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defaultThemeVersion="166925"/>
  <mc:AlternateContent xmlns:mc="http://schemas.openxmlformats.org/markup-compatibility/2006">
    <mc:Choice Requires="x15">
      <x15ac:absPath xmlns:x15ac="http://schemas.microsoft.com/office/spreadsheetml/2010/11/ac" url="https://unicef.sharepoint.com/teams/ECAR-CHRTSMON/CRC monitoring/01. ECA CRM framework/01. Indicator Lists/"/>
    </mc:Choice>
  </mc:AlternateContent>
  <xr:revisionPtr revIDLastSave="0" documentId="8_{7D708B65-D4E6-4F57-9E7F-8F01AA4DB96A}" xr6:coauthVersionLast="47" xr6:coauthVersionMax="47" xr10:uidLastSave="{00000000-0000-0000-0000-000000000000}"/>
  <bookViews>
    <workbookView xWindow="15" yWindow="0" windowWidth="28770" windowHeight="15600" firstSheet="2" activeTab="2" xr2:uid="{FB4B2501-4235-49CC-9F81-37D01AF4FBCB}"/>
  </bookViews>
  <sheets>
    <sheet name="CRM Indicators" sheetId="6" state="hidden" r:id="rId1"/>
    <sheet name="Action log archive 2" sheetId="29" state="hidden" r:id="rId2"/>
    <sheet name="Master List" sheetId="36" r:id="rId3"/>
    <sheet name="Subdomain Descriptions" sheetId="38" r:id="rId4"/>
    <sheet name="List key database" sheetId="40" r:id="rId5"/>
    <sheet name="Standard Outcome Indicators" sheetId="42" r:id="rId6"/>
    <sheet name="RAM3 Indicators by CP and WBS.r" sheetId="43" r:id="rId7"/>
    <sheet name="New Indicators 2023" sheetId="16" r:id="rId8"/>
    <sheet name="CRM Framework" sheetId="2" state="hidden" r:id="rId9"/>
    <sheet name="Dashboard Indicators" sheetId="14" state="hidden" r:id="rId10"/>
    <sheet name="CRM Indicators (archive)" sheetId="15" state="hidden" r:id="rId11"/>
    <sheet name="Pivot tables" sheetId="3" state="hidden" r:id="rId12"/>
    <sheet name="Unique SDG indicators" sheetId="5" state="hidden" r:id="rId13"/>
    <sheet name="Action Log Archive" sheetId="34" state="hidden" r:id="rId14"/>
    <sheet name="Print-friendly list" sheetId="28" state="hidden" r:id="rId15"/>
    <sheet name="Database list" sheetId="41" state="hidden" r:id="rId16"/>
    <sheet name="Dropdown options" sheetId="33" state="hidden" r:id="rId17"/>
  </sheets>
  <definedNames>
    <definedName name="_xlnm._FilterDatabase" localSheetId="13" hidden="1">'Action Log Archive'!$D$1:$D$57</definedName>
    <definedName name="_xlnm._FilterDatabase" localSheetId="1" hidden="1">'Action log archive 2'!$K$1:$K$158</definedName>
    <definedName name="_xlnm._FilterDatabase" localSheetId="0" hidden="1">'CRM Indicators'!$A$3:$EB$369</definedName>
    <definedName name="_xlnm._FilterDatabase" localSheetId="10" hidden="1">'CRM Indicators (archive)'!$A$3:$Z$364</definedName>
    <definedName name="_xlnm._FilterDatabase" localSheetId="9" hidden="1">'Dashboard Indicators'!$A$1:$CY$1</definedName>
    <definedName name="_xlnm._FilterDatabase" localSheetId="2" hidden="1">'Master List'!$A$2:$AL$841</definedName>
    <definedName name="_xlnm._FilterDatabase" localSheetId="14" hidden="1">'Print-friendly list'!$A$1:$K$373</definedName>
    <definedName name="_xlnm._FilterDatabase" localSheetId="6" hidden="1">'RAM3 Indicators by CP and WBS.r'!$E$7:$N$407</definedName>
  </definedNames>
  <calcPr calcId="191028"/>
  <pivotCaches>
    <pivotCache cacheId="428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4" i="36" l="1"/>
  <c r="S5" i="36"/>
  <c r="S6" i="36"/>
  <c r="S7" i="36"/>
  <c r="S8" i="36"/>
  <c r="S9" i="36"/>
  <c r="S10" i="36"/>
  <c r="S11" i="36"/>
  <c r="S12" i="36"/>
  <c r="S13" i="36"/>
  <c r="S14" i="36"/>
  <c r="S15" i="36"/>
  <c r="S16" i="36"/>
  <c r="S17" i="36"/>
  <c r="S18" i="36"/>
  <c r="S19" i="36"/>
  <c r="S20" i="36"/>
  <c r="S21" i="36"/>
  <c r="S22" i="36"/>
  <c r="S23" i="36"/>
  <c r="S24" i="36"/>
  <c r="S25" i="36"/>
  <c r="S26" i="36"/>
  <c r="S27" i="36"/>
  <c r="S28" i="36"/>
  <c r="S29" i="36"/>
  <c r="S30" i="36"/>
  <c r="S31" i="36"/>
  <c r="S32" i="36"/>
  <c r="S33" i="36"/>
  <c r="S34" i="36"/>
  <c r="S35" i="36"/>
  <c r="S36" i="36"/>
  <c r="S37" i="36"/>
  <c r="S38" i="36"/>
  <c r="S39" i="36"/>
  <c r="S40" i="36"/>
  <c r="S41" i="36"/>
  <c r="S42" i="36"/>
  <c r="S43" i="36"/>
  <c r="S44" i="36"/>
  <c r="S45" i="36"/>
  <c r="S46" i="36"/>
  <c r="S47" i="36"/>
  <c r="S48" i="36"/>
  <c r="S49" i="36"/>
  <c r="S50" i="36"/>
  <c r="S51" i="36"/>
  <c r="S52" i="36"/>
  <c r="S53" i="36"/>
  <c r="S54" i="36"/>
  <c r="S55" i="36"/>
  <c r="S56" i="36"/>
  <c r="S57" i="36"/>
  <c r="S58" i="36"/>
  <c r="S59" i="36"/>
  <c r="S60" i="36"/>
  <c r="S61" i="36"/>
  <c r="S62" i="36"/>
  <c r="S63" i="36"/>
  <c r="S64" i="36"/>
  <c r="S65" i="36"/>
  <c r="S66" i="36"/>
  <c r="S67" i="36"/>
  <c r="S68" i="36"/>
  <c r="S69" i="36"/>
  <c r="S70" i="36"/>
  <c r="S71" i="36"/>
  <c r="S72" i="36"/>
  <c r="S73" i="36"/>
  <c r="S74" i="36"/>
  <c r="S75" i="36"/>
  <c r="S76" i="36"/>
  <c r="S77" i="36"/>
  <c r="S78" i="36"/>
  <c r="S79" i="36"/>
  <c r="S80" i="36"/>
  <c r="S81" i="36"/>
  <c r="S82" i="36"/>
  <c r="S83" i="36"/>
  <c r="S84" i="36"/>
  <c r="S85" i="36"/>
  <c r="S86" i="36"/>
  <c r="S87" i="36"/>
  <c r="S88" i="36"/>
  <c r="S89" i="36"/>
  <c r="S90" i="36"/>
  <c r="S91" i="36"/>
  <c r="S92" i="36"/>
  <c r="S93" i="36"/>
  <c r="S94" i="36"/>
  <c r="S95" i="36"/>
  <c r="S96" i="36"/>
  <c r="S97" i="36"/>
  <c r="S98" i="36"/>
  <c r="S99" i="36"/>
  <c r="S100" i="36"/>
  <c r="S101" i="36"/>
  <c r="S102" i="36"/>
  <c r="S103" i="36"/>
  <c r="S104" i="36"/>
  <c r="S105" i="36"/>
  <c r="S106" i="36"/>
  <c r="S107" i="36"/>
  <c r="S108" i="36"/>
  <c r="S109" i="36"/>
  <c r="S110" i="36"/>
  <c r="S111" i="36"/>
  <c r="S112" i="36"/>
  <c r="S113" i="36"/>
  <c r="S114" i="36"/>
  <c r="S115" i="36"/>
  <c r="S116" i="36"/>
  <c r="S117" i="36"/>
  <c r="S118" i="36"/>
  <c r="S119" i="36"/>
  <c r="S120" i="36"/>
  <c r="S121" i="36"/>
  <c r="S122" i="36"/>
  <c r="S123" i="36"/>
  <c r="S124" i="36"/>
  <c r="S125" i="36"/>
  <c r="S126" i="36"/>
  <c r="S127" i="36"/>
  <c r="S128" i="36"/>
  <c r="S129" i="36"/>
  <c r="S130" i="36"/>
  <c r="S131" i="36"/>
  <c r="S132" i="36"/>
  <c r="S133" i="36"/>
  <c r="S134" i="36"/>
  <c r="S135" i="36"/>
  <c r="S136" i="36"/>
  <c r="S137" i="36"/>
  <c r="S138" i="36"/>
  <c r="S139" i="36"/>
  <c r="S140" i="36"/>
  <c r="S141" i="36"/>
  <c r="S142" i="36"/>
  <c r="S143" i="36"/>
  <c r="S144" i="36"/>
  <c r="S145" i="36"/>
  <c r="S146" i="36"/>
  <c r="S147" i="36"/>
  <c r="S148" i="36"/>
  <c r="S149" i="36"/>
  <c r="S150" i="36"/>
  <c r="S151" i="36"/>
  <c r="S152" i="36"/>
  <c r="S153" i="36"/>
  <c r="S154" i="36"/>
  <c r="S155" i="36"/>
  <c r="S156" i="36"/>
  <c r="S157" i="36"/>
  <c r="S158" i="36"/>
  <c r="S159" i="36"/>
  <c r="S160" i="36"/>
  <c r="S161" i="36"/>
  <c r="S162" i="36"/>
  <c r="S163" i="36"/>
  <c r="S164" i="36"/>
  <c r="S165" i="36"/>
  <c r="S166" i="36"/>
  <c r="S167" i="36"/>
  <c r="S168" i="36"/>
  <c r="S169" i="36"/>
  <c r="S170" i="36"/>
  <c r="S171" i="36"/>
  <c r="S172" i="36"/>
  <c r="S173" i="36"/>
  <c r="S174" i="36"/>
  <c r="S175" i="36"/>
  <c r="S176" i="36"/>
  <c r="S177" i="36"/>
  <c r="S178" i="36"/>
  <c r="S179" i="36"/>
  <c r="S180" i="36"/>
  <c r="S181" i="36"/>
  <c r="S182" i="36"/>
  <c r="S183" i="36"/>
  <c r="S184" i="36"/>
  <c r="S185" i="36"/>
  <c r="S186" i="36"/>
  <c r="S187" i="36"/>
  <c r="S188" i="36"/>
  <c r="S189" i="36"/>
  <c r="S190" i="36"/>
  <c r="S191" i="36"/>
  <c r="S192" i="36"/>
  <c r="S193" i="36"/>
  <c r="S194" i="36"/>
  <c r="S195" i="36"/>
  <c r="S196" i="36"/>
  <c r="S197" i="36"/>
  <c r="S198" i="36"/>
  <c r="S199" i="36"/>
  <c r="S200" i="36"/>
  <c r="S201" i="36"/>
  <c r="S202" i="36"/>
  <c r="S203" i="36"/>
  <c r="S204" i="36"/>
  <c r="S205" i="36"/>
  <c r="S206" i="36"/>
  <c r="S207" i="36"/>
  <c r="S208" i="36"/>
  <c r="S209" i="36"/>
  <c r="S210" i="36"/>
  <c r="S211" i="36"/>
  <c r="S212" i="36"/>
  <c r="S213" i="36"/>
  <c r="S214" i="36"/>
  <c r="S215" i="36"/>
  <c r="S216" i="36"/>
  <c r="S217" i="36"/>
  <c r="S218" i="36"/>
  <c r="S219" i="36"/>
  <c r="S220" i="36"/>
  <c r="S221" i="36"/>
  <c r="S222" i="36"/>
  <c r="S223" i="36"/>
  <c r="S224" i="36"/>
  <c r="S225" i="36"/>
  <c r="S226" i="36"/>
  <c r="S227" i="36"/>
  <c r="S228" i="36"/>
  <c r="S229" i="36"/>
  <c r="S230" i="36"/>
  <c r="S231" i="36"/>
  <c r="S232" i="36"/>
  <c r="S233" i="36"/>
  <c r="S234" i="36"/>
  <c r="S235" i="36"/>
  <c r="S236" i="36"/>
  <c r="S237" i="36"/>
  <c r="S238" i="36"/>
  <c r="S239" i="36"/>
  <c r="S240" i="36"/>
  <c r="S241" i="36"/>
  <c r="S242" i="36"/>
  <c r="S243" i="36"/>
  <c r="S244" i="36"/>
  <c r="S245" i="36"/>
  <c r="S246" i="36"/>
  <c r="S247" i="36"/>
  <c r="S248" i="36"/>
  <c r="S249" i="36"/>
  <c r="S250" i="36"/>
  <c r="S251" i="36"/>
  <c r="S252" i="36"/>
  <c r="S253" i="36"/>
  <c r="S254" i="36"/>
  <c r="S255" i="36"/>
  <c r="S256" i="36"/>
  <c r="S257" i="36"/>
  <c r="S258" i="36"/>
  <c r="S259" i="36"/>
  <c r="S260" i="36"/>
  <c r="S261" i="36"/>
  <c r="S262" i="36"/>
  <c r="S263" i="36"/>
  <c r="S264" i="36"/>
  <c r="S265" i="36"/>
  <c r="S266" i="36"/>
  <c r="S267" i="36"/>
  <c r="S268" i="36"/>
  <c r="S269" i="36"/>
  <c r="S270" i="36"/>
  <c r="S271" i="36"/>
  <c r="S272" i="36"/>
  <c r="S273" i="36"/>
  <c r="S274" i="36"/>
  <c r="S275" i="36"/>
  <c r="S276" i="36"/>
  <c r="S277" i="36"/>
  <c r="S278" i="36"/>
  <c r="S279" i="36"/>
  <c r="S280" i="36"/>
  <c r="S281" i="36"/>
  <c r="S282" i="36"/>
  <c r="S283" i="36"/>
  <c r="S284" i="36"/>
  <c r="S285" i="36"/>
  <c r="S286" i="36"/>
  <c r="S287" i="36"/>
  <c r="S288" i="36"/>
  <c r="S289" i="36"/>
  <c r="S290" i="36"/>
  <c r="S291" i="36"/>
  <c r="S292" i="36"/>
  <c r="S293" i="36"/>
  <c r="S294" i="36"/>
  <c r="S295" i="36"/>
  <c r="S296" i="36"/>
  <c r="S297" i="36"/>
  <c r="S298" i="36"/>
  <c r="S299" i="36"/>
  <c r="S300" i="36"/>
  <c r="S301" i="36"/>
  <c r="S302" i="36"/>
  <c r="S303" i="36"/>
  <c r="S304" i="36"/>
  <c r="S305" i="36"/>
  <c r="S306" i="36"/>
  <c r="S307" i="36"/>
  <c r="S308" i="36"/>
  <c r="S309" i="36"/>
  <c r="S310" i="36"/>
  <c r="S311" i="36"/>
  <c r="S312" i="36"/>
  <c r="S313" i="36"/>
  <c r="S314" i="36"/>
  <c r="S315" i="36"/>
  <c r="S316" i="36"/>
  <c r="S317" i="36"/>
  <c r="S318" i="36"/>
  <c r="S319" i="36"/>
  <c r="S320" i="36"/>
  <c r="S321" i="36"/>
  <c r="S322" i="36"/>
  <c r="S323" i="36"/>
  <c r="S324" i="36"/>
  <c r="S325" i="36"/>
  <c r="S326" i="36"/>
  <c r="S327" i="36"/>
  <c r="S328" i="36"/>
  <c r="S329" i="36"/>
  <c r="S330" i="36"/>
  <c r="S331" i="36"/>
  <c r="S332" i="36"/>
  <c r="S333" i="36"/>
  <c r="S334" i="36"/>
  <c r="S335" i="36"/>
  <c r="S336" i="36"/>
  <c r="S337" i="36"/>
  <c r="S338" i="36"/>
  <c r="S339" i="36"/>
  <c r="S340" i="36"/>
  <c r="S341" i="36"/>
  <c r="S342" i="36"/>
  <c r="S343" i="36"/>
  <c r="S344" i="36"/>
  <c r="S345" i="36"/>
  <c r="S346" i="36"/>
  <c r="S347" i="36"/>
  <c r="S348" i="36"/>
  <c r="S349" i="36"/>
  <c r="S350" i="36"/>
  <c r="S351" i="36"/>
  <c r="S352" i="36"/>
  <c r="S353" i="36"/>
  <c r="S354" i="36"/>
  <c r="S355" i="36"/>
  <c r="S356" i="36"/>
  <c r="S357" i="36"/>
  <c r="S358" i="36"/>
  <c r="S359" i="36"/>
  <c r="S360" i="36"/>
  <c r="S361" i="36"/>
  <c r="S362" i="36"/>
  <c r="S363" i="36"/>
  <c r="S364" i="36"/>
  <c r="S365" i="36"/>
  <c r="S366" i="36"/>
  <c r="S367" i="36"/>
  <c r="S368" i="36"/>
  <c r="S369" i="36"/>
  <c r="S370" i="36"/>
  <c r="S371" i="36"/>
  <c r="S372" i="36"/>
  <c r="S373" i="36"/>
  <c r="S374" i="36"/>
  <c r="S375" i="36"/>
  <c r="S376" i="36"/>
  <c r="S377" i="36"/>
  <c r="S378" i="36"/>
  <c r="S379" i="36"/>
  <c r="S380" i="36"/>
  <c r="S381" i="36"/>
  <c r="S382" i="36"/>
  <c r="S383" i="36"/>
  <c r="S384" i="36"/>
  <c r="S385" i="36"/>
  <c r="S386" i="36"/>
  <c r="S387" i="36"/>
  <c r="S388" i="36"/>
  <c r="S389" i="36"/>
  <c r="S390" i="36"/>
  <c r="S391" i="36"/>
  <c r="S392" i="36"/>
  <c r="S393" i="36"/>
  <c r="S394" i="36"/>
  <c r="S395" i="36"/>
  <c r="S396" i="36"/>
  <c r="S397" i="36"/>
  <c r="S398" i="36"/>
  <c r="S399" i="36"/>
  <c r="S400" i="36"/>
  <c r="S401" i="36"/>
  <c r="S402" i="36"/>
  <c r="S403" i="36"/>
  <c r="S404" i="36"/>
  <c r="S405" i="36"/>
  <c r="S406" i="36"/>
  <c r="S407" i="36"/>
  <c r="S408" i="36"/>
  <c r="S409" i="36"/>
  <c r="S410" i="36"/>
  <c r="S411" i="36"/>
  <c r="S412" i="36"/>
  <c r="S413" i="36"/>
  <c r="S414" i="36"/>
  <c r="S415" i="36"/>
  <c r="S416" i="36"/>
  <c r="S417" i="36"/>
  <c r="S418" i="36"/>
  <c r="S419" i="36"/>
  <c r="S420" i="36"/>
  <c r="S421" i="36"/>
  <c r="S422" i="36"/>
  <c r="S423" i="36"/>
  <c r="S424" i="36"/>
  <c r="S425" i="36"/>
  <c r="S426" i="36"/>
  <c r="S427" i="36"/>
  <c r="S428" i="36"/>
  <c r="S429" i="36"/>
  <c r="S430" i="36"/>
  <c r="S431" i="36"/>
  <c r="S432" i="36"/>
  <c r="S433" i="36"/>
  <c r="S434" i="36"/>
  <c r="S435" i="36"/>
  <c r="S436" i="36"/>
  <c r="S437" i="36"/>
  <c r="S438" i="36"/>
  <c r="S439" i="36"/>
  <c r="S440" i="36"/>
  <c r="S441" i="36"/>
  <c r="S442" i="36"/>
  <c r="S443" i="36"/>
  <c r="S444" i="36"/>
  <c r="S445" i="36"/>
  <c r="S446" i="36"/>
  <c r="S447" i="36"/>
  <c r="S448" i="36"/>
  <c r="S449" i="36"/>
  <c r="S450" i="36"/>
  <c r="S451" i="36"/>
  <c r="S452" i="36"/>
  <c r="S453" i="36"/>
  <c r="S454" i="36"/>
  <c r="S455" i="36"/>
  <c r="S456" i="36"/>
  <c r="S457" i="36"/>
  <c r="S458" i="36"/>
  <c r="S459" i="36"/>
  <c r="S460" i="36"/>
  <c r="S461" i="36"/>
  <c r="S462" i="36"/>
  <c r="S463" i="36"/>
  <c r="S464" i="36"/>
  <c r="S465" i="36"/>
  <c r="S466" i="36"/>
  <c r="S467" i="36"/>
  <c r="S468" i="36"/>
  <c r="S469" i="36"/>
  <c r="S470" i="36"/>
  <c r="S471" i="36"/>
  <c r="S472" i="36"/>
  <c r="S473" i="36"/>
  <c r="S474" i="36"/>
  <c r="S475" i="36"/>
  <c r="S476" i="36"/>
  <c r="S477" i="36"/>
  <c r="S478" i="36"/>
  <c r="S479" i="36"/>
  <c r="S480" i="36"/>
  <c r="S481" i="36"/>
  <c r="S482" i="36"/>
  <c r="S483" i="36"/>
  <c r="S484" i="36"/>
  <c r="S485" i="36"/>
  <c r="S486" i="36"/>
  <c r="S487" i="36"/>
  <c r="S488" i="36"/>
  <c r="S489" i="36"/>
  <c r="S490" i="36"/>
  <c r="S491" i="36"/>
  <c r="S492" i="36"/>
  <c r="S493" i="36"/>
  <c r="S494" i="36"/>
  <c r="S495" i="36"/>
  <c r="S496" i="36"/>
  <c r="S497" i="36"/>
  <c r="S498" i="36"/>
  <c r="S499" i="36"/>
  <c r="S500" i="36"/>
  <c r="S501" i="36"/>
  <c r="S502" i="36"/>
  <c r="S503" i="36"/>
  <c r="S504" i="36"/>
  <c r="S505" i="36"/>
  <c r="S506" i="36"/>
  <c r="S507" i="36"/>
  <c r="S508" i="36"/>
  <c r="S509" i="36"/>
  <c r="S510" i="36"/>
  <c r="S511" i="36"/>
  <c r="S512" i="36"/>
  <c r="S513" i="36"/>
  <c r="S514" i="36"/>
  <c r="S515" i="36"/>
  <c r="S516" i="36"/>
  <c r="S517" i="36"/>
  <c r="S518" i="36"/>
  <c r="S519" i="36"/>
  <c r="S520" i="36"/>
  <c r="S521" i="36"/>
  <c r="S522" i="36"/>
  <c r="S523" i="36"/>
  <c r="S524" i="36"/>
  <c r="S525" i="36"/>
  <c r="S526" i="36"/>
  <c r="S527" i="36"/>
  <c r="S528" i="36"/>
  <c r="S529" i="36"/>
  <c r="S530" i="36"/>
  <c r="S531" i="36"/>
  <c r="S532" i="36"/>
  <c r="S533" i="36"/>
  <c r="S534" i="36"/>
  <c r="S535" i="36"/>
  <c r="S536" i="36"/>
  <c r="S537" i="36"/>
  <c r="S538" i="36"/>
  <c r="S539" i="36"/>
  <c r="S540" i="36"/>
  <c r="S541" i="36"/>
  <c r="S542" i="36"/>
  <c r="S543" i="36"/>
  <c r="S544" i="36"/>
  <c r="S545" i="36"/>
  <c r="S546" i="36"/>
  <c r="S547" i="36"/>
  <c r="S548" i="36"/>
  <c r="S549" i="36"/>
  <c r="S550" i="36"/>
  <c r="S551" i="36"/>
  <c r="S552" i="36"/>
  <c r="S553" i="36"/>
  <c r="S554" i="36"/>
  <c r="S555" i="36"/>
  <c r="S556" i="36"/>
  <c r="S557" i="36"/>
  <c r="S558" i="36"/>
  <c r="S559" i="36"/>
  <c r="S560" i="36"/>
  <c r="S561" i="36"/>
  <c r="S562" i="36"/>
  <c r="S563" i="36"/>
  <c r="S564" i="36"/>
  <c r="S565" i="36"/>
  <c r="S566" i="36"/>
  <c r="S567" i="36"/>
  <c r="S568" i="36"/>
  <c r="S569" i="36"/>
  <c r="S570" i="36"/>
  <c r="S571" i="36"/>
  <c r="S572" i="36"/>
  <c r="S573" i="36"/>
  <c r="S574" i="36"/>
  <c r="S575" i="36"/>
  <c r="S576" i="36"/>
  <c r="S577" i="36"/>
  <c r="S578" i="36"/>
  <c r="S579" i="36"/>
  <c r="S580" i="36"/>
  <c r="S581" i="36"/>
  <c r="S582" i="36"/>
  <c r="S583" i="36"/>
  <c r="S584" i="36"/>
  <c r="S585" i="36"/>
  <c r="S586" i="36"/>
  <c r="S587" i="36"/>
  <c r="S588" i="36"/>
  <c r="S589" i="36"/>
  <c r="S590" i="36"/>
  <c r="S591" i="36"/>
  <c r="S592" i="36"/>
  <c r="S593" i="36"/>
  <c r="S594" i="36"/>
  <c r="S595" i="36"/>
  <c r="S596" i="36"/>
  <c r="S597" i="36"/>
  <c r="S598" i="36"/>
  <c r="S599" i="36"/>
  <c r="S600" i="36"/>
  <c r="S601" i="36"/>
  <c r="S602" i="36"/>
  <c r="S603" i="36"/>
  <c r="S604" i="36"/>
  <c r="S605" i="36"/>
  <c r="S606" i="36"/>
  <c r="S607" i="36"/>
  <c r="S608" i="36"/>
  <c r="S609" i="36"/>
  <c r="S610" i="36"/>
  <c r="S611" i="36"/>
  <c r="S612" i="36"/>
  <c r="S613" i="36"/>
  <c r="S614" i="36"/>
  <c r="S615" i="36"/>
  <c r="S616" i="36"/>
  <c r="S617" i="36"/>
  <c r="S618" i="36"/>
  <c r="S619" i="36"/>
  <c r="S620" i="36"/>
  <c r="S621" i="36"/>
  <c r="S622" i="36"/>
  <c r="S623" i="36"/>
  <c r="S624" i="36"/>
  <c r="S625" i="36"/>
  <c r="S626" i="36"/>
  <c r="S627" i="36"/>
  <c r="S628" i="36"/>
  <c r="S629" i="36"/>
  <c r="S630" i="36"/>
  <c r="S631" i="36"/>
  <c r="S632" i="36"/>
  <c r="S633" i="36"/>
  <c r="S634" i="36"/>
  <c r="S635" i="36"/>
  <c r="S636" i="36"/>
  <c r="S637" i="36"/>
  <c r="S638" i="36"/>
  <c r="S639" i="36"/>
  <c r="S640" i="36"/>
  <c r="S641" i="36"/>
  <c r="S642" i="36"/>
  <c r="S643" i="36"/>
  <c r="S644" i="36"/>
  <c r="S645" i="36"/>
  <c r="S646" i="36"/>
  <c r="S647" i="36"/>
  <c r="S648" i="36"/>
  <c r="S649" i="36"/>
  <c r="S650" i="36"/>
  <c r="S651" i="36"/>
  <c r="S652" i="36"/>
  <c r="S653" i="36"/>
  <c r="S654" i="36"/>
  <c r="S655" i="36"/>
  <c r="S656" i="36"/>
  <c r="S657" i="36"/>
  <c r="S658" i="36"/>
  <c r="S659" i="36"/>
  <c r="S660" i="36"/>
  <c r="S661" i="36"/>
  <c r="S662" i="36"/>
  <c r="S663" i="36"/>
  <c r="S664" i="36"/>
  <c r="S665" i="36"/>
  <c r="S666" i="36"/>
  <c r="S667" i="36"/>
  <c r="S668" i="36"/>
  <c r="S669" i="36"/>
  <c r="S670" i="36"/>
  <c r="S671" i="36"/>
  <c r="S672" i="36"/>
  <c r="S673" i="36"/>
  <c r="S674" i="36"/>
  <c r="S675" i="36"/>
  <c r="S676" i="36"/>
  <c r="S677" i="36"/>
  <c r="S678" i="36"/>
  <c r="S679" i="36"/>
  <c r="S680" i="36"/>
  <c r="S681" i="36"/>
  <c r="S682" i="36"/>
  <c r="S683" i="36"/>
  <c r="S684" i="36"/>
  <c r="S685" i="36"/>
  <c r="S686" i="36"/>
  <c r="S687" i="36"/>
  <c r="S688" i="36"/>
  <c r="S689" i="36"/>
  <c r="S690" i="36"/>
  <c r="S691" i="36"/>
  <c r="S692" i="36"/>
  <c r="S693" i="36"/>
  <c r="S694" i="36"/>
  <c r="S695" i="36"/>
  <c r="S696" i="36"/>
  <c r="S697" i="36"/>
  <c r="S698" i="36"/>
  <c r="S699" i="36"/>
  <c r="S700" i="36"/>
  <c r="S701" i="36"/>
  <c r="S702" i="36"/>
  <c r="S703" i="36"/>
  <c r="S704" i="36"/>
  <c r="S705" i="36"/>
  <c r="S706" i="36"/>
  <c r="S707" i="36"/>
  <c r="S708" i="36"/>
  <c r="S709" i="36"/>
  <c r="S710" i="36"/>
  <c r="S711" i="36"/>
  <c r="S712" i="36"/>
  <c r="S713" i="36"/>
  <c r="S714" i="36"/>
  <c r="S715" i="36"/>
  <c r="S716" i="36"/>
  <c r="S717" i="36"/>
  <c r="S718" i="36"/>
  <c r="S719" i="36"/>
  <c r="S720" i="36"/>
  <c r="S721" i="36"/>
  <c r="S722" i="36"/>
  <c r="S723" i="36"/>
  <c r="S724" i="36"/>
  <c r="S725" i="36"/>
  <c r="S726" i="36"/>
  <c r="S727" i="36"/>
  <c r="S728" i="36"/>
  <c r="S729" i="36"/>
  <c r="S730" i="36"/>
  <c r="S731" i="36"/>
  <c r="S732" i="36"/>
  <c r="S733" i="36"/>
  <c r="S734" i="36"/>
  <c r="S735" i="36"/>
  <c r="S736" i="36"/>
  <c r="S737" i="36"/>
  <c r="S738" i="36"/>
  <c r="S739" i="36"/>
  <c r="S740" i="36"/>
  <c r="S741" i="36"/>
  <c r="S742" i="36"/>
  <c r="S743" i="36"/>
  <c r="S744" i="36"/>
  <c r="S745" i="36"/>
  <c r="S746" i="36"/>
  <c r="S747" i="36"/>
  <c r="S748" i="36"/>
  <c r="S749" i="36"/>
  <c r="S750" i="36"/>
  <c r="S751" i="36"/>
  <c r="S752" i="36"/>
  <c r="S753" i="36"/>
  <c r="S754" i="36"/>
  <c r="S755" i="36"/>
  <c r="S756" i="36"/>
  <c r="S757" i="36"/>
  <c r="S758" i="36"/>
  <c r="S759" i="36"/>
  <c r="S760" i="36"/>
  <c r="S761" i="36"/>
  <c r="S762" i="36"/>
  <c r="S763" i="36"/>
  <c r="S764" i="36"/>
  <c r="S765" i="36"/>
  <c r="S766" i="36"/>
  <c r="S767" i="36"/>
  <c r="S768" i="36"/>
  <c r="S769" i="36"/>
  <c r="S770" i="36"/>
  <c r="S771" i="36"/>
  <c r="S772" i="36"/>
  <c r="S773" i="36"/>
  <c r="S774" i="36"/>
  <c r="S775" i="36"/>
  <c r="S776" i="36"/>
  <c r="S777" i="36"/>
  <c r="S778" i="36"/>
  <c r="S779" i="36"/>
  <c r="S780" i="36"/>
  <c r="S781" i="36"/>
  <c r="S782" i="36"/>
  <c r="S783" i="36"/>
  <c r="S784" i="36"/>
  <c r="S785" i="36"/>
  <c r="S786" i="36"/>
  <c r="S787" i="36"/>
  <c r="S788" i="36"/>
  <c r="S789" i="36"/>
  <c r="S790" i="36"/>
  <c r="S791" i="36"/>
  <c r="S792" i="36"/>
  <c r="S793" i="36"/>
  <c r="S794" i="36"/>
  <c r="S795" i="36"/>
  <c r="S796" i="36"/>
  <c r="S797" i="36"/>
  <c r="S798" i="36"/>
  <c r="S799" i="36"/>
  <c r="S800" i="36"/>
  <c r="S801" i="36"/>
  <c r="S802" i="36"/>
  <c r="S803" i="36"/>
  <c r="S804" i="36"/>
  <c r="S805" i="36"/>
  <c r="S806" i="36"/>
  <c r="S807" i="36"/>
  <c r="S808" i="36"/>
  <c r="S809" i="36"/>
  <c r="S810" i="36"/>
  <c r="S811" i="36"/>
  <c r="S812" i="36"/>
  <c r="S813" i="36"/>
  <c r="S814" i="36"/>
  <c r="S815" i="36"/>
  <c r="S816" i="36"/>
  <c r="S817" i="36"/>
  <c r="S818" i="36"/>
  <c r="S819" i="36"/>
  <c r="S820" i="36"/>
  <c r="S821" i="36"/>
  <c r="S822" i="36"/>
  <c r="S823" i="36"/>
  <c r="S824" i="36"/>
  <c r="S825" i="36"/>
  <c r="S826" i="36"/>
  <c r="S827" i="36"/>
  <c r="S828" i="36"/>
  <c r="S829" i="36"/>
  <c r="S830" i="36"/>
  <c r="S831" i="36"/>
  <c r="S832" i="36"/>
  <c r="S833" i="36"/>
  <c r="S834" i="36"/>
  <c r="S835" i="36"/>
  <c r="S836" i="36"/>
  <c r="S837" i="36"/>
  <c r="S838" i="36"/>
  <c r="S839" i="36"/>
  <c r="S840" i="36"/>
  <c r="S841" i="36"/>
  <c r="S842" i="36"/>
  <c r="S843" i="36"/>
  <c r="S844" i="36"/>
  <c r="S845" i="36"/>
  <c r="S846" i="36"/>
  <c r="S847" i="36"/>
  <c r="S848" i="36"/>
  <c r="S849" i="36"/>
  <c r="S850" i="36"/>
  <c r="S851" i="36"/>
  <c r="S852" i="36"/>
  <c r="S853" i="36"/>
  <c r="S854" i="36"/>
  <c r="S855" i="36"/>
  <c r="S856" i="36"/>
  <c r="S857" i="36"/>
  <c r="S858" i="36"/>
  <c r="S859" i="36"/>
  <c r="S860" i="36"/>
  <c r="S861" i="36"/>
  <c r="S862" i="36"/>
  <c r="S863" i="36"/>
  <c r="S864" i="36"/>
  <c r="S865" i="36"/>
  <c r="S866" i="36"/>
  <c r="S867" i="36"/>
  <c r="S868" i="36"/>
  <c r="S869" i="36"/>
  <c r="S870" i="36"/>
  <c r="S871" i="36"/>
  <c r="S872" i="36"/>
  <c r="S873" i="36"/>
  <c r="S874" i="36"/>
  <c r="S875" i="36"/>
  <c r="S876" i="36"/>
  <c r="S877" i="36"/>
  <c r="S3" i="36"/>
  <c r="P3" i="36"/>
  <c r="AX791" i="36"/>
  <c r="AX792" i="36"/>
  <c r="AZ791" i="36"/>
  <c r="BA791" i="36"/>
  <c r="BB791" i="36"/>
  <c r="BC791" i="36"/>
  <c r="BD791" i="36"/>
  <c r="BE791" i="36"/>
  <c r="BF791" i="36"/>
  <c r="BG791" i="36"/>
  <c r="AZ792" i="36"/>
  <c r="BA792" i="36"/>
  <c r="BB792" i="36"/>
  <c r="BC792" i="36"/>
  <c r="BD792" i="36"/>
  <c r="BE792" i="36"/>
  <c r="BF792" i="36"/>
  <c r="BG792" i="36"/>
  <c r="R633" i="36"/>
  <c r="P839" i="36"/>
  <c r="P838" i="36"/>
  <c r="P837" i="36"/>
  <c r="P836" i="36"/>
  <c r="P835" i="36"/>
  <c r="P834" i="36"/>
  <c r="P833" i="36"/>
  <c r="P832" i="36"/>
  <c r="P831" i="36"/>
  <c r="P830" i="36"/>
  <c r="P829" i="36"/>
  <c r="P828" i="36"/>
  <c r="P827" i="36"/>
  <c r="P826" i="36"/>
  <c r="P825" i="36"/>
  <c r="P817" i="36"/>
  <c r="P816" i="36"/>
  <c r="P810" i="36"/>
  <c r="P815" i="36"/>
  <c r="P814" i="36"/>
  <c r="P813" i="36"/>
  <c r="P812" i="36"/>
  <c r="P811" i="36"/>
  <c r="P821" i="36"/>
  <c r="P820" i="36"/>
  <c r="P819" i="36"/>
  <c r="P818" i="36"/>
  <c r="P809" i="36"/>
  <c r="P808" i="36"/>
  <c r="P807" i="36"/>
  <c r="P806" i="36"/>
  <c r="P805" i="36"/>
  <c r="P804" i="36"/>
  <c r="P803" i="36"/>
  <c r="P802" i="36"/>
  <c r="P801" i="36"/>
  <c r="P800" i="36"/>
  <c r="P799" i="36"/>
  <c r="P798" i="36"/>
  <c r="P797" i="36"/>
  <c r="P796" i="36"/>
  <c r="P795" i="36"/>
  <c r="P794" i="36"/>
  <c r="P793" i="36"/>
  <c r="P790" i="36"/>
  <c r="P789" i="36"/>
  <c r="P788" i="36"/>
  <c r="P787" i="36"/>
  <c r="P786" i="36"/>
  <c r="P785" i="36"/>
  <c r="P784" i="36"/>
  <c r="P783" i="36"/>
  <c r="P782" i="36"/>
  <c r="P781" i="36"/>
  <c r="P780" i="36"/>
  <c r="P778" i="36"/>
  <c r="P777" i="36"/>
  <c r="P776" i="36"/>
  <c r="P775" i="36"/>
  <c r="P774" i="36"/>
  <c r="P758" i="36"/>
  <c r="P757" i="36"/>
  <c r="P756" i="36"/>
  <c r="P755" i="36"/>
  <c r="P754" i="36"/>
  <c r="P753" i="36"/>
  <c r="P752" i="36"/>
  <c r="P751" i="36"/>
  <c r="P750" i="36"/>
  <c r="P746" i="36"/>
  <c r="P745" i="36"/>
  <c r="P744" i="36"/>
  <c r="P743" i="36"/>
  <c r="P742" i="36"/>
  <c r="P741" i="36"/>
  <c r="P740" i="36"/>
  <c r="P739" i="36"/>
  <c r="P738" i="36"/>
  <c r="P737" i="36"/>
  <c r="P736" i="36"/>
  <c r="P735" i="36"/>
  <c r="P725" i="36"/>
  <c r="P724" i="36"/>
  <c r="P723" i="36"/>
  <c r="P722" i="36"/>
  <c r="P721" i="36"/>
  <c r="P720" i="36"/>
  <c r="P719" i="36"/>
  <c r="P718" i="36"/>
  <c r="P717" i="36"/>
  <c r="P716" i="36"/>
  <c r="P715" i="36"/>
  <c r="P714" i="36"/>
  <c r="P713" i="36"/>
  <c r="P712" i="36"/>
  <c r="P711" i="36"/>
  <c r="P710" i="36"/>
  <c r="P709" i="36"/>
  <c r="P708" i="36"/>
  <c r="P707" i="36"/>
  <c r="P706" i="36"/>
  <c r="P705" i="36"/>
  <c r="P704" i="36"/>
  <c r="P703" i="36"/>
  <c r="P702" i="36"/>
  <c r="P701" i="36"/>
  <c r="P700" i="36"/>
  <c r="P694" i="36"/>
  <c r="P693" i="36"/>
  <c r="P692" i="36"/>
  <c r="P691" i="36"/>
  <c r="P690" i="36"/>
  <c r="P689" i="36"/>
  <c r="P688" i="36"/>
  <c r="P687" i="36"/>
  <c r="P686" i="36"/>
  <c r="P685" i="36"/>
  <c r="P684" i="36"/>
  <c r="P683" i="36"/>
  <c r="P682" i="36"/>
  <c r="P681" i="36"/>
  <c r="P680" i="36"/>
  <c r="P679" i="36"/>
  <c r="P670" i="36"/>
  <c r="P669" i="36"/>
  <c r="P668" i="36"/>
  <c r="P667" i="36"/>
  <c r="P666" i="36"/>
  <c r="P665" i="36"/>
  <c r="P664" i="36"/>
  <c r="P663" i="36"/>
  <c r="P662" i="36"/>
  <c r="P661" i="36"/>
  <c r="P660" i="36"/>
  <c r="P659" i="36"/>
  <c r="P658" i="36"/>
  <c r="P657" i="36"/>
  <c r="P656" i="36"/>
  <c r="P655" i="36"/>
  <c r="P654" i="36"/>
  <c r="P653" i="36"/>
  <c r="P652" i="36"/>
  <c r="P651" i="36"/>
  <c r="P649" i="36"/>
  <c r="P648" i="36"/>
  <c r="P647" i="36"/>
  <c r="P646" i="36"/>
  <c r="P645" i="36"/>
  <c r="P644" i="36"/>
  <c r="P643" i="36"/>
  <c r="P642" i="36"/>
  <c r="P641" i="36"/>
  <c r="P640" i="36"/>
  <c r="P639" i="36"/>
  <c r="P638" i="36"/>
  <c r="P637" i="36"/>
  <c r="P636" i="36"/>
  <c r="P635" i="36"/>
  <c r="P634" i="36"/>
  <c r="P633" i="36"/>
  <c r="P632" i="36"/>
  <c r="P631" i="36"/>
  <c r="P630" i="36"/>
  <c r="P629" i="36"/>
  <c r="P628" i="36"/>
  <c r="P627" i="36"/>
  <c r="P626" i="36"/>
  <c r="P625" i="36"/>
  <c r="P617" i="36"/>
  <c r="P616" i="36"/>
  <c r="P615" i="36"/>
  <c r="P614" i="36"/>
  <c r="P613" i="36"/>
  <c r="P624" i="36"/>
  <c r="P623" i="36"/>
  <c r="P622" i="36"/>
  <c r="P621" i="36"/>
  <c r="P620" i="36"/>
  <c r="P619" i="36"/>
  <c r="P618" i="36"/>
  <c r="P612" i="36"/>
  <c r="P611" i="36"/>
  <c r="P610" i="36"/>
  <c r="P609" i="36"/>
  <c r="P608" i="36"/>
  <c r="P607" i="36"/>
  <c r="P606" i="36"/>
  <c r="P605" i="36"/>
  <c r="P604" i="36"/>
  <c r="P603" i="36"/>
  <c r="P602" i="36"/>
  <c r="P601" i="36"/>
  <c r="P600" i="36"/>
  <c r="P599" i="36"/>
  <c r="P598" i="36"/>
  <c r="P597" i="36"/>
  <c r="P596" i="36"/>
  <c r="P595" i="36"/>
  <c r="P594" i="36"/>
  <c r="P593" i="36"/>
  <c r="P592" i="36"/>
  <c r="P591" i="36"/>
  <c r="P589" i="36"/>
  <c r="P590" i="36"/>
  <c r="P588" i="36"/>
  <c r="P587" i="36"/>
  <c r="P586" i="36"/>
  <c r="P585" i="36"/>
  <c r="P584" i="36"/>
  <c r="P583" i="36"/>
  <c r="P580" i="36"/>
  <c r="P582" i="36"/>
  <c r="P579" i="36"/>
  <c r="P581" i="36"/>
  <c r="P570" i="36"/>
  <c r="P569" i="36"/>
  <c r="P568" i="36"/>
  <c r="P567" i="36"/>
  <c r="P566" i="36"/>
  <c r="P565" i="36"/>
  <c r="P564" i="36"/>
  <c r="P563" i="36"/>
  <c r="P562" i="36"/>
  <c r="P561" i="36"/>
  <c r="P560" i="36"/>
  <c r="P559" i="36"/>
  <c r="P558" i="36"/>
  <c r="P557" i="36"/>
  <c r="P556" i="36"/>
  <c r="P555" i="36"/>
  <c r="P549" i="36"/>
  <c r="P548" i="36"/>
  <c r="P547" i="36"/>
  <c r="P510" i="36"/>
  <c r="P509" i="36"/>
  <c r="P508" i="36"/>
  <c r="P507" i="36"/>
  <c r="P506" i="36"/>
  <c r="P505" i="36"/>
  <c r="P504" i="36"/>
  <c r="P503" i="36"/>
  <c r="P502" i="36"/>
  <c r="P501" i="36"/>
  <c r="P500" i="36"/>
  <c r="P499" i="36"/>
  <c r="P498" i="36"/>
  <c r="P497" i="36"/>
  <c r="P496" i="36"/>
  <c r="P495" i="36"/>
  <c r="P494" i="36"/>
  <c r="P493" i="36"/>
  <c r="P492" i="36"/>
  <c r="P491" i="36"/>
  <c r="P490" i="36"/>
  <c r="P489" i="36"/>
  <c r="P488" i="36"/>
  <c r="P487" i="36"/>
  <c r="P486" i="36"/>
  <c r="P485" i="36"/>
  <c r="P484" i="36"/>
  <c r="P483" i="36"/>
  <c r="P482" i="36"/>
  <c r="P481" i="36"/>
  <c r="P480" i="36"/>
  <c r="P394" i="36"/>
  <c r="P393" i="36"/>
  <c r="P392" i="36"/>
  <c r="P391" i="36"/>
  <c r="P390" i="36"/>
  <c r="P389" i="36"/>
  <c r="P388" i="36"/>
  <c r="P387" i="36"/>
  <c r="P386" i="36"/>
  <c r="P385" i="36"/>
  <c r="P384" i="36"/>
  <c r="P383" i="36"/>
  <c r="P382" i="36"/>
  <c r="P381" i="36"/>
  <c r="P380" i="36"/>
  <c r="P379" i="36"/>
  <c r="P378" i="36"/>
  <c r="P377" i="36"/>
  <c r="P376" i="36"/>
  <c r="P375" i="36"/>
  <c r="P374" i="36"/>
  <c r="P373" i="36"/>
  <c r="P372" i="36"/>
  <c r="P371" i="36"/>
  <c r="P370" i="36"/>
  <c r="P369" i="36"/>
  <c r="P368" i="36"/>
  <c r="P367" i="36"/>
  <c r="P366" i="36"/>
  <c r="P365" i="36"/>
  <c r="P364" i="36"/>
  <c r="P363" i="36"/>
  <c r="P362" i="36"/>
  <c r="P361" i="36"/>
  <c r="P360" i="36"/>
  <c r="P359" i="36"/>
  <c r="P358" i="36"/>
  <c r="P357" i="36"/>
  <c r="P356" i="36"/>
  <c r="P355" i="36"/>
  <c r="P350" i="36"/>
  <c r="P346" i="36"/>
  <c r="P345" i="36"/>
  <c r="P344" i="36"/>
  <c r="P343" i="36"/>
  <c r="P342" i="36"/>
  <c r="P337" i="36"/>
  <c r="P336" i="36"/>
  <c r="P335" i="36"/>
  <c r="P296" i="36"/>
  <c r="P295" i="36"/>
  <c r="P294" i="36"/>
  <c r="P293" i="36"/>
  <c r="P292" i="36"/>
  <c r="P291" i="36"/>
  <c r="P290" i="36"/>
  <c r="P289" i="36"/>
  <c r="P288" i="36"/>
  <c r="P287" i="36"/>
  <c r="P286" i="36"/>
  <c r="P285" i="36"/>
  <c r="P283" i="36"/>
  <c r="P281" i="36"/>
  <c r="P280" i="36"/>
  <c r="P279" i="36"/>
  <c r="P278" i="36"/>
  <c r="P277" i="36"/>
  <c r="P276" i="36"/>
  <c r="P275" i="36"/>
  <c r="P274" i="36"/>
  <c r="P270" i="36"/>
  <c r="P269" i="36"/>
  <c r="P268" i="36"/>
  <c r="P267" i="36"/>
  <c r="P266" i="36"/>
  <c r="P265" i="36"/>
  <c r="P264" i="36"/>
  <c r="P263" i="36"/>
  <c r="P262" i="36"/>
  <c r="P261" i="36"/>
  <c r="P260" i="36"/>
  <c r="P259" i="36"/>
  <c r="P258" i="36"/>
  <c r="P257" i="36"/>
  <c r="P256" i="36"/>
  <c r="P255" i="36"/>
  <c r="P236" i="36"/>
  <c r="P235" i="36"/>
  <c r="P234" i="36"/>
  <c r="P233" i="36"/>
  <c r="P232" i="36"/>
  <c r="P231" i="36"/>
  <c r="P230" i="36"/>
  <c r="P229" i="36"/>
  <c r="P228" i="36"/>
  <c r="P227" i="36"/>
  <c r="P224" i="36"/>
  <c r="P223" i="36"/>
  <c r="P222" i="36"/>
  <c r="P221" i="36"/>
  <c r="P220" i="36"/>
  <c r="P219" i="36"/>
  <c r="P218" i="36"/>
  <c r="P217" i="36"/>
  <c r="P216" i="36"/>
  <c r="P215" i="36"/>
  <c r="P214" i="36"/>
  <c r="P213" i="36"/>
  <c r="P212" i="36"/>
  <c r="P211" i="36"/>
  <c r="P210" i="36"/>
  <c r="P202" i="36"/>
  <c r="P201" i="36"/>
  <c r="P200" i="36"/>
  <c r="P199" i="36"/>
  <c r="P198" i="36"/>
  <c r="P197" i="36"/>
  <c r="P196" i="36"/>
  <c r="P191" i="36"/>
  <c r="P190" i="36"/>
  <c r="P189" i="36"/>
  <c r="P188" i="36"/>
  <c r="P187" i="36"/>
  <c r="P186" i="36"/>
  <c r="P185" i="36"/>
  <c r="P184" i="36"/>
  <c r="P183" i="36"/>
  <c r="P182" i="36"/>
  <c r="P181" i="36"/>
  <c r="P180" i="36"/>
  <c r="P179" i="36"/>
  <c r="P178" i="36"/>
  <c r="P177" i="36"/>
  <c r="P176" i="36"/>
  <c r="P175" i="36"/>
  <c r="P174" i="36"/>
  <c r="P173" i="36"/>
  <c r="P172" i="36"/>
  <c r="P171" i="36"/>
  <c r="P170" i="36"/>
  <c r="P169" i="36"/>
  <c r="P168" i="36"/>
  <c r="P167" i="36"/>
  <c r="P166" i="36"/>
  <c r="P165" i="36"/>
  <c r="P164" i="36"/>
  <c r="P163" i="36"/>
  <c r="P160" i="36"/>
  <c r="P159" i="36"/>
  <c r="P149" i="36"/>
  <c r="P148" i="36"/>
  <c r="P147" i="36"/>
  <c r="P146" i="36"/>
  <c r="P145" i="36"/>
  <c r="P144" i="36"/>
  <c r="P143" i="36"/>
  <c r="P142" i="36"/>
  <c r="P139" i="36"/>
  <c r="P140" i="36"/>
  <c r="P141" i="36"/>
  <c r="P138" i="36"/>
  <c r="P137" i="36"/>
  <c r="P136" i="36"/>
  <c r="P135" i="36"/>
  <c r="P134" i="36"/>
  <c r="P133" i="36"/>
  <c r="P132" i="36"/>
  <c r="P131" i="36"/>
  <c r="P130" i="36"/>
  <c r="P127" i="36"/>
  <c r="P126" i="36"/>
  <c r="P125" i="36"/>
  <c r="P124" i="36"/>
  <c r="P123" i="36"/>
  <c r="P122" i="36"/>
  <c r="P121" i="36"/>
  <c r="P120" i="36"/>
  <c r="P119" i="36"/>
  <c r="P118" i="36"/>
  <c r="P110" i="36"/>
  <c r="P109" i="36"/>
  <c r="P108" i="36"/>
  <c r="P107" i="36"/>
  <c r="P106" i="36"/>
  <c r="P105" i="36"/>
  <c r="P104" i="36"/>
  <c r="P103" i="36"/>
  <c r="P102" i="36"/>
  <c r="P101" i="36"/>
  <c r="P100" i="36"/>
  <c r="P99" i="36"/>
  <c r="P98" i="36"/>
  <c r="P97" i="36"/>
  <c r="P96" i="36"/>
  <c r="P95" i="36"/>
  <c r="P94" i="36"/>
  <c r="P93" i="36"/>
  <c r="P92" i="36"/>
  <c r="P91" i="36"/>
  <c r="P90" i="36"/>
  <c r="P89" i="36"/>
  <c r="P88" i="36"/>
  <c r="P87" i="36"/>
  <c r="P86" i="36"/>
  <c r="P85" i="36"/>
  <c r="P84" i="36"/>
  <c r="P83" i="36"/>
  <c r="P82" i="36"/>
  <c r="P81" i="36"/>
  <c r="P80" i="36"/>
  <c r="P76" i="36"/>
  <c r="P75" i="36"/>
  <c r="P74" i="36"/>
  <c r="P73" i="36"/>
  <c r="P72" i="36"/>
  <c r="P71" i="36"/>
  <c r="P47" i="36"/>
  <c r="P46" i="36"/>
  <c r="P45" i="36"/>
  <c r="P44" i="36"/>
  <c r="P43" i="36"/>
  <c r="P42" i="36"/>
  <c r="P41" i="36"/>
  <c r="P40" i="36"/>
  <c r="P39" i="36"/>
  <c r="P38" i="36"/>
  <c r="P37" i="36"/>
  <c r="P36" i="36"/>
  <c r="P35" i="36"/>
  <c r="P34" i="36"/>
  <c r="P33" i="36"/>
  <c r="P32" i="36"/>
  <c r="P31" i="36"/>
  <c r="P30" i="36"/>
  <c r="P29" i="36"/>
  <c r="P17" i="36"/>
  <c r="P16" i="36"/>
  <c r="P15" i="36"/>
  <c r="P14" i="36"/>
  <c r="P13" i="36"/>
  <c r="P12" i="36"/>
  <c r="P11" i="36"/>
  <c r="P7" i="36"/>
  <c r="P6" i="36"/>
  <c r="AZ3" i="36"/>
  <c r="AB756" i="36"/>
  <c r="AZ4" i="36"/>
  <c r="BA4" i="36"/>
  <c r="BB4" i="36"/>
  <c r="BC4" i="36"/>
  <c r="BD4" i="36"/>
  <c r="BE4" i="36"/>
  <c r="BF4" i="36"/>
  <c r="BG4" i="36"/>
  <c r="AZ5" i="36"/>
  <c r="BA5" i="36"/>
  <c r="BB5" i="36"/>
  <c r="BC5" i="36"/>
  <c r="BD5" i="36"/>
  <c r="BE5" i="36"/>
  <c r="BF5" i="36"/>
  <c r="BG5" i="36"/>
  <c r="AZ6" i="36"/>
  <c r="BA6" i="36"/>
  <c r="BB6" i="36"/>
  <c r="BC6" i="36"/>
  <c r="BD6" i="36"/>
  <c r="BE6" i="36"/>
  <c r="BF6" i="36"/>
  <c r="BG6" i="36"/>
  <c r="AZ7" i="36"/>
  <c r="BA7" i="36"/>
  <c r="BB7" i="36"/>
  <c r="BC7" i="36"/>
  <c r="BD7" i="36"/>
  <c r="BE7" i="36"/>
  <c r="BF7" i="36"/>
  <c r="BG7" i="36"/>
  <c r="AZ11" i="36"/>
  <c r="BA11" i="36"/>
  <c r="BB11" i="36"/>
  <c r="BC11" i="36"/>
  <c r="BD11" i="36"/>
  <c r="BE11" i="36"/>
  <c r="BF11" i="36"/>
  <c r="BG11" i="36"/>
  <c r="AZ12" i="36"/>
  <c r="BA12" i="36"/>
  <c r="BB12" i="36"/>
  <c r="BC12" i="36"/>
  <c r="BD12" i="36"/>
  <c r="BE12" i="36"/>
  <c r="BF12" i="36"/>
  <c r="BG12" i="36"/>
  <c r="AZ13" i="36"/>
  <c r="BA13" i="36"/>
  <c r="BB13" i="36"/>
  <c r="BC13" i="36"/>
  <c r="BD13" i="36"/>
  <c r="BE13" i="36"/>
  <c r="BF13" i="36"/>
  <c r="BG13" i="36"/>
  <c r="AZ14" i="36"/>
  <c r="BA14" i="36"/>
  <c r="BB14" i="36"/>
  <c r="BC14" i="36"/>
  <c r="BD14" i="36"/>
  <c r="BE14" i="36"/>
  <c r="BF14" i="36"/>
  <c r="BG14" i="36"/>
  <c r="AZ15" i="36"/>
  <c r="BA15" i="36"/>
  <c r="BB15" i="36"/>
  <c r="BC15" i="36"/>
  <c r="BD15" i="36"/>
  <c r="BE15" i="36"/>
  <c r="BF15" i="36"/>
  <c r="BG15" i="36"/>
  <c r="AZ16" i="36"/>
  <c r="BA16" i="36"/>
  <c r="BB16" i="36"/>
  <c r="BC16" i="36"/>
  <c r="BD16" i="36"/>
  <c r="BE16" i="36"/>
  <c r="BF16" i="36"/>
  <c r="BG16" i="36"/>
  <c r="AZ17" i="36"/>
  <c r="BA17" i="36"/>
  <c r="BB17" i="36"/>
  <c r="BC17" i="36"/>
  <c r="BD17" i="36"/>
  <c r="BE17" i="36"/>
  <c r="BF17" i="36"/>
  <c r="BG17" i="36"/>
  <c r="AZ18" i="36"/>
  <c r="BA18" i="36"/>
  <c r="BB18" i="36"/>
  <c r="BC18" i="36"/>
  <c r="BD18" i="36"/>
  <c r="BE18" i="36"/>
  <c r="BF18" i="36"/>
  <c r="BG18" i="36"/>
  <c r="AZ19" i="36"/>
  <c r="BA19" i="36"/>
  <c r="BB19" i="36"/>
  <c r="BC19" i="36"/>
  <c r="BD19" i="36"/>
  <c r="BE19" i="36"/>
  <c r="BF19" i="36"/>
  <c r="BG19" i="36"/>
  <c r="AZ20" i="36"/>
  <c r="BA20" i="36"/>
  <c r="BB20" i="36"/>
  <c r="BC20" i="36"/>
  <c r="BD20" i="36"/>
  <c r="BE20" i="36"/>
  <c r="BF20" i="36"/>
  <c r="BG20" i="36"/>
  <c r="AZ21" i="36"/>
  <c r="BA21" i="36"/>
  <c r="BB21" i="36"/>
  <c r="BC21" i="36"/>
  <c r="BD21" i="36"/>
  <c r="BE21" i="36"/>
  <c r="BF21" i="36"/>
  <c r="BG21" i="36"/>
  <c r="AZ22" i="36"/>
  <c r="BA22" i="36"/>
  <c r="BB22" i="36"/>
  <c r="BC22" i="36"/>
  <c r="BD22" i="36"/>
  <c r="BE22" i="36"/>
  <c r="BF22" i="36"/>
  <c r="BG22" i="36"/>
  <c r="AZ23" i="36"/>
  <c r="BA23" i="36"/>
  <c r="BB23" i="36"/>
  <c r="BC23" i="36"/>
  <c r="BD23" i="36"/>
  <c r="BE23" i="36"/>
  <c r="BF23" i="36"/>
  <c r="BG23" i="36"/>
  <c r="AZ24" i="36"/>
  <c r="BA24" i="36"/>
  <c r="BB24" i="36"/>
  <c r="BC24" i="36"/>
  <c r="BD24" i="36"/>
  <c r="BE24" i="36"/>
  <c r="BF24" i="36"/>
  <c r="BG24" i="36"/>
  <c r="AZ25" i="36"/>
  <c r="BA25" i="36"/>
  <c r="BB25" i="36"/>
  <c r="BC25" i="36"/>
  <c r="BD25" i="36"/>
  <c r="BE25" i="36"/>
  <c r="BF25" i="36"/>
  <c r="BG25" i="36"/>
  <c r="AZ26" i="36"/>
  <c r="BA26" i="36"/>
  <c r="BB26" i="36"/>
  <c r="BC26" i="36"/>
  <c r="BD26" i="36"/>
  <c r="BE26" i="36"/>
  <c r="BF26" i="36"/>
  <c r="BG26" i="36"/>
  <c r="AZ27" i="36"/>
  <c r="BA27" i="36"/>
  <c r="BB27" i="36"/>
  <c r="BC27" i="36"/>
  <c r="BD27" i="36"/>
  <c r="BE27" i="36"/>
  <c r="BF27" i="36"/>
  <c r="BG27" i="36"/>
  <c r="AZ28" i="36"/>
  <c r="BA28" i="36"/>
  <c r="BB28" i="36"/>
  <c r="BC28" i="36"/>
  <c r="BD28" i="36"/>
  <c r="BE28" i="36"/>
  <c r="BF28" i="36"/>
  <c r="BG28" i="36"/>
  <c r="AZ29" i="36"/>
  <c r="BA29" i="36"/>
  <c r="BB29" i="36"/>
  <c r="BC29" i="36"/>
  <c r="BD29" i="36"/>
  <c r="BE29" i="36"/>
  <c r="BF29" i="36"/>
  <c r="BG29" i="36"/>
  <c r="AZ30" i="36"/>
  <c r="BA30" i="36"/>
  <c r="BB30" i="36"/>
  <c r="BC30" i="36"/>
  <c r="BD30" i="36"/>
  <c r="BE30" i="36"/>
  <c r="BF30" i="36"/>
  <c r="BG30" i="36"/>
  <c r="AZ31" i="36"/>
  <c r="BA31" i="36"/>
  <c r="BB31" i="36"/>
  <c r="BC31" i="36"/>
  <c r="BD31" i="36"/>
  <c r="BE31" i="36"/>
  <c r="BF31" i="36"/>
  <c r="BG31" i="36"/>
  <c r="AZ32" i="36"/>
  <c r="BA32" i="36"/>
  <c r="BB32" i="36"/>
  <c r="BC32" i="36"/>
  <c r="BD32" i="36"/>
  <c r="BE32" i="36"/>
  <c r="BF32" i="36"/>
  <c r="BG32" i="36"/>
  <c r="AZ33" i="36"/>
  <c r="BA33" i="36"/>
  <c r="BB33" i="36"/>
  <c r="BC33" i="36"/>
  <c r="BD33" i="36"/>
  <c r="BE33" i="36"/>
  <c r="BF33" i="36"/>
  <c r="BG33" i="36"/>
  <c r="AZ34" i="36"/>
  <c r="BA34" i="36"/>
  <c r="BB34" i="36"/>
  <c r="BC34" i="36"/>
  <c r="BD34" i="36"/>
  <c r="BE34" i="36"/>
  <c r="BF34" i="36"/>
  <c r="BG34" i="36"/>
  <c r="AZ35" i="36"/>
  <c r="BA35" i="36"/>
  <c r="BB35" i="36"/>
  <c r="BC35" i="36"/>
  <c r="BD35" i="36"/>
  <c r="BE35" i="36"/>
  <c r="BF35" i="36"/>
  <c r="BG35" i="36"/>
  <c r="AZ36" i="36"/>
  <c r="BA36" i="36"/>
  <c r="BB36" i="36"/>
  <c r="BC36" i="36"/>
  <c r="BD36" i="36"/>
  <c r="BE36" i="36"/>
  <c r="BF36" i="36"/>
  <c r="BG36" i="36"/>
  <c r="AZ37" i="36"/>
  <c r="BA37" i="36"/>
  <c r="BB37" i="36"/>
  <c r="BC37" i="36"/>
  <c r="BD37" i="36"/>
  <c r="BE37" i="36"/>
  <c r="BF37" i="36"/>
  <c r="BG37" i="36"/>
  <c r="AZ38" i="36"/>
  <c r="BA38" i="36"/>
  <c r="BB38" i="36"/>
  <c r="BC38" i="36"/>
  <c r="BD38" i="36"/>
  <c r="BE38" i="36"/>
  <c r="BF38" i="36"/>
  <c r="BG38" i="36"/>
  <c r="AZ39" i="36"/>
  <c r="BA39" i="36"/>
  <c r="BB39" i="36"/>
  <c r="BC39" i="36"/>
  <c r="BD39" i="36"/>
  <c r="BE39" i="36"/>
  <c r="BF39" i="36"/>
  <c r="BG39" i="36"/>
  <c r="AZ40" i="36"/>
  <c r="BA40" i="36"/>
  <c r="BB40" i="36"/>
  <c r="BC40" i="36"/>
  <c r="BD40" i="36"/>
  <c r="BE40" i="36"/>
  <c r="BF40" i="36"/>
  <c r="BG40" i="36"/>
  <c r="AZ41" i="36"/>
  <c r="BA41" i="36"/>
  <c r="BB41" i="36"/>
  <c r="BC41" i="36"/>
  <c r="BD41" i="36"/>
  <c r="BE41" i="36"/>
  <c r="BF41" i="36"/>
  <c r="BG41" i="36"/>
  <c r="AZ42" i="36"/>
  <c r="BA42" i="36"/>
  <c r="BB42" i="36"/>
  <c r="BC42" i="36"/>
  <c r="BD42" i="36"/>
  <c r="BE42" i="36"/>
  <c r="BF42" i="36"/>
  <c r="BG42" i="36"/>
  <c r="AZ43" i="36"/>
  <c r="BA43" i="36"/>
  <c r="BB43" i="36"/>
  <c r="BC43" i="36"/>
  <c r="BD43" i="36"/>
  <c r="BE43" i="36"/>
  <c r="BF43" i="36"/>
  <c r="BG43" i="36"/>
  <c r="AZ44" i="36"/>
  <c r="BA44" i="36"/>
  <c r="BB44" i="36"/>
  <c r="BC44" i="36"/>
  <c r="BD44" i="36"/>
  <c r="BE44" i="36"/>
  <c r="BF44" i="36"/>
  <c r="BG44" i="36"/>
  <c r="AZ45" i="36"/>
  <c r="BA45" i="36"/>
  <c r="BB45" i="36"/>
  <c r="BC45" i="36"/>
  <c r="BD45" i="36"/>
  <c r="BE45" i="36"/>
  <c r="BF45" i="36"/>
  <c r="BG45" i="36"/>
  <c r="AZ46" i="36"/>
  <c r="BA46" i="36"/>
  <c r="BB46" i="36"/>
  <c r="BC46" i="36"/>
  <c r="BD46" i="36"/>
  <c r="BE46" i="36"/>
  <c r="BF46" i="36"/>
  <c r="BG46" i="36"/>
  <c r="AZ47" i="36"/>
  <c r="BA47" i="36"/>
  <c r="BB47" i="36"/>
  <c r="BC47" i="36"/>
  <c r="BD47" i="36"/>
  <c r="BE47" i="36"/>
  <c r="BF47" i="36"/>
  <c r="BG47" i="36"/>
  <c r="AZ49" i="36"/>
  <c r="BA49" i="36"/>
  <c r="BB49" i="36"/>
  <c r="BC49" i="36"/>
  <c r="BD49" i="36"/>
  <c r="BE49" i="36"/>
  <c r="BF49" i="36"/>
  <c r="BG49" i="36"/>
  <c r="AZ50" i="36"/>
  <c r="BA50" i="36"/>
  <c r="BB50" i="36"/>
  <c r="BC50" i="36"/>
  <c r="BD50" i="36"/>
  <c r="BE50" i="36"/>
  <c r="BF50" i="36"/>
  <c r="BG50" i="36"/>
  <c r="AZ51" i="36"/>
  <c r="BA51" i="36"/>
  <c r="BB51" i="36"/>
  <c r="BC51" i="36"/>
  <c r="BD51" i="36"/>
  <c r="BE51" i="36"/>
  <c r="BF51" i="36"/>
  <c r="BG51" i="36"/>
  <c r="AZ52" i="36"/>
  <c r="BA52" i="36"/>
  <c r="BB52" i="36"/>
  <c r="BC52" i="36"/>
  <c r="BD52" i="36"/>
  <c r="BE52" i="36"/>
  <c r="BF52" i="36"/>
  <c r="BG52" i="36"/>
  <c r="AZ53" i="36"/>
  <c r="BA53" i="36"/>
  <c r="BB53" i="36"/>
  <c r="BC53" i="36"/>
  <c r="BD53" i="36"/>
  <c r="BE53" i="36"/>
  <c r="BF53" i="36"/>
  <c r="BG53" i="36"/>
  <c r="AZ54" i="36"/>
  <c r="BA54" i="36"/>
  <c r="BB54" i="36"/>
  <c r="BC54" i="36"/>
  <c r="BD54" i="36"/>
  <c r="BE54" i="36"/>
  <c r="BF54" i="36"/>
  <c r="BG54" i="36"/>
  <c r="AZ55" i="36"/>
  <c r="BA55" i="36"/>
  <c r="BB55" i="36"/>
  <c r="BC55" i="36"/>
  <c r="BD55" i="36"/>
  <c r="BE55" i="36"/>
  <c r="BF55" i="36"/>
  <c r="BG55" i="36"/>
  <c r="AZ56" i="36"/>
  <c r="BA56" i="36"/>
  <c r="BB56" i="36"/>
  <c r="BC56" i="36"/>
  <c r="BD56" i="36"/>
  <c r="BE56" i="36"/>
  <c r="BF56" i="36"/>
  <c r="BG56" i="36"/>
  <c r="AZ57" i="36"/>
  <c r="BA57" i="36"/>
  <c r="BB57" i="36"/>
  <c r="BC57" i="36"/>
  <c r="BD57" i="36"/>
  <c r="BE57" i="36"/>
  <c r="BF57" i="36"/>
  <c r="BG57" i="36"/>
  <c r="AZ58" i="36"/>
  <c r="BA58" i="36"/>
  <c r="BB58" i="36"/>
  <c r="BC58" i="36"/>
  <c r="BD58" i="36"/>
  <c r="BE58" i="36"/>
  <c r="BF58" i="36"/>
  <c r="BG58" i="36"/>
  <c r="AZ59" i="36"/>
  <c r="BA59" i="36"/>
  <c r="BB59" i="36"/>
  <c r="BC59" i="36"/>
  <c r="BD59" i="36"/>
  <c r="BE59" i="36"/>
  <c r="BF59" i="36"/>
  <c r="BG59" i="36"/>
  <c r="AZ60" i="36"/>
  <c r="BA60" i="36"/>
  <c r="BB60" i="36"/>
  <c r="BC60" i="36"/>
  <c r="BD60" i="36"/>
  <c r="BE60" i="36"/>
  <c r="BF60" i="36"/>
  <c r="BG60" i="36"/>
  <c r="AZ61" i="36"/>
  <c r="BA61" i="36"/>
  <c r="BB61" i="36"/>
  <c r="BC61" i="36"/>
  <c r="BD61" i="36"/>
  <c r="BE61" i="36"/>
  <c r="BF61" i="36"/>
  <c r="BG61" i="36"/>
  <c r="AZ62" i="36"/>
  <c r="BA62" i="36"/>
  <c r="BB62" i="36"/>
  <c r="BC62" i="36"/>
  <c r="BD62" i="36"/>
  <c r="BE62" i="36"/>
  <c r="BF62" i="36"/>
  <c r="BG62" i="36"/>
  <c r="AZ63" i="36"/>
  <c r="BA63" i="36"/>
  <c r="BB63" i="36"/>
  <c r="BC63" i="36"/>
  <c r="BD63" i="36"/>
  <c r="BE63" i="36"/>
  <c r="BF63" i="36"/>
  <c r="BG63" i="36"/>
  <c r="AZ64" i="36"/>
  <c r="BA64" i="36"/>
  <c r="BB64" i="36"/>
  <c r="BC64" i="36"/>
  <c r="BD64" i="36"/>
  <c r="BE64" i="36"/>
  <c r="BF64" i="36"/>
  <c r="BG64" i="36"/>
  <c r="AZ65" i="36"/>
  <c r="BA65" i="36"/>
  <c r="BB65" i="36"/>
  <c r="BC65" i="36"/>
  <c r="BD65" i="36"/>
  <c r="BE65" i="36"/>
  <c r="BF65" i="36"/>
  <c r="BG65" i="36"/>
  <c r="AZ66" i="36"/>
  <c r="BA66" i="36"/>
  <c r="BB66" i="36"/>
  <c r="BC66" i="36"/>
  <c r="BD66" i="36"/>
  <c r="BE66" i="36"/>
  <c r="BF66" i="36"/>
  <c r="BG66" i="36"/>
  <c r="AZ67" i="36"/>
  <c r="BA67" i="36"/>
  <c r="BB67" i="36"/>
  <c r="BC67" i="36"/>
  <c r="BD67" i="36"/>
  <c r="BE67" i="36"/>
  <c r="BF67" i="36"/>
  <c r="BG67" i="36"/>
  <c r="AZ68" i="36"/>
  <c r="BA68" i="36"/>
  <c r="BB68" i="36"/>
  <c r="BC68" i="36"/>
  <c r="BD68" i="36"/>
  <c r="BE68" i="36"/>
  <c r="BF68" i="36"/>
  <c r="BG68" i="36"/>
  <c r="AZ69" i="36"/>
  <c r="BA69" i="36"/>
  <c r="BB69" i="36"/>
  <c r="BC69" i="36"/>
  <c r="BD69" i="36"/>
  <c r="BE69" i="36"/>
  <c r="BF69" i="36"/>
  <c r="BG69" i="36"/>
  <c r="AZ70" i="36"/>
  <c r="BA70" i="36"/>
  <c r="BB70" i="36"/>
  <c r="BC70" i="36"/>
  <c r="BD70" i="36"/>
  <c r="BE70" i="36"/>
  <c r="BF70" i="36"/>
  <c r="BG70" i="36"/>
  <c r="AZ71" i="36"/>
  <c r="BA71" i="36"/>
  <c r="BB71" i="36"/>
  <c r="BC71" i="36"/>
  <c r="BD71" i="36"/>
  <c r="BE71" i="36"/>
  <c r="BF71" i="36"/>
  <c r="BG71" i="36"/>
  <c r="AZ72" i="36"/>
  <c r="BA72" i="36"/>
  <c r="BB72" i="36"/>
  <c r="BC72" i="36"/>
  <c r="BD72" i="36"/>
  <c r="BE72" i="36"/>
  <c r="BF72" i="36"/>
  <c r="BG72" i="36"/>
  <c r="AZ73" i="36"/>
  <c r="BA73" i="36"/>
  <c r="BB73" i="36"/>
  <c r="BC73" i="36"/>
  <c r="BD73" i="36"/>
  <c r="BE73" i="36"/>
  <c r="BF73" i="36"/>
  <c r="BG73" i="36"/>
  <c r="AZ74" i="36"/>
  <c r="BA74" i="36"/>
  <c r="BB74" i="36"/>
  <c r="BC74" i="36"/>
  <c r="BD74" i="36"/>
  <c r="BE74" i="36"/>
  <c r="BF74" i="36"/>
  <c r="BG74" i="36"/>
  <c r="AZ75" i="36"/>
  <c r="BA75" i="36"/>
  <c r="BB75" i="36"/>
  <c r="BC75" i="36"/>
  <c r="BD75" i="36"/>
  <c r="BE75" i="36"/>
  <c r="BF75" i="36"/>
  <c r="BG75" i="36"/>
  <c r="AZ76" i="36"/>
  <c r="BA76" i="36"/>
  <c r="BB76" i="36"/>
  <c r="BC76" i="36"/>
  <c r="BD76" i="36"/>
  <c r="BE76" i="36"/>
  <c r="BF76" i="36"/>
  <c r="BG76" i="36"/>
  <c r="AZ77" i="36"/>
  <c r="BA77" i="36"/>
  <c r="BB77" i="36"/>
  <c r="BC77" i="36"/>
  <c r="BD77" i="36"/>
  <c r="BE77" i="36"/>
  <c r="BF77" i="36"/>
  <c r="BG77" i="36"/>
  <c r="AZ78" i="36"/>
  <c r="BA78" i="36"/>
  <c r="BB78" i="36"/>
  <c r="BC78" i="36"/>
  <c r="BD78" i="36"/>
  <c r="BE78" i="36"/>
  <c r="BF78" i="36"/>
  <c r="BG78" i="36"/>
  <c r="AZ79" i="36"/>
  <c r="BA79" i="36"/>
  <c r="BB79" i="36"/>
  <c r="BC79" i="36"/>
  <c r="BD79" i="36"/>
  <c r="BE79" i="36"/>
  <c r="BF79" i="36"/>
  <c r="BG79" i="36"/>
  <c r="AZ80" i="36"/>
  <c r="BA80" i="36"/>
  <c r="BB80" i="36"/>
  <c r="BC80" i="36"/>
  <c r="BD80" i="36"/>
  <c r="BE80" i="36"/>
  <c r="BF80" i="36"/>
  <c r="BG80" i="36"/>
  <c r="AZ81" i="36"/>
  <c r="BA81" i="36"/>
  <c r="BB81" i="36"/>
  <c r="BC81" i="36"/>
  <c r="BD81" i="36"/>
  <c r="BE81" i="36"/>
  <c r="BF81" i="36"/>
  <c r="BG81" i="36"/>
  <c r="AZ82" i="36"/>
  <c r="BA82" i="36"/>
  <c r="BB82" i="36"/>
  <c r="BC82" i="36"/>
  <c r="BD82" i="36"/>
  <c r="BE82" i="36"/>
  <c r="BF82" i="36"/>
  <c r="BG82" i="36"/>
  <c r="AZ83" i="36"/>
  <c r="BA83" i="36"/>
  <c r="BB83" i="36"/>
  <c r="BC83" i="36"/>
  <c r="BD83" i="36"/>
  <c r="BE83" i="36"/>
  <c r="BF83" i="36"/>
  <c r="BG83" i="36"/>
  <c r="AZ84" i="36"/>
  <c r="BA84" i="36"/>
  <c r="BB84" i="36"/>
  <c r="BC84" i="36"/>
  <c r="BD84" i="36"/>
  <c r="BE84" i="36"/>
  <c r="BF84" i="36"/>
  <c r="BG84" i="36"/>
  <c r="AZ85" i="36"/>
  <c r="BA85" i="36"/>
  <c r="BB85" i="36"/>
  <c r="BC85" i="36"/>
  <c r="BD85" i="36"/>
  <c r="BE85" i="36"/>
  <c r="BF85" i="36"/>
  <c r="BG85" i="36"/>
  <c r="AZ86" i="36"/>
  <c r="BA86" i="36"/>
  <c r="BB86" i="36"/>
  <c r="BC86" i="36"/>
  <c r="BD86" i="36"/>
  <c r="BE86" i="36"/>
  <c r="BF86" i="36"/>
  <c r="BG86" i="36"/>
  <c r="AZ87" i="36"/>
  <c r="BA87" i="36"/>
  <c r="BB87" i="36"/>
  <c r="BC87" i="36"/>
  <c r="BD87" i="36"/>
  <c r="BE87" i="36"/>
  <c r="BF87" i="36"/>
  <c r="BG87" i="36"/>
  <c r="AZ88" i="36"/>
  <c r="BA88" i="36"/>
  <c r="BB88" i="36"/>
  <c r="BC88" i="36"/>
  <c r="BD88" i="36"/>
  <c r="BE88" i="36"/>
  <c r="BF88" i="36"/>
  <c r="BG88" i="36"/>
  <c r="AZ89" i="36"/>
  <c r="BA89" i="36"/>
  <c r="BB89" i="36"/>
  <c r="BC89" i="36"/>
  <c r="BD89" i="36"/>
  <c r="BE89" i="36"/>
  <c r="BF89" i="36"/>
  <c r="BG89" i="36"/>
  <c r="AZ90" i="36"/>
  <c r="BA90" i="36"/>
  <c r="BB90" i="36"/>
  <c r="BC90" i="36"/>
  <c r="BD90" i="36"/>
  <c r="BE90" i="36"/>
  <c r="BF90" i="36"/>
  <c r="BG90" i="36"/>
  <c r="AZ91" i="36"/>
  <c r="BA91" i="36"/>
  <c r="BB91" i="36"/>
  <c r="BC91" i="36"/>
  <c r="BD91" i="36"/>
  <c r="BE91" i="36"/>
  <c r="BF91" i="36"/>
  <c r="BG91" i="36"/>
  <c r="AZ92" i="36"/>
  <c r="BA92" i="36"/>
  <c r="BB92" i="36"/>
  <c r="BC92" i="36"/>
  <c r="BD92" i="36"/>
  <c r="BE92" i="36"/>
  <c r="BF92" i="36"/>
  <c r="BG92" i="36"/>
  <c r="AZ93" i="36"/>
  <c r="BA93" i="36"/>
  <c r="BB93" i="36"/>
  <c r="BC93" i="36"/>
  <c r="BD93" i="36"/>
  <c r="BE93" i="36"/>
  <c r="BF93" i="36"/>
  <c r="BG93" i="36"/>
  <c r="AZ94" i="36"/>
  <c r="BA94" i="36"/>
  <c r="BB94" i="36"/>
  <c r="BC94" i="36"/>
  <c r="BD94" i="36"/>
  <c r="BE94" i="36"/>
  <c r="BF94" i="36"/>
  <c r="BG94" i="36"/>
  <c r="AZ95" i="36"/>
  <c r="BA95" i="36"/>
  <c r="BB95" i="36"/>
  <c r="BC95" i="36"/>
  <c r="BD95" i="36"/>
  <c r="BE95" i="36"/>
  <c r="BF95" i="36"/>
  <c r="BG95" i="36"/>
  <c r="AZ96" i="36"/>
  <c r="BA96" i="36"/>
  <c r="BB96" i="36"/>
  <c r="BC96" i="36"/>
  <c r="BD96" i="36"/>
  <c r="BE96" i="36"/>
  <c r="BF96" i="36"/>
  <c r="BG96" i="36"/>
  <c r="AZ97" i="36"/>
  <c r="BA97" i="36"/>
  <c r="BB97" i="36"/>
  <c r="BC97" i="36"/>
  <c r="BD97" i="36"/>
  <c r="BE97" i="36"/>
  <c r="BF97" i="36"/>
  <c r="BG97" i="36"/>
  <c r="AZ98" i="36"/>
  <c r="BA98" i="36"/>
  <c r="BB98" i="36"/>
  <c r="BC98" i="36"/>
  <c r="BD98" i="36"/>
  <c r="BE98" i="36"/>
  <c r="BF98" i="36"/>
  <c r="BG98" i="36"/>
  <c r="AZ99" i="36"/>
  <c r="BA99" i="36"/>
  <c r="BB99" i="36"/>
  <c r="BC99" i="36"/>
  <c r="BD99" i="36"/>
  <c r="BE99" i="36"/>
  <c r="BF99" i="36"/>
  <c r="BG99" i="36"/>
  <c r="AZ100" i="36"/>
  <c r="BA100" i="36"/>
  <c r="BB100" i="36"/>
  <c r="BC100" i="36"/>
  <c r="BD100" i="36"/>
  <c r="BE100" i="36"/>
  <c r="BF100" i="36"/>
  <c r="BG100" i="36"/>
  <c r="AZ101" i="36"/>
  <c r="BA101" i="36"/>
  <c r="BB101" i="36"/>
  <c r="BC101" i="36"/>
  <c r="BD101" i="36"/>
  <c r="BE101" i="36"/>
  <c r="BF101" i="36"/>
  <c r="BG101" i="36"/>
  <c r="AZ102" i="36"/>
  <c r="BA102" i="36"/>
  <c r="BB102" i="36"/>
  <c r="BC102" i="36"/>
  <c r="BD102" i="36"/>
  <c r="BE102" i="36"/>
  <c r="BF102" i="36"/>
  <c r="BG102" i="36"/>
  <c r="AZ103" i="36"/>
  <c r="BA103" i="36"/>
  <c r="BB103" i="36"/>
  <c r="BC103" i="36"/>
  <c r="BD103" i="36"/>
  <c r="BE103" i="36"/>
  <c r="BF103" i="36"/>
  <c r="BG103" i="36"/>
  <c r="AZ104" i="36"/>
  <c r="BA104" i="36"/>
  <c r="BB104" i="36"/>
  <c r="BC104" i="36"/>
  <c r="BD104" i="36"/>
  <c r="BE104" i="36"/>
  <c r="BF104" i="36"/>
  <c r="BG104" i="36"/>
  <c r="AZ105" i="36"/>
  <c r="BA105" i="36"/>
  <c r="BB105" i="36"/>
  <c r="BC105" i="36"/>
  <c r="BD105" i="36"/>
  <c r="BE105" i="36"/>
  <c r="BF105" i="36"/>
  <c r="BG105" i="36"/>
  <c r="AZ106" i="36"/>
  <c r="BA106" i="36"/>
  <c r="BB106" i="36"/>
  <c r="BC106" i="36"/>
  <c r="BD106" i="36"/>
  <c r="BE106" i="36"/>
  <c r="BF106" i="36"/>
  <c r="BG106" i="36"/>
  <c r="AZ107" i="36"/>
  <c r="BA107" i="36"/>
  <c r="BB107" i="36"/>
  <c r="BC107" i="36"/>
  <c r="BD107" i="36"/>
  <c r="BE107" i="36"/>
  <c r="BF107" i="36"/>
  <c r="BG107" i="36"/>
  <c r="AZ108" i="36"/>
  <c r="BA108" i="36"/>
  <c r="BB108" i="36"/>
  <c r="BC108" i="36"/>
  <c r="BD108" i="36"/>
  <c r="BE108" i="36"/>
  <c r="BF108" i="36"/>
  <c r="BG108" i="36"/>
  <c r="AZ109" i="36"/>
  <c r="BA109" i="36"/>
  <c r="BB109" i="36"/>
  <c r="BC109" i="36"/>
  <c r="BD109" i="36"/>
  <c r="BE109" i="36"/>
  <c r="BF109" i="36"/>
  <c r="BG109" i="36"/>
  <c r="AZ110" i="36"/>
  <c r="BA110" i="36"/>
  <c r="BB110" i="36"/>
  <c r="BC110" i="36"/>
  <c r="BD110" i="36"/>
  <c r="BE110" i="36"/>
  <c r="BF110" i="36"/>
  <c r="BG110" i="36"/>
  <c r="AZ111" i="36"/>
  <c r="BA111" i="36"/>
  <c r="BB111" i="36"/>
  <c r="BC111" i="36"/>
  <c r="BD111" i="36"/>
  <c r="BE111" i="36"/>
  <c r="BF111" i="36"/>
  <c r="BG111" i="36"/>
  <c r="AZ112" i="36"/>
  <c r="BA112" i="36"/>
  <c r="BB112" i="36"/>
  <c r="BC112" i="36"/>
  <c r="BD112" i="36"/>
  <c r="BE112" i="36"/>
  <c r="BF112" i="36"/>
  <c r="BG112" i="36"/>
  <c r="AZ113" i="36"/>
  <c r="BA113" i="36"/>
  <c r="BB113" i="36"/>
  <c r="BC113" i="36"/>
  <c r="BD113" i="36"/>
  <c r="BE113" i="36"/>
  <c r="BF113" i="36"/>
  <c r="BG113" i="36"/>
  <c r="AZ114" i="36"/>
  <c r="BA114" i="36"/>
  <c r="BB114" i="36"/>
  <c r="BC114" i="36"/>
  <c r="BD114" i="36"/>
  <c r="BE114" i="36"/>
  <c r="BF114" i="36"/>
  <c r="BG114" i="36"/>
  <c r="AZ115" i="36"/>
  <c r="BA115" i="36"/>
  <c r="BB115" i="36"/>
  <c r="BC115" i="36"/>
  <c r="BD115" i="36"/>
  <c r="BE115" i="36"/>
  <c r="BF115" i="36"/>
  <c r="BG115" i="36"/>
  <c r="AZ116" i="36"/>
  <c r="BA116" i="36"/>
  <c r="BB116" i="36"/>
  <c r="BC116" i="36"/>
  <c r="BD116" i="36"/>
  <c r="BE116" i="36"/>
  <c r="BF116" i="36"/>
  <c r="BG116" i="36"/>
  <c r="AZ117" i="36"/>
  <c r="BA117" i="36"/>
  <c r="BB117" i="36"/>
  <c r="BC117" i="36"/>
  <c r="BD117" i="36"/>
  <c r="BE117" i="36"/>
  <c r="BF117" i="36"/>
  <c r="BG117" i="36"/>
  <c r="AZ118" i="36"/>
  <c r="BA118" i="36"/>
  <c r="BB118" i="36"/>
  <c r="BC118" i="36"/>
  <c r="BD118" i="36"/>
  <c r="BE118" i="36"/>
  <c r="BF118" i="36"/>
  <c r="BG118" i="36"/>
  <c r="AZ119" i="36"/>
  <c r="BA119" i="36"/>
  <c r="BB119" i="36"/>
  <c r="BC119" i="36"/>
  <c r="BD119" i="36"/>
  <c r="BE119" i="36"/>
  <c r="BF119" i="36"/>
  <c r="BG119" i="36"/>
  <c r="AZ120" i="36"/>
  <c r="BA120" i="36"/>
  <c r="BB120" i="36"/>
  <c r="BC120" i="36"/>
  <c r="BD120" i="36"/>
  <c r="BE120" i="36"/>
  <c r="BF120" i="36"/>
  <c r="BG120" i="36"/>
  <c r="AZ121" i="36"/>
  <c r="BA121" i="36"/>
  <c r="BB121" i="36"/>
  <c r="BC121" i="36"/>
  <c r="BD121" i="36"/>
  <c r="BE121" i="36"/>
  <c r="BF121" i="36"/>
  <c r="BG121" i="36"/>
  <c r="AZ122" i="36"/>
  <c r="BA122" i="36"/>
  <c r="BB122" i="36"/>
  <c r="BC122" i="36"/>
  <c r="BD122" i="36"/>
  <c r="BE122" i="36"/>
  <c r="BF122" i="36"/>
  <c r="BG122" i="36"/>
  <c r="AZ123" i="36"/>
  <c r="BA123" i="36"/>
  <c r="BB123" i="36"/>
  <c r="BC123" i="36"/>
  <c r="BD123" i="36"/>
  <c r="BE123" i="36"/>
  <c r="BF123" i="36"/>
  <c r="BG123" i="36"/>
  <c r="AZ124" i="36"/>
  <c r="BA124" i="36"/>
  <c r="BB124" i="36"/>
  <c r="BC124" i="36"/>
  <c r="BD124" i="36"/>
  <c r="BE124" i="36"/>
  <c r="BF124" i="36"/>
  <c r="BG124" i="36"/>
  <c r="AZ125" i="36"/>
  <c r="BA125" i="36"/>
  <c r="BB125" i="36"/>
  <c r="BC125" i="36"/>
  <c r="BD125" i="36"/>
  <c r="BE125" i="36"/>
  <c r="BF125" i="36"/>
  <c r="BG125" i="36"/>
  <c r="AZ126" i="36"/>
  <c r="BA126" i="36"/>
  <c r="BB126" i="36"/>
  <c r="BC126" i="36"/>
  <c r="BD126" i="36"/>
  <c r="BE126" i="36"/>
  <c r="BF126" i="36"/>
  <c r="BG126" i="36"/>
  <c r="AZ127" i="36"/>
  <c r="BA127" i="36"/>
  <c r="BB127" i="36"/>
  <c r="BC127" i="36"/>
  <c r="BD127" i="36"/>
  <c r="BE127" i="36"/>
  <c r="BF127" i="36"/>
  <c r="BG127" i="36"/>
  <c r="AZ128" i="36"/>
  <c r="BA128" i="36"/>
  <c r="BB128" i="36"/>
  <c r="BC128" i="36"/>
  <c r="BD128" i="36"/>
  <c r="BE128" i="36"/>
  <c r="BF128" i="36"/>
  <c r="BG128" i="36"/>
  <c r="AZ129" i="36"/>
  <c r="BA129" i="36"/>
  <c r="BB129" i="36"/>
  <c r="BC129" i="36"/>
  <c r="BD129" i="36"/>
  <c r="BE129" i="36"/>
  <c r="BF129" i="36"/>
  <c r="BG129" i="36"/>
  <c r="AZ130" i="36"/>
  <c r="BA130" i="36"/>
  <c r="BB130" i="36"/>
  <c r="BC130" i="36"/>
  <c r="BD130" i="36"/>
  <c r="BE130" i="36"/>
  <c r="BF130" i="36"/>
  <c r="BG130" i="36"/>
  <c r="AZ131" i="36"/>
  <c r="BA131" i="36"/>
  <c r="BB131" i="36"/>
  <c r="BC131" i="36"/>
  <c r="BD131" i="36"/>
  <c r="BE131" i="36"/>
  <c r="BF131" i="36"/>
  <c r="BG131" i="36"/>
  <c r="AZ132" i="36"/>
  <c r="BA132" i="36"/>
  <c r="BB132" i="36"/>
  <c r="BC132" i="36"/>
  <c r="BD132" i="36"/>
  <c r="BE132" i="36"/>
  <c r="BF132" i="36"/>
  <c r="BG132" i="36"/>
  <c r="AZ133" i="36"/>
  <c r="BA133" i="36"/>
  <c r="BB133" i="36"/>
  <c r="BC133" i="36"/>
  <c r="BD133" i="36"/>
  <c r="BE133" i="36"/>
  <c r="BF133" i="36"/>
  <c r="BG133" i="36"/>
  <c r="AZ134" i="36"/>
  <c r="BA134" i="36"/>
  <c r="BB134" i="36"/>
  <c r="BC134" i="36"/>
  <c r="BD134" i="36"/>
  <c r="BE134" i="36"/>
  <c r="BF134" i="36"/>
  <c r="BG134" i="36"/>
  <c r="AZ135" i="36"/>
  <c r="BA135" i="36"/>
  <c r="BB135" i="36"/>
  <c r="BC135" i="36"/>
  <c r="BD135" i="36"/>
  <c r="BE135" i="36"/>
  <c r="BF135" i="36"/>
  <c r="BG135" i="36"/>
  <c r="AZ136" i="36"/>
  <c r="BA136" i="36"/>
  <c r="BB136" i="36"/>
  <c r="BC136" i="36"/>
  <c r="BD136" i="36"/>
  <c r="BE136" i="36"/>
  <c r="BF136" i="36"/>
  <c r="BG136" i="36"/>
  <c r="AZ137" i="36"/>
  <c r="BA137" i="36"/>
  <c r="BB137" i="36"/>
  <c r="BC137" i="36"/>
  <c r="BD137" i="36"/>
  <c r="BE137" i="36"/>
  <c r="BF137" i="36"/>
  <c r="BG137" i="36"/>
  <c r="AZ138" i="36"/>
  <c r="BA138" i="36"/>
  <c r="BB138" i="36"/>
  <c r="BC138" i="36"/>
  <c r="BD138" i="36"/>
  <c r="BE138" i="36"/>
  <c r="BF138" i="36"/>
  <c r="BG138" i="36"/>
  <c r="AZ141" i="36"/>
  <c r="BA141" i="36"/>
  <c r="BB141" i="36"/>
  <c r="BC141" i="36"/>
  <c r="BD141" i="36"/>
  <c r="BE141" i="36"/>
  <c r="BF141" i="36"/>
  <c r="BG141" i="36"/>
  <c r="AZ140" i="36"/>
  <c r="BA140" i="36"/>
  <c r="BB140" i="36"/>
  <c r="BC140" i="36"/>
  <c r="BD140" i="36"/>
  <c r="BE140" i="36"/>
  <c r="BF140" i="36"/>
  <c r="BG140" i="36"/>
  <c r="AZ139" i="36"/>
  <c r="BA139" i="36"/>
  <c r="BB139" i="36"/>
  <c r="BC139" i="36"/>
  <c r="BD139" i="36"/>
  <c r="BE139" i="36"/>
  <c r="BF139" i="36"/>
  <c r="BG139" i="36"/>
  <c r="AZ142" i="36"/>
  <c r="BA142" i="36"/>
  <c r="BB142" i="36"/>
  <c r="BC142" i="36"/>
  <c r="BD142" i="36"/>
  <c r="BE142" i="36"/>
  <c r="BF142" i="36"/>
  <c r="BG142" i="36"/>
  <c r="AZ143" i="36"/>
  <c r="BA143" i="36"/>
  <c r="BB143" i="36"/>
  <c r="BC143" i="36"/>
  <c r="BD143" i="36"/>
  <c r="BE143" i="36"/>
  <c r="BF143" i="36"/>
  <c r="BG143" i="36"/>
  <c r="AZ144" i="36"/>
  <c r="BA144" i="36"/>
  <c r="BB144" i="36"/>
  <c r="BC144" i="36"/>
  <c r="BD144" i="36"/>
  <c r="BE144" i="36"/>
  <c r="BF144" i="36"/>
  <c r="BG144" i="36"/>
  <c r="AZ145" i="36"/>
  <c r="BA145" i="36"/>
  <c r="BB145" i="36"/>
  <c r="BC145" i="36"/>
  <c r="BD145" i="36"/>
  <c r="BE145" i="36"/>
  <c r="BF145" i="36"/>
  <c r="BG145" i="36"/>
  <c r="AZ146" i="36"/>
  <c r="BA146" i="36"/>
  <c r="BB146" i="36"/>
  <c r="BC146" i="36"/>
  <c r="BD146" i="36"/>
  <c r="BE146" i="36"/>
  <c r="BF146" i="36"/>
  <c r="BG146" i="36"/>
  <c r="AZ147" i="36"/>
  <c r="BA147" i="36"/>
  <c r="BB147" i="36"/>
  <c r="BC147" i="36"/>
  <c r="BD147" i="36"/>
  <c r="BE147" i="36"/>
  <c r="BF147" i="36"/>
  <c r="BG147" i="36"/>
  <c r="AZ148" i="36"/>
  <c r="BA148" i="36"/>
  <c r="BB148" i="36"/>
  <c r="BC148" i="36"/>
  <c r="BD148" i="36"/>
  <c r="BE148" i="36"/>
  <c r="BF148" i="36"/>
  <c r="BG148" i="36"/>
  <c r="AZ149" i="36"/>
  <c r="BA149" i="36"/>
  <c r="BB149" i="36"/>
  <c r="BC149" i="36"/>
  <c r="BD149" i="36"/>
  <c r="BE149" i="36"/>
  <c r="BF149" i="36"/>
  <c r="BG149" i="36"/>
  <c r="AZ150" i="36"/>
  <c r="BA150" i="36"/>
  <c r="BB150" i="36"/>
  <c r="BC150" i="36"/>
  <c r="BD150" i="36"/>
  <c r="BE150" i="36"/>
  <c r="BF150" i="36"/>
  <c r="BG150" i="36"/>
  <c r="AZ151" i="36"/>
  <c r="BA151" i="36"/>
  <c r="BB151" i="36"/>
  <c r="BC151" i="36"/>
  <c r="BD151" i="36"/>
  <c r="BE151" i="36"/>
  <c r="BF151" i="36"/>
  <c r="BG151" i="36"/>
  <c r="AZ152" i="36"/>
  <c r="BA152" i="36"/>
  <c r="BB152" i="36"/>
  <c r="BC152" i="36"/>
  <c r="BD152" i="36"/>
  <c r="BE152" i="36"/>
  <c r="BF152" i="36"/>
  <c r="BG152" i="36"/>
  <c r="AZ153" i="36"/>
  <c r="BA153" i="36"/>
  <c r="BB153" i="36"/>
  <c r="BC153" i="36"/>
  <c r="BD153" i="36"/>
  <c r="BE153" i="36"/>
  <c r="BF153" i="36"/>
  <c r="BG153" i="36"/>
  <c r="AZ154" i="36"/>
  <c r="BA154" i="36"/>
  <c r="BB154" i="36"/>
  <c r="BC154" i="36"/>
  <c r="BD154" i="36"/>
  <c r="BE154" i="36"/>
  <c r="BF154" i="36"/>
  <c r="BG154" i="36"/>
  <c r="AZ155" i="36"/>
  <c r="BA155" i="36"/>
  <c r="BB155" i="36"/>
  <c r="BC155" i="36"/>
  <c r="BD155" i="36"/>
  <c r="BE155" i="36"/>
  <c r="BF155" i="36"/>
  <c r="BG155" i="36"/>
  <c r="AZ156" i="36"/>
  <c r="BA156" i="36"/>
  <c r="BB156" i="36"/>
  <c r="BC156" i="36"/>
  <c r="BD156" i="36"/>
  <c r="BE156" i="36"/>
  <c r="BF156" i="36"/>
  <c r="BG156" i="36"/>
  <c r="AZ157" i="36"/>
  <c r="BA157" i="36"/>
  <c r="BB157" i="36"/>
  <c r="BC157" i="36"/>
  <c r="BD157" i="36"/>
  <c r="BE157" i="36"/>
  <c r="BF157" i="36"/>
  <c r="BG157" i="36"/>
  <c r="AZ158" i="36"/>
  <c r="BA158" i="36"/>
  <c r="BB158" i="36"/>
  <c r="BC158" i="36"/>
  <c r="BD158" i="36"/>
  <c r="BE158" i="36"/>
  <c r="BF158" i="36"/>
  <c r="BG158" i="36"/>
  <c r="AZ159" i="36"/>
  <c r="BA159" i="36"/>
  <c r="BB159" i="36"/>
  <c r="BC159" i="36"/>
  <c r="BD159" i="36"/>
  <c r="BE159" i="36"/>
  <c r="BF159" i="36"/>
  <c r="BG159" i="36"/>
  <c r="AZ160" i="36"/>
  <c r="BA160" i="36"/>
  <c r="BB160" i="36"/>
  <c r="BC160" i="36"/>
  <c r="BD160" i="36"/>
  <c r="BE160" i="36"/>
  <c r="BF160" i="36"/>
  <c r="BG160" i="36"/>
  <c r="AZ161" i="36"/>
  <c r="BA161" i="36"/>
  <c r="BB161" i="36"/>
  <c r="BC161" i="36"/>
  <c r="BD161" i="36"/>
  <c r="BE161" i="36"/>
  <c r="BF161" i="36"/>
  <c r="BG161" i="36"/>
  <c r="AZ162" i="36"/>
  <c r="BA162" i="36"/>
  <c r="BB162" i="36"/>
  <c r="BC162" i="36"/>
  <c r="BD162" i="36"/>
  <c r="BE162" i="36"/>
  <c r="BF162" i="36"/>
  <c r="BG162" i="36"/>
  <c r="AZ163" i="36"/>
  <c r="BA163" i="36"/>
  <c r="BB163" i="36"/>
  <c r="BC163" i="36"/>
  <c r="BD163" i="36"/>
  <c r="BE163" i="36"/>
  <c r="BF163" i="36"/>
  <c r="BG163" i="36"/>
  <c r="AZ164" i="36"/>
  <c r="BA164" i="36"/>
  <c r="BB164" i="36"/>
  <c r="BC164" i="36"/>
  <c r="BD164" i="36"/>
  <c r="BE164" i="36"/>
  <c r="BF164" i="36"/>
  <c r="BG164" i="36"/>
  <c r="AZ165" i="36"/>
  <c r="BA165" i="36"/>
  <c r="BB165" i="36"/>
  <c r="BC165" i="36"/>
  <c r="BD165" i="36"/>
  <c r="BE165" i="36"/>
  <c r="BF165" i="36"/>
  <c r="BG165" i="36"/>
  <c r="AZ166" i="36"/>
  <c r="BA166" i="36"/>
  <c r="BB166" i="36"/>
  <c r="BC166" i="36"/>
  <c r="BD166" i="36"/>
  <c r="BE166" i="36"/>
  <c r="BF166" i="36"/>
  <c r="BG166" i="36"/>
  <c r="AZ167" i="36"/>
  <c r="BA167" i="36"/>
  <c r="BB167" i="36"/>
  <c r="BC167" i="36"/>
  <c r="BD167" i="36"/>
  <c r="BE167" i="36"/>
  <c r="BF167" i="36"/>
  <c r="BG167" i="36"/>
  <c r="AZ168" i="36"/>
  <c r="BA168" i="36"/>
  <c r="BB168" i="36"/>
  <c r="BC168" i="36"/>
  <c r="BD168" i="36"/>
  <c r="BE168" i="36"/>
  <c r="BF168" i="36"/>
  <c r="BG168" i="36"/>
  <c r="AZ169" i="36"/>
  <c r="BA169" i="36"/>
  <c r="BB169" i="36"/>
  <c r="BC169" i="36"/>
  <c r="BD169" i="36"/>
  <c r="BE169" i="36"/>
  <c r="BF169" i="36"/>
  <c r="BG169" i="36"/>
  <c r="AZ170" i="36"/>
  <c r="BA170" i="36"/>
  <c r="BB170" i="36"/>
  <c r="BC170" i="36"/>
  <c r="BD170" i="36"/>
  <c r="BE170" i="36"/>
  <c r="BF170" i="36"/>
  <c r="BG170" i="36"/>
  <c r="AZ171" i="36"/>
  <c r="BA171" i="36"/>
  <c r="BB171" i="36"/>
  <c r="BC171" i="36"/>
  <c r="BD171" i="36"/>
  <c r="BE171" i="36"/>
  <c r="BF171" i="36"/>
  <c r="BG171" i="36"/>
  <c r="AZ172" i="36"/>
  <c r="BA172" i="36"/>
  <c r="BB172" i="36"/>
  <c r="BC172" i="36"/>
  <c r="BD172" i="36"/>
  <c r="BE172" i="36"/>
  <c r="BF172" i="36"/>
  <c r="BG172" i="36"/>
  <c r="AZ173" i="36"/>
  <c r="BA173" i="36"/>
  <c r="BB173" i="36"/>
  <c r="BC173" i="36"/>
  <c r="BD173" i="36"/>
  <c r="BE173" i="36"/>
  <c r="BF173" i="36"/>
  <c r="BG173" i="36"/>
  <c r="AZ174" i="36"/>
  <c r="BA174" i="36"/>
  <c r="BB174" i="36"/>
  <c r="BC174" i="36"/>
  <c r="BD174" i="36"/>
  <c r="BE174" i="36"/>
  <c r="BF174" i="36"/>
  <c r="BG174" i="36"/>
  <c r="AZ175" i="36"/>
  <c r="BA175" i="36"/>
  <c r="BB175" i="36"/>
  <c r="BC175" i="36"/>
  <c r="BD175" i="36"/>
  <c r="BE175" i="36"/>
  <c r="BF175" i="36"/>
  <c r="BG175" i="36"/>
  <c r="AZ176" i="36"/>
  <c r="BA176" i="36"/>
  <c r="BB176" i="36"/>
  <c r="BC176" i="36"/>
  <c r="BD176" i="36"/>
  <c r="BE176" i="36"/>
  <c r="BF176" i="36"/>
  <c r="BG176" i="36"/>
  <c r="AZ177" i="36"/>
  <c r="BA177" i="36"/>
  <c r="BB177" i="36"/>
  <c r="BC177" i="36"/>
  <c r="BD177" i="36"/>
  <c r="BE177" i="36"/>
  <c r="BF177" i="36"/>
  <c r="BG177" i="36"/>
  <c r="AZ178" i="36"/>
  <c r="BA178" i="36"/>
  <c r="BB178" i="36"/>
  <c r="BC178" i="36"/>
  <c r="BD178" i="36"/>
  <c r="BE178" i="36"/>
  <c r="BF178" i="36"/>
  <c r="BG178" i="36"/>
  <c r="AZ179" i="36"/>
  <c r="BA179" i="36"/>
  <c r="BB179" i="36"/>
  <c r="BC179" i="36"/>
  <c r="BD179" i="36"/>
  <c r="BE179" i="36"/>
  <c r="BF179" i="36"/>
  <c r="BG179" i="36"/>
  <c r="AZ180" i="36"/>
  <c r="BA180" i="36"/>
  <c r="BB180" i="36"/>
  <c r="BC180" i="36"/>
  <c r="BD180" i="36"/>
  <c r="BE180" i="36"/>
  <c r="BF180" i="36"/>
  <c r="BG180" i="36"/>
  <c r="AZ181" i="36"/>
  <c r="BA181" i="36"/>
  <c r="BB181" i="36"/>
  <c r="BC181" i="36"/>
  <c r="BD181" i="36"/>
  <c r="BE181" i="36"/>
  <c r="BF181" i="36"/>
  <c r="BG181" i="36"/>
  <c r="AZ182" i="36"/>
  <c r="BA182" i="36"/>
  <c r="BB182" i="36"/>
  <c r="BC182" i="36"/>
  <c r="BD182" i="36"/>
  <c r="BE182" i="36"/>
  <c r="BF182" i="36"/>
  <c r="BG182" i="36"/>
  <c r="AZ183" i="36"/>
  <c r="BA183" i="36"/>
  <c r="BB183" i="36"/>
  <c r="BC183" i="36"/>
  <c r="BD183" i="36"/>
  <c r="BE183" i="36"/>
  <c r="BF183" i="36"/>
  <c r="BG183" i="36"/>
  <c r="AZ184" i="36"/>
  <c r="BA184" i="36"/>
  <c r="BB184" i="36"/>
  <c r="BC184" i="36"/>
  <c r="BD184" i="36"/>
  <c r="BE184" i="36"/>
  <c r="BF184" i="36"/>
  <c r="BG184" i="36"/>
  <c r="AZ185" i="36"/>
  <c r="BA185" i="36"/>
  <c r="BB185" i="36"/>
  <c r="BC185" i="36"/>
  <c r="BD185" i="36"/>
  <c r="BE185" i="36"/>
  <c r="BF185" i="36"/>
  <c r="BG185" i="36"/>
  <c r="AZ186" i="36"/>
  <c r="BA186" i="36"/>
  <c r="BB186" i="36"/>
  <c r="BC186" i="36"/>
  <c r="BD186" i="36"/>
  <c r="BE186" i="36"/>
  <c r="BF186" i="36"/>
  <c r="BG186" i="36"/>
  <c r="AZ187" i="36"/>
  <c r="BA187" i="36"/>
  <c r="BB187" i="36"/>
  <c r="BC187" i="36"/>
  <c r="BD187" i="36"/>
  <c r="BE187" i="36"/>
  <c r="BF187" i="36"/>
  <c r="BG187" i="36"/>
  <c r="AZ188" i="36"/>
  <c r="BA188" i="36"/>
  <c r="BB188" i="36"/>
  <c r="BC188" i="36"/>
  <c r="BD188" i="36"/>
  <c r="BE188" i="36"/>
  <c r="BF188" i="36"/>
  <c r="BG188" i="36"/>
  <c r="AZ189" i="36"/>
  <c r="BA189" i="36"/>
  <c r="BB189" i="36"/>
  <c r="BC189" i="36"/>
  <c r="BD189" i="36"/>
  <c r="BE189" i="36"/>
  <c r="BF189" i="36"/>
  <c r="BG189" i="36"/>
  <c r="AZ190" i="36"/>
  <c r="BA190" i="36"/>
  <c r="BB190" i="36"/>
  <c r="BC190" i="36"/>
  <c r="BD190" i="36"/>
  <c r="BE190" i="36"/>
  <c r="BF190" i="36"/>
  <c r="BG190" i="36"/>
  <c r="AZ191" i="36"/>
  <c r="BA191" i="36"/>
  <c r="BB191" i="36"/>
  <c r="BC191" i="36"/>
  <c r="BD191" i="36"/>
  <c r="BE191" i="36"/>
  <c r="BF191" i="36"/>
  <c r="BG191" i="36"/>
  <c r="AZ192" i="36"/>
  <c r="BA192" i="36"/>
  <c r="BB192" i="36"/>
  <c r="BC192" i="36"/>
  <c r="BD192" i="36"/>
  <c r="BE192" i="36"/>
  <c r="BF192" i="36"/>
  <c r="BG192" i="36"/>
  <c r="AZ193" i="36"/>
  <c r="BA193" i="36"/>
  <c r="BB193" i="36"/>
  <c r="BC193" i="36"/>
  <c r="BD193" i="36"/>
  <c r="BE193" i="36"/>
  <c r="BF193" i="36"/>
  <c r="BG193" i="36"/>
  <c r="AZ194" i="36"/>
  <c r="BA194" i="36"/>
  <c r="BB194" i="36"/>
  <c r="BC194" i="36"/>
  <c r="BD194" i="36"/>
  <c r="BE194" i="36"/>
  <c r="BF194" i="36"/>
  <c r="BG194" i="36"/>
  <c r="AZ195" i="36"/>
  <c r="BA195" i="36"/>
  <c r="BB195" i="36"/>
  <c r="BC195" i="36"/>
  <c r="BD195" i="36"/>
  <c r="BE195" i="36"/>
  <c r="BF195" i="36"/>
  <c r="BG195" i="36"/>
  <c r="AZ196" i="36"/>
  <c r="BA196" i="36"/>
  <c r="BB196" i="36"/>
  <c r="BC196" i="36"/>
  <c r="BD196" i="36"/>
  <c r="BE196" i="36"/>
  <c r="BF196" i="36"/>
  <c r="BG196" i="36"/>
  <c r="AZ197" i="36"/>
  <c r="BA197" i="36"/>
  <c r="BB197" i="36"/>
  <c r="BC197" i="36"/>
  <c r="BD197" i="36"/>
  <c r="BE197" i="36"/>
  <c r="BF197" i="36"/>
  <c r="BG197" i="36"/>
  <c r="AZ198" i="36"/>
  <c r="BA198" i="36"/>
  <c r="BB198" i="36"/>
  <c r="BC198" i="36"/>
  <c r="BD198" i="36"/>
  <c r="BE198" i="36"/>
  <c r="BF198" i="36"/>
  <c r="BG198" i="36"/>
  <c r="AZ199" i="36"/>
  <c r="BA199" i="36"/>
  <c r="BB199" i="36"/>
  <c r="BC199" i="36"/>
  <c r="BD199" i="36"/>
  <c r="BE199" i="36"/>
  <c r="BF199" i="36"/>
  <c r="BG199" i="36"/>
  <c r="AZ200" i="36"/>
  <c r="BA200" i="36"/>
  <c r="BB200" i="36"/>
  <c r="BC200" i="36"/>
  <c r="BD200" i="36"/>
  <c r="BE200" i="36"/>
  <c r="BF200" i="36"/>
  <c r="BG200" i="36"/>
  <c r="AZ201" i="36"/>
  <c r="BA201" i="36"/>
  <c r="BB201" i="36"/>
  <c r="BC201" i="36"/>
  <c r="BD201" i="36"/>
  <c r="BE201" i="36"/>
  <c r="BF201" i="36"/>
  <c r="BG201" i="36"/>
  <c r="AZ202" i="36"/>
  <c r="BA202" i="36"/>
  <c r="BB202" i="36"/>
  <c r="BC202" i="36"/>
  <c r="BD202" i="36"/>
  <c r="BE202" i="36"/>
  <c r="BF202" i="36"/>
  <c r="BG202" i="36"/>
  <c r="AZ203" i="36"/>
  <c r="BA203" i="36"/>
  <c r="BB203" i="36"/>
  <c r="BC203" i="36"/>
  <c r="BD203" i="36"/>
  <c r="BE203" i="36"/>
  <c r="BF203" i="36"/>
  <c r="BG203" i="36"/>
  <c r="AZ204" i="36"/>
  <c r="BA204" i="36"/>
  <c r="BB204" i="36"/>
  <c r="BC204" i="36"/>
  <c r="BD204" i="36"/>
  <c r="BE204" i="36"/>
  <c r="BF204" i="36"/>
  <c r="BG204" i="36"/>
  <c r="AZ205" i="36"/>
  <c r="BA205" i="36"/>
  <c r="BB205" i="36"/>
  <c r="BC205" i="36"/>
  <c r="BD205" i="36"/>
  <c r="BE205" i="36"/>
  <c r="BF205" i="36"/>
  <c r="BG205" i="36"/>
  <c r="AZ206" i="36"/>
  <c r="BA206" i="36"/>
  <c r="BB206" i="36"/>
  <c r="BC206" i="36"/>
  <c r="BD206" i="36"/>
  <c r="BE206" i="36"/>
  <c r="BF206" i="36"/>
  <c r="BG206" i="36"/>
  <c r="AZ207" i="36"/>
  <c r="BA207" i="36"/>
  <c r="BB207" i="36"/>
  <c r="BC207" i="36"/>
  <c r="BD207" i="36"/>
  <c r="BE207" i="36"/>
  <c r="BF207" i="36"/>
  <c r="BG207" i="36"/>
  <c r="AZ208" i="36"/>
  <c r="BA208" i="36"/>
  <c r="BB208" i="36"/>
  <c r="BC208" i="36"/>
  <c r="BD208" i="36"/>
  <c r="BE208" i="36"/>
  <c r="BF208" i="36"/>
  <c r="BG208" i="36"/>
  <c r="AZ209" i="36"/>
  <c r="BA209" i="36"/>
  <c r="BB209" i="36"/>
  <c r="BC209" i="36"/>
  <c r="BD209" i="36"/>
  <c r="BE209" i="36"/>
  <c r="BF209" i="36"/>
  <c r="BG209" i="36"/>
  <c r="AZ210" i="36"/>
  <c r="BA210" i="36"/>
  <c r="BB210" i="36"/>
  <c r="BC210" i="36"/>
  <c r="BD210" i="36"/>
  <c r="BE210" i="36"/>
  <c r="BF210" i="36"/>
  <c r="BG210" i="36"/>
  <c r="AZ211" i="36"/>
  <c r="BA211" i="36"/>
  <c r="BB211" i="36"/>
  <c r="BC211" i="36"/>
  <c r="BD211" i="36"/>
  <c r="BE211" i="36"/>
  <c r="BF211" i="36"/>
  <c r="BG211" i="36"/>
  <c r="AZ212" i="36"/>
  <c r="BA212" i="36"/>
  <c r="BB212" i="36"/>
  <c r="BC212" i="36"/>
  <c r="BD212" i="36"/>
  <c r="BE212" i="36"/>
  <c r="BF212" i="36"/>
  <c r="BG212" i="36"/>
  <c r="AZ213" i="36"/>
  <c r="BA213" i="36"/>
  <c r="BB213" i="36"/>
  <c r="BC213" i="36"/>
  <c r="BD213" i="36"/>
  <c r="BE213" i="36"/>
  <c r="BF213" i="36"/>
  <c r="BG213" i="36"/>
  <c r="AZ214" i="36"/>
  <c r="BA214" i="36"/>
  <c r="BB214" i="36"/>
  <c r="BC214" i="36"/>
  <c r="BD214" i="36"/>
  <c r="BE214" i="36"/>
  <c r="BF214" i="36"/>
  <c r="BG214" i="36"/>
  <c r="AZ215" i="36"/>
  <c r="BA215" i="36"/>
  <c r="BB215" i="36"/>
  <c r="BC215" i="36"/>
  <c r="BD215" i="36"/>
  <c r="BE215" i="36"/>
  <c r="BF215" i="36"/>
  <c r="BG215" i="36"/>
  <c r="AZ216" i="36"/>
  <c r="BA216" i="36"/>
  <c r="BB216" i="36"/>
  <c r="BC216" i="36"/>
  <c r="BD216" i="36"/>
  <c r="BE216" i="36"/>
  <c r="BF216" i="36"/>
  <c r="BG216" i="36"/>
  <c r="AZ217" i="36"/>
  <c r="BA217" i="36"/>
  <c r="BB217" i="36"/>
  <c r="BC217" i="36"/>
  <c r="BD217" i="36"/>
  <c r="BE217" i="36"/>
  <c r="BF217" i="36"/>
  <c r="BG217" i="36"/>
  <c r="AZ218" i="36"/>
  <c r="BA218" i="36"/>
  <c r="BB218" i="36"/>
  <c r="BC218" i="36"/>
  <c r="BD218" i="36"/>
  <c r="BE218" i="36"/>
  <c r="BF218" i="36"/>
  <c r="BG218" i="36"/>
  <c r="AZ219" i="36"/>
  <c r="BA219" i="36"/>
  <c r="BB219" i="36"/>
  <c r="BC219" i="36"/>
  <c r="BD219" i="36"/>
  <c r="BE219" i="36"/>
  <c r="BF219" i="36"/>
  <c r="BG219" i="36"/>
  <c r="AZ220" i="36"/>
  <c r="BA220" i="36"/>
  <c r="BB220" i="36"/>
  <c r="BC220" i="36"/>
  <c r="BD220" i="36"/>
  <c r="BE220" i="36"/>
  <c r="BF220" i="36"/>
  <c r="BG220" i="36"/>
  <c r="AZ221" i="36"/>
  <c r="BA221" i="36"/>
  <c r="BB221" i="36"/>
  <c r="BC221" i="36"/>
  <c r="BD221" i="36"/>
  <c r="BE221" i="36"/>
  <c r="BF221" i="36"/>
  <c r="BG221" i="36"/>
  <c r="AZ222" i="36"/>
  <c r="BA222" i="36"/>
  <c r="BB222" i="36"/>
  <c r="BC222" i="36"/>
  <c r="BD222" i="36"/>
  <c r="BE222" i="36"/>
  <c r="BF222" i="36"/>
  <c r="BG222" i="36"/>
  <c r="AZ223" i="36"/>
  <c r="BA223" i="36"/>
  <c r="BB223" i="36"/>
  <c r="BC223" i="36"/>
  <c r="BD223" i="36"/>
  <c r="BE223" i="36"/>
  <c r="BF223" i="36"/>
  <c r="BG223" i="36"/>
  <c r="AZ224" i="36"/>
  <c r="BA224" i="36"/>
  <c r="BB224" i="36"/>
  <c r="BC224" i="36"/>
  <c r="BD224" i="36"/>
  <c r="BE224" i="36"/>
  <c r="BF224" i="36"/>
  <c r="BG224" i="36"/>
  <c r="AZ225" i="36"/>
  <c r="BA225" i="36"/>
  <c r="BB225" i="36"/>
  <c r="BC225" i="36"/>
  <c r="BD225" i="36"/>
  <c r="BE225" i="36"/>
  <c r="BF225" i="36"/>
  <c r="BG225" i="36"/>
  <c r="AZ226" i="36"/>
  <c r="BA226" i="36"/>
  <c r="BB226" i="36"/>
  <c r="BC226" i="36"/>
  <c r="BD226" i="36"/>
  <c r="BE226" i="36"/>
  <c r="BF226" i="36"/>
  <c r="BG226" i="36"/>
  <c r="AZ227" i="36"/>
  <c r="BA227" i="36"/>
  <c r="BB227" i="36"/>
  <c r="BC227" i="36"/>
  <c r="BD227" i="36"/>
  <c r="BE227" i="36"/>
  <c r="BF227" i="36"/>
  <c r="BG227" i="36"/>
  <c r="AZ228" i="36"/>
  <c r="BA228" i="36"/>
  <c r="BB228" i="36"/>
  <c r="BC228" i="36"/>
  <c r="BD228" i="36"/>
  <c r="BE228" i="36"/>
  <c r="BF228" i="36"/>
  <c r="BG228" i="36"/>
  <c r="AZ229" i="36"/>
  <c r="BA229" i="36"/>
  <c r="BB229" i="36"/>
  <c r="BC229" i="36"/>
  <c r="BD229" i="36"/>
  <c r="BE229" i="36"/>
  <c r="BF229" i="36"/>
  <c r="BG229" i="36"/>
  <c r="AZ230" i="36"/>
  <c r="BA230" i="36"/>
  <c r="BB230" i="36"/>
  <c r="BC230" i="36"/>
  <c r="BD230" i="36"/>
  <c r="BE230" i="36"/>
  <c r="BF230" i="36"/>
  <c r="BG230" i="36"/>
  <c r="AZ231" i="36"/>
  <c r="BA231" i="36"/>
  <c r="BB231" i="36"/>
  <c r="BC231" i="36"/>
  <c r="BD231" i="36"/>
  <c r="BE231" i="36"/>
  <c r="BF231" i="36"/>
  <c r="BG231" i="36"/>
  <c r="AZ232" i="36"/>
  <c r="BA232" i="36"/>
  <c r="BB232" i="36"/>
  <c r="BC232" i="36"/>
  <c r="BD232" i="36"/>
  <c r="BE232" i="36"/>
  <c r="BF232" i="36"/>
  <c r="BG232" i="36"/>
  <c r="AZ233" i="36"/>
  <c r="BA233" i="36"/>
  <c r="BB233" i="36"/>
  <c r="BC233" i="36"/>
  <c r="BD233" i="36"/>
  <c r="BE233" i="36"/>
  <c r="BF233" i="36"/>
  <c r="BG233" i="36"/>
  <c r="AZ234" i="36"/>
  <c r="BA234" i="36"/>
  <c r="BB234" i="36"/>
  <c r="BC234" i="36"/>
  <c r="BD234" i="36"/>
  <c r="BE234" i="36"/>
  <c r="BF234" i="36"/>
  <c r="BG234" i="36"/>
  <c r="AZ235" i="36"/>
  <c r="BA235" i="36"/>
  <c r="BB235" i="36"/>
  <c r="BC235" i="36"/>
  <c r="BD235" i="36"/>
  <c r="BE235" i="36"/>
  <c r="BF235" i="36"/>
  <c r="BG235" i="36"/>
  <c r="AZ236" i="36"/>
  <c r="BA236" i="36"/>
  <c r="BB236" i="36"/>
  <c r="BC236" i="36"/>
  <c r="BD236" i="36"/>
  <c r="BE236" i="36"/>
  <c r="BF236" i="36"/>
  <c r="BG236" i="36"/>
  <c r="AZ237" i="36"/>
  <c r="BA237" i="36"/>
  <c r="BB237" i="36"/>
  <c r="BC237" i="36"/>
  <c r="BD237" i="36"/>
  <c r="BE237" i="36"/>
  <c r="BF237" i="36"/>
  <c r="BG237" i="36"/>
  <c r="AZ238" i="36"/>
  <c r="BA238" i="36"/>
  <c r="BB238" i="36"/>
  <c r="BC238" i="36"/>
  <c r="BD238" i="36"/>
  <c r="BE238" i="36"/>
  <c r="BF238" i="36"/>
  <c r="BG238" i="36"/>
  <c r="AZ239" i="36"/>
  <c r="BA239" i="36"/>
  <c r="BB239" i="36"/>
  <c r="BC239" i="36"/>
  <c r="BD239" i="36"/>
  <c r="BE239" i="36"/>
  <c r="BF239" i="36"/>
  <c r="BG239" i="36"/>
  <c r="AZ240" i="36"/>
  <c r="BA240" i="36"/>
  <c r="BB240" i="36"/>
  <c r="BC240" i="36"/>
  <c r="BD240" i="36"/>
  <c r="BE240" i="36"/>
  <c r="BF240" i="36"/>
  <c r="BG240" i="36"/>
  <c r="AZ241" i="36"/>
  <c r="BA241" i="36"/>
  <c r="BB241" i="36"/>
  <c r="BC241" i="36"/>
  <c r="BD241" i="36"/>
  <c r="BE241" i="36"/>
  <c r="BF241" i="36"/>
  <c r="BG241" i="36"/>
  <c r="AZ242" i="36"/>
  <c r="BA242" i="36"/>
  <c r="BB242" i="36"/>
  <c r="BC242" i="36"/>
  <c r="BD242" i="36"/>
  <c r="BE242" i="36"/>
  <c r="BF242" i="36"/>
  <c r="BG242" i="36"/>
  <c r="AZ243" i="36"/>
  <c r="BA243" i="36"/>
  <c r="BB243" i="36"/>
  <c r="BC243" i="36"/>
  <c r="BD243" i="36"/>
  <c r="BE243" i="36"/>
  <c r="BF243" i="36"/>
  <c r="BG243" i="36"/>
  <c r="AZ244" i="36"/>
  <c r="BA244" i="36"/>
  <c r="BB244" i="36"/>
  <c r="BC244" i="36"/>
  <c r="BD244" i="36"/>
  <c r="BE244" i="36"/>
  <c r="BF244" i="36"/>
  <c r="BG244" i="36"/>
  <c r="AZ245" i="36"/>
  <c r="BA245" i="36"/>
  <c r="BB245" i="36"/>
  <c r="BC245" i="36"/>
  <c r="BD245" i="36"/>
  <c r="BE245" i="36"/>
  <c r="BF245" i="36"/>
  <c r="BG245" i="36"/>
  <c r="AZ246" i="36"/>
  <c r="BA246" i="36"/>
  <c r="BB246" i="36"/>
  <c r="BC246" i="36"/>
  <c r="BD246" i="36"/>
  <c r="BE246" i="36"/>
  <c r="BF246" i="36"/>
  <c r="BG246" i="36"/>
  <c r="AZ247" i="36"/>
  <c r="BA247" i="36"/>
  <c r="BB247" i="36"/>
  <c r="BC247" i="36"/>
  <c r="BD247" i="36"/>
  <c r="BE247" i="36"/>
  <c r="BF247" i="36"/>
  <c r="BG247" i="36"/>
  <c r="AZ248" i="36"/>
  <c r="BA248" i="36"/>
  <c r="BB248" i="36"/>
  <c r="BC248" i="36"/>
  <c r="BD248" i="36"/>
  <c r="BE248" i="36"/>
  <c r="BF248" i="36"/>
  <c r="BG248" i="36"/>
  <c r="AZ249" i="36"/>
  <c r="BA249" i="36"/>
  <c r="BB249" i="36"/>
  <c r="BC249" i="36"/>
  <c r="BD249" i="36"/>
  <c r="BE249" i="36"/>
  <c r="BF249" i="36"/>
  <c r="BG249" i="36"/>
  <c r="AZ250" i="36"/>
  <c r="BA250" i="36"/>
  <c r="BB250" i="36"/>
  <c r="BC250" i="36"/>
  <c r="BD250" i="36"/>
  <c r="BE250" i="36"/>
  <c r="BF250" i="36"/>
  <c r="BG250" i="36"/>
  <c r="AZ251" i="36"/>
  <c r="BA251" i="36"/>
  <c r="BB251" i="36"/>
  <c r="BC251" i="36"/>
  <c r="BD251" i="36"/>
  <c r="BE251" i="36"/>
  <c r="BF251" i="36"/>
  <c r="BG251" i="36"/>
  <c r="AZ252" i="36"/>
  <c r="BA252" i="36"/>
  <c r="BB252" i="36"/>
  <c r="BC252" i="36"/>
  <c r="BD252" i="36"/>
  <c r="BE252" i="36"/>
  <c r="BF252" i="36"/>
  <c r="BG252" i="36"/>
  <c r="AZ253" i="36"/>
  <c r="BA253" i="36"/>
  <c r="BB253" i="36"/>
  <c r="BC253" i="36"/>
  <c r="BD253" i="36"/>
  <c r="BE253" i="36"/>
  <c r="BF253" i="36"/>
  <c r="BG253" i="36"/>
  <c r="AZ254" i="36"/>
  <c r="BA254" i="36"/>
  <c r="BB254" i="36"/>
  <c r="BC254" i="36"/>
  <c r="BD254" i="36"/>
  <c r="BE254" i="36"/>
  <c r="BF254" i="36"/>
  <c r="BG254" i="36"/>
  <c r="AZ255" i="36"/>
  <c r="BA255" i="36"/>
  <c r="BB255" i="36"/>
  <c r="BC255" i="36"/>
  <c r="BD255" i="36"/>
  <c r="BE255" i="36"/>
  <c r="BF255" i="36"/>
  <c r="BG255" i="36"/>
  <c r="AZ256" i="36"/>
  <c r="BA256" i="36"/>
  <c r="BB256" i="36"/>
  <c r="BC256" i="36"/>
  <c r="BD256" i="36"/>
  <c r="BE256" i="36"/>
  <c r="BF256" i="36"/>
  <c r="BG256" i="36"/>
  <c r="AZ257" i="36"/>
  <c r="BA257" i="36"/>
  <c r="BB257" i="36"/>
  <c r="BC257" i="36"/>
  <c r="BD257" i="36"/>
  <c r="BE257" i="36"/>
  <c r="BF257" i="36"/>
  <c r="BG257" i="36"/>
  <c r="AZ258" i="36"/>
  <c r="BA258" i="36"/>
  <c r="BB258" i="36"/>
  <c r="BC258" i="36"/>
  <c r="BD258" i="36"/>
  <c r="BE258" i="36"/>
  <c r="BF258" i="36"/>
  <c r="BG258" i="36"/>
  <c r="AZ259" i="36"/>
  <c r="BA259" i="36"/>
  <c r="BB259" i="36"/>
  <c r="BC259" i="36"/>
  <c r="BD259" i="36"/>
  <c r="BE259" i="36"/>
  <c r="BF259" i="36"/>
  <c r="BG259" i="36"/>
  <c r="AZ260" i="36"/>
  <c r="BA260" i="36"/>
  <c r="BB260" i="36"/>
  <c r="BC260" i="36"/>
  <c r="BD260" i="36"/>
  <c r="BE260" i="36"/>
  <c r="BF260" i="36"/>
  <c r="BG260" i="36"/>
  <c r="AZ261" i="36"/>
  <c r="BA261" i="36"/>
  <c r="BB261" i="36"/>
  <c r="BC261" i="36"/>
  <c r="BD261" i="36"/>
  <c r="BE261" i="36"/>
  <c r="BF261" i="36"/>
  <c r="BG261" i="36"/>
  <c r="AZ262" i="36"/>
  <c r="BA262" i="36"/>
  <c r="BB262" i="36"/>
  <c r="BC262" i="36"/>
  <c r="BD262" i="36"/>
  <c r="BE262" i="36"/>
  <c r="BF262" i="36"/>
  <c r="BG262" i="36"/>
  <c r="AZ263" i="36"/>
  <c r="BA263" i="36"/>
  <c r="BB263" i="36"/>
  <c r="BC263" i="36"/>
  <c r="BD263" i="36"/>
  <c r="BE263" i="36"/>
  <c r="BF263" i="36"/>
  <c r="BG263" i="36"/>
  <c r="AZ264" i="36"/>
  <c r="BA264" i="36"/>
  <c r="BB264" i="36"/>
  <c r="BC264" i="36"/>
  <c r="BD264" i="36"/>
  <c r="BE264" i="36"/>
  <c r="BF264" i="36"/>
  <c r="BG264" i="36"/>
  <c r="AZ265" i="36"/>
  <c r="BA265" i="36"/>
  <c r="BB265" i="36"/>
  <c r="BC265" i="36"/>
  <c r="BD265" i="36"/>
  <c r="BE265" i="36"/>
  <c r="BF265" i="36"/>
  <c r="BG265" i="36"/>
  <c r="AZ266" i="36"/>
  <c r="BA266" i="36"/>
  <c r="BB266" i="36"/>
  <c r="BC266" i="36"/>
  <c r="BD266" i="36"/>
  <c r="BE266" i="36"/>
  <c r="BF266" i="36"/>
  <c r="BG266" i="36"/>
  <c r="AZ267" i="36"/>
  <c r="BA267" i="36"/>
  <c r="BB267" i="36"/>
  <c r="BC267" i="36"/>
  <c r="BD267" i="36"/>
  <c r="BE267" i="36"/>
  <c r="BF267" i="36"/>
  <c r="BG267" i="36"/>
  <c r="AZ268" i="36"/>
  <c r="BA268" i="36"/>
  <c r="BB268" i="36"/>
  <c r="BC268" i="36"/>
  <c r="BD268" i="36"/>
  <c r="BE268" i="36"/>
  <c r="BF268" i="36"/>
  <c r="BG268" i="36"/>
  <c r="AZ269" i="36"/>
  <c r="BA269" i="36"/>
  <c r="BB269" i="36"/>
  <c r="BC269" i="36"/>
  <c r="BD269" i="36"/>
  <c r="BE269" i="36"/>
  <c r="BF269" i="36"/>
  <c r="BG269" i="36"/>
  <c r="AZ270" i="36"/>
  <c r="BA270" i="36"/>
  <c r="BB270" i="36"/>
  <c r="BC270" i="36"/>
  <c r="BD270" i="36"/>
  <c r="BE270" i="36"/>
  <c r="BF270" i="36"/>
  <c r="BG270" i="36"/>
  <c r="AZ271" i="36"/>
  <c r="BA271" i="36"/>
  <c r="BB271" i="36"/>
  <c r="BC271" i="36"/>
  <c r="BD271" i="36"/>
  <c r="BE271" i="36"/>
  <c r="BF271" i="36"/>
  <c r="BG271" i="36"/>
  <c r="AZ272" i="36"/>
  <c r="BA272" i="36"/>
  <c r="BB272" i="36"/>
  <c r="BC272" i="36"/>
  <c r="BD272" i="36"/>
  <c r="BE272" i="36"/>
  <c r="BF272" i="36"/>
  <c r="BG272" i="36"/>
  <c r="AZ273" i="36"/>
  <c r="BA273" i="36"/>
  <c r="BB273" i="36"/>
  <c r="BC273" i="36"/>
  <c r="BD273" i="36"/>
  <c r="BE273" i="36"/>
  <c r="BF273" i="36"/>
  <c r="BG273" i="36"/>
  <c r="AZ274" i="36"/>
  <c r="BA274" i="36"/>
  <c r="BB274" i="36"/>
  <c r="BC274" i="36"/>
  <c r="BD274" i="36"/>
  <c r="BE274" i="36"/>
  <c r="BF274" i="36"/>
  <c r="BG274" i="36"/>
  <c r="AZ275" i="36"/>
  <c r="BA275" i="36"/>
  <c r="BB275" i="36"/>
  <c r="BC275" i="36"/>
  <c r="BD275" i="36"/>
  <c r="BE275" i="36"/>
  <c r="BF275" i="36"/>
  <c r="BG275" i="36"/>
  <c r="AZ276" i="36"/>
  <c r="BA276" i="36"/>
  <c r="BB276" i="36"/>
  <c r="BC276" i="36"/>
  <c r="BD276" i="36"/>
  <c r="BE276" i="36"/>
  <c r="BF276" i="36"/>
  <c r="BG276" i="36"/>
  <c r="AZ277" i="36"/>
  <c r="BA277" i="36"/>
  <c r="BB277" i="36"/>
  <c r="BC277" i="36"/>
  <c r="BD277" i="36"/>
  <c r="BE277" i="36"/>
  <c r="BF277" i="36"/>
  <c r="BG277" i="36"/>
  <c r="AZ278" i="36"/>
  <c r="BA278" i="36"/>
  <c r="BB278" i="36"/>
  <c r="BC278" i="36"/>
  <c r="BD278" i="36"/>
  <c r="BE278" i="36"/>
  <c r="BF278" i="36"/>
  <c r="BG278" i="36"/>
  <c r="AZ279" i="36"/>
  <c r="BA279" i="36"/>
  <c r="BB279" i="36"/>
  <c r="BC279" i="36"/>
  <c r="BD279" i="36"/>
  <c r="BE279" i="36"/>
  <c r="BF279" i="36"/>
  <c r="BG279" i="36"/>
  <c r="AZ280" i="36"/>
  <c r="BA280" i="36"/>
  <c r="BB280" i="36"/>
  <c r="BC280" i="36"/>
  <c r="BD280" i="36"/>
  <c r="BE280" i="36"/>
  <c r="BF280" i="36"/>
  <c r="BG280" i="36"/>
  <c r="AZ281" i="36"/>
  <c r="BA281" i="36"/>
  <c r="BB281" i="36"/>
  <c r="BC281" i="36"/>
  <c r="BD281" i="36"/>
  <c r="BE281" i="36"/>
  <c r="BF281" i="36"/>
  <c r="BG281" i="36"/>
  <c r="AZ282" i="36"/>
  <c r="BA282" i="36"/>
  <c r="BB282" i="36"/>
  <c r="BC282" i="36"/>
  <c r="BD282" i="36"/>
  <c r="BE282" i="36"/>
  <c r="BF282" i="36"/>
  <c r="BG282" i="36"/>
  <c r="AZ283" i="36"/>
  <c r="BA283" i="36"/>
  <c r="BB283" i="36"/>
  <c r="BC283" i="36"/>
  <c r="BD283" i="36"/>
  <c r="BE283" i="36"/>
  <c r="BF283" i="36"/>
  <c r="BG283" i="36"/>
  <c r="AZ284" i="36"/>
  <c r="BA284" i="36"/>
  <c r="BB284" i="36"/>
  <c r="BC284" i="36"/>
  <c r="BD284" i="36"/>
  <c r="BE284" i="36"/>
  <c r="BF284" i="36"/>
  <c r="BG284" i="36"/>
  <c r="AZ285" i="36"/>
  <c r="BA285" i="36"/>
  <c r="BB285" i="36"/>
  <c r="BC285" i="36"/>
  <c r="BD285" i="36"/>
  <c r="BE285" i="36"/>
  <c r="BF285" i="36"/>
  <c r="BG285" i="36"/>
  <c r="AZ286" i="36"/>
  <c r="BA286" i="36"/>
  <c r="BB286" i="36"/>
  <c r="BC286" i="36"/>
  <c r="BD286" i="36"/>
  <c r="BE286" i="36"/>
  <c r="BF286" i="36"/>
  <c r="BG286" i="36"/>
  <c r="AZ287" i="36"/>
  <c r="BA287" i="36"/>
  <c r="BB287" i="36"/>
  <c r="BC287" i="36"/>
  <c r="BD287" i="36"/>
  <c r="BE287" i="36"/>
  <c r="BF287" i="36"/>
  <c r="BG287" i="36"/>
  <c r="AZ288" i="36"/>
  <c r="BA288" i="36"/>
  <c r="BB288" i="36"/>
  <c r="BC288" i="36"/>
  <c r="BD288" i="36"/>
  <c r="BE288" i="36"/>
  <c r="BF288" i="36"/>
  <c r="BG288" i="36"/>
  <c r="AZ289" i="36"/>
  <c r="BA289" i="36"/>
  <c r="BB289" i="36"/>
  <c r="BC289" i="36"/>
  <c r="BD289" i="36"/>
  <c r="BE289" i="36"/>
  <c r="BF289" i="36"/>
  <c r="BG289" i="36"/>
  <c r="AZ290" i="36"/>
  <c r="BA290" i="36"/>
  <c r="BB290" i="36"/>
  <c r="BC290" i="36"/>
  <c r="BD290" i="36"/>
  <c r="BE290" i="36"/>
  <c r="BF290" i="36"/>
  <c r="BG290" i="36"/>
  <c r="AZ291" i="36"/>
  <c r="BA291" i="36"/>
  <c r="BB291" i="36"/>
  <c r="BC291" i="36"/>
  <c r="BD291" i="36"/>
  <c r="BE291" i="36"/>
  <c r="BF291" i="36"/>
  <c r="BG291" i="36"/>
  <c r="AZ292" i="36"/>
  <c r="BA292" i="36"/>
  <c r="BB292" i="36"/>
  <c r="BC292" i="36"/>
  <c r="BD292" i="36"/>
  <c r="BE292" i="36"/>
  <c r="BF292" i="36"/>
  <c r="BG292" i="36"/>
  <c r="AZ293" i="36"/>
  <c r="BA293" i="36"/>
  <c r="BB293" i="36"/>
  <c r="BC293" i="36"/>
  <c r="BD293" i="36"/>
  <c r="BE293" i="36"/>
  <c r="BF293" i="36"/>
  <c r="BG293" i="36"/>
  <c r="AZ294" i="36"/>
  <c r="BA294" i="36"/>
  <c r="BB294" i="36"/>
  <c r="BC294" i="36"/>
  <c r="BD294" i="36"/>
  <c r="BE294" i="36"/>
  <c r="BF294" i="36"/>
  <c r="BG294" i="36"/>
  <c r="AZ295" i="36"/>
  <c r="BA295" i="36"/>
  <c r="BB295" i="36"/>
  <c r="BC295" i="36"/>
  <c r="BD295" i="36"/>
  <c r="BE295" i="36"/>
  <c r="BF295" i="36"/>
  <c r="BG295" i="36"/>
  <c r="AZ296" i="36"/>
  <c r="BA296" i="36"/>
  <c r="BB296" i="36"/>
  <c r="BC296" i="36"/>
  <c r="BD296" i="36"/>
  <c r="BE296" i="36"/>
  <c r="BF296" i="36"/>
  <c r="BG296" i="36"/>
  <c r="AZ297" i="36"/>
  <c r="BA297" i="36"/>
  <c r="BB297" i="36"/>
  <c r="BC297" i="36"/>
  <c r="BD297" i="36"/>
  <c r="BE297" i="36"/>
  <c r="BF297" i="36"/>
  <c r="BG297" i="36"/>
  <c r="AZ298" i="36"/>
  <c r="BA298" i="36"/>
  <c r="BB298" i="36"/>
  <c r="BC298" i="36"/>
  <c r="BD298" i="36"/>
  <c r="BE298" i="36"/>
  <c r="BF298" i="36"/>
  <c r="BG298" i="36"/>
  <c r="AZ299" i="36"/>
  <c r="BA299" i="36"/>
  <c r="BB299" i="36"/>
  <c r="BC299" i="36"/>
  <c r="BD299" i="36"/>
  <c r="BE299" i="36"/>
  <c r="BF299" i="36"/>
  <c r="BG299" i="36"/>
  <c r="AZ300" i="36"/>
  <c r="BA300" i="36"/>
  <c r="BB300" i="36"/>
  <c r="BC300" i="36"/>
  <c r="BD300" i="36"/>
  <c r="BE300" i="36"/>
  <c r="BF300" i="36"/>
  <c r="BG300" i="36"/>
  <c r="AZ301" i="36"/>
  <c r="BA301" i="36"/>
  <c r="BB301" i="36"/>
  <c r="BC301" i="36"/>
  <c r="BD301" i="36"/>
  <c r="BE301" i="36"/>
  <c r="BF301" i="36"/>
  <c r="BG301" i="36"/>
  <c r="AZ302" i="36"/>
  <c r="BA302" i="36"/>
  <c r="BB302" i="36"/>
  <c r="BC302" i="36"/>
  <c r="BD302" i="36"/>
  <c r="BE302" i="36"/>
  <c r="BF302" i="36"/>
  <c r="BG302" i="36"/>
  <c r="AZ303" i="36"/>
  <c r="BA303" i="36"/>
  <c r="BB303" i="36"/>
  <c r="BC303" i="36"/>
  <c r="BD303" i="36"/>
  <c r="BE303" i="36"/>
  <c r="BF303" i="36"/>
  <c r="BG303" i="36"/>
  <c r="AZ304" i="36"/>
  <c r="BA304" i="36"/>
  <c r="BB304" i="36"/>
  <c r="BC304" i="36"/>
  <c r="BD304" i="36"/>
  <c r="BE304" i="36"/>
  <c r="BF304" i="36"/>
  <c r="BG304" i="36"/>
  <c r="AZ305" i="36"/>
  <c r="BA305" i="36"/>
  <c r="BB305" i="36"/>
  <c r="BC305" i="36"/>
  <c r="BD305" i="36"/>
  <c r="BE305" i="36"/>
  <c r="BF305" i="36"/>
  <c r="BG305" i="36"/>
  <c r="AZ306" i="36"/>
  <c r="BA306" i="36"/>
  <c r="BB306" i="36"/>
  <c r="BC306" i="36"/>
  <c r="BD306" i="36"/>
  <c r="BE306" i="36"/>
  <c r="BF306" i="36"/>
  <c r="BG306" i="36"/>
  <c r="AZ307" i="36"/>
  <c r="BA307" i="36"/>
  <c r="BB307" i="36"/>
  <c r="BC307" i="36"/>
  <c r="BD307" i="36"/>
  <c r="BE307" i="36"/>
  <c r="BF307" i="36"/>
  <c r="BG307" i="36"/>
  <c r="AZ308" i="36"/>
  <c r="BA308" i="36"/>
  <c r="BB308" i="36"/>
  <c r="BC308" i="36"/>
  <c r="BD308" i="36"/>
  <c r="BE308" i="36"/>
  <c r="BF308" i="36"/>
  <c r="BG308" i="36"/>
  <c r="AZ309" i="36"/>
  <c r="BA309" i="36"/>
  <c r="BB309" i="36"/>
  <c r="BC309" i="36"/>
  <c r="BD309" i="36"/>
  <c r="BE309" i="36"/>
  <c r="BF309" i="36"/>
  <c r="BG309" i="36"/>
  <c r="AZ310" i="36"/>
  <c r="BA310" i="36"/>
  <c r="BB310" i="36"/>
  <c r="BC310" i="36"/>
  <c r="BD310" i="36"/>
  <c r="BE310" i="36"/>
  <c r="BF310" i="36"/>
  <c r="BG310" i="36"/>
  <c r="AZ311" i="36"/>
  <c r="BA311" i="36"/>
  <c r="BB311" i="36"/>
  <c r="BC311" i="36"/>
  <c r="BD311" i="36"/>
  <c r="BE311" i="36"/>
  <c r="BF311" i="36"/>
  <c r="BG311" i="36"/>
  <c r="AZ312" i="36"/>
  <c r="BA312" i="36"/>
  <c r="BB312" i="36"/>
  <c r="BC312" i="36"/>
  <c r="BD312" i="36"/>
  <c r="BE312" i="36"/>
  <c r="BF312" i="36"/>
  <c r="BG312" i="36"/>
  <c r="AZ313" i="36"/>
  <c r="BA313" i="36"/>
  <c r="BB313" i="36"/>
  <c r="BC313" i="36"/>
  <c r="BD313" i="36"/>
  <c r="BE313" i="36"/>
  <c r="BF313" i="36"/>
  <c r="BG313" i="36"/>
  <c r="AZ314" i="36"/>
  <c r="BA314" i="36"/>
  <c r="BB314" i="36"/>
  <c r="BC314" i="36"/>
  <c r="BD314" i="36"/>
  <c r="BE314" i="36"/>
  <c r="BF314" i="36"/>
  <c r="BG314" i="36"/>
  <c r="AZ315" i="36"/>
  <c r="BA315" i="36"/>
  <c r="BB315" i="36"/>
  <c r="BC315" i="36"/>
  <c r="BD315" i="36"/>
  <c r="BE315" i="36"/>
  <c r="BF315" i="36"/>
  <c r="BG315" i="36"/>
  <c r="AZ316" i="36"/>
  <c r="BA316" i="36"/>
  <c r="BB316" i="36"/>
  <c r="BC316" i="36"/>
  <c r="BD316" i="36"/>
  <c r="BE316" i="36"/>
  <c r="BF316" i="36"/>
  <c r="BG316" i="36"/>
  <c r="AZ317" i="36"/>
  <c r="BA317" i="36"/>
  <c r="BB317" i="36"/>
  <c r="BC317" i="36"/>
  <c r="BD317" i="36"/>
  <c r="BE317" i="36"/>
  <c r="BF317" i="36"/>
  <c r="BG317" i="36"/>
  <c r="AZ318" i="36"/>
  <c r="BA318" i="36"/>
  <c r="BB318" i="36"/>
  <c r="BC318" i="36"/>
  <c r="BD318" i="36"/>
  <c r="BE318" i="36"/>
  <c r="BF318" i="36"/>
  <c r="BG318" i="36"/>
  <c r="AZ319" i="36"/>
  <c r="BA319" i="36"/>
  <c r="BB319" i="36"/>
  <c r="BC319" i="36"/>
  <c r="BD319" i="36"/>
  <c r="BE319" i="36"/>
  <c r="BF319" i="36"/>
  <c r="BG319" i="36"/>
  <c r="AZ320" i="36"/>
  <c r="BA320" i="36"/>
  <c r="BB320" i="36"/>
  <c r="BC320" i="36"/>
  <c r="BD320" i="36"/>
  <c r="BE320" i="36"/>
  <c r="BF320" i="36"/>
  <c r="BG320" i="36"/>
  <c r="AZ321" i="36"/>
  <c r="BA321" i="36"/>
  <c r="BB321" i="36"/>
  <c r="BC321" i="36"/>
  <c r="BD321" i="36"/>
  <c r="BE321" i="36"/>
  <c r="BF321" i="36"/>
  <c r="BG321" i="36"/>
  <c r="AZ322" i="36"/>
  <c r="BA322" i="36"/>
  <c r="BB322" i="36"/>
  <c r="BC322" i="36"/>
  <c r="BD322" i="36"/>
  <c r="BE322" i="36"/>
  <c r="BF322" i="36"/>
  <c r="BG322" i="36"/>
  <c r="AZ323" i="36"/>
  <c r="BA323" i="36"/>
  <c r="BB323" i="36"/>
  <c r="BC323" i="36"/>
  <c r="BD323" i="36"/>
  <c r="BE323" i="36"/>
  <c r="BF323" i="36"/>
  <c r="BG323" i="36"/>
  <c r="AZ324" i="36"/>
  <c r="BA324" i="36"/>
  <c r="BB324" i="36"/>
  <c r="BC324" i="36"/>
  <c r="BD324" i="36"/>
  <c r="BE324" i="36"/>
  <c r="BF324" i="36"/>
  <c r="BG324" i="36"/>
  <c r="AZ325" i="36"/>
  <c r="BA325" i="36"/>
  <c r="BB325" i="36"/>
  <c r="BC325" i="36"/>
  <c r="BD325" i="36"/>
  <c r="BE325" i="36"/>
  <c r="BF325" i="36"/>
  <c r="BG325" i="36"/>
  <c r="AZ326" i="36"/>
  <c r="BA326" i="36"/>
  <c r="BB326" i="36"/>
  <c r="BC326" i="36"/>
  <c r="BD326" i="36"/>
  <c r="BE326" i="36"/>
  <c r="BF326" i="36"/>
  <c r="BG326" i="36"/>
  <c r="AZ327" i="36"/>
  <c r="BA327" i="36"/>
  <c r="BB327" i="36"/>
  <c r="BC327" i="36"/>
  <c r="BD327" i="36"/>
  <c r="BE327" i="36"/>
  <c r="BF327" i="36"/>
  <c r="BG327" i="36"/>
  <c r="AZ328" i="36"/>
  <c r="BA328" i="36"/>
  <c r="BB328" i="36"/>
  <c r="BC328" i="36"/>
  <c r="BD328" i="36"/>
  <c r="BE328" i="36"/>
  <c r="BF328" i="36"/>
  <c r="BG328" i="36"/>
  <c r="AZ329" i="36"/>
  <c r="BA329" i="36"/>
  <c r="BB329" i="36"/>
  <c r="BC329" i="36"/>
  <c r="BD329" i="36"/>
  <c r="BE329" i="36"/>
  <c r="BF329" i="36"/>
  <c r="BG329" i="36"/>
  <c r="AZ330" i="36"/>
  <c r="BA330" i="36"/>
  <c r="BB330" i="36"/>
  <c r="BC330" i="36"/>
  <c r="BD330" i="36"/>
  <c r="BE330" i="36"/>
  <c r="BF330" i="36"/>
  <c r="BG330" i="36"/>
  <c r="AZ331" i="36"/>
  <c r="BA331" i="36"/>
  <c r="BB331" i="36"/>
  <c r="BC331" i="36"/>
  <c r="BD331" i="36"/>
  <c r="BE331" i="36"/>
  <c r="BF331" i="36"/>
  <c r="BG331" i="36"/>
  <c r="AZ332" i="36"/>
  <c r="BA332" i="36"/>
  <c r="BB332" i="36"/>
  <c r="BC332" i="36"/>
  <c r="BD332" i="36"/>
  <c r="BE332" i="36"/>
  <c r="BF332" i="36"/>
  <c r="BG332" i="36"/>
  <c r="AZ333" i="36"/>
  <c r="BA333" i="36"/>
  <c r="BB333" i="36"/>
  <c r="BC333" i="36"/>
  <c r="BD333" i="36"/>
  <c r="BE333" i="36"/>
  <c r="BF333" i="36"/>
  <c r="BG333" i="36"/>
  <c r="AZ334" i="36"/>
  <c r="BA334" i="36"/>
  <c r="BB334" i="36"/>
  <c r="BC334" i="36"/>
  <c r="BD334" i="36"/>
  <c r="BE334" i="36"/>
  <c r="BF334" i="36"/>
  <c r="BG334" i="36"/>
  <c r="AZ335" i="36"/>
  <c r="BA335" i="36"/>
  <c r="BB335" i="36"/>
  <c r="BC335" i="36"/>
  <c r="BD335" i="36"/>
  <c r="BE335" i="36"/>
  <c r="BF335" i="36"/>
  <c r="BG335" i="36"/>
  <c r="AZ336" i="36"/>
  <c r="BA336" i="36"/>
  <c r="BB336" i="36"/>
  <c r="BC336" i="36"/>
  <c r="BD336" i="36"/>
  <c r="BE336" i="36"/>
  <c r="BF336" i="36"/>
  <c r="BG336" i="36"/>
  <c r="AZ337" i="36"/>
  <c r="BA337" i="36"/>
  <c r="BB337" i="36"/>
  <c r="BC337" i="36"/>
  <c r="BD337" i="36"/>
  <c r="BE337" i="36"/>
  <c r="BF337" i="36"/>
  <c r="BG337" i="36"/>
  <c r="AZ338" i="36"/>
  <c r="BA338" i="36"/>
  <c r="BB338" i="36"/>
  <c r="BC338" i="36"/>
  <c r="BD338" i="36"/>
  <c r="BE338" i="36"/>
  <c r="BF338" i="36"/>
  <c r="BG338" i="36"/>
  <c r="AZ339" i="36"/>
  <c r="BA339" i="36"/>
  <c r="BB339" i="36"/>
  <c r="BC339" i="36"/>
  <c r="BD339" i="36"/>
  <c r="BE339" i="36"/>
  <c r="BF339" i="36"/>
  <c r="BG339" i="36"/>
  <c r="AZ340" i="36"/>
  <c r="BA340" i="36"/>
  <c r="BB340" i="36"/>
  <c r="BC340" i="36"/>
  <c r="BD340" i="36"/>
  <c r="BE340" i="36"/>
  <c r="BF340" i="36"/>
  <c r="BG340" i="36"/>
  <c r="AZ341" i="36"/>
  <c r="BA341" i="36"/>
  <c r="BB341" i="36"/>
  <c r="BC341" i="36"/>
  <c r="BD341" i="36"/>
  <c r="BE341" i="36"/>
  <c r="BF341" i="36"/>
  <c r="BG341" i="36"/>
  <c r="AZ342" i="36"/>
  <c r="BA342" i="36"/>
  <c r="BB342" i="36"/>
  <c r="BC342" i="36"/>
  <c r="BD342" i="36"/>
  <c r="BE342" i="36"/>
  <c r="BF342" i="36"/>
  <c r="BG342" i="36"/>
  <c r="AZ343" i="36"/>
  <c r="BA343" i="36"/>
  <c r="BB343" i="36"/>
  <c r="BC343" i="36"/>
  <c r="BD343" i="36"/>
  <c r="BE343" i="36"/>
  <c r="BF343" i="36"/>
  <c r="BG343" i="36"/>
  <c r="AZ344" i="36"/>
  <c r="BA344" i="36"/>
  <c r="BB344" i="36"/>
  <c r="BC344" i="36"/>
  <c r="BD344" i="36"/>
  <c r="BE344" i="36"/>
  <c r="BF344" i="36"/>
  <c r="BG344" i="36"/>
  <c r="AZ345" i="36"/>
  <c r="BA345" i="36"/>
  <c r="BB345" i="36"/>
  <c r="BC345" i="36"/>
  <c r="BD345" i="36"/>
  <c r="BE345" i="36"/>
  <c r="BF345" i="36"/>
  <c r="BG345" i="36"/>
  <c r="AZ346" i="36"/>
  <c r="BA346" i="36"/>
  <c r="BB346" i="36"/>
  <c r="BC346" i="36"/>
  <c r="BD346" i="36"/>
  <c r="BE346" i="36"/>
  <c r="BF346" i="36"/>
  <c r="BG346" i="36"/>
  <c r="AZ347" i="36"/>
  <c r="BA347" i="36"/>
  <c r="BB347" i="36"/>
  <c r="BC347" i="36"/>
  <c r="BD347" i="36"/>
  <c r="BE347" i="36"/>
  <c r="BF347" i="36"/>
  <c r="BG347" i="36"/>
  <c r="AZ348" i="36"/>
  <c r="BA348" i="36"/>
  <c r="BB348" i="36"/>
  <c r="BC348" i="36"/>
  <c r="BD348" i="36"/>
  <c r="BE348" i="36"/>
  <c r="BF348" i="36"/>
  <c r="BG348" i="36"/>
  <c r="AZ349" i="36"/>
  <c r="BA349" i="36"/>
  <c r="BB349" i="36"/>
  <c r="BC349" i="36"/>
  <c r="BD349" i="36"/>
  <c r="BE349" i="36"/>
  <c r="BF349" i="36"/>
  <c r="BG349" i="36"/>
  <c r="AZ350" i="36"/>
  <c r="BA350" i="36"/>
  <c r="BB350" i="36"/>
  <c r="BC350" i="36"/>
  <c r="BD350" i="36"/>
  <c r="BE350" i="36"/>
  <c r="BF350" i="36"/>
  <c r="BG350" i="36"/>
  <c r="AZ351" i="36"/>
  <c r="BA351" i="36"/>
  <c r="BB351" i="36"/>
  <c r="BC351" i="36"/>
  <c r="BD351" i="36"/>
  <c r="BE351" i="36"/>
  <c r="BF351" i="36"/>
  <c r="BG351" i="36"/>
  <c r="AZ352" i="36"/>
  <c r="BA352" i="36"/>
  <c r="BB352" i="36"/>
  <c r="BC352" i="36"/>
  <c r="BD352" i="36"/>
  <c r="BE352" i="36"/>
  <c r="BF352" i="36"/>
  <c r="BG352" i="36"/>
  <c r="AZ353" i="36"/>
  <c r="BA353" i="36"/>
  <c r="BB353" i="36"/>
  <c r="BC353" i="36"/>
  <c r="BD353" i="36"/>
  <c r="BE353" i="36"/>
  <c r="BF353" i="36"/>
  <c r="BG353" i="36"/>
  <c r="AZ354" i="36"/>
  <c r="BA354" i="36"/>
  <c r="BB354" i="36"/>
  <c r="BC354" i="36"/>
  <c r="BD354" i="36"/>
  <c r="BE354" i="36"/>
  <c r="BF354" i="36"/>
  <c r="BG354" i="36"/>
  <c r="AZ355" i="36"/>
  <c r="BA355" i="36"/>
  <c r="BB355" i="36"/>
  <c r="BC355" i="36"/>
  <c r="BD355" i="36"/>
  <c r="BE355" i="36"/>
  <c r="BF355" i="36"/>
  <c r="BG355" i="36"/>
  <c r="AZ356" i="36"/>
  <c r="BA356" i="36"/>
  <c r="BB356" i="36"/>
  <c r="BC356" i="36"/>
  <c r="BD356" i="36"/>
  <c r="BE356" i="36"/>
  <c r="BF356" i="36"/>
  <c r="BG356" i="36"/>
  <c r="AZ357" i="36"/>
  <c r="BA357" i="36"/>
  <c r="BB357" i="36"/>
  <c r="BC357" i="36"/>
  <c r="BD357" i="36"/>
  <c r="BE357" i="36"/>
  <c r="BF357" i="36"/>
  <c r="BG357" i="36"/>
  <c r="AZ358" i="36"/>
  <c r="BA358" i="36"/>
  <c r="BB358" i="36"/>
  <c r="BC358" i="36"/>
  <c r="BD358" i="36"/>
  <c r="BE358" i="36"/>
  <c r="BF358" i="36"/>
  <c r="BG358" i="36"/>
  <c r="AZ359" i="36"/>
  <c r="BA359" i="36"/>
  <c r="BB359" i="36"/>
  <c r="BC359" i="36"/>
  <c r="BD359" i="36"/>
  <c r="BE359" i="36"/>
  <c r="BF359" i="36"/>
  <c r="BG359" i="36"/>
  <c r="AZ360" i="36"/>
  <c r="BA360" i="36"/>
  <c r="BB360" i="36"/>
  <c r="BC360" i="36"/>
  <c r="BD360" i="36"/>
  <c r="BE360" i="36"/>
  <c r="BF360" i="36"/>
  <c r="BG360" i="36"/>
  <c r="AZ361" i="36"/>
  <c r="BA361" i="36"/>
  <c r="BB361" i="36"/>
  <c r="BC361" i="36"/>
  <c r="BD361" i="36"/>
  <c r="BE361" i="36"/>
  <c r="BF361" i="36"/>
  <c r="BG361" i="36"/>
  <c r="AZ362" i="36"/>
  <c r="BA362" i="36"/>
  <c r="BB362" i="36"/>
  <c r="BC362" i="36"/>
  <c r="BD362" i="36"/>
  <c r="BE362" i="36"/>
  <c r="BF362" i="36"/>
  <c r="BG362" i="36"/>
  <c r="AZ363" i="36"/>
  <c r="BA363" i="36"/>
  <c r="BB363" i="36"/>
  <c r="BC363" i="36"/>
  <c r="BD363" i="36"/>
  <c r="BE363" i="36"/>
  <c r="BF363" i="36"/>
  <c r="BG363" i="36"/>
  <c r="AZ364" i="36"/>
  <c r="BA364" i="36"/>
  <c r="BB364" i="36"/>
  <c r="BC364" i="36"/>
  <c r="BD364" i="36"/>
  <c r="BE364" i="36"/>
  <c r="BF364" i="36"/>
  <c r="BG364" i="36"/>
  <c r="AZ365" i="36"/>
  <c r="BA365" i="36"/>
  <c r="BB365" i="36"/>
  <c r="BC365" i="36"/>
  <c r="BD365" i="36"/>
  <c r="BE365" i="36"/>
  <c r="BF365" i="36"/>
  <c r="BG365" i="36"/>
  <c r="AZ366" i="36"/>
  <c r="BA366" i="36"/>
  <c r="BB366" i="36"/>
  <c r="BC366" i="36"/>
  <c r="BD366" i="36"/>
  <c r="BE366" i="36"/>
  <c r="BF366" i="36"/>
  <c r="BG366" i="36"/>
  <c r="AZ367" i="36"/>
  <c r="BA367" i="36"/>
  <c r="BB367" i="36"/>
  <c r="BC367" i="36"/>
  <c r="BD367" i="36"/>
  <c r="BE367" i="36"/>
  <c r="BF367" i="36"/>
  <c r="BG367" i="36"/>
  <c r="AZ368" i="36"/>
  <c r="BA368" i="36"/>
  <c r="BB368" i="36"/>
  <c r="BC368" i="36"/>
  <c r="BD368" i="36"/>
  <c r="BE368" i="36"/>
  <c r="BF368" i="36"/>
  <c r="BG368" i="36"/>
  <c r="AZ369" i="36"/>
  <c r="BA369" i="36"/>
  <c r="BB369" i="36"/>
  <c r="BC369" i="36"/>
  <c r="BD369" i="36"/>
  <c r="BE369" i="36"/>
  <c r="BF369" i="36"/>
  <c r="BG369" i="36"/>
  <c r="AZ370" i="36"/>
  <c r="BA370" i="36"/>
  <c r="BB370" i="36"/>
  <c r="BC370" i="36"/>
  <c r="BD370" i="36"/>
  <c r="BE370" i="36"/>
  <c r="BF370" i="36"/>
  <c r="BG370" i="36"/>
  <c r="AZ371" i="36"/>
  <c r="BA371" i="36"/>
  <c r="BB371" i="36"/>
  <c r="BC371" i="36"/>
  <c r="BD371" i="36"/>
  <c r="BE371" i="36"/>
  <c r="BF371" i="36"/>
  <c r="BG371" i="36"/>
  <c r="AZ372" i="36"/>
  <c r="BA372" i="36"/>
  <c r="BB372" i="36"/>
  <c r="BC372" i="36"/>
  <c r="BD372" i="36"/>
  <c r="BE372" i="36"/>
  <c r="BF372" i="36"/>
  <c r="BG372" i="36"/>
  <c r="AZ373" i="36"/>
  <c r="BA373" i="36"/>
  <c r="BB373" i="36"/>
  <c r="BC373" i="36"/>
  <c r="BD373" i="36"/>
  <c r="BE373" i="36"/>
  <c r="BF373" i="36"/>
  <c r="BG373" i="36"/>
  <c r="AZ374" i="36"/>
  <c r="BA374" i="36"/>
  <c r="BB374" i="36"/>
  <c r="BC374" i="36"/>
  <c r="BD374" i="36"/>
  <c r="BE374" i="36"/>
  <c r="BF374" i="36"/>
  <c r="BG374" i="36"/>
  <c r="AZ375" i="36"/>
  <c r="BA375" i="36"/>
  <c r="BB375" i="36"/>
  <c r="BC375" i="36"/>
  <c r="BD375" i="36"/>
  <c r="BE375" i="36"/>
  <c r="BF375" i="36"/>
  <c r="BG375" i="36"/>
  <c r="AZ376" i="36"/>
  <c r="BA376" i="36"/>
  <c r="BB376" i="36"/>
  <c r="BC376" i="36"/>
  <c r="BD376" i="36"/>
  <c r="BE376" i="36"/>
  <c r="BF376" i="36"/>
  <c r="BG376" i="36"/>
  <c r="AZ377" i="36"/>
  <c r="BA377" i="36"/>
  <c r="BB377" i="36"/>
  <c r="BC377" i="36"/>
  <c r="BD377" i="36"/>
  <c r="BE377" i="36"/>
  <c r="BF377" i="36"/>
  <c r="BG377" i="36"/>
  <c r="AZ378" i="36"/>
  <c r="BA378" i="36"/>
  <c r="BB378" i="36"/>
  <c r="BC378" i="36"/>
  <c r="BD378" i="36"/>
  <c r="BE378" i="36"/>
  <c r="BF378" i="36"/>
  <c r="BG378" i="36"/>
  <c r="AZ379" i="36"/>
  <c r="BA379" i="36"/>
  <c r="BB379" i="36"/>
  <c r="BC379" i="36"/>
  <c r="BD379" i="36"/>
  <c r="BE379" i="36"/>
  <c r="BF379" i="36"/>
  <c r="BG379" i="36"/>
  <c r="AZ380" i="36"/>
  <c r="BA380" i="36"/>
  <c r="BB380" i="36"/>
  <c r="BC380" i="36"/>
  <c r="BD380" i="36"/>
  <c r="BE380" i="36"/>
  <c r="BF380" i="36"/>
  <c r="BG380" i="36"/>
  <c r="AZ381" i="36"/>
  <c r="BA381" i="36"/>
  <c r="BB381" i="36"/>
  <c r="BC381" i="36"/>
  <c r="BD381" i="36"/>
  <c r="BE381" i="36"/>
  <c r="BF381" i="36"/>
  <c r="BG381" i="36"/>
  <c r="AZ382" i="36"/>
  <c r="BA382" i="36"/>
  <c r="BB382" i="36"/>
  <c r="BC382" i="36"/>
  <c r="BD382" i="36"/>
  <c r="BE382" i="36"/>
  <c r="BF382" i="36"/>
  <c r="BG382" i="36"/>
  <c r="AZ383" i="36"/>
  <c r="BA383" i="36"/>
  <c r="BB383" i="36"/>
  <c r="BC383" i="36"/>
  <c r="BD383" i="36"/>
  <c r="BE383" i="36"/>
  <c r="BF383" i="36"/>
  <c r="BG383" i="36"/>
  <c r="AZ384" i="36"/>
  <c r="BA384" i="36"/>
  <c r="BB384" i="36"/>
  <c r="BC384" i="36"/>
  <c r="BD384" i="36"/>
  <c r="BE384" i="36"/>
  <c r="BF384" i="36"/>
  <c r="BG384" i="36"/>
  <c r="AZ385" i="36"/>
  <c r="BA385" i="36"/>
  <c r="BB385" i="36"/>
  <c r="BC385" i="36"/>
  <c r="BD385" i="36"/>
  <c r="BE385" i="36"/>
  <c r="BF385" i="36"/>
  <c r="BG385" i="36"/>
  <c r="AZ386" i="36"/>
  <c r="BA386" i="36"/>
  <c r="BB386" i="36"/>
  <c r="BC386" i="36"/>
  <c r="BD386" i="36"/>
  <c r="BE386" i="36"/>
  <c r="BF386" i="36"/>
  <c r="BG386" i="36"/>
  <c r="AZ387" i="36"/>
  <c r="BA387" i="36"/>
  <c r="BB387" i="36"/>
  <c r="BC387" i="36"/>
  <c r="BD387" i="36"/>
  <c r="BE387" i="36"/>
  <c r="BF387" i="36"/>
  <c r="BG387" i="36"/>
  <c r="AZ388" i="36"/>
  <c r="BA388" i="36"/>
  <c r="BB388" i="36"/>
  <c r="BC388" i="36"/>
  <c r="BD388" i="36"/>
  <c r="BE388" i="36"/>
  <c r="BF388" i="36"/>
  <c r="BG388" i="36"/>
  <c r="AZ389" i="36"/>
  <c r="BA389" i="36"/>
  <c r="BB389" i="36"/>
  <c r="BC389" i="36"/>
  <c r="BD389" i="36"/>
  <c r="BE389" i="36"/>
  <c r="BF389" i="36"/>
  <c r="BG389" i="36"/>
  <c r="AZ390" i="36"/>
  <c r="BA390" i="36"/>
  <c r="BB390" i="36"/>
  <c r="BC390" i="36"/>
  <c r="BD390" i="36"/>
  <c r="BE390" i="36"/>
  <c r="BF390" i="36"/>
  <c r="BG390" i="36"/>
  <c r="AZ391" i="36"/>
  <c r="BA391" i="36"/>
  <c r="BB391" i="36"/>
  <c r="BC391" i="36"/>
  <c r="BD391" i="36"/>
  <c r="BE391" i="36"/>
  <c r="BF391" i="36"/>
  <c r="BG391" i="36"/>
  <c r="AZ392" i="36"/>
  <c r="BA392" i="36"/>
  <c r="BB392" i="36"/>
  <c r="BC392" i="36"/>
  <c r="BD392" i="36"/>
  <c r="BE392" i="36"/>
  <c r="BF392" i="36"/>
  <c r="BG392" i="36"/>
  <c r="AZ393" i="36"/>
  <c r="BA393" i="36"/>
  <c r="BB393" i="36"/>
  <c r="BC393" i="36"/>
  <c r="BD393" i="36"/>
  <c r="BE393" i="36"/>
  <c r="BF393" i="36"/>
  <c r="BG393" i="36"/>
  <c r="AZ394" i="36"/>
  <c r="BA394" i="36"/>
  <c r="BB394" i="36"/>
  <c r="BC394" i="36"/>
  <c r="BD394" i="36"/>
  <c r="BE394" i="36"/>
  <c r="BF394" i="36"/>
  <c r="BG394" i="36"/>
  <c r="AZ395" i="36"/>
  <c r="BA395" i="36"/>
  <c r="BB395" i="36"/>
  <c r="BC395" i="36"/>
  <c r="BD395" i="36"/>
  <c r="BE395" i="36"/>
  <c r="BF395" i="36"/>
  <c r="BG395" i="36"/>
  <c r="AZ396" i="36"/>
  <c r="BA396" i="36"/>
  <c r="BB396" i="36"/>
  <c r="BC396" i="36"/>
  <c r="BD396" i="36"/>
  <c r="BE396" i="36"/>
  <c r="BF396" i="36"/>
  <c r="BG396" i="36"/>
  <c r="AZ397" i="36"/>
  <c r="BA397" i="36"/>
  <c r="BB397" i="36"/>
  <c r="BC397" i="36"/>
  <c r="BD397" i="36"/>
  <c r="BE397" i="36"/>
  <c r="BF397" i="36"/>
  <c r="BG397" i="36"/>
  <c r="AZ398" i="36"/>
  <c r="BA398" i="36"/>
  <c r="BB398" i="36"/>
  <c r="BC398" i="36"/>
  <c r="BD398" i="36"/>
  <c r="BE398" i="36"/>
  <c r="BF398" i="36"/>
  <c r="BG398" i="36"/>
  <c r="AZ399" i="36"/>
  <c r="BA399" i="36"/>
  <c r="BB399" i="36"/>
  <c r="BC399" i="36"/>
  <c r="BD399" i="36"/>
  <c r="BE399" i="36"/>
  <c r="BF399" i="36"/>
  <c r="BG399" i="36"/>
  <c r="AZ400" i="36"/>
  <c r="BA400" i="36"/>
  <c r="BB400" i="36"/>
  <c r="BC400" i="36"/>
  <c r="BD400" i="36"/>
  <c r="BE400" i="36"/>
  <c r="BF400" i="36"/>
  <c r="BG400" i="36"/>
  <c r="AZ401" i="36"/>
  <c r="BA401" i="36"/>
  <c r="BB401" i="36"/>
  <c r="BC401" i="36"/>
  <c r="BD401" i="36"/>
  <c r="BE401" i="36"/>
  <c r="BF401" i="36"/>
  <c r="BG401" i="36"/>
  <c r="AZ402" i="36"/>
  <c r="BA402" i="36"/>
  <c r="BB402" i="36"/>
  <c r="BC402" i="36"/>
  <c r="BD402" i="36"/>
  <c r="BE402" i="36"/>
  <c r="BF402" i="36"/>
  <c r="BG402" i="36"/>
  <c r="AZ403" i="36"/>
  <c r="BA403" i="36"/>
  <c r="BB403" i="36"/>
  <c r="BC403" i="36"/>
  <c r="BD403" i="36"/>
  <c r="BE403" i="36"/>
  <c r="BF403" i="36"/>
  <c r="BG403" i="36"/>
  <c r="AZ404" i="36"/>
  <c r="BA404" i="36"/>
  <c r="BB404" i="36"/>
  <c r="BC404" i="36"/>
  <c r="BD404" i="36"/>
  <c r="BE404" i="36"/>
  <c r="BF404" i="36"/>
  <c r="BG404" i="36"/>
  <c r="AZ405" i="36"/>
  <c r="BA405" i="36"/>
  <c r="BB405" i="36"/>
  <c r="BC405" i="36"/>
  <c r="BD405" i="36"/>
  <c r="BE405" i="36"/>
  <c r="BF405" i="36"/>
  <c r="BG405" i="36"/>
  <c r="AZ406" i="36"/>
  <c r="BA406" i="36"/>
  <c r="BB406" i="36"/>
  <c r="BC406" i="36"/>
  <c r="BD406" i="36"/>
  <c r="BE406" i="36"/>
  <c r="BF406" i="36"/>
  <c r="BG406" i="36"/>
  <c r="AZ407" i="36"/>
  <c r="BA407" i="36"/>
  <c r="BB407" i="36"/>
  <c r="BC407" i="36"/>
  <c r="BD407" i="36"/>
  <c r="BE407" i="36"/>
  <c r="BF407" i="36"/>
  <c r="BG407" i="36"/>
  <c r="AZ408" i="36"/>
  <c r="BA408" i="36"/>
  <c r="BB408" i="36"/>
  <c r="BC408" i="36"/>
  <c r="BD408" i="36"/>
  <c r="BE408" i="36"/>
  <c r="BF408" i="36"/>
  <c r="BG408" i="36"/>
  <c r="AZ409" i="36"/>
  <c r="BA409" i="36"/>
  <c r="BB409" i="36"/>
  <c r="BC409" i="36"/>
  <c r="BD409" i="36"/>
  <c r="BE409" i="36"/>
  <c r="BF409" i="36"/>
  <c r="BG409" i="36"/>
  <c r="AZ410" i="36"/>
  <c r="BA410" i="36"/>
  <c r="BB410" i="36"/>
  <c r="BC410" i="36"/>
  <c r="BD410" i="36"/>
  <c r="BE410" i="36"/>
  <c r="BF410" i="36"/>
  <c r="BG410" i="36"/>
  <c r="AZ411" i="36"/>
  <c r="BA411" i="36"/>
  <c r="BB411" i="36"/>
  <c r="BC411" i="36"/>
  <c r="BD411" i="36"/>
  <c r="BE411" i="36"/>
  <c r="BF411" i="36"/>
  <c r="BG411" i="36"/>
  <c r="AZ412" i="36"/>
  <c r="BA412" i="36"/>
  <c r="BB412" i="36"/>
  <c r="BC412" i="36"/>
  <c r="BD412" i="36"/>
  <c r="BE412" i="36"/>
  <c r="BF412" i="36"/>
  <c r="BG412" i="36"/>
  <c r="AZ413" i="36"/>
  <c r="BA413" i="36"/>
  <c r="BB413" i="36"/>
  <c r="BC413" i="36"/>
  <c r="BD413" i="36"/>
  <c r="BE413" i="36"/>
  <c r="BF413" i="36"/>
  <c r="BG413" i="36"/>
  <c r="AZ414" i="36"/>
  <c r="BA414" i="36"/>
  <c r="BB414" i="36"/>
  <c r="BC414" i="36"/>
  <c r="BD414" i="36"/>
  <c r="BE414" i="36"/>
  <c r="BF414" i="36"/>
  <c r="BG414" i="36"/>
  <c r="AZ415" i="36"/>
  <c r="BA415" i="36"/>
  <c r="BB415" i="36"/>
  <c r="BC415" i="36"/>
  <c r="BD415" i="36"/>
  <c r="BE415" i="36"/>
  <c r="BF415" i="36"/>
  <c r="BG415" i="36"/>
  <c r="AZ416" i="36"/>
  <c r="BA416" i="36"/>
  <c r="BB416" i="36"/>
  <c r="BC416" i="36"/>
  <c r="BD416" i="36"/>
  <c r="BE416" i="36"/>
  <c r="BF416" i="36"/>
  <c r="BG416" i="36"/>
  <c r="AZ417" i="36"/>
  <c r="BA417" i="36"/>
  <c r="BB417" i="36"/>
  <c r="BC417" i="36"/>
  <c r="BD417" i="36"/>
  <c r="BE417" i="36"/>
  <c r="BF417" i="36"/>
  <c r="BG417" i="36"/>
  <c r="AZ418" i="36"/>
  <c r="BA418" i="36"/>
  <c r="BB418" i="36"/>
  <c r="BC418" i="36"/>
  <c r="BD418" i="36"/>
  <c r="BE418" i="36"/>
  <c r="BF418" i="36"/>
  <c r="BG418" i="36"/>
  <c r="AZ419" i="36"/>
  <c r="BA419" i="36"/>
  <c r="BB419" i="36"/>
  <c r="BC419" i="36"/>
  <c r="BD419" i="36"/>
  <c r="BE419" i="36"/>
  <c r="BF419" i="36"/>
  <c r="BG419" i="36"/>
  <c r="AZ420" i="36"/>
  <c r="BA420" i="36"/>
  <c r="BB420" i="36"/>
  <c r="BC420" i="36"/>
  <c r="BD420" i="36"/>
  <c r="BE420" i="36"/>
  <c r="BF420" i="36"/>
  <c r="BG420" i="36"/>
  <c r="AZ421" i="36"/>
  <c r="BA421" i="36"/>
  <c r="BB421" i="36"/>
  <c r="BC421" i="36"/>
  <c r="BD421" i="36"/>
  <c r="BE421" i="36"/>
  <c r="BF421" i="36"/>
  <c r="BG421" i="36"/>
  <c r="AZ422" i="36"/>
  <c r="BA422" i="36"/>
  <c r="BB422" i="36"/>
  <c r="BC422" i="36"/>
  <c r="BD422" i="36"/>
  <c r="BE422" i="36"/>
  <c r="BF422" i="36"/>
  <c r="BG422" i="36"/>
  <c r="AZ423" i="36"/>
  <c r="BA423" i="36"/>
  <c r="BB423" i="36"/>
  <c r="BC423" i="36"/>
  <c r="BD423" i="36"/>
  <c r="BE423" i="36"/>
  <c r="BF423" i="36"/>
  <c r="BG423" i="36"/>
  <c r="AZ424" i="36"/>
  <c r="BA424" i="36"/>
  <c r="BB424" i="36"/>
  <c r="BC424" i="36"/>
  <c r="BD424" i="36"/>
  <c r="BE424" i="36"/>
  <c r="BF424" i="36"/>
  <c r="BG424" i="36"/>
  <c r="AZ425" i="36"/>
  <c r="BA425" i="36"/>
  <c r="BB425" i="36"/>
  <c r="BC425" i="36"/>
  <c r="BD425" i="36"/>
  <c r="BE425" i="36"/>
  <c r="BF425" i="36"/>
  <c r="BG425" i="36"/>
  <c r="AZ426" i="36"/>
  <c r="BA426" i="36"/>
  <c r="BB426" i="36"/>
  <c r="BC426" i="36"/>
  <c r="BD426" i="36"/>
  <c r="BE426" i="36"/>
  <c r="BF426" i="36"/>
  <c r="BG426" i="36"/>
  <c r="AZ427" i="36"/>
  <c r="BA427" i="36"/>
  <c r="BB427" i="36"/>
  <c r="BC427" i="36"/>
  <c r="BD427" i="36"/>
  <c r="BE427" i="36"/>
  <c r="BF427" i="36"/>
  <c r="BG427" i="36"/>
  <c r="AZ428" i="36"/>
  <c r="BA428" i="36"/>
  <c r="BB428" i="36"/>
  <c r="BC428" i="36"/>
  <c r="BD428" i="36"/>
  <c r="BE428" i="36"/>
  <c r="BF428" i="36"/>
  <c r="BG428" i="36"/>
  <c r="AZ429" i="36"/>
  <c r="BA429" i="36"/>
  <c r="BB429" i="36"/>
  <c r="BC429" i="36"/>
  <c r="BD429" i="36"/>
  <c r="BE429" i="36"/>
  <c r="BF429" i="36"/>
  <c r="BG429" i="36"/>
  <c r="AZ430" i="36"/>
  <c r="BA430" i="36"/>
  <c r="BB430" i="36"/>
  <c r="BC430" i="36"/>
  <c r="BD430" i="36"/>
  <c r="BE430" i="36"/>
  <c r="BF430" i="36"/>
  <c r="BG430" i="36"/>
  <c r="AZ431" i="36"/>
  <c r="BA431" i="36"/>
  <c r="BB431" i="36"/>
  <c r="BC431" i="36"/>
  <c r="BD431" i="36"/>
  <c r="BE431" i="36"/>
  <c r="BF431" i="36"/>
  <c r="BG431" i="36"/>
  <c r="AZ432" i="36"/>
  <c r="BA432" i="36"/>
  <c r="BB432" i="36"/>
  <c r="BC432" i="36"/>
  <c r="BD432" i="36"/>
  <c r="BE432" i="36"/>
  <c r="BF432" i="36"/>
  <c r="BG432" i="36"/>
  <c r="AZ433" i="36"/>
  <c r="BA433" i="36"/>
  <c r="BB433" i="36"/>
  <c r="BC433" i="36"/>
  <c r="BD433" i="36"/>
  <c r="BE433" i="36"/>
  <c r="BF433" i="36"/>
  <c r="BG433" i="36"/>
  <c r="AZ434" i="36"/>
  <c r="BA434" i="36"/>
  <c r="BB434" i="36"/>
  <c r="BC434" i="36"/>
  <c r="BD434" i="36"/>
  <c r="BE434" i="36"/>
  <c r="BF434" i="36"/>
  <c r="BG434" i="36"/>
  <c r="AZ435" i="36"/>
  <c r="BA435" i="36"/>
  <c r="BB435" i="36"/>
  <c r="BC435" i="36"/>
  <c r="BD435" i="36"/>
  <c r="BE435" i="36"/>
  <c r="BF435" i="36"/>
  <c r="BG435" i="36"/>
  <c r="AZ436" i="36"/>
  <c r="BA436" i="36"/>
  <c r="BB436" i="36"/>
  <c r="BC436" i="36"/>
  <c r="BD436" i="36"/>
  <c r="BE436" i="36"/>
  <c r="BF436" i="36"/>
  <c r="BG436" i="36"/>
  <c r="AZ437" i="36"/>
  <c r="BA437" i="36"/>
  <c r="BB437" i="36"/>
  <c r="BC437" i="36"/>
  <c r="BD437" i="36"/>
  <c r="BE437" i="36"/>
  <c r="BF437" i="36"/>
  <c r="BG437" i="36"/>
  <c r="AZ438" i="36"/>
  <c r="BA438" i="36"/>
  <c r="BB438" i="36"/>
  <c r="BC438" i="36"/>
  <c r="BD438" i="36"/>
  <c r="BE438" i="36"/>
  <c r="BF438" i="36"/>
  <c r="BG438" i="36"/>
  <c r="AZ439" i="36"/>
  <c r="BA439" i="36"/>
  <c r="BB439" i="36"/>
  <c r="BC439" i="36"/>
  <c r="BD439" i="36"/>
  <c r="BE439" i="36"/>
  <c r="BF439" i="36"/>
  <c r="BG439" i="36"/>
  <c r="AZ440" i="36"/>
  <c r="BA440" i="36"/>
  <c r="BB440" i="36"/>
  <c r="BC440" i="36"/>
  <c r="BD440" i="36"/>
  <c r="BE440" i="36"/>
  <c r="BF440" i="36"/>
  <c r="BG440" i="36"/>
  <c r="AZ441" i="36"/>
  <c r="BA441" i="36"/>
  <c r="BB441" i="36"/>
  <c r="BC441" i="36"/>
  <c r="BD441" i="36"/>
  <c r="BE441" i="36"/>
  <c r="BF441" i="36"/>
  <c r="BG441" i="36"/>
  <c r="AZ442" i="36"/>
  <c r="BA442" i="36"/>
  <c r="BB442" i="36"/>
  <c r="BC442" i="36"/>
  <c r="BD442" i="36"/>
  <c r="BE442" i="36"/>
  <c r="BF442" i="36"/>
  <c r="BG442" i="36"/>
  <c r="AZ443" i="36"/>
  <c r="BA443" i="36"/>
  <c r="BB443" i="36"/>
  <c r="BC443" i="36"/>
  <c r="BD443" i="36"/>
  <c r="BE443" i="36"/>
  <c r="BF443" i="36"/>
  <c r="BG443" i="36"/>
  <c r="AZ444" i="36"/>
  <c r="BA444" i="36"/>
  <c r="BB444" i="36"/>
  <c r="BC444" i="36"/>
  <c r="BD444" i="36"/>
  <c r="BE444" i="36"/>
  <c r="BF444" i="36"/>
  <c r="BG444" i="36"/>
  <c r="AZ445" i="36"/>
  <c r="BA445" i="36"/>
  <c r="BB445" i="36"/>
  <c r="BC445" i="36"/>
  <c r="BD445" i="36"/>
  <c r="BE445" i="36"/>
  <c r="BF445" i="36"/>
  <c r="BG445" i="36"/>
  <c r="AZ446" i="36"/>
  <c r="BA446" i="36"/>
  <c r="BB446" i="36"/>
  <c r="BC446" i="36"/>
  <c r="BD446" i="36"/>
  <c r="BE446" i="36"/>
  <c r="BF446" i="36"/>
  <c r="BG446" i="36"/>
  <c r="AZ447" i="36"/>
  <c r="BA447" i="36"/>
  <c r="BB447" i="36"/>
  <c r="BC447" i="36"/>
  <c r="BD447" i="36"/>
  <c r="BE447" i="36"/>
  <c r="BF447" i="36"/>
  <c r="BG447" i="36"/>
  <c r="AZ448" i="36"/>
  <c r="BA448" i="36"/>
  <c r="BB448" i="36"/>
  <c r="BC448" i="36"/>
  <c r="BD448" i="36"/>
  <c r="BE448" i="36"/>
  <c r="BF448" i="36"/>
  <c r="BG448" i="36"/>
  <c r="AZ449" i="36"/>
  <c r="BA449" i="36"/>
  <c r="BB449" i="36"/>
  <c r="BC449" i="36"/>
  <c r="BD449" i="36"/>
  <c r="BE449" i="36"/>
  <c r="BF449" i="36"/>
  <c r="BG449" i="36"/>
  <c r="AZ450" i="36"/>
  <c r="BA450" i="36"/>
  <c r="BB450" i="36"/>
  <c r="BC450" i="36"/>
  <c r="BD450" i="36"/>
  <c r="BE450" i="36"/>
  <c r="BF450" i="36"/>
  <c r="BG450" i="36"/>
  <c r="AZ451" i="36"/>
  <c r="BA451" i="36"/>
  <c r="BB451" i="36"/>
  <c r="BC451" i="36"/>
  <c r="BD451" i="36"/>
  <c r="BE451" i="36"/>
  <c r="BF451" i="36"/>
  <c r="BG451" i="36"/>
  <c r="AZ452" i="36"/>
  <c r="BA452" i="36"/>
  <c r="BB452" i="36"/>
  <c r="BC452" i="36"/>
  <c r="BD452" i="36"/>
  <c r="BE452" i="36"/>
  <c r="BF452" i="36"/>
  <c r="BG452" i="36"/>
  <c r="AZ453" i="36"/>
  <c r="BA453" i="36"/>
  <c r="BB453" i="36"/>
  <c r="BC453" i="36"/>
  <c r="BD453" i="36"/>
  <c r="BE453" i="36"/>
  <c r="BF453" i="36"/>
  <c r="BG453" i="36"/>
  <c r="AZ454" i="36"/>
  <c r="BA454" i="36"/>
  <c r="BB454" i="36"/>
  <c r="BC454" i="36"/>
  <c r="BD454" i="36"/>
  <c r="BE454" i="36"/>
  <c r="BF454" i="36"/>
  <c r="BG454" i="36"/>
  <c r="AZ455" i="36"/>
  <c r="BA455" i="36"/>
  <c r="BB455" i="36"/>
  <c r="BC455" i="36"/>
  <c r="BD455" i="36"/>
  <c r="BE455" i="36"/>
  <c r="BF455" i="36"/>
  <c r="BG455" i="36"/>
  <c r="AZ456" i="36"/>
  <c r="BA456" i="36"/>
  <c r="BB456" i="36"/>
  <c r="BC456" i="36"/>
  <c r="BD456" i="36"/>
  <c r="BE456" i="36"/>
  <c r="BF456" i="36"/>
  <c r="BG456" i="36"/>
  <c r="AZ457" i="36"/>
  <c r="BA457" i="36"/>
  <c r="BB457" i="36"/>
  <c r="BC457" i="36"/>
  <c r="BD457" i="36"/>
  <c r="BE457" i="36"/>
  <c r="BF457" i="36"/>
  <c r="BG457" i="36"/>
  <c r="AZ458" i="36"/>
  <c r="BA458" i="36"/>
  <c r="BB458" i="36"/>
  <c r="BC458" i="36"/>
  <c r="BD458" i="36"/>
  <c r="BE458" i="36"/>
  <c r="BF458" i="36"/>
  <c r="BG458" i="36"/>
  <c r="AZ459" i="36"/>
  <c r="BA459" i="36"/>
  <c r="BB459" i="36"/>
  <c r="BC459" i="36"/>
  <c r="BD459" i="36"/>
  <c r="BE459" i="36"/>
  <c r="BF459" i="36"/>
  <c r="BG459" i="36"/>
  <c r="AZ460" i="36"/>
  <c r="BA460" i="36"/>
  <c r="BB460" i="36"/>
  <c r="BC460" i="36"/>
  <c r="BD460" i="36"/>
  <c r="BE460" i="36"/>
  <c r="BF460" i="36"/>
  <c r="BG460" i="36"/>
  <c r="AZ461" i="36"/>
  <c r="BA461" i="36"/>
  <c r="BB461" i="36"/>
  <c r="BC461" i="36"/>
  <c r="BD461" i="36"/>
  <c r="BE461" i="36"/>
  <c r="BF461" i="36"/>
  <c r="BG461" i="36"/>
  <c r="AZ462" i="36"/>
  <c r="BA462" i="36"/>
  <c r="BB462" i="36"/>
  <c r="BC462" i="36"/>
  <c r="BD462" i="36"/>
  <c r="BE462" i="36"/>
  <c r="BF462" i="36"/>
  <c r="BG462" i="36"/>
  <c r="AZ463" i="36"/>
  <c r="BA463" i="36"/>
  <c r="BB463" i="36"/>
  <c r="BC463" i="36"/>
  <c r="BD463" i="36"/>
  <c r="BE463" i="36"/>
  <c r="BF463" i="36"/>
  <c r="BG463" i="36"/>
  <c r="AZ464" i="36"/>
  <c r="BA464" i="36"/>
  <c r="BB464" i="36"/>
  <c r="BC464" i="36"/>
  <c r="BD464" i="36"/>
  <c r="BE464" i="36"/>
  <c r="BF464" i="36"/>
  <c r="BG464" i="36"/>
  <c r="AZ465" i="36"/>
  <c r="BA465" i="36"/>
  <c r="BB465" i="36"/>
  <c r="BC465" i="36"/>
  <c r="BD465" i="36"/>
  <c r="BE465" i="36"/>
  <c r="BF465" i="36"/>
  <c r="BG465" i="36"/>
  <c r="AZ466" i="36"/>
  <c r="BA466" i="36"/>
  <c r="BB466" i="36"/>
  <c r="BC466" i="36"/>
  <c r="BD466" i="36"/>
  <c r="BE466" i="36"/>
  <c r="BF466" i="36"/>
  <c r="BG466" i="36"/>
  <c r="AZ467" i="36"/>
  <c r="BA467" i="36"/>
  <c r="BB467" i="36"/>
  <c r="BC467" i="36"/>
  <c r="BD467" i="36"/>
  <c r="BE467" i="36"/>
  <c r="BF467" i="36"/>
  <c r="BG467" i="36"/>
  <c r="AZ468" i="36"/>
  <c r="BA468" i="36"/>
  <c r="BB468" i="36"/>
  <c r="BC468" i="36"/>
  <c r="BD468" i="36"/>
  <c r="BE468" i="36"/>
  <c r="BF468" i="36"/>
  <c r="BG468" i="36"/>
  <c r="AZ469" i="36"/>
  <c r="BA469" i="36"/>
  <c r="BB469" i="36"/>
  <c r="BC469" i="36"/>
  <c r="BD469" i="36"/>
  <c r="BE469" i="36"/>
  <c r="BF469" i="36"/>
  <c r="BG469" i="36"/>
  <c r="AZ470" i="36"/>
  <c r="BA470" i="36"/>
  <c r="BB470" i="36"/>
  <c r="BC470" i="36"/>
  <c r="BD470" i="36"/>
  <c r="BE470" i="36"/>
  <c r="BF470" i="36"/>
  <c r="BG470" i="36"/>
  <c r="AZ471" i="36"/>
  <c r="BA471" i="36"/>
  <c r="BB471" i="36"/>
  <c r="BC471" i="36"/>
  <c r="BD471" i="36"/>
  <c r="BE471" i="36"/>
  <c r="BF471" i="36"/>
  <c r="BG471" i="36"/>
  <c r="AZ472" i="36"/>
  <c r="BA472" i="36"/>
  <c r="BB472" i="36"/>
  <c r="BC472" i="36"/>
  <c r="BD472" i="36"/>
  <c r="BE472" i="36"/>
  <c r="BF472" i="36"/>
  <c r="BG472" i="36"/>
  <c r="AZ473" i="36"/>
  <c r="BA473" i="36"/>
  <c r="BB473" i="36"/>
  <c r="BC473" i="36"/>
  <c r="BD473" i="36"/>
  <c r="BE473" i="36"/>
  <c r="BF473" i="36"/>
  <c r="BG473" i="36"/>
  <c r="AZ474" i="36"/>
  <c r="BA474" i="36"/>
  <c r="BB474" i="36"/>
  <c r="BC474" i="36"/>
  <c r="BD474" i="36"/>
  <c r="BE474" i="36"/>
  <c r="BF474" i="36"/>
  <c r="BG474" i="36"/>
  <c r="AZ475" i="36"/>
  <c r="BA475" i="36"/>
  <c r="BB475" i="36"/>
  <c r="BC475" i="36"/>
  <c r="BD475" i="36"/>
  <c r="BE475" i="36"/>
  <c r="BF475" i="36"/>
  <c r="BG475" i="36"/>
  <c r="AZ476" i="36"/>
  <c r="BA476" i="36"/>
  <c r="BB476" i="36"/>
  <c r="BC476" i="36"/>
  <c r="BD476" i="36"/>
  <c r="BE476" i="36"/>
  <c r="BF476" i="36"/>
  <c r="BG476" i="36"/>
  <c r="AZ477" i="36"/>
  <c r="BA477" i="36"/>
  <c r="BB477" i="36"/>
  <c r="BC477" i="36"/>
  <c r="BD477" i="36"/>
  <c r="BE477" i="36"/>
  <c r="BF477" i="36"/>
  <c r="BG477" i="36"/>
  <c r="AZ478" i="36"/>
  <c r="BA478" i="36"/>
  <c r="BB478" i="36"/>
  <c r="BC478" i="36"/>
  <c r="BD478" i="36"/>
  <c r="BE478" i="36"/>
  <c r="BF478" i="36"/>
  <c r="BG478" i="36"/>
  <c r="AZ479" i="36"/>
  <c r="BA479" i="36"/>
  <c r="BB479" i="36"/>
  <c r="BC479" i="36"/>
  <c r="BD479" i="36"/>
  <c r="BE479" i="36"/>
  <c r="BF479" i="36"/>
  <c r="BG479" i="36"/>
  <c r="AZ480" i="36"/>
  <c r="BA480" i="36"/>
  <c r="BB480" i="36"/>
  <c r="BC480" i="36"/>
  <c r="BD480" i="36"/>
  <c r="BE480" i="36"/>
  <c r="BF480" i="36"/>
  <c r="BG480" i="36"/>
  <c r="AZ481" i="36"/>
  <c r="BA481" i="36"/>
  <c r="BB481" i="36"/>
  <c r="BC481" i="36"/>
  <c r="BD481" i="36"/>
  <c r="BE481" i="36"/>
  <c r="BF481" i="36"/>
  <c r="BG481" i="36"/>
  <c r="AZ482" i="36"/>
  <c r="BA482" i="36"/>
  <c r="BB482" i="36"/>
  <c r="BC482" i="36"/>
  <c r="BD482" i="36"/>
  <c r="BE482" i="36"/>
  <c r="BF482" i="36"/>
  <c r="BG482" i="36"/>
  <c r="AZ483" i="36"/>
  <c r="BA483" i="36"/>
  <c r="BB483" i="36"/>
  <c r="BC483" i="36"/>
  <c r="BD483" i="36"/>
  <c r="BE483" i="36"/>
  <c r="BF483" i="36"/>
  <c r="BG483" i="36"/>
  <c r="AZ484" i="36"/>
  <c r="BA484" i="36"/>
  <c r="BB484" i="36"/>
  <c r="BC484" i="36"/>
  <c r="BD484" i="36"/>
  <c r="BE484" i="36"/>
  <c r="BF484" i="36"/>
  <c r="BG484" i="36"/>
  <c r="AZ485" i="36"/>
  <c r="BA485" i="36"/>
  <c r="BB485" i="36"/>
  <c r="BC485" i="36"/>
  <c r="BD485" i="36"/>
  <c r="BE485" i="36"/>
  <c r="BF485" i="36"/>
  <c r="BG485" i="36"/>
  <c r="AZ486" i="36"/>
  <c r="BA486" i="36"/>
  <c r="BB486" i="36"/>
  <c r="BC486" i="36"/>
  <c r="BD486" i="36"/>
  <c r="BE486" i="36"/>
  <c r="BF486" i="36"/>
  <c r="BG486" i="36"/>
  <c r="AZ487" i="36"/>
  <c r="BA487" i="36"/>
  <c r="BB487" i="36"/>
  <c r="BC487" i="36"/>
  <c r="BD487" i="36"/>
  <c r="BE487" i="36"/>
  <c r="BF487" i="36"/>
  <c r="BG487" i="36"/>
  <c r="AZ488" i="36"/>
  <c r="BA488" i="36"/>
  <c r="BB488" i="36"/>
  <c r="BC488" i="36"/>
  <c r="BD488" i="36"/>
  <c r="BE488" i="36"/>
  <c r="BF488" i="36"/>
  <c r="BG488" i="36"/>
  <c r="AZ489" i="36"/>
  <c r="BA489" i="36"/>
  <c r="BB489" i="36"/>
  <c r="BC489" i="36"/>
  <c r="BD489" i="36"/>
  <c r="BE489" i="36"/>
  <c r="BF489" i="36"/>
  <c r="BG489" i="36"/>
  <c r="AZ490" i="36"/>
  <c r="BA490" i="36"/>
  <c r="BB490" i="36"/>
  <c r="BC490" i="36"/>
  <c r="BD490" i="36"/>
  <c r="BE490" i="36"/>
  <c r="BF490" i="36"/>
  <c r="BG490" i="36"/>
  <c r="AZ491" i="36"/>
  <c r="BA491" i="36"/>
  <c r="BB491" i="36"/>
  <c r="BC491" i="36"/>
  <c r="BD491" i="36"/>
  <c r="BE491" i="36"/>
  <c r="BF491" i="36"/>
  <c r="BG491" i="36"/>
  <c r="AZ492" i="36"/>
  <c r="BA492" i="36"/>
  <c r="BB492" i="36"/>
  <c r="BC492" i="36"/>
  <c r="BD492" i="36"/>
  <c r="BE492" i="36"/>
  <c r="BF492" i="36"/>
  <c r="BG492" i="36"/>
  <c r="AZ493" i="36"/>
  <c r="BA493" i="36"/>
  <c r="BB493" i="36"/>
  <c r="BC493" i="36"/>
  <c r="BD493" i="36"/>
  <c r="BE493" i="36"/>
  <c r="BF493" i="36"/>
  <c r="BG493" i="36"/>
  <c r="AZ494" i="36"/>
  <c r="BA494" i="36"/>
  <c r="BB494" i="36"/>
  <c r="BC494" i="36"/>
  <c r="BD494" i="36"/>
  <c r="BE494" i="36"/>
  <c r="BF494" i="36"/>
  <c r="BG494" i="36"/>
  <c r="AZ495" i="36"/>
  <c r="BA495" i="36"/>
  <c r="BB495" i="36"/>
  <c r="BC495" i="36"/>
  <c r="BD495" i="36"/>
  <c r="BE495" i="36"/>
  <c r="BF495" i="36"/>
  <c r="BG495" i="36"/>
  <c r="AZ496" i="36"/>
  <c r="BA496" i="36"/>
  <c r="BB496" i="36"/>
  <c r="BC496" i="36"/>
  <c r="BD496" i="36"/>
  <c r="BE496" i="36"/>
  <c r="BF496" i="36"/>
  <c r="BG496" i="36"/>
  <c r="AZ497" i="36"/>
  <c r="BA497" i="36"/>
  <c r="BB497" i="36"/>
  <c r="BC497" i="36"/>
  <c r="BD497" i="36"/>
  <c r="BE497" i="36"/>
  <c r="BF497" i="36"/>
  <c r="BG497" i="36"/>
  <c r="AZ498" i="36"/>
  <c r="BA498" i="36"/>
  <c r="BB498" i="36"/>
  <c r="BC498" i="36"/>
  <c r="BD498" i="36"/>
  <c r="BE498" i="36"/>
  <c r="BF498" i="36"/>
  <c r="BG498" i="36"/>
  <c r="AZ499" i="36"/>
  <c r="BA499" i="36"/>
  <c r="BB499" i="36"/>
  <c r="BC499" i="36"/>
  <c r="BD499" i="36"/>
  <c r="BE499" i="36"/>
  <c r="BF499" i="36"/>
  <c r="BG499" i="36"/>
  <c r="AZ500" i="36"/>
  <c r="BA500" i="36"/>
  <c r="BB500" i="36"/>
  <c r="BC500" i="36"/>
  <c r="BD500" i="36"/>
  <c r="BE500" i="36"/>
  <c r="BF500" i="36"/>
  <c r="BG500" i="36"/>
  <c r="AZ501" i="36"/>
  <c r="BA501" i="36"/>
  <c r="BB501" i="36"/>
  <c r="BC501" i="36"/>
  <c r="BD501" i="36"/>
  <c r="BE501" i="36"/>
  <c r="BF501" i="36"/>
  <c r="BG501" i="36"/>
  <c r="AZ502" i="36"/>
  <c r="BA502" i="36"/>
  <c r="BB502" i="36"/>
  <c r="BC502" i="36"/>
  <c r="BD502" i="36"/>
  <c r="BE502" i="36"/>
  <c r="BF502" i="36"/>
  <c r="BG502" i="36"/>
  <c r="AZ503" i="36"/>
  <c r="BA503" i="36"/>
  <c r="BB503" i="36"/>
  <c r="BC503" i="36"/>
  <c r="BD503" i="36"/>
  <c r="BE503" i="36"/>
  <c r="BF503" i="36"/>
  <c r="BG503" i="36"/>
  <c r="AZ504" i="36"/>
  <c r="BA504" i="36"/>
  <c r="BB504" i="36"/>
  <c r="BC504" i="36"/>
  <c r="BD504" i="36"/>
  <c r="BE504" i="36"/>
  <c r="BF504" i="36"/>
  <c r="BG504" i="36"/>
  <c r="AZ505" i="36"/>
  <c r="BA505" i="36"/>
  <c r="BB505" i="36"/>
  <c r="BC505" i="36"/>
  <c r="BD505" i="36"/>
  <c r="BE505" i="36"/>
  <c r="BF505" i="36"/>
  <c r="BG505" i="36"/>
  <c r="AZ506" i="36"/>
  <c r="BA506" i="36"/>
  <c r="BB506" i="36"/>
  <c r="BC506" i="36"/>
  <c r="BD506" i="36"/>
  <c r="BE506" i="36"/>
  <c r="BF506" i="36"/>
  <c r="BG506" i="36"/>
  <c r="AZ507" i="36"/>
  <c r="BA507" i="36"/>
  <c r="BB507" i="36"/>
  <c r="BC507" i="36"/>
  <c r="BD507" i="36"/>
  <c r="BE507" i="36"/>
  <c r="BF507" i="36"/>
  <c r="BG507" i="36"/>
  <c r="AZ508" i="36"/>
  <c r="BA508" i="36"/>
  <c r="BB508" i="36"/>
  <c r="BC508" i="36"/>
  <c r="BD508" i="36"/>
  <c r="BE508" i="36"/>
  <c r="BF508" i="36"/>
  <c r="BG508" i="36"/>
  <c r="AZ509" i="36"/>
  <c r="BA509" i="36"/>
  <c r="BB509" i="36"/>
  <c r="BC509" i="36"/>
  <c r="BD509" i="36"/>
  <c r="BE509" i="36"/>
  <c r="BF509" i="36"/>
  <c r="BG509" i="36"/>
  <c r="AZ510" i="36"/>
  <c r="BA510" i="36"/>
  <c r="BB510" i="36"/>
  <c r="BC510" i="36"/>
  <c r="BD510" i="36"/>
  <c r="BE510" i="36"/>
  <c r="BF510" i="36"/>
  <c r="BG510" i="36"/>
  <c r="AZ511" i="36"/>
  <c r="BA511" i="36"/>
  <c r="BB511" i="36"/>
  <c r="BC511" i="36"/>
  <c r="BD511" i="36"/>
  <c r="BE511" i="36"/>
  <c r="BF511" i="36"/>
  <c r="BG511" i="36"/>
  <c r="AZ512" i="36"/>
  <c r="BA512" i="36"/>
  <c r="BB512" i="36"/>
  <c r="BC512" i="36"/>
  <c r="BD512" i="36"/>
  <c r="BE512" i="36"/>
  <c r="BF512" i="36"/>
  <c r="BG512" i="36"/>
  <c r="AZ513" i="36"/>
  <c r="BA513" i="36"/>
  <c r="BB513" i="36"/>
  <c r="BC513" i="36"/>
  <c r="BD513" i="36"/>
  <c r="BE513" i="36"/>
  <c r="BF513" i="36"/>
  <c r="BG513" i="36"/>
  <c r="AZ514" i="36"/>
  <c r="BA514" i="36"/>
  <c r="BB514" i="36"/>
  <c r="BC514" i="36"/>
  <c r="BD514" i="36"/>
  <c r="BE514" i="36"/>
  <c r="BF514" i="36"/>
  <c r="BG514" i="36"/>
  <c r="AZ515" i="36"/>
  <c r="BA515" i="36"/>
  <c r="BB515" i="36"/>
  <c r="BC515" i="36"/>
  <c r="BD515" i="36"/>
  <c r="BE515" i="36"/>
  <c r="BF515" i="36"/>
  <c r="BG515" i="36"/>
  <c r="AZ516" i="36"/>
  <c r="BA516" i="36"/>
  <c r="BB516" i="36"/>
  <c r="BC516" i="36"/>
  <c r="BD516" i="36"/>
  <c r="BE516" i="36"/>
  <c r="BF516" i="36"/>
  <c r="BG516" i="36"/>
  <c r="AZ517" i="36"/>
  <c r="BA517" i="36"/>
  <c r="BB517" i="36"/>
  <c r="BC517" i="36"/>
  <c r="BD517" i="36"/>
  <c r="BE517" i="36"/>
  <c r="BF517" i="36"/>
  <c r="BG517" i="36"/>
  <c r="AZ518" i="36"/>
  <c r="BA518" i="36"/>
  <c r="BB518" i="36"/>
  <c r="BC518" i="36"/>
  <c r="BD518" i="36"/>
  <c r="BE518" i="36"/>
  <c r="BF518" i="36"/>
  <c r="BG518" i="36"/>
  <c r="AZ519" i="36"/>
  <c r="BA519" i="36"/>
  <c r="BB519" i="36"/>
  <c r="BC519" i="36"/>
  <c r="BD519" i="36"/>
  <c r="BE519" i="36"/>
  <c r="BF519" i="36"/>
  <c r="BG519" i="36"/>
  <c r="AZ520" i="36"/>
  <c r="BA520" i="36"/>
  <c r="BB520" i="36"/>
  <c r="BC520" i="36"/>
  <c r="BD520" i="36"/>
  <c r="BE520" i="36"/>
  <c r="BF520" i="36"/>
  <c r="BG520" i="36"/>
  <c r="AZ521" i="36"/>
  <c r="BA521" i="36"/>
  <c r="BB521" i="36"/>
  <c r="BC521" i="36"/>
  <c r="BD521" i="36"/>
  <c r="BE521" i="36"/>
  <c r="BF521" i="36"/>
  <c r="BG521" i="36"/>
  <c r="AZ522" i="36"/>
  <c r="BA522" i="36"/>
  <c r="BB522" i="36"/>
  <c r="BC522" i="36"/>
  <c r="BD522" i="36"/>
  <c r="BE522" i="36"/>
  <c r="BF522" i="36"/>
  <c r="BG522" i="36"/>
  <c r="AZ523" i="36"/>
  <c r="BA523" i="36"/>
  <c r="BB523" i="36"/>
  <c r="BC523" i="36"/>
  <c r="BD523" i="36"/>
  <c r="BE523" i="36"/>
  <c r="BF523" i="36"/>
  <c r="BG523" i="36"/>
  <c r="AZ524" i="36"/>
  <c r="BA524" i="36"/>
  <c r="BB524" i="36"/>
  <c r="BC524" i="36"/>
  <c r="BD524" i="36"/>
  <c r="BE524" i="36"/>
  <c r="BF524" i="36"/>
  <c r="BG524" i="36"/>
  <c r="AZ525" i="36"/>
  <c r="BA525" i="36"/>
  <c r="BB525" i="36"/>
  <c r="BC525" i="36"/>
  <c r="BD525" i="36"/>
  <c r="BE525" i="36"/>
  <c r="BF525" i="36"/>
  <c r="BG525" i="36"/>
  <c r="AZ526" i="36"/>
  <c r="BA526" i="36"/>
  <c r="BB526" i="36"/>
  <c r="BC526" i="36"/>
  <c r="BD526" i="36"/>
  <c r="BE526" i="36"/>
  <c r="BF526" i="36"/>
  <c r="BG526" i="36"/>
  <c r="AZ527" i="36"/>
  <c r="BA527" i="36"/>
  <c r="BB527" i="36"/>
  <c r="BC527" i="36"/>
  <c r="BD527" i="36"/>
  <c r="BE527" i="36"/>
  <c r="BF527" i="36"/>
  <c r="BG527" i="36"/>
  <c r="AZ528" i="36"/>
  <c r="BA528" i="36"/>
  <c r="BB528" i="36"/>
  <c r="BC528" i="36"/>
  <c r="BD528" i="36"/>
  <c r="BE528" i="36"/>
  <c r="BF528" i="36"/>
  <c r="BG528" i="36"/>
  <c r="AZ529" i="36"/>
  <c r="BA529" i="36"/>
  <c r="BB529" i="36"/>
  <c r="BC529" i="36"/>
  <c r="BD529" i="36"/>
  <c r="BE529" i="36"/>
  <c r="BF529" i="36"/>
  <c r="BG529" i="36"/>
  <c r="AZ530" i="36"/>
  <c r="BA530" i="36"/>
  <c r="BB530" i="36"/>
  <c r="BC530" i="36"/>
  <c r="BD530" i="36"/>
  <c r="BE530" i="36"/>
  <c r="BF530" i="36"/>
  <c r="BG530" i="36"/>
  <c r="AZ531" i="36"/>
  <c r="BA531" i="36"/>
  <c r="BB531" i="36"/>
  <c r="BC531" i="36"/>
  <c r="BD531" i="36"/>
  <c r="BE531" i="36"/>
  <c r="BF531" i="36"/>
  <c r="BG531" i="36"/>
  <c r="AZ532" i="36"/>
  <c r="BA532" i="36"/>
  <c r="BB532" i="36"/>
  <c r="BC532" i="36"/>
  <c r="BD532" i="36"/>
  <c r="BE532" i="36"/>
  <c r="BF532" i="36"/>
  <c r="BG532" i="36"/>
  <c r="AZ533" i="36"/>
  <c r="BA533" i="36"/>
  <c r="BB533" i="36"/>
  <c r="BC533" i="36"/>
  <c r="BD533" i="36"/>
  <c r="BE533" i="36"/>
  <c r="BF533" i="36"/>
  <c r="BG533" i="36"/>
  <c r="AZ534" i="36"/>
  <c r="BA534" i="36"/>
  <c r="BB534" i="36"/>
  <c r="BC534" i="36"/>
  <c r="BD534" i="36"/>
  <c r="BE534" i="36"/>
  <c r="BF534" i="36"/>
  <c r="BG534" i="36"/>
  <c r="AZ535" i="36"/>
  <c r="BA535" i="36"/>
  <c r="BB535" i="36"/>
  <c r="BC535" i="36"/>
  <c r="BD535" i="36"/>
  <c r="BE535" i="36"/>
  <c r="BF535" i="36"/>
  <c r="BG535" i="36"/>
  <c r="AZ536" i="36"/>
  <c r="BA536" i="36"/>
  <c r="BB536" i="36"/>
  <c r="BC536" i="36"/>
  <c r="BD536" i="36"/>
  <c r="BE536" i="36"/>
  <c r="BF536" i="36"/>
  <c r="BG536" i="36"/>
  <c r="AZ537" i="36"/>
  <c r="BA537" i="36"/>
  <c r="BB537" i="36"/>
  <c r="BC537" i="36"/>
  <c r="BD537" i="36"/>
  <c r="BE537" i="36"/>
  <c r="BF537" i="36"/>
  <c r="BG537" i="36"/>
  <c r="AZ538" i="36"/>
  <c r="BA538" i="36"/>
  <c r="BB538" i="36"/>
  <c r="BC538" i="36"/>
  <c r="BD538" i="36"/>
  <c r="BE538" i="36"/>
  <c r="BF538" i="36"/>
  <c r="BG538" i="36"/>
  <c r="AZ539" i="36"/>
  <c r="BA539" i="36"/>
  <c r="BB539" i="36"/>
  <c r="BC539" i="36"/>
  <c r="BD539" i="36"/>
  <c r="BE539" i="36"/>
  <c r="BF539" i="36"/>
  <c r="BG539" i="36"/>
  <c r="AZ540" i="36"/>
  <c r="BA540" i="36"/>
  <c r="BB540" i="36"/>
  <c r="BC540" i="36"/>
  <c r="BD540" i="36"/>
  <c r="BE540" i="36"/>
  <c r="BF540" i="36"/>
  <c r="BG540" i="36"/>
  <c r="AZ541" i="36"/>
  <c r="BA541" i="36"/>
  <c r="BB541" i="36"/>
  <c r="BC541" i="36"/>
  <c r="BD541" i="36"/>
  <c r="BE541" i="36"/>
  <c r="BF541" i="36"/>
  <c r="BG541" i="36"/>
  <c r="AZ542" i="36"/>
  <c r="BA542" i="36"/>
  <c r="BB542" i="36"/>
  <c r="BC542" i="36"/>
  <c r="BD542" i="36"/>
  <c r="BE542" i="36"/>
  <c r="BF542" i="36"/>
  <c r="BG542" i="36"/>
  <c r="AZ543" i="36"/>
  <c r="BA543" i="36"/>
  <c r="BB543" i="36"/>
  <c r="BC543" i="36"/>
  <c r="BD543" i="36"/>
  <c r="BE543" i="36"/>
  <c r="BF543" i="36"/>
  <c r="BG543" i="36"/>
  <c r="AZ544" i="36"/>
  <c r="BA544" i="36"/>
  <c r="BB544" i="36"/>
  <c r="BC544" i="36"/>
  <c r="BD544" i="36"/>
  <c r="BE544" i="36"/>
  <c r="BF544" i="36"/>
  <c r="BG544" i="36"/>
  <c r="AZ545" i="36"/>
  <c r="BA545" i="36"/>
  <c r="BB545" i="36"/>
  <c r="BC545" i="36"/>
  <c r="BD545" i="36"/>
  <c r="BE545" i="36"/>
  <c r="BF545" i="36"/>
  <c r="BG545" i="36"/>
  <c r="AZ546" i="36"/>
  <c r="BA546" i="36"/>
  <c r="BB546" i="36"/>
  <c r="BC546" i="36"/>
  <c r="BD546" i="36"/>
  <c r="BE546" i="36"/>
  <c r="BF546" i="36"/>
  <c r="BG546" i="36"/>
  <c r="AZ547" i="36"/>
  <c r="BA547" i="36"/>
  <c r="BB547" i="36"/>
  <c r="BC547" i="36"/>
  <c r="BD547" i="36"/>
  <c r="BE547" i="36"/>
  <c r="BF547" i="36"/>
  <c r="BG547" i="36"/>
  <c r="AZ548" i="36"/>
  <c r="BA548" i="36"/>
  <c r="BB548" i="36"/>
  <c r="BC548" i="36"/>
  <c r="BD548" i="36"/>
  <c r="BE548" i="36"/>
  <c r="BF548" i="36"/>
  <c r="BG548" i="36"/>
  <c r="AZ549" i="36"/>
  <c r="BA549" i="36"/>
  <c r="BB549" i="36"/>
  <c r="BC549" i="36"/>
  <c r="BD549" i="36"/>
  <c r="BE549" i="36"/>
  <c r="BF549" i="36"/>
  <c r="BG549" i="36"/>
  <c r="AZ550" i="36"/>
  <c r="BA550" i="36"/>
  <c r="BB550" i="36"/>
  <c r="BC550" i="36"/>
  <c r="BD550" i="36"/>
  <c r="BE550" i="36"/>
  <c r="BF550" i="36"/>
  <c r="BG550" i="36"/>
  <c r="AZ551" i="36"/>
  <c r="BA551" i="36"/>
  <c r="BB551" i="36"/>
  <c r="BC551" i="36"/>
  <c r="BD551" i="36"/>
  <c r="BE551" i="36"/>
  <c r="BF551" i="36"/>
  <c r="BG551" i="36"/>
  <c r="AZ552" i="36"/>
  <c r="BA552" i="36"/>
  <c r="BB552" i="36"/>
  <c r="BC552" i="36"/>
  <c r="BD552" i="36"/>
  <c r="BE552" i="36"/>
  <c r="BF552" i="36"/>
  <c r="BG552" i="36"/>
  <c r="AZ553" i="36"/>
  <c r="BA553" i="36"/>
  <c r="BB553" i="36"/>
  <c r="BC553" i="36"/>
  <c r="BD553" i="36"/>
  <c r="BE553" i="36"/>
  <c r="BF553" i="36"/>
  <c r="BG553" i="36"/>
  <c r="AZ554" i="36"/>
  <c r="BA554" i="36"/>
  <c r="BB554" i="36"/>
  <c r="BC554" i="36"/>
  <c r="BD554" i="36"/>
  <c r="BE554" i="36"/>
  <c r="BF554" i="36"/>
  <c r="BG554" i="36"/>
  <c r="AZ555" i="36"/>
  <c r="BA555" i="36"/>
  <c r="BB555" i="36"/>
  <c r="BC555" i="36"/>
  <c r="BD555" i="36"/>
  <c r="BE555" i="36"/>
  <c r="BF555" i="36"/>
  <c r="BG555" i="36"/>
  <c r="AZ556" i="36"/>
  <c r="BA556" i="36"/>
  <c r="BB556" i="36"/>
  <c r="BC556" i="36"/>
  <c r="BD556" i="36"/>
  <c r="BE556" i="36"/>
  <c r="BF556" i="36"/>
  <c r="BG556" i="36"/>
  <c r="AZ557" i="36"/>
  <c r="BA557" i="36"/>
  <c r="BB557" i="36"/>
  <c r="BC557" i="36"/>
  <c r="BD557" i="36"/>
  <c r="BE557" i="36"/>
  <c r="BF557" i="36"/>
  <c r="BG557" i="36"/>
  <c r="AZ558" i="36"/>
  <c r="BA558" i="36"/>
  <c r="BB558" i="36"/>
  <c r="BC558" i="36"/>
  <c r="BD558" i="36"/>
  <c r="BE558" i="36"/>
  <c r="BF558" i="36"/>
  <c r="BG558" i="36"/>
  <c r="AZ559" i="36"/>
  <c r="BA559" i="36"/>
  <c r="BB559" i="36"/>
  <c r="BC559" i="36"/>
  <c r="BD559" i="36"/>
  <c r="BE559" i="36"/>
  <c r="BF559" i="36"/>
  <c r="BG559" i="36"/>
  <c r="AZ560" i="36"/>
  <c r="BA560" i="36"/>
  <c r="BB560" i="36"/>
  <c r="BC560" i="36"/>
  <c r="BD560" i="36"/>
  <c r="BE560" i="36"/>
  <c r="BF560" i="36"/>
  <c r="BG560" i="36"/>
  <c r="AZ561" i="36"/>
  <c r="BA561" i="36"/>
  <c r="BB561" i="36"/>
  <c r="BC561" i="36"/>
  <c r="BD561" i="36"/>
  <c r="BE561" i="36"/>
  <c r="BF561" i="36"/>
  <c r="BG561" i="36"/>
  <c r="AZ562" i="36"/>
  <c r="BA562" i="36"/>
  <c r="BB562" i="36"/>
  <c r="BC562" i="36"/>
  <c r="BD562" i="36"/>
  <c r="BE562" i="36"/>
  <c r="BF562" i="36"/>
  <c r="BG562" i="36"/>
  <c r="AZ563" i="36"/>
  <c r="BA563" i="36"/>
  <c r="BB563" i="36"/>
  <c r="BC563" i="36"/>
  <c r="BD563" i="36"/>
  <c r="BE563" i="36"/>
  <c r="BF563" i="36"/>
  <c r="BG563" i="36"/>
  <c r="AZ564" i="36"/>
  <c r="BA564" i="36"/>
  <c r="BB564" i="36"/>
  <c r="BC564" i="36"/>
  <c r="BD564" i="36"/>
  <c r="BE564" i="36"/>
  <c r="BF564" i="36"/>
  <c r="BG564" i="36"/>
  <c r="AZ565" i="36"/>
  <c r="BA565" i="36"/>
  <c r="BB565" i="36"/>
  <c r="BC565" i="36"/>
  <c r="BD565" i="36"/>
  <c r="BE565" i="36"/>
  <c r="BF565" i="36"/>
  <c r="BG565" i="36"/>
  <c r="AZ566" i="36"/>
  <c r="BA566" i="36"/>
  <c r="BB566" i="36"/>
  <c r="BC566" i="36"/>
  <c r="BD566" i="36"/>
  <c r="BE566" i="36"/>
  <c r="BF566" i="36"/>
  <c r="BG566" i="36"/>
  <c r="AZ567" i="36"/>
  <c r="BA567" i="36"/>
  <c r="BB567" i="36"/>
  <c r="BC567" i="36"/>
  <c r="BD567" i="36"/>
  <c r="BE567" i="36"/>
  <c r="BF567" i="36"/>
  <c r="BG567" i="36"/>
  <c r="AZ568" i="36"/>
  <c r="BA568" i="36"/>
  <c r="BB568" i="36"/>
  <c r="BC568" i="36"/>
  <c r="BD568" i="36"/>
  <c r="BE568" i="36"/>
  <c r="BF568" i="36"/>
  <c r="BG568" i="36"/>
  <c r="AZ569" i="36"/>
  <c r="BA569" i="36"/>
  <c r="BB569" i="36"/>
  <c r="BC569" i="36"/>
  <c r="BD569" i="36"/>
  <c r="BE569" i="36"/>
  <c r="BF569" i="36"/>
  <c r="BG569" i="36"/>
  <c r="AZ570" i="36"/>
  <c r="BA570" i="36"/>
  <c r="BB570" i="36"/>
  <c r="BC570" i="36"/>
  <c r="BD570" i="36"/>
  <c r="BE570" i="36"/>
  <c r="BF570" i="36"/>
  <c r="BG570" i="36"/>
  <c r="AZ571" i="36"/>
  <c r="BA571" i="36"/>
  <c r="BB571" i="36"/>
  <c r="BC571" i="36"/>
  <c r="BD571" i="36"/>
  <c r="BE571" i="36"/>
  <c r="BF571" i="36"/>
  <c r="BG571" i="36"/>
  <c r="AZ572" i="36"/>
  <c r="BA572" i="36"/>
  <c r="BB572" i="36"/>
  <c r="BC572" i="36"/>
  <c r="BD572" i="36"/>
  <c r="BE572" i="36"/>
  <c r="BF572" i="36"/>
  <c r="BG572" i="36"/>
  <c r="AZ573" i="36"/>
  <c r="BA573" i="36"/>
  <c r="BB573" i="36"/>
  <c r="BC573" i="36"/>
  <c r="BD573" i="36"/>
  <c r="BE573" i="36"/>
  <c r="BF573" i="36"/>
  <c r="BG573" i="36"/>
  <c r="AZ574" i="36"/>
  <c r="BA574" i="36"/>
  <c r="BB574" i="36"/>
  <c r="BC574" i="36"/>
  <c r="BD574" i="36"/>
  <c r="BE574" i="36"/>
  <c r="BF574" i="36"/>
  <c r="BG574" i="36"/>
  <c r="AZ575" i="36"/>
  <c r="BA575" i="36"/>
  <c r="BB575" i="36"/>
  <c r="BC575" i="36"/>
  <c r="BD575" i="36"/>
  <c r="BE575" i="36"/>
  <c r="BF575" i="36"/>
  <c r="BG575" i="36"/>
  <c r="AZ576" i="36"/>
  <c r="BA576" i="36"/>
  <c r="BB576" i="36"/>
  <c r="BC576" i="36"/>
  <c r="BD576" i="36"/>
  <c r="BE576" i="36"/>
  <c r="BF576" i="36"/>
  <c r="BG576" i="36"/>
  <c r="AZ577" i="36"/>
  <c r="BA577" i="36"/>
  <c r="BB577" i="36"/>
  <c r="BC577" i="36"/>
  <c r="BD577" i="36"/>
  <c r="BE577" i="36"/>
  <c r="BF577" i="36"/>
  <c r="BG577" i="36"/>
  <c r="AZ578" i="36"/>
  <c r="BA578" i="36"/>
  <c r="BB578" i="36"/>
  <c r="BC578" i="36"/>
  <c r="BD578" i="36"/>
  <c r="BE578" i="36"/>
  <c r="BF578" i="36"/>
  <c r="BG578" i="36"/>
  <c r="AZ581" i="36"/>
  <c r="BA581" i="36"/>
  <c r="BB581" i="36"/>
  <c r="BC581" i="36"/>
  <c r="BD581" i="36"/>
  <c r="BE581" i="36"/>
  <c r="BF581" i="36"/>
  <c r="BG581" i="36"/>
  <c r="AZ579" i="36"/>
  <c r="BA579" i="36"/>
  <c r="BB579" i="36"/>
  <c r="BC579" i="36"/>
  <c r="BD579" i="36"/>
  <c r="BE579" i="36"/>
  <c r="BF579" i="36"/>
  <c r="BG579" i="36"/>
  <c r="AZ582" i="36"/>
  <c r="BA582" i="36"/>
  <c r="BB582" i="36"/>
  <c r="BC582" i="36"/>
  <c r="BD582" i="36"/>
  <c r="BE582" i="36"/>
  <c r="BF582" i="36"/>
  <c r="BG582" i="36"/>
  <c r="AZ580" i="36"/>
  <c r="BA580" i="36"/>
  <c r="BB580" i="36"/>
  <c r="BC580" i="36"/>
  <c r="BD580" i="36"/>
  <c r="BE580" i="36"/>
  <c r="BF580" i="36"/>
  <c r="BG580" i="36"/>
  <c r="AZ583" i="36"/>
  <c r="BA583" i="36"/>
  <c r="BB583" i="36"/>
  <c r="BC583" i="36"/>
  <c r="BD583" i="36"/>
  <c r="BE583" i="36"/>
  <c r="BF583" i="36"/>
  <c r="BG583" i="36"/>
  <c r="AZ584" i="36"/>
  <c r="BA584" i="36"/>
  <c r="BB584" i="36"/>
  <c r="BC584" i="36"/>
  <c r="BD584" i="36"/>
  <c r="BE584" i="36"/>
  <c r="BF584" i="36"/>
  <c r="BG584" i="36"/>
  <c r="AZ585" i="36"/>
  <c r="BA585" i="36"/>
  <c r="BB585" i="36"/>
  <c r="BC585" i="36"/>
  <c r="BD585" i="36"/>
  <c r="BE585" i="36"/>
  <c r="BF585" i="36"/>
  <c r="BG585" i="36"/>
  <c r="AZ586" i="36"/>
  <c r="BA586" i="36"/>
  <c r="BB586" i="36"/>
  <c r="BC586" i="36"/>
  <c r="BD586" i="36"/>
  <c r="BE586" i="36"/>
  <c r="BF586" i="36"/>
  <c r="BG586" i="36"/>
  <c r="AZ587" i="36"/>
  <c r="BA587" i="36"/>
  <c r="BB587" i="36"/>
  <c r="BC587" i="36"/>
  <c r="BD587" i="36"/>
  <c r="BE587" i="36"/>
  <c r="BF587" i="36"/>
  <c r="BG587" i="36"/>
  <c r="AZ588" i="36"/>
  <c r="BA588" i="36"/>
  <c r="BB588" i="36"/>
  <c r="BC588" i="36"/>
  <c r="BD588" i="36"/>
  <c r="BE588" i="36"/>
  <c r="BF588" i="36"/>
  <c r="BG588" i="36"/>
  <c r="AZ590" i="36"/>
  <c r="BA590" i="36"/>
  <c r="BB590" i="36"/>
  <c r="BC590" i="36"/>
  <c r="BD590" i="36"/>
  <c r="BE590" i="36"/>
  <c r="BF590" i="36"/>
  <c r="BG590" i="36"/>
  <c r="AZ589" i="36"/>
  <c r="BA589" i="36"/>
  <c r="BB589" i="36"/>
  <c r="BC589" i="36"/>
  <c r="BD589" i="36"/>
  <c r="BE589" i="36"/>
  <c r="BF589" i="36"/>
  <c r="BG589" i="36"/>
  <c r="AZ591" i="36"/>
  <c r="BA591" i="36"/>
  <c r="BB591" i="36"/>
  <c r="BC591" i="36"/>
  <c r="BD591" i="36"/>
  <c r="BE591" i="36"/>
  <c r="BF591" i="36"/>
  <c r="BG591" i="36"/>
  <c r="AZ592" i="36"/>
  <c r="BA592" i="36"/>
  <c r="BB592" i="36"/>
  <c r="BC592" i="36"/>
  <c r="BD592" i="36"/>
  <c r="BE592" i="36"/>
  <c r="BF592" i="36"/>
  <c r="BG592" i="36"/>
  <c r="AZ593" i="36"/>
  <c r="BA593" i="36"/>
  <c r="BB593" i="36"/>
  <c r="BC593" i="36"/>
  <c r="BD593" i="36"/>
  <c r="BE593" i="36"/>
  <c r="BF593" i="36"/>
  <c r="BG593" i="36"/>
  <c r="AZ594" i="36"/>
  <c r="BA594" i="36"/>
  <c r="BB594" i="36"/>
  <c r="BC594" i="36"/>
  <c r="BD594" i="36"/>
  <c r="BE594" i="36"/>
  <c r="BF594" i="36"/>
  <c r="BG594" i="36"/>
  <c r="AZ595" i="36"/>
  <c r="BA595" i="36"/>
  <c r="BB595" i="36"/>
  <c r="BC595" i="36"/>
  <c r="BD595" i="36"/>
  <c r="BE595" i="36"/>
  <c r="BF595" i="36"/>
  <c r="BG595" i="36"/>
  <c r="AZ596" i="36"/>
  <c r="BA596" i="36"/>
  <c r="BB596" i="36"/>
  <c r="BC596" i="36"/>
  <c r="BD596" i="36"/>
  <c r="BE596" i="36"/>
  <c r="BF596" i="36"/>
  <c r="BG596" i="36"/>
  <c r="AZ597" i="36"/>
  <c r="BA597" i="36"/>
  <c r="BB597" i="36"/>
  <c r="BC597" i="36"/>
  <c r="BD597" i="36"/>
  <c r="BE597" i="36"/>
  <c r="BF597" i="36"/>
  <c r="BG597" i="36"/>
  <c r="AZ598" i="36"/>
  <c r="BA598" i="36"/>
  <c r="BB598" i="36"/>
  <c r="BC598" i="36"/>
  <c r="BD598" i="36"/>
  <c r="BE598" i="36"/>
  <c r="BF598" i="36"/>
  <c r="BG598" i="36"/>
  <c r="AZ599" i="36"/>
  <c r="BA599" i="36"/>
  <c r="BB599" i="36"/>
  <c r="BC599" i="36"/>
  <c r="BD599" i="36"/>
  <c r="BE599" i="36"/>
  <c r="BF599" i="36"/>
  <c r="BG599" i="36"/>
  <c r="AZ600" i="36"/>
  <c r="BA600" i="36"/>
  <c r="BB600" i="36"/>
  <c r="BC600" i="36"/>
  <c r="BD600" i="36"/>
  <c r="BE600" i="36"/>
  <c r="BF600" i="36"/>
  <c r="BG600" i="36"/>
  <c r="AZ601" i="36"/>
  <c r="BA601" i="36"/>
  <c r="BB601" i="36"/>
  <c r="BC601" i="36"/>
  <c r="BD601" i="36"/>
  <c r="BE601" i="36"/>
  <c r="BF601" i="36"/>
  <c r="BG601" i="36"/>
  <c r="AZ602" i="36"/>
  <c r="BA602" i="36"/>
  <c r="BB602" i="36"/>
  <c r="BC602" i="36"/>
  <c r="BD602" i="36"/>
  <c r="BE602" i="36"/>
  <c r="BF602" i="36"/>
  <c r="BG602" i="36"/>
  <c r="AZ603" i="36"/>
  <c r="BA603" i="36"/>
  <c r="BB603" i="36"/>
  <c r="BC603" i="36"/>
  <c r="BD603" i="36"/>
  <c r="BE603" i="36"/>
  <c r="BF603" i="36"/>
  <c r="BG603" i="36"/>
  <c r="AZ604" i="36"/>
  <c r="BA604" i="36"/>
  <c r="BB604" i="36"/>
  <c r="BC604" i="36"/>
  <c r="BD604" i="36"/>
  <c r="BE604" i="36"/>
  <c r="BF604" i="36"/>
  <c r="BG604" i="36"/>
  <c r="AZ605" i="36"/>
  <c r="BA605" i="36"/>
  <c r="BB605" i="36"/>
  <c r="BC605" i="36"/>
  <c r="BD605" i="36"/>
  <c r="BE605" i="36"/>
  <c r="BF605" i="36"/>
  <c r="BG605" i="36"/>
  <c r="AZ606" i="36"/>
  <c r="BA606" i="36"/>
  <c r="BB606" i="36"/>
  <c r="BC606" i="36"/>
  <c r="BD606" i="36"/>
  <c r="BE606" i="36"/>
  <c r="BF606" i="36"/>
  <c r="BG606" i="36"/>
  <c r="AZ607" i="36"/>
  <c r="BA607" i="36"/>
  <c r="BB607" i="36"/>
  <c r="BC607" i="36"/>
  <c r="BD607" i="36"/>
  <c r="BE607" i="36"/>
  <c r="BF607" i="36"/>
  <c r="BG607" i="36"/>
  <c r="AZ608" i="36"/>
  <c r="BA608" i="36"/>
  <c r="BB608" i="36"/>
  <c r="BC608" i="36"/>
  <c r="BD608" i="36"/>
  <c r="BE608" i="36"/>
  <c r="BF608" i="36"/>
  <c r="BG608" i="36"/>
  <c r="AZ609" i="36"/>
  <c r="BA609" i="36"/>
  <c r="BB609" i="36"/>
  <c r="BC609" i="36"/>
  <c r="BD609" i="36"/>
  <c r="BE609" i="36"/>
  <c r="BF609" i="36"/>
  <c r="BG609" i="36"/>
  <c r="AZ610" i="36"/>
  <c r="BA610" i="36"/>
  <c r="BB610" i="36"/>
  <c r="BC610" i="36"/>
  <c r="BD610" i="36"/>
  <c r="BE610" i="36"/>
  <c r="BF610" i="36"/>
  <c r="BG610" i="36"/>
  <c r="AZ611" i="36"/>
  <c r="BA611" i="36"/>
  <c r="BB611" i="36"/>
  <c r="BC611" i="36"/>
  <c r="BD611" i="36"/>
  <c r="BE611" i="36"/>
  <c r="BF611" i="36"/>
  <c r="BG611" i="36"/>
  <c r="AZ612" i="36"/>
  <c r="BA612" i="36"/>
  <c r="BB612" i="36"/>
  <c r="BC612" i="36"/>
  <c r="BD612" i="36"/>
  <c r="BE612" i="36"/>
  <c r="BF612" i="36"/>
  <c r="BG612" i="36"/>
  <c r="AZ618" i="36"/>
  <c r="BA618" i="36"/>
  <c r="BB618" i="36"/>
  <c r="BC618" i="36"/>
  <c r="BD618" i="36"/>
  <c r="BE618" i="36"/>
  <c r="BF618" i="36"/>
  <c r="BG618" i="36"/>
  <c r="AZ619" i="36"/>
  <c r="BA619" i="36"/>
  <c r="BB619" i="36"/>
  <c r="BC619" i="36"/>
  <c r="BD619" i="36"/>
  <c r="BE619" i="36"/>
  <c r="BF619" i="36"/>
  <c r="BG619" i="36"/>
  <c r="AZ620" i="36"/>
  <c r="BA620" i="36"/>
  <c r="BB620" i="36"/>
  <c r="BC620" i="36"/>
  <c r="BD620" i="36"/>
  <c r="BE620" i="36"/>
  <c r="BF620" i="36"/>
  <c r="BG620" i="36"/>
  <c r="AZ621" i="36"/>
  <c r="BA621" i="36"/>
  <c r="BB621" i="36"/>
  <c r="BC621" i="36"/>
  <c r="BD621" i="36"/>
  <c r="BE621" i="36"/>
  <c r="BF621" i="36"/>
  <c r="BG621" i="36"/>
  <c r="AZ622" i="36"/>
  <c r="BA622" i="36"/>
  <c r="BB622" i="36"/>
  <c r="BC622" i="36"/>
  <c r="BD622" i="36"/>
  <c r="BE622" i="36"/>
  <c r="BF622" i="36"/>
  <c r="BG622" i="36"/>
  <c r="AZ623" i="36"/>
  <c r="BA623" i="36"/>
  <c r="BB623" i="36"/>
  <c r="BC623" i="36"/>
  <c r="BD623" i="36"/>
  <c r="BE623" i="36"/>
  <c r="BF623" i="36"/>
  <c r="BG623" i="36"/>
  <c r="AZ624" i="36"/>
  <c r="BA624" i="36"/>
  <c r="BB624" i="36"/>
  <c r="BC624" i="36"/>
  <c r="BD624" i="36"/>
  <c r="BE624" i="36"/>
  <c r="BF624" i="36"/>
  <c r="BG624" i="36"/>
  <c r="AZ613" i="36"/>
  <c r="BA613" i="36"/>
  <c r="BB613" i="36"/>
  <c r="BC613" i="36"/>
  <c r="BD613" i="36"/>
  <c r="BE613" i="36"/>
  <c r="BF613" i="36"/>
  <c r="BG613" i="36"/>
  <c r="AZ614" i="36"/>
  <c r="BA614" i="36"/>
  <c r="BB614" i="36"/>
  <c r="BC614" i="36"/>
  <c r="BD614" i="36"/>
  <c r="BE614" i="36"/>
  <c r="BF614" i="36"/>
  <c r="BG614" i="36"/>
  <c r="AZ615" i="36"/>
  <c r="BA615" i="36"/>
  <c r="BB615" i="36"/>
  <c r="BC615" i="36"/>
  <c r="BD615" i="36"/>
  <c r="BE615" i="36"/>
  <c r="BF615" i="36"/>
  <c r="BG615" i="36"/>
  <c r="AZ616" i="36"/>
  <c r="BA616" i="36"/>
  <c r="BB616" i="36"/>
  <c r="BC616" i="36"/>
  <c r="BD616" i="36"/>
  <c r="BE616" i="36"/>
  <c r="BF616" i="36"/>
  <c r="BG616" i="36"/>
  <c r="AZ617" i="36"/>
  <c r="BA617" i="36"/>
  <c r="BB617" i="36"/>
  <c r="BC617" i="36"/>
  <c r="BD617" i="36"/>
  <c r="BE617" i="36"/>
  <c r="BF617" i="36"/>
  <c r="BG617" i="36"/>
  <c r="AZ625" i="36"/>
  <c r="BA625" i="36"/>
  <c r="BB625" i="36"/>
  <c r="BC625" i="36"/>
  <c r="BD625" i="36"/>
  <c r="BE625" i="36"/>
  <c r="BF625" i="36"/>
  <c r="BG625" i="36"/>
  <c r="AZ626" i="36"/>
  <c r="BA626" i="36"/>
  <c r="BB626" i="36"/>
  <c r="BC626" i="36"/>
  <c r="BD626" i="36"/>
  <c r="BE626" i="36"/>
  <c r="BF626" i="36"/>
  <c r="BG626" i="36"/>
  <c r="AZ627" i="36"/>
  <c r="BA627" i="36"/>
  <c r="BB627" i="36"/>
  <c r="BC627" i="36"/>
  <c r="BD627" i="36"/>
  <c r="BE627" i="36"/>
  <c r="BF627" i="36"/>
  <c r="BG627" i="36"/>
  <c r="AZ628" i="36"/>
  <c r="BA628" i="36"/>
  <c r="BB628" i="36"/>
  <c r="BC628" i="36"/>
  <c r="BD628" i="36"/>
  <c r="BE628" i="36"/>
  <c r="BF628" i="36"/>
  <c r="BG628" i="36"/>
  <c r="AZ629" i="36"/>
  <c r="BA629" i="36"/>
  <c r="BB629" i="36"/>
  <c r="BC629" i="36"/>
  <c r="BD629" i="36"/>
  <c r="BE629" i="36"/>
  <c r="BF629" i="36"/>
  <c r="BG629" i="36"/>
  <c r="AZ630" i="36"/>
  <c r="BA630" i="36"/>
  <c r="BB630" i="36"/>
  <c r="BC630" i="36"/>
  <c r="BD630" i="36"/>
  <c r="BE630" i="36"/>
  <c r="BF630" i="36"/>
  <c r="BG630" i="36"/>
  <c r="AZ631" i="36"/>
  <c r="BA631" i="36"/>
  <c r="BB631" i="36"/>
  <c r="BC631" i="36"/>
  <c r="BD631" i="36"/>
  <c r="BE631" i="36"/>
  <c r="BF631" i="36"/>
  <c r="BG631" i="36"/>
  <c r="AZ632" i="36"/>
  <c r="BA632" i="36"/>
  <c r="BB632" i="36"/>
  <c r="BC632" i="36"/>
  <c r="BD632" i="36"/>
  <c r="BE632" i="36"/>
  <c r="BF632" i="36"/>
  <c r="BG632" i="36"/>
  <c r="AZ633" i="36"/>
  <c r="BA633" i="36"/>
  <c r="BB633" i="36"/>
  <c r="BC633" i="36"/>
  <c r="BD633" i="36"/>
  <c r="BE633" i="36"/>
  <c r="BF633" i="36"/>
  <c r="BG633" i="36"/>
  <c r="AZ634" i="36"/>
  <c r="BA634" i="36"/>
  <c r="BB634" i="36"/>
  <c r="BC634" i="36"/>
  <c r="BD634" i="36"/>
  <c r="BE634" i="36"/>
  <c r="BF634" i="36"/>
  <c r="BG634" i="36"/>
  <c r="AZ635" i="36"/>
  <c r="BA635" i="36"/>
  <c r="BB635" i="36"/>
  <c r="BC635" i="36"/>
  <c r="BD635" i="36"/>
  <c r="BE635" i="36"/>
  <c r="BF635" i="36"/>
  <c r="BG635" i="36"/>
  <c r="AZ636" i="36"/>
  <c r="BA636" i="36"/>
  <c r="BB636" i="36"/>
  <c r="BC636" i="36"/>
  <c r="BD636" i="36"/>
  <c r="BE636" i="36"/>
  <c r="BF636" i="36"/>
  <c r="BG636" i="36"/>
  <c r="AZ637" i="36"/>
  <c r="BA637" i="36"/>
  <c r="BB637" i="36"/>
  <c r="BC637" i="36"/>
  <c r="BD637" i="36"/>
  <c r="BE637" i="36"/>
  <c r="BF637" i="36"/>
  <c r="BG637" i="36"/>
  <c r="AZ638" i="36"/>
  <c r="BA638" i="36"/>
  <c r="BB638" i="36"/>
  <c r="BC638" i="36"/>
  <c r="BD638" i="36"/>
  <c r="BE638" i="36"/>
  <c r="BF638" i="36"/>
  <c r="BG638" i="36"/>
  <c r="AZ639" i="36"/>
  <c r="BA639" i="36"/>
  <c r="BB639" i="36"/>
  <c r="BC639" i="36"/>
  <c r="BD639" i="36"/>
  <c r="BE639" i="36"/>
  <c r="BF639" i="36"/>
  <c r="BG639" i="36"/>
  <c r="AZ640" i="36"/>
  <c r="BA640" i="36"/>
  <c r="BB640" i="36"/>
  <c r="BC640" i="36"/>
  <c r="BD640" i="36"/>
  <c r="BE640" i="36"/>
  <c r="BF640" i="36"/>
  <c r="BG640" i="36"/>
  <c r="AZ641" i="36"/>
  <c r="BA641" i="36"/>
  <c r="BB641" i="36"/>
  <c r="BC641" i="36"/>
  <c r="BD641" i="36"/>
  <c r="BE641" i="36"/>
  <c r="BF641" i="36"/>
  <c r="BG641" i="36"/>
  <c r="AZ642" i="36"/>
  <c r="BA642" i="36"/>
  <c r="BB642" i="36"/>
  <c r="BC642" i="36"/>
  <c r="BD642" i="36"/>
  <c r="BE642" i="36"/>
  <c r="BF642" i="36"/>
  <c r="BG642" i="36"/>
  <c r="AZ643" i="36"/>
  <c r="BA643" i="36"/>
  <c r="BB643" i="36"/>
  <c r="BC643" i="36"/>
  <c r="BD643" i="36"/>
  <c r="BE643" i="36"/>
  <c r="BF643" i="36"/>
  <c r="BG643" i="36"/>
  <c r="AZ644" i="36"/>
  <c r="BA644" i="36"/>
  <c r="BB644" i="36"/>
  <c r="BC644" i="36"/>
  <c r="BD644" i="36"/>
  <c r="BE644" i="36"/>
  <c r="BF644" i="36"/>
  <c r="BG644" i="36"/>
  <c r="AZ645" i="36"/>
  <c r="BA645" i="36"/>
  <c r="BB645" i="36"/>
  <c r="BC645" i="36"/>
  <c r="BD645" i="36"/>
  <c r="BE645" i="36"/>
  <c r="BF645" i="36"/>
  <c r="BG645" i="36"/>
  <c r="AZ646" i="36"/>
  <c r="BA646" i="36"/>
  <c r="BB646" i="36"/>
  <c r="BC646" i="36"/>
  <c r="BD646" i="36"/>
  <c r="BE646" i="36"/>
  <c r="BF646" i="36"/>
  <c r="BG646" i="36"/>
  <c r="AZ647" i="36"/>
  <c r="BA647" i="36"/>
  <c r="BB647" i="36"/>
  <c r="BC647" i="36"/>
  <c r="BD647" i="36"/>
  <c r="BE647" i="36"/>
  <c r="BF647" i="36"/>
  <c r="BG647" i="36"/>
  <c r="AZ648" i="36"/>
  <c r="BA648" i="36"/>
  <c r="BB648" i="36"/>
  <c r="BC648" i="36"/>
  <c r="BD648" i="36"/>
  <c r="BE648" i="36"/>
  <c r="BF648" i="36"/>
  <c r="BG648" i="36"/>
  <c r="AZ649" i="36"/>
  <c r="BA649" i="36"/>
  <c r="BB649" i="36"/>
  <c r="BC649" i="36"/>
  <c r="BD649" i="36"/>
  <c r="BE649" i="36"/>
  <c r="BF649" i="36"/>
  <c r="BG649" i="36"/>
  <c r="AZ650" i="36"/>
  <c r="BA650" i="36"/>
  <c r="BB650" i="36"/>
  <c r="BC650" i="36"/>
  <c r="BD650" i="36"/>
  <c r="BE650" i="36"/>
  <c r="BF650" i="36"/>
  <c r="BG650" i="36"/>
  <c r="AZ651" i="36"/>
  <c r="BA651" i="36"/>
  <c r="BB651" i="36"/>
  <c r="BC651" i="36"/>
  <c r="BD651" i="36"/>
  <c r="BE651" i="36"/>
  <c r="BF651" i="36"/>
  <c r="BG651" i="36"/>
  <c r="AZ652" i="36"/>
  <c r="BA652" i="36"/>
  <c r="BB652" i="36"/>
  <c r="BC652" i="36"/>
  <c r="BD652" i="36"/>
  <c r="BE652" i="36"/>
  <c r="BF652" i="36"/>
  <c r="BG652" i="36"/>
  <c r="AZ653" i="36"/>
  <c r="BA653" i="36"/>
  <c r="BB653" i="36"/>
  <c r="BC653" i="36"/>
  <c r="BD653" i="36"/>
  <c r="BE653" i="36"/>
  <c r="BF653" i="36"/>
  <c r="BG653" i="36"/>
  <c r="AZ654" i="36"/>
  <c r="BA654" i="36"/>
  <c r="BB654" i="36"/>
  <c r="BC654" i="36"/>
  <c r="BD654" i="36"/>
  <c r="BE654" i="36"/>
  <c r="BF654" i="36"/>
  <c r="BG654" i="36"/>
  <c r="AZ655" i="36"/>
  <c r="BA655" i="36"/>
  <c r="BB655" i="36"/>
  <c r="BC655" i="36"/>
  <c r="BD655" i="36"/>
  <c r="BE655" i="36"/>
  <c r="BF655" i="36"/>
  <c r="BG655" i="36"/>
  <c r="AZ656" i="36"/>
  <c r="BA656" i="36"/>
  <c r="BB656" i="36"/>
  <c r="BC656" i="36"/>
  <c r="BD656" i="36"/>
  <c r="BE656" i="36"/>
  <c r="BF656" i="36"/>
  <c r="BG656" i="36"/>
  <c r="AZ657" i="36"/>
  <c r="BA657" i="36"/>
  <c r="BB657" i="36"/>
  <c r="BC657" i="36"/>
  <c r="BD657" i="36"/>
  <c r="BE657" i="36"/>
  <c r="BF657" i="36"/>
  <c r="BG657" i="36"/>
  <c r="AZ658" i="36"/>
  <c r="BA658" i="36"/>
  <c r="BB658" i="36"/>
  <c r="BC658" i="36"/>
  <c r="BD658" i="36"/>
  <c r="BE658" i="36"/>
  <c r="BF658" i="36"/>
  <c r="BG658" i="36"/>
  <c r="AZ659" i="36"/>
  <c r="BA659" i="36"/>
  <c r="BB659" i="36"/>
  <c r="BC659" i="36"/>
  <c r="BD659" i="36"/>
  <c r="BE659" i="36"/>
  <c r="BF659" i="36"/>
  <c r="BG659" i="36"/>
  <c r="AZ660" i="36"/>
  <c r="BA660" i="36"/>
  <c r="BB660" i="36"/>
  <c r="BC660" i="36"/>
  <c r="BD660" i="36"/>
  <c r="BE660" i="36"/>
  <c r="BF660" i="36"/>
  <c r="BG660" i="36"/>
  <c r="AZ661" i="36"/>
  <c r="BA661" i="36"/>
  <c r="BB661" i="36"/>
  <c r="BC661" i="36"/>
  <c r="BD661" i="36"/>
  <c r="BE661" i="36"/>
  <c r="BF661" i="36"/>
  <c r="BG661" i="36"/>
  <c r="AZ662" i="36"/>
  <c r="BA662" i="36"/>
  <c r="BB662" i="36"/>
  <c r="BC662" i="36"/>
  <c r="BD662" i="36"/>
  <c r="BE662" i="36"/>
  <c r="BF662" i="36"/>
  <c r="BG662" i="36"/>
  <c r="AZ663" i="36"/>
  <c r="BA663" i="36"/>
  <c r="BB663" i="36"/>
  <c r="BC663" i="36"/>
  <c r="BD663" i="36"/>
  <c r="BE663" i="36"/>
  <c r="BF663" i="36"/>
  <c r="BG663" i="36"/>
  <c r="AZ664" i="36"/>
  <c r="BA664" i="36"/>
  <c r="BB664" i="36"/>
  <c r="BC664" i="36"/>
  <c r="BD664" i="36"/>
  <c r="BE664" i="36"/>
  <c r="BF664" i="36"/>
  <c r="BG664" i="36"/>
  <c r="AZ665" i="36"/>
  <c r="BA665" i="36"/>
  <c r="BB665" i="36"/>
  <c r="BC665" i="36"/>
  <c r="BD665" i="36"/>
  <c r="BE665" i="36"/>
  <c r="BF665" i="36"/>
  <c r="BG665" i="36"/>
  <c r="AZ666" i="36"/>
  <c r="BA666" i="36"/>
  <c r="BB666" i="36"/>
  <c r="BC666" i="36"/>
  <c r="BD666" i="36"/>
  <c r="BE666" i="36"/>
  <c r="BF666" i="36"/>
  <c r="BG666" i="36"/>
  <c r="AZ667" i="36"/>
  <c r="BA667" i="36"/>
  <c r="BB667" i="36"/>
  <c r="BC667" i="36"/>
  <c r="BD667" i="36"/>
  <c r="BE667" i="36"/>
  <c r="BF667" i="36"/>
  <c r="BG667" i="36"/>
  <c r="AZ668" i="36"/>
  <c r="BA668" i="36"/>
  <c r="BB668" i="36"/>
  <c r="BC668" i="36"/>
  <c r="BD668" i="36"/>
  <c r="BE668" i="36"/>
  <c r="BF668" i="36"/>
  <c r="BG668" i="36"/>
  <c r="AZ669" i="36"/>
  <c r="BA669" i="36"/>
  <c r="BB669" i="36"/>
  <c r="BC669" i="36"/>
  <c r="BD669" i="36"/>
  <c r="BE669" i="36"/>
  <c r="BF669" i="36"/>
  <c r="BG669" i="36"/>
  <c r="AZ670" i="36"/>
  <c r="BA670" i="36"/>
  <c r="BB670" i="36"/>
  <c r="BC670" i="36"/>
  <c r="BD670" i="36"/>
  <c r="BE670" i="36"/>
  <c r="BF670" i="36"/>
  <c r="BG670" i="36"/>
  <c r="AZ671" i="36"/>
  <c r="BA671" i="36"/>
  <c r="BB671" i="36"/>
  <c r="BC671" i="36"/>
  <c r="BD671" i="36"/>
  <c r="BE671" i="36"/>
  <c r="BF671" i="36"/>
  <c r="BG671" i="36"/>
  <c r="AZ672" i="36"/>
  <c r="BA672" i="36"/>
  <c r="BB672" i="36"/>
  <c r="BC672" i="36"/>
  <c r="BD672" i="36"/>
  <c r="BE672" i="36"/>
  <c r="BF672" i="36"/>
  <c r="BG672" i="36"/>
  <c r="AZ673" i="36"/>
  <c r="BA673" i="36"/>
  <c r="BB673" i="36"/>
  <c r="BC673" i="36"/>
  <c r="BD673" i="36"/>
  <c r="BE673" i="36"/>
  <c r="BF673" i="36"/>
  <c r="BG673" i="36"/>
  <c r="AZ674" i="36"/>
  <c r="BA674" i="36"/>
  <c r="BB674" i="36"/>
  <c r="BC674" i="36"/>
  <c r="BD674" i="36"/>
  <c r="BE674" i="36"/>
  <c r="BF674" i="36"/>
  <c r="BG674" i="36"/>
  <c r="AZ675" i="36"/>
  <c r="BA675" i="36"/>
  <c r="BB675" i="36"/>
  <c r="BC675" i="36"/>
  <c r="BD675" i="36"/>
  <c r="BE675" i="36"/>
  <c r="BF675" i="36"/>
  <c r="BG675" i="36"/>
  <c r="AZ676" i="36"/>
  <c r="BA676" i="36"/>
  <c r="BB676" i="36"/>
  <c r="BC676" i="36"/>
  <c r="BD676" i="36"/>
  <c r="BE676" i="36"/>
  <c r="BF676" i="36"/>
  <c r="BG676" i="36"/>
  <c r="AZ677" i="36"/>
  <c r="BA677" i="36"/>
  <c r="BB677" i="36"/>
  <c r="BC677" i="36"/>
  <c r="BD677" i="36"/>
  <c r="BE677" i="36"/>
  <c r="BF677" i="36"/>
  <c r="BG677" i="36"/>
  <c r="AZ678" i="36"/>
  <c r="BA678" i="36"/>
  <c r="BB678" i="36"/>
  <c r="BC678" i="36"/>
  <c r="BD678" i="36"/>
  <c r="BE678" i="36"/>
  <c r="BF678" i="36"/>
  <c r="BG678" i="36"/>
  <c r="AZ679" i="36"/>
  <c r="BA679" i="36"/>
  <c r="BB679" i="36"/>
  <c r="BC679" i="36"/>
  <c r="BD679" i="36"/>
  <c r="BE679" i="36"/>
  <c r="BF679" i="36"/>
  <c r="BG679" i="36"/>
  <c r="AZ680" i="36"/>
  <c r="BA680" i="36"/>
  <c r="BB680" i="36"/>
  <c r="BC680" i="36"/>
  <c r="BD680" i="36"/>
  <c r="BE680" i="36"/>
  <c r="BF680" i="36"/>
  <c r="BG680" i="36"/>
  <c r="AZ681" i="36"/>
  <c r="BA681" i="36"/>
  <c r="BB681" i="36"/>
  <c r="BC681" i="36"/>
  <c r="BD681" i="36"/>
  <c r="BE681" i="36"/>
  <c r="BF681" i="36"/>
  <c r="BG681" i="36"/>
  <c r="AZ682" i="36"/>
  <c r="BA682" i="36"/>
  <c r="BB682" i="36"/>
  <c r="BC682" i="36"/>
  <c r="BD682" i="36"/>
  <c r="BE682" i="36"/>
  <c r="BF682" i="36"/>
  <c r="BG682" i="36"/>
  <c r="AZ683" i="36"/>
  <c r="BA683" i="36"/>
  <c r="BB683" i="36"/>
  <c r="BC683" i="36"/>
  <c r="BD683" i="36"/>
  <c r="BE683" i="36"/>
  <c r="BF683" i="36"/>
  <c r="BG683" i="36"/>
  <c r="AZ684" i="36"/>
  <c r="BA684" i="36"/>
  <c r="BB684" i="36"/>
  <c r="BC684" i="36"/>
  <c r="BD684" i="36"/>
  <c r="BE684" i="36"/>
  <c r="BF684" i="36"/>
  <c r="BG684" i="36"/>
  <c r="AZ685" i="36"/>
  <c r="BA685" i="36"/>
  <c r="BB685" i="36"/>
  <c r="BC685" i="36"/>
  <c r="BD685" i="36"/>
  <c r="BE685" i="36"/>
  <c r="BF685" i="36"/>
  <c r="BG685" i="36"/>
  <c r="AZ686" i="36"/>
  <c r="BA686" i="36"/>
  <c r="BB686" i="36"/>
  <c r="BC686" i="36"/>
  <c r="BD686" i="36"/>
  <c r="BE686" i="36"/>
  <c r="BF686" i="36"/>
  <c r="BG686" i="36"/>
  <c r="AZ687" i="36"/>
  <c r="BA687" i="36"/>
  <c r="BB687" i="36"/>
  <c r="BC687" i="36"/>
  <c r="BD687" i="36"/>
  <c r="BE687" i="36"/>
  <c r="BF687" i="36"/>
  <c r="BG687" i="36"/>
  <c r="AZ688" i="36"/>
  <c r="BA688" i="36"/>
  <c r="BB688" i="36"/>
  <c r="BC688" i="36"/>
  <c r="BD688" i="36"/>
  <c r="BE688" i="36"/>
  <c r="BF688" i="36"/>
  <c r="BG688" i="36"/>
  <c r="AZ689" i="36"/>
  <c r="BA689" i="36"/>
  <c r="BB689" i="36"/>
  <c r="BC689" i="36"/>
  <c r="BD689" i="36"/>
  <c r="BE689" i="36"/>
  <c r="BF689" i="36"/>
  <c r="BG689" i="36"/>
  <c r="AZ690" i="36"/>
  <c r="BA690" i="36"/>
  <c r="BB690" i="36"/>
  <c r="BC690" i="36"/>
  <c r="BD690" i="36"/>
  <c r="BE690" i="36"/>
  <c r="BF690" i="36"/>
  <c r="BG690" i="36"/>
  <c r="AZ691" i="36"/>
  <c r="BA691" i="36"/>
  <c r="BB691" i="36"/>
  <c r="BC691" i="36"/>
  <c r="BD691" i="36"/>
  <c r="BE691" i="36"/>
  <c r="BF691" i="36"/>
  <c r="BG691" i="36"/>
  <c r="AZ692" i="36"/>
  <c r="BA692" i="36"/>
  <c r="BB692" i="36"/>
  <c r="BC692" i="36"/>
  <c r="BD692" i="36"/>
  <c r="BE692" i="36"/>
  <c r="BF692" i="36"/>
  <c r="BG692" i="36"/>
  <c r="AZ693" i="36"/>
  <c r="BA693" i="36"/>
  <c r="BB693" i="36"/>
  <c r="BC693" i="36"/>
  <c r="BD693" i="36"/>
  <c r="BE693" i="36"/>
  <c r="BF693" i="36"/>
  <c r="BG693" i="36"/>
  <c r="AZ694" i="36"/>
  <c r="BA694" i="36"/>
  <c r="BB694" i="36"/>
  <c r="BC694" i="36"/>
  <c r="BD694" i="36"/>
  <c r="BE694" i="36"/>
  <c r="BF694" i="36"/>
  <c r="BG694" i="36"/>
  <c r="AZ695" i="36"/>
  <c r="BA695" i="36"/>
  <c r="BB695" i="36"/>
  <c r="BC695" i="36"/>
  <c r="BD695" i="36"/>
  <c r="BE695" i="36"/>
  <c r="BF695" i="36"/>
  <c r="BG695" i="36"/>
  <c r="AZ696" i="36"/>
  <c r="BA696" i="36"/>
  <c r="BB696" i="36"/>
  <c r="BC696" i="36"/>
  <c r="BD696" i="36"/>
  <c r="BE696" i="36"/>
  <c r="BF696" i="36"/>
  <c r="BG696" i="36"/>
  <c r="AZ697" i="36"/>
  <c r="BA697" i="36"/>
  <c r="BB697" i="36"/>
  <c r="BC697" i="36"/>
  <c r="BD697" i="36"/>
  <c r="BE697" i="36"/>
  <c r="BF697" i="36"/>
  <c r="BG697" i="36"/>
  <c r="AZ698" i="36"/>
  <c r="BA698" i="36"/>
  <c r="BB698" i="36"/>
  <c r="BC698" i="36"/>
  <c r="BD698" i="36"/>
  <c r="BE698" i="36"/>
  <c r="BF698" i="36"/>
  <c r="BG698" i="36"/>
  <c r="AZ699" i="36"/>
  <c r="BA699" i="36"/>
  <c r="BB699" i="36"/>
  <c r="BC699" i="36"/>
  <c r="BD699" i="36"/>
  <c r="BE699" i="36"/>
  <c r="BF699" i="36"/>
  <c r="BG699" i="36"/>
  <c r="AZ700" i="36"/>
  <c r="BA700" i="36"/>
  <c r="BB700" i="36"/>
  <c r="BC700" i="36"/>
  <c r="BD700" i="36"/>
  <c r="BE700" i="36"/>
  <c r="BF700" i="36"/>
  <c r="BG700" i="36"/>
  <c r="AZ701" i="36"/>
  <c r="BA701" i="36"/>
  <c r="BB701" i="36"/>
  <c r="BC701" i="36"/>
  <c r="BD701" i="36"/>
  <c r="BE701" i="36"/>
  <c r="BF701" i="36"/>
  <c r="BG701" i="36"/>
  <c r="AZ702" i="36"/>
  <c r="BA702" i="36"/>
  <c r="BB702" i="36"/>
  <c r="BC702" i="36"/>
  <c r="BD702" i="36"/>
  <c r="BE702" i="36"/>
  <c r="BF702" i="36"/>
  <c r="BG702" i="36"/>
  <c r="AZ703" i="36"/>
  <c r="BA703" i="36"/>
  <c r="BB703" i="36"/>
  <c r="BC703" i="36"/>
  <c r="BD703" i="36"/>
  <c r="BE703" i="36"/>
  <c r="BF703" i="36"/>
  <c r="BG703" i="36"/>
  <c r="AZ704" i="36"/>
  <c r="BA704" i="36"/>
  <c r="BB704" i="36"/>
  <c r="BC704" i="36"/>
  <c r="BD704" i="36"/>
  <c r="BE704" i="36"/>
  <c r="BF704" i="36"/>
  <c r="BG704" i="36"/>
  <c r="AZ705" i="36"/>
  <c r="BA705" i="36"/>
  <c r="BB705" i="36"/>
  <c r="BC705" i="36"/>
  <c r="BD705" i="36"/>
  <c r="BE705" i="36"/>
  <c r="BF705" i="36"/>
  <c r="BG705" i="36"/>
  <c r="AZ706" i="36"/>
  <c r="BA706" i="36"/>
  <c r="BB706" i="36"/>
  <c r="BC706" i="36"/>
  <c r="BD706" i="36"/>
  <c r="BE706" i="36"/>
  <c r="BF706" i="36"/>
  <c r="BG706" i="36"/>
  <c r="AZ707" i="36"/>
  <c r="BA707" i="36"/>
  <c r="BB707" i="36"/>
  <c r="BC707" i="36"/>
  <c r="BD707" i="36"/>
  <c r="BE707" i="36"/>
  <c r="BF707" i="36"/>
  <c r="BG707" i="36"/>
  <c r="AZ708" i="36"/>
  <c r="BA708" i="36"/>
  <c r="BB708" i="36"/>
  <c r="BC708" i="36"/>
  <c r="BD708" i="36"/>
  <c r="BE708" i="36"/>
  <c r="BF708" i="36"/>
  <c r="BG708" i="36"/>
  <c r="AZ709" i="36"/>
  <c r="BA709" i="36"/>
  <c r="BB709" i="36"/>
  <c r="BC709" i="36"/>
  <c r="BD709" i="36"/>
  <c r="BE709" i="36"/>
  <c r="BF709" i="36"/>
  <c r="BG709" i="36"/>
  <c r="AZ710" i="36"/>
  <c r="BA710" i="36"/>
  <c r="BB710" i="36"/>
  <c r="BC710" i="36"/>
  <c r="BD710" i="36"/>
  <c r="BE710" i="36"/>
  <c r="BF710" i="36"/>
  <c r="BG710" i="36"/>
  <c r="AZ711" i="36"/>
  <c r="BA711" i="36"/>
  <c r="BB711" i="36"/>
  <c r="BC711" i="36"/>
  <c r="BD711" i="36"/>
  <c r="BE711" i="36"/>
  <c r="BF711" i="36"/>
  <c r="BG711" i="36"/>
  <c r="AZ712" i="36"/>
  <c r="BA712" i="36"/>
  <c r="BB712" i="36"/>
  <c r="BC712" i="36"/>
  <c r="BD712" i="36"/>
  <c r="BE712" i="36"/>
  <c r="BF712" i="36"/>
  <c r="BG712" i="36"/>
  <c r="AZ713" i="36"/>
  <c r="BA713" i="36"/>
  <c r="BB713" i="36"/>
  <c r="BC713" i="36"/>
  <c r="BD713" i="36"/>
  <c r="BE713" i="36"/>
  <c r="BF713" i="36"/>
  <c r="BG713" i="36"/>
  <c r="AZ714" i="36"/>
  <c r="BA714" i="36"/>
  <c r="BB714" i="36"/>
  <c r="BC714" i="36"/>
  <c r="BD714" i="36"/>
  <c r="BE714" i="36"/>
  <c r="BF714" i="36"/>
  <c r="BG714" i="36"/>
  <c r="AZ715" i="36"/>
  <c r="BA715" i="36"/>
  <c r="BB715" i="36"/>
  <c r="BC715" i="36"/>
  <c r="BD715" i="36"/>
  <c r="BE715" i="36"/>
  <c r="BF715" i="36"/>
  <c r="BG715" i="36"/>
  <c r="AZ716" i="36"/>
  <c r="BA716" i="36"/>
  <c r="BB716" i="36"/>
  <c r="BC716" i="36"/>
  <c r="BD716" i="36"/>
  <c r="BE716" i="36"/>
  <c r="BF716" i="36"/>
  <c r="BG716" i="36"/>
  <c r="AZ717" i="36"/>
  <c r="BA717" i="36"/>
  <c r="BB717" i="36"/>
  <c r="BC717" i="36"/>
  <c r="BD717" i="36"/>
  <c r="BE717" i="36"/>
  <c r="BF717" i="36"/>
  <c r="BG717" i="36"/>
  <c r="AZ718" i="36"/>
  <c r="BA718" i="36"/>
  <c r="BB718" i="36"/>
  <c r="BC718" i="36"/>
  <c r="BD718" i="36"/>
  <c r="BE718" i="36"/>
  <c r="BF718" i="36"/>
  <c r="BG718" i="36"/>
  <c r="AZ719" i="36"/>
  <c r="BA719" i="36"/>
  <c r="BB719" i="36"/>
  <c r="BC719" i="36"/>
  <c r="BD719" i="36"/>
  <c r="BE719" i="36"/>
  <c r="BF719" i="36"/>
  <c r="BG719" i="36"/>
  <c r="AZ720" i="36"/>
  <c r="BA720" i="36"/>
  <c r="BB720" i="36"/>
  <c r="BC720" i="36"/>
  <c r="BD720" i="36"/>
  <c r="BE720" i="36"/>
  <c r="BF720" i="36"/>
  <c r="BG720" i="36"/>
  <c r="AZ721" i="36"/>
  <c r="BA721" i="36"/>
  <c r="BB721" i="36"/>
  <c r="BC721" i="36"/>
  <c r="BD721" i="36"/>
  <c r="BE721" i="36"/>
  <c r="BF721" i="36"/>
  <c r="BG721" i="36"/>
  <c r="AZ722" i="36"/>
  <c r="BA722" i="36"/>
  <c r="BB722" i="36"/>
  <c r="BC722" i="36"/>
  <c r="BD722" i="36"/>
  <c r="BE722" i="36"/>
  <c r="BF722" i="36"/>
  <c r="BG722" i="36"/>
  <c r="AZ723" i="36"/>
  <c r="BA723" i="36"/>
  <c r="BB723" i="36"/>
  <c r="BC723" i="36"/>
  <c r="BD723" i="36"/>
  <c r="BE723" i="36"/>
  <c r="BF723" i="36"/>
  <c r="BG723" i="36"/>
  <c r="AZ724" i="36"/>
  <c r="BA724" i="36"/>
  <c r="BB724" i="36"/>
  <c r="BC724" i="36"/>
  <c r="BD724" i="36"/>
  <c r="BE724" i="36"/>
  <c r="BF724" i="36"/>
  <c r="BG724" i="36"/>
  <c r="AZ725" i="36"/>
  <c r="BA725" i="36"/>
  <c r="BB725" i="36"/>
  <c r="BC725" i="36"/>
  <c r="BD725" i="36"/>
  <c r="BE725" i="36"/>
  <c r="BF725" i="36"/>
  <c r="BG725" i="36"/>
  <c r="AZ726" i="36"/>
  <c r="BA726" i="36"/>
  <c r="BB726" i="36"/>
  <c r="BC726" i="36"/>
  <c r="BD726" i="36"/>
  <c r="BE726" i="36"/>
  <c r="BF726" i="36"/>
  <c r="BG726" i="36"/>
  <c r="AZ727" i="36"/>
  <c r="BA727" i="36"/>
  <c r="BB727" i="36"/>
  <c r="BC727" i="36"/>
  <c r="BD727" i="36"/>
  <c r="BE727" i="36"/>
  <c r="BF727" i="36"/>
  <c r="BG727" i="36"/>
  <c r="AZ728" i="36"/>
  <c r="BA728" i="36"/>
  <c r="BB728" i="36"/>
  <c r="BC728" i="36"/>
  <c r="BD728" i="36"/>
  <c r="BE728" i="36"/>
  <c r="BF728" i="36"/>
  <c r="BG728" i="36"/>
  <c r="AZ729" i="36"/>
  <c r="BA729" i="36"/>
  <c r="BB729" i="36"/>
  <c r="BC729" i="36"/>
  <c r="BD729" i="36"/>
  <c r="BE729" i="36"/>
  <c r="BF729" i="36"/>
  <c r="BG729" i="36"/>
  <c r="AZ730" i="36"/>
  <c r="BA730" i="36"/>
  <c r="BB730" i="36"/>
  <c r="BC730" i="36"/>
  <c r="BD730" i="36"/>
  <c r="BE730" i="36"/>
  <c r="BF730" i="36"/>
  <c r="BG730" i="36"/>
  <c r="AZ731" i="36"/>
  <c r="BA731" i="36"/>
  <c r="BB731" i="36"/>
  <c r="BC731" i="36"/>
  <c r="BD731" i="36"/>
  <c r="BE731" i="36"/>
  <c r="BF731" i="36"/>
  <c r="BG731" i="36"/>
  <c r="AZ732" i="36"/>
  <c r="BA732" i="36"/>
  <c r="BB732" i="36"/>
  <c r="BC732" i="36"/>
  <c r="BD732" i="36"/>
  <c r="BE732" i="36"/>
  <c r="BF732" i="36"/>
  <c r="BG732" i="36"/>
  <c r="AZ733" i="36"/>
  <c r="BA733" i="36"/>
  <c r="BB733" i="36"/>
  <c r="BC733" i="36"/>
  <c r="BD733" i="36"/>
  <c r="BE733" i="36"/>
  <c r="BF733" i="36"/>
  <c r="BG733" i="36"/>
  <c r="AZ734" i="36"/>
  <c r="BA734" i="36"/>
  <c r="BB734" i="36"/>
  <c r="BC734" i="36"/>
  <c r="BD734" i="36"/>
  <c r="BE734" i="36"/>
  <c r="BF734" i="36"/>
  <c r="BG734" i="36"/>
  <c r="AZ735" i="36"/>
  <c r="BA735" i="36"/>
  <c r="BB735" i="36"/>
  <c r="BC735" i="36"/>
  <c r="BD735" i="36"/>
  <c r="BE735" i="36"/>
  <c r="BF735" i="36"/>
  <c r="BG735" i="36"/>
  <c r="AZ736" i="36"/>
  <c r="BA736" i="36"/>
  <c r="BB736" i="36"/>
  <c r="BC736" i="36"/>
  <c r="BD736" i="36"/>
  <c r="BE736" i="36"/>
  <c r="BF736" i="36"/>
  <c r="BG736" i="36"/>
  <c r="AZ737" i="36"/>
  <c r="BA737" i="36"/>
  <c r="BB737" i="36"/>
  <c r="BC737" i="36"/>
  <c r="BD737" i="36"/>
  <c r="BE737" i="36"/>
  <c r="BF737" i="36"/>
  <c r="BG737" i="36"/>
  <c r="AZ738" i="36"/>
  <c r="BA738" i="36"/>
  <c r="BB738" i="36"/>
  <c r="BC738" i="36"/>
  <c r="BD738" i="36"/>
  <c r="BE738" i="36"/>
  <c r="BF738" i="36"/>
  <c r="BG738" i="36"/>
  <c r="AZ739" i="36"/>
  <c r="BA739" i="36"/>
  <c r="BB739" i="36"/>
  <c r="BC739" i="36"/>
  <c r="BD739" i="36"/>
  <c r="BE739" i="36"/>
  <c r="BF739" i="36"/>
  <c r="BG739" i="36"/>
  <c r="AZ740" i="36"/>
  <c r="BA740" i="36"/>
  <c r="BB740" i="36"/>
  <c r="BC740" i="36"/>
  <c r="BD740" i="36"/>
  <c r="BE740" i="36"/>
  <c r="BF740" i="36"/>
  <c r="BG740" i="36"/>
  <c r="AZ741" i="36"/>
  <c r="BA741" i="36"/>
  <c r="BB741" i="36"/>
  <c r="BC741" i="36"/>
  <c r="BD741" i="36"/>
  <c r="BE741" i="36"/>
  <c r="BF741" i="36"/>
  <c r="BG741" i="36"/>
  <c r="AZ742" i="36"/>
  <c r="BA742" i="36"/>
  <c r="BB742" i="36"/>
  <c r="BC742" i="36"/>
  <c r="BD742" i="36"/>
  <c r="BE742" i="36"/>
  <c r="BF742" i="36"/>
  <c r="BG742" i="36"/>
  <c r="AZ743" i="36"/>
  <c r="BA743" i="36"/>
  <c r="BB743" i="36"/>
  <c r="BC743" i="36"/>
  <c r="BD743" i="36"/>
  <c r="BE743" i="36"/>
  <c r="BF743" i="36"/>
  <c r="BG743" i="36"/>
  <c r="AZ744" i="36"/>
  <c r="BA744" i="36"/>
  <c r="BB744" i="36"/>
  <c r="BC744" i="36"/>
  <c r="BD744" i="36"/>
  <c r="BE744" i="36"/>
  <c r="BF744" i="36"/>
  <c r="BG744" i="36"/>
  <c r="AZ745" i="36"/>
  <c r="BA745" i="36"/>
  <c r="BB745" i="36"/>
  <c r="BC745" i="36"/>
  <c r="BD745" i="36"/>
  <c r="BE745" i="36"/>
  <c r="BF745" i="36"/>
  <c r="BG745" i="36"/>
  <c r="AZ746" i="36"/>
  <c r="BA746" i="36"/>
  <c r="BB746" i="36"/>
  <c r="BC746" i="36"/>
  <c r="BD746" i="36"/>
  <c r="BE746" i="36"/>
  <c r="BF746" i="36"/>
  <c r="BG746" i="36"/>
  <c r="AZ747" i="36"/>
  <c r="BA747" i="36"/>
  <c r="BB747" i="36"/>
  <c r="BC747" i="36"/>
  <c r="BD747" i="36"/>
  <c r="BE747" i="36"/>
  <c r="BF747" i="36"/>
  <c r="BG747" i="36"/>
  <c r="AZ748" i="36"/>
  <c r="BA748" i="36"/>
  <c r="BB748" i="36"/>
  <c r="BC748" i="36"/>
  <c r="BD748" i="36"/>
  <c r="BE748" i="36"/>
  <c r="BF748" i="36"/>
  <c r="BG748" i="36"/>
  <c r="AZ749" i="36"/>
  <c r="BA749" i="36"/>
  <c r="BB749" i="36"/>
  <c r="BC749" i="36"/>
  <c r="BD749" i="36"/>
  <c r="BE749" i="36"/>
  <c r="BF749" i="36"/>
  <c r="BG749" i="36"/>
  <c r="AZ750" i="36"/>
  <c r="BA750" i="36"/>
  <c r="BB750" i="36"/>
  <c r="BC750" i="36"/>
  <c r="BD750" i="36"/>
  <c r="BE750" i="36"/>
  <c r="BF750" i="36"/>
  <c r="BG750" i="36"/>
  <c r="AZ751" i="36"/>
  <c r="BA751" i="36"/>
  <c r="BB751" i="36"/>
  <c r="BC751" i="36"/>
  <c r="BD751" i="36"/>
  <c r="BE751" i="36"/>
  <c r="BF751" i="36"/>
  <c r="BG751" i="36"/>
  <c r="AZ752" i="36"/>
  <c r="BA752" i="36"/>
  <c r="BB752" i="36"/>
  <c r="BC752" i="36"/>
  <c r="BD752" i="36"/>
  <c r="BE752" i="36"/>
  <c r="BF752" i="36"/>
  <c r="BG752" i="36"/>
  <c r="AZ753" i="36"/>
  <c r="BA753" i="36"/>
  <c r="BB753" i="36"/>
  <c r="BC753" i="36"/>
  <c r="BD753" i="36"/>
  <c r="BE753" i="36"/>
  <c r="BF753" i="36"/>
  <c r="BG753" i="36"/>
  <c r="AZ754" i="36"/>
  <c r="BA754" i="36"/>
  <c r="BB754" i="36"/>
  <c r="BC754" i="36"/>
  <c r="BD754" i="36"/>
  <c r="BE754" i="36"/>
  <c r="BF754" i="36"/>
  <c r="BG754" i="36"/>
  <c r="AZ755" i="36"/>
  <c r="BA755" i="36"/>
  <c r="BB755" i="36"/>
  <c r="BC755" i="36"/>
  <c r="BD755" i="36"/>
  <c r="BE755" i="36"/>
  <c r="BF755" i="36"/>
  <c r="BG755" i="36"/>
  <c r="AZ756" i="36"/>
  <c r="BA756" i="36"/>
  <c r="BB756" i="36"/>
  <c r="BC756" i="36"/>
  <c r="BD756" i="36"/>
  <c r="BE756" i="36"/>
  <c r="BF756" i="36"/>
  <c r="BG756" i="36"/>
  <c r="AZ757" i="36"/>
  <c r="BA757" i="36"/>
  <c r="BB757" i="36"/>
  <c r="BC757" i="36"/>
  <c r="BD757" i="36"/>
  <c r="BE757" i="36"/>
  <c r="BF757" i="36"/>
  <c r="BG757" i="36"/>
  <c r="AZ758" i="36"/>
  <c r="BA758" i="36"/>
  <c r="BB758" i="36"/>
  <c r="BC758" i="36"/>
  <c r="BD758" i="36"/>
  <c r="BE758" i="36"/>
  <c r="BF758" i="36"/>
  <c r="BG758" i="36"/>
  <c r="AZ759" i="36"/>
  <c r="BA759" i="36"/>
  <c r="BB759" i="36"/>
  <c r="BC759" i="36"/>
  <c r="BD759" i="36"/>
  <c r="BE759" i="36"/>
  <c r="BF759" i="36"/>
  <c r="BG759" i="36"/>
  <c r="AZ760" i="36"/>
  <c r="BA760" i="36"/>
  <c r="BB760" i="36"/>
  <c r="BC760" i="36"/>
  <c r="BD760" i="36"/>
  <c r="BE760" i="36"/>
  <c r="BF760" i="36"/>
  <c r="BG760" i="36"/>
  <c r="AZ761" i="36"/>
  <c r="BA761" i="36"/>
  <c r="BB761" i="36"/>
  <c r="BC761" i="36"/>
  <c r="BD761" i="36"/>
  <c r="BE761" i="36"/>
  <c r="BF761" i="36"/>
  <c r="BG761" i="36"/>
  <c r="AZ762" i="36"/>
  <c r="BA762" i="36"/>
  <c r="BB762" i="36"/>
  <c r="BC762" i="36"/>
  <c r="BD762" i="36"/>
  <c r="BE762" i="36"/>
  <c r="BF762" i="36"/>
  <c r="BG762" i="36"/>
  <c r="AZ763" i="36"/>
  <c r="BA763" i="36"/>
  <c r="BB763" i="36"/>
  <c r="BC763" i="36"/>
  <c r="BD763" i="36"/>
  <c r="BE763" i="36"/>
  <c r="BF763" i="36"/>
  <c r="BG763" i="36"/>
  <c r="AZ764" i="36"/>
  <c r="BA764" i="36"/>
  <c r="BB764" i="36"/>
  <c r="BC764" i="36"/>
  <c r="BD764" i="36"/>
  <c r="BE764" i="36"/>
  <c r="BF764" i="36"/>
  <c r="BG764" i="36"/>
  <c r="AZ765" i="36"/>
  <c r="BA765" i="36"/>
  <c r="BB765" i="36"/>
  <c r="BC765" i="36"/>
  <c r="BD765" i="36"/>
  <c r="BE765" i="36"/>
  <c r="BF765" i="36"/>
  <c r="BG765" i="36"/>
  <c r="AZ766" i="36"/>
  <c r="BA766" i="36"/>
  <c r="BB766" i="36"/>
  <c r="BC766" i="36"/>
  <c r="BD766" i="36"/>
  <c r="BE766" i="36"/>
  <c r="BF766" i="36"/>
  <c r="BG766" i="36"/>
  <c r="AZ767" i="36"/>
  <c r="BA767" i="36"/>
  <c r="BB767" i="36"/>
  <c r="BC767" i="36"/>
  <c r="BD767" i="36"/>
  <c r="BE767" i="36"/>
  <c r="BF767" i="36"/>
  <c r="BG767" i="36"/>
  <c r="AZ768" i="36"/>
  <c r="BA768" i="36"/>
  <c r="BB768" i="36"/>
  <c r="BC768" i="36"/>
  <c r="BD768" i="36"/>
  <c r="BE768" i="36"/>
  <c r="BF768" i="36"/>
  <c r="BG768" i="36"/>
  <c r="AZ769" i="36"/>
  <c r="BA769" i="36"/>
  <c r="BB769" i="36"/>
  <c r="BC769" i="36"/>
  <c r="BD769" i="36"/>
  <c r="BE769" i="36"/>
  <c r="BF769" i="36"/>
  <c r="BG769" i="36"/>
  <c r="AZ770" i="36"/>
  <c r="BA770" i="36"/>
  <c r="BB770" i="36"/>
  <c r="BC770" i="36"/>
  <c r="BD770" i="36"/>
  <c r="BE770" i="36"/>
  <c r="BF770" i="36"/>
  <c r="BG770" i="36"/>
  <c r="AZ771" i="36"/>
  <c r="BA771" i="36"/>
  <c r="BB771" i="36"/>
  <c r="BC771" i="36"/>
  <c r="BD771" i="36"/>
  <c r="BE771" i="36"/>
  <c r="BF771" i="36"/>
  <c r="BG771" i="36"/>
  <c r="AZ772" i="36"/>
  <c r="BA772" i="36"/>
  <c r="BB772" i="36"/>
  <c r="BC772" i="36"/>
  <c r="BD772" i="36"/>
  <c r="BE772" i="36"/>
  <c r="BF772" i="36"/>
  <c r="BG772" i="36"/>
  <c r="AZ773" i="36"/>
  <c r="BA773" i="36"/>
  <c r="BB773" i="36"/>
  <c r="BC773" i="36"/>
  <c r="BD773" i="36"/>
  <c r="BE773" i="36"/>
  <c r="BF773" i="36"/>
  <c r="BG773" i="36"/>
  <c r="AZ774" i="36"/>
  <c r="BA774" i="36"/>
  <c r="BB774" i="36"/>
  <c r="BC774" i="36"/>
  <c r="BD774" i="36"/>
  <c r="BE774" i="36"/>
  <c r="BF774" i="36"/>
  <c r="BG774" i="36"/>
  <c r="AZ775" i="36"/>
  <c r="BA775" i="36"/>
  <c r="BB775" i="36"/>
  <c r="BC775" i="36"/>
  <c r="BD775" i="36"/>
  <c r="BE775" i="36"/>
  <c r="BF775" i="36"/>
  <c r="BG775" i="36"/>
  <c r="AZ776" i="36"/>
  <c r="BA776" i="36"/>
  <c r="BB776" i="36"/>
  <c r="BC776" i="36"/>
  <c r="BD776" i="36"/>
  <c r="BE776" i="36"/>
  <c r="BF776" i="36"/>
  <c r="BG776" i="36"/>
  <c r="AZ777" i="36"/>
  <c r="BA777" i="36"/>
  <c r="BB777" i="36"/>
  <c r="BC777" i="36"/>
  <c r="BD777" i="36"/>
  <c r="BE777" i="36"/>
  <c r="BF777" i="36"/>
  <c r="BG777" i="36"/>
  <c r="AZ778" i="36"/>
  <c r="BA778" i="36"/>
  <c r="BB778" i="36"/>
  <c r="BC778" i="36"/>
  <c r="BD778" i="36"/>
  <c r="BE778" i="36"/>
  <c r="BF778" i="36"/>
  <c r="BG778" i="36"/>
  <c r="AZ779" i="36"/>
  <c r="BA779" i="36"/>
  <c r="BB779" i="36"/>
  <c r="BC779" i="36"/>
  <c r="BD779" i="36"/>
  <c r="BE779" i="36"/>
  <c r="BF779" i="36"/>
  <c r="BG779" i="36"/>
  <c r="AZ780" i="36"/>
  <c r="BA780" i="36"/>
  <c r="BB780" i="36"/>
  <c r="BC780" i="36"/>
  <c r="BD780" i="36"/>
  <c r="BE780" i="36"/>
  <c r="BF780" i="36"/>
  <c r="BG780" i="36"/>
  <c r="AZ781" i="36"/>
  <c r="BA781" i="36"/>
  <c r="BB781" i="36"/>
  <c r="BC781" i="36"/>
  <c r="BD781" i="36"/>
  <c r="BE781" i="36"/>
  <c r="BF781" i="36"/>
  <c r="BG781" i="36"/>
  <c r="AZ782" i="36"/>
  <c r="BA782" i="36"/>
  <c r="BB782" i="36"/>
  <c r="BC782" i="36"/>
  <c r="BD782" i="36"/>
  <c r="BE782" i="36"/>
  <c r="BF782" i="36"/>
  <c r="BG782" i="36"/>
  <c r="AZ783" i="36"/>
  <c r="BA783" i="36"/>
  <c r="BB783" i="36"/>
  <c r="BC783" i="36"/>
  <c r="BD783" i="36"/>
  <c r="BE783" i="36"/>
  <c r="BF783" i="36"/>
  <c r="BG783" i="36"/>
  <c r="AZ784" i="36"/>
  <c r="BA784" i="36"/>
  <c r="BB784" i="36"/>
  <c r="BC784" i="36"/>
  <c r="BD784" i="36"/>
  <c r="BE784" i="36"/>
  <c r="BF784" i="36"/>
  <c r="BG784" i="36"/>
  <c r="AZ785" i="36"/>
  <c r="BA785" i="36"/>
  <c r="BB785" i="36"/>
  <c r="BC785" i="36"/>
  <c r="BD785" i="36"/>
  <c r="BE785" i="36"/>
  <c r="BF785" i="36"/>
  <c r="BG785" i="36"/>
  <c r="AZ786" i="36"/>
  <c r="BA786" i="36"/>
  <c r="BB786" i="36"/>
  <c r="BC786" i="36"/>
  <c r="BD786" i="36"/>
  <c r="BE786" i="36"/>
  <c r="BF786" i="36"/>
  <c r="BG786" i="36"/>
  <c r="AZ787" i="36"/>
  <c r="BA787" i="36"/>
  <c r="BB787" i="36"/>
  <c r="BC787" i="36"/>
  <c r="BD787" i="36"/>
  <c r="BE787" i="36"/>
  <c r="BF787" i="36"/>
  <c r="BG787" i="36"/>
  <c r="AZ788" i="36"/>
  <c r="BA788" i="36"/>
  <c r="BB788" i="36"/>
  <c r="BC788" i="36"/>
  <c r="BD788" i="36"/>
  <c r="BE788" i="36"/>
  <c r="BF788" i="36"/>
  <c r="BG788" i="36"/>
  <c r="AZ789" i="36"/>
  <c r="BA789" i="36"/>
  <c r="BB789" i="36"/>
  <c r="BC789" i="36"/>
  <c r="BD789" i="36"/>
  <c r="BE789" i="36"/>
  <c r="BF789" i="36"/>
  <c r="BG789" i="36"/>
  <c r="AZ790" i="36"/>
  <c r="BA790" i="36"/>
  <c r="BB790" i="36"/>
  <c r="BC790" i="36"/>
  <c r="BD790" i="36"/>
  <c r="BE790" i="36"/>
  <c r="BF790" i="36"/>
  <c r="BG790" i="36"/>
  <c r="AZ793" i="36"/>
  <c r="BA793" i="36"/>
  <c r="BB793" i="36"/>
  <c r="BC793" i="36"/>
  <c r="BD793" i="36"/>
  <c r="BE793" i="36"/>
  <c r="BF793" i="36"/>
  <c r="BG793" i="36"/>
  <c r="AZ794" i="36"/>
  <c r="BA794" i="36"/>
  <c r="BB794" i="36"/>
  <c r="BC794" i="36"/>
  <c r="BD794" i="36"/>
  <c r="BE794" i="36"/>
  <c r="BF794" i="36"/>
  <c r="BG794" i="36"/>
  <c r="AZ795" i="36"/>
  <c r="BA795" i="36"/>
  <c r="BB795" i="36"/>
  <c r="BC795" i="36"/>
  <c r="BD795" i="36"/>
  <c r="BE795" i="36"/>
  <c r="BF795" i="36"/>
  <c r="BG795" i="36"/>
  <c r="AZ796" i="36"/>
  <c r="BA796" i="36"/>
  <c r="BB796" i="36"/>
  <c r="BC796" i="36"/>
  <c r="BD796" i="36"/>
  <c r="BE796" i="36"/>
  <c r="BF796" i="36"/>
  <c r="BG796" i="36"/>
  <c r="AZ797" i="36"/>
  <c r="BA797" i="36"/>
  <c r="BB797" i="36"/>
  <c r="BC797" i="36"/>
  <c r="BD797" i="36"/>
  <c r="BE797" i="36"/>
  <c r="BF797" i="36"/>
  <c r="BG797" i="36"/>
  <c r="AZ798" i="36"/>
  <c r="BA798" i="36"/>
  <c r="BB798" i="36"/>
  <c r="BC798" i="36"/>
  <c r="BD798" i="36"/>
  <c r="BE798" i="36"/>
  <c r="BF798" i="36"/>
  <c r="BG798" i="36"/>
  <c r="AZ799" i="36"/>
  <c r="BA799" i="36"/>
  <c r="BB799" i="36"/>
  <c r="BC799" i="36"/>
  <c r="BD799" i="36"/>
  <c r="BE799" i="36"/>
  <c r="BF799" i="36"/>
  <c r="BG799" i="36"/>
  <c r="AZ800" i="36"/>
  <c r="BA800" i="36"/>
  <c r="BB800" i="36"/>
  <c r="BC800" i="36"/>
  <c r="BD800" i="36"/>
  <c r="BE800" i="36"/>
  <c r="BF800" i="36"/>
  <c r="BG800" i="36"/>
  <c r="AZ801" i="36"/>
  <c r="BA801" i="36"/>
  <c r="BB801" i="36"/>
  <c r="BC801" i="36"/>
  <c r="BD801" i="36"/>
  <c r="BE801" i="36"/>
  <c r="BF801" i="36"/>
  <c r="BG801" i="36"/>
  <c r="AZ802" i="36"/>
  <c r="BA802" i="36"/>
  <c r="BB802" i="36"/>
  <c r="BC802" i="36"/>
  <c r="BD802" i="36"/>
  <c r="BE802" i="36"/>
  <c r="BF802" i="36"/>
  <c r="BG802" i="36"/>
  <c r="AZ803" i="36"/>
  <c r="BA803" i="36"/>
  <c r="BB803" i="36"/>
  <c r="BC803" i="36"/>
  <c r="BD803" i="36"/>
  <c r="BE803" i="36"/>
  <c r="BF803" i="36"/>
  <c r="BG803" i="36"/>
  <c r="AZ804" i="36"/>
  <c r="BA804" i="36"/>
  <c r="BB804" i="36"/>
  <c r="BC804" i="36"/>
  <c r="BD804" i="36"/>
  <c r="BE804" i="36"/>
  <c r="BF804" i="36"/>
  <c r="BG804" i="36"/>
  <c r="AZ805" i="36"/>
  <c r="BA805" i="36"/>
  <c r="BB805" i="36"/>
  <c r="BC805" i="36"/>
  <c r="BD805" i="36"/>
  <c r="BE805" i="36"/>
  <c r="BF805" i="36"/>
  <c r="BG805" i="36"/>
  <c r="AZ806" i="36"/>
  <c r="BA806" i="36"/>
  <c r="BB806" i="36"/>
  <c r="BC806" i="36"/>
  <c r="BD806" i="36"/>
  <c r="BE806" i="36"/>
  <c r="BF806" i="36"/>
  <c r="BG806" i="36"/>
  <c r="AZ807" i="36"/>
  <c r="BA807" i="36"/>
  <c r="BB807" i="36"/>
  <c r="BC807" i="36"/>
  <c r="BD807" i="36"/>
  <c r="BE807" i="36"/>
  <c r="BF807" i="36"/>
  <c r="BG807" i="36"/>
  <c r="AZ808" i="36"/>
  <c r="BA808" i="36"/>
  <c r="BB808" i="36"/>
  <c r="BC808" i="36"/>
  <c r="BD808" i="36"/>
  <c r="BE808" i="36"/>
  <c r="BF808" i="36"/>
  <c r="BG808" i="36"/>
  <c r="AZ809" i="36"/>
  <c r="BA809" i="36"/>
  <c r="BB809" i="36"/>
  <c r="BC809" i="36"/>
  <c r="BD809" i="36"/>
  <c r="BE809" i="36"/>
  <c r="BF809" i="36"/>
  <c r="BG809" i="36"/>
  <c r="AZ818" i="36"/>
  <c r="BA818" i="36"/>
  <c r="BB818" i="36"/>
  <c r="BC818" i="36"/>
  <c r="BD818" i="36"/>
  <c r="BE818" i="36"/>
  <c r="BF818" i="36"/>
  <c r="BG818" i="36"/>
  <c r="AZ819" i="36"/>
  <c r="BA819" i="36"/>
  <c r="BB819" i="36"/>
  <c r="BC819" i="36"/>
  <c r="BD819" i="36"/>
  <c r="BE819" i="36"/>
  <c r="BF819" i="36"/>
  <c r="BG819" i="36"/>
  <c r="AZ820" i="36"/>
  <c r="BA820" i="36"/>
  <c r="BB820" i="36"/>
  <c r="BC820" i="36"/>
  <c r="BD820" i="36"/>
  <c r="BE820" i="36"/>
  <c r="BF820" i="36"/>
  <c r="BG820" i="36"/>
  <c r="AZ821" i="36"/>
  <c r="BA821" i="36"/>
  <c r="BB821" i="36"/>
  <c r="BC821" i="36"/>
  <c r="BD821" i="36"/>
  <c r="BE821" i="36"/>
  <c r="BF821" i="36"/>
  <c r="BG821" i="36"/>
  <c r="AZ811" i="36"/>
  <c r="BA811" i="36"/>
  <c r="BB811" i="36"/>
  <c r="BC811" i="36"/>
  <c r="BD811" i="36"/>
  <c r="BE811" i="36"/>
  <c r="BF811" i="36"/>
  <c r="BG811" i="36"/>
  <c r="AZ812" i="36"/>
  <c r="BA812" i="36"/>
  <c r="BB812" i="36"/>
  <c r="BC812" i="36"/>
  <c r="BD812" i="36"/>
  <c r="BE812" i="36"/>
  <c r="BF812" i="36"/>
  <c r="BG812" i="36"/>
  <c r="AZ813" i="36"/>
  <c r="BA813" i="36"/>
  <c r="BB813" i="36"/>
  <c r="BC813" i="36"/>
  <c r="BD813" i="36"/>
  <c r="BE813" i="36"/>
  <c r="BF813" i="36"/>
  <c r="BG813" i="36"/>
  <c r="AZ814" i="36"/>
  <c r="BA814" i="36"/>
  <c r="BB814" i="36"/>
  <c r="BC814" i="36"/>
  <c r="BD814" i="36"/>
  <c r="BE814" i="36"/>
  <c r="BF814" i="36"/>
  <c r="BG814" i="36"/>
  <c r="AZ815" i="36"/>
  <c r="BA815" i="36"/>
  <c r="BB815" i="36"/>
  <c r="BC815" i="36"/>
  <c r="BD815" i="36"/>
  <c r="BE815" i="36"/>
  <c r="BF815" i="36"/>
  <c r="BG815" i="36"/>
  <c r="AZ810" i="36"/>
  <c r="BA810" i="36"/>
  <c r="BB810" i="36"/>
  <c r="BC810" i="36"/>
  <c r="BD810" i="36"/>
  <c r="BE810" i="36"/>
  <c r="BF810" i="36"/>
  <c r="BG810" i="36"/>
  <c r="AZ816" i="36"/>
  <c r="BA816" i="36"/>
  <c r="BB816" i="36"/>
  <c r="BC816" i="36"/>
  <c r="BD816" i="36"/>
  <c r="BE816" i="36"/>
  <c r="BF816" i="36"/>
  <c r="BG816" i="36"/>
  <c r="AZ817" i="36"/>
  <c r="BA817" i="36"/>
  <c r="BB817" i="36"/>
  <c r="BC817" i="36"/>
  <c r="BD817" i="36"/>
  <c r="BE817" i="36"/>
  <c r="BF817" i="36"/>
  <c r="BG817" i="36"/>
  <c r="AZ822" i="36"/>
  <c r="BA822" i="36"/>
  <c r="BB822" i="36"/>
  <c r="BC822" i="36"/>
  <c r="BD822" i="36"/>
  <c r="BE822" i="36"/>
  <c r="BF822" i="36"/>
  <c r="BG822" i="36"/>
  <c r="AZ823" i="36"/>
  <c r="BA823" i="36"/>
  <c r="BB823" i="36"/>
  <c r="BC823" i="36"/>
  <c r="BD823" i="36"/>
  <c r="BE823" i="36"/>
  <c r="BF823" i="36"/>
  <c r="BG823" i="36"/>
  <c r="AZ824" i="36"/>
  <c r="BA824" i="36"/>
  <c r="BB824" i="36"/>
  <c r="BC824" i="36"/>
  <c r="BD824" i="36"/>
  <c r="BE824" i="36"/>
  <c r="BF824" i="36"/>
  <c r="BG824" i="36"/>
  <c r="AZ825" i="36"/>
  <c r="BA825" i="36"/>
  <c r="BB825" i="36"/>
  <c r="BC825" i="36"/>
  <c r="BD825" i="36"/>
  <c r="BE825" i="36"/>
  <c r="BF825" i="36"/>
  <c r="BG825" i="36"/>
  <c r="AZ826" i="36"/>
  <c r="BA826" i="36"/>
  <c r="BB826" i="36"/>
  <c r="BC826" i="36"/>
  <c r="BD826" i="36"/>
  <c r="BE826" i="36"/>
  <c r="BF826" i="36"/>
  <c r="BG826" i="36"/>
  <c r="AZ827" i="36"/>
  <c r="BA827" i="36"/>
  <c r="BB827" i="36"/>
  <c r="BC827" i="36"/>
  <c r="BD827" i="36"/>
  <c r="BE827" i="36"/>
  <c r="BF827" i="36"/>
  <c r="BG827" i="36"/>
  <c r="AZ828" i="36"/>
  <c r="BA828" i="36"/>
  <c r="BB828" i="36"/>
  <c r="BC828" i="36"/>
  <c r="BD828" i="36"/>
  <c r="BE828" i="36"/>
  <c r="BF828" i="36"/>
  <c r="BG828" i="36"/>
  <c r="AZ829" i="36"/>
  <c r="BA829" i="36"/>
  <c r="BB829" i="36"/>
  <c r="BC829" i="36"/>
  <c r="BD829" i="36"/>
  <c r="BE829" i="36"/>
  <c r="BF829" i="36"/>
  <c r="BG829" i="36"/>
  <c r="AZ830" i="36"/>
  <c r="BA830" i="36"/>
  <c r="BB830" i="36"/>
  <c r="BC830" i="36"/>
  <c r="BD830" i="36"/>
  <c r="BE830" i="36"/>
  <c r="BF830" i="36"/>
  <c r="BG830" i="36"/>
  <c r="AZ831" i="36"/>
  <c r="BA831" i="36"/>
  <c r="BB831" i="36"/>
  <c r="BC831" i="36"/>
  <c r="BD831" i="36"/>
  <c r="BE831" i="36"/>
  <c r="BF831" i="36"/>
  <c r="BG831" i="36"/>
  <c r="AZ832" i="36"/>
  <c r="BA832" i="36"/>
  <c r="BB832" i="36"/>
  <c r="BC832" i="36"/>
  <c r="BD832" i="36"/>
  <c r="BE832" i="36"/>
  <c r="BF832" i="36"/>
  <c r="BG832" i="36"/>
  <c r="AZ833" i="36"/>
  <c r="BA833" i="36"/>
  <c r="BB833" i="36"/>
  <c r="BC833" i="36"/>
  <c r="BD833" i="36"/>
  <c r="BE833" i="36"/>
  <c r="BF833" i="36"/>
  <c r="BG833" i="36"/>
  <c r="AZ834" i="36"/>
  <c r="BA834" i="36"/>
  <c r="BB834" i="36"/>
  <c r="BC834" i="36"/>
  <c r="BD834" i="36"/>
  <c r="BE834" i="36"/>
  <c r="BF834" i="36"/>
  <c r="BG834" i="36"/>
  <c r="AZ835" i="36"/>
  <c r="BA835" i="36"/>
  <c r="BB835" i="36"/>
  <c r="BC835" i="36"/>
  <c r="BD835" i="36"/>
  <c r="BE835" i="36"/>
  <c r="BF835" i="36"/>
  <c r="BG835" i="36"/>
  <c r="AZ836" i="36"/>
  <c r="BA836" i="36"/>
  <c r="BB836" i="36"/>
  <c r="BC836" i="36"/>
  <c r="BD836" i="36"/>
  <c r="BE836" i="36"/>
  <c r="BF836" i="36"/>
  <c r="BG836" i="36"/>
  <c r="AZ837" i="36"/>
  <c r="BA837" i="36"/>
  <c r="BB837" i="36"/>
  <c r="BC837" i="36"/>
  <c r="BD837" i="36"/>
  <c r="BE837" i="36"/>
  <c r="BF837" i="36"/>
  <c r="BG837" i="36"/>
  <c r="AZ838" i="36"/>
  <c r="BA838" i="36"/>
  <c r="BB838" i="36"/>
  <c r="BC838" i="36"/>
  <c r="BD838" i="36"/>
  <c r="BE838" i="36"/>
  <c r="BF838" i="36"/>
  <c r="BG838" i="36"/>
  <c r="AZ839" i="36"/>
  <c r="BA839" i="36"/>
  <c r="BB839" i="36"/>
  <c r="BC839" i="36"/>
  <c r="BD839" i="36"/>
  <c r="BE839" i="36"/>
  <c r="BF839" i="36"/>
  <c r="BG839" i="36"/>
  <c r="AZ840" i="36"/>
  <c r="BA840" i="36"/>
  <c r="BB840" i="36"/>
  <c r="BC840" i="36"/>
  <c r="BD840" i="36"/>
  <c r="BE840" i="36"/>
  <c r="BF840" i="36"/>
  <c r="BG840" i="36"/>
  <c r="AZ841" i="36"/>
  <c r="BA841" i="36"/>
  <c r="BB841" i="36"/>
  <c r="BC841" i="36"/>
  <c r="BD841" i="36"/>
  <c r="BE841" i="36"/>
  <c r="BF841" i="36"/>
  <c r="BG841" i="36"/>
  <c r="AZ842" i="36"/>
  <c r="BA842" i="36"/>
  <c r="BB842" i="36"/>
  <c r="BC842" i="36"/>
  <c r="BD842" i="36"/>
  <c r="BE842" i="36"/>
  <c r="BF842" i="36"/>
  <c r="BG842" i="36"/>
  <c r="AZ843" i="36"/>
  <c r="BA843" i="36"/>
  <c r="BB843" i="36"/>
  <c r="BC843" i="36"/>
  <c r="BD843" i="36"/>
  <c r="BE843" i="36"/>
  <c r="BF843" i="36"/>
  <c r="BG843" i="36"/>
  <c r="AZ844" i="36"/>
  <c r="BA844" i="36"/>
  <c r="BB844" i="36"/>
  <c r="BC844" i="36"/>
  <c r="BD844" i="36"/>
  <c r="BE844" i="36"/>
  <c r="BF844" i="36"/>
  <c r="BG844" i="36"/>
  <c r="AZ845" i="36"/>
  <c r="BA845" i="36"/>
  <c r="BB845" i="36"/>
  <c r="BC845" i="36"/>
  <c r="BD845" i="36"/>
  <c r="BE845" i="36"/>
  <c r="BF845" i="36"/>
  <c r="BG845" i="36"/>
  <c r="AZ846" i="36"/>
  <c r="BA846" i="36"/>
  <c r="BB846" i="36"/>
  <c r="BC846" i="36"/>
  <c r="BD846" i="36"/>
  <c r="BE846" i="36"/>
  <c r="BF846" i="36"/>
  <c r="BG846" i="36"/>
  <c r="AZ847" i="36"/>
  <c r="BA847" i="36"/>
  <c r="BB847" i="36"/>
  <c r="BC847" i="36"/>
  <c r="BD847" i="36"/>
  <c r="BE847" i="36"/>
  <c r="BF847" i="36"/>
  <c r="BG847" i="36"/>
  <c r="AZ848" i="36"/>
  <c r="BA848" i="36"/>
  <c r="BB848" i="36"/>
  <c r="BC848" i="36"/>
  <c r="BD848" i="36"/>
  <c r="BE848" i="36"/>
  <c r="BF848" i="36"/>
  <c r="BG848" i="36"/>
  <c r="AZ849" i="36"/>
  <c r="BA849" i="36"/>
  <c r="BB849" i="36"/>
  <c r="BC849" i="36"/>
  <c r="BD849" i="36"/>
  <c r="BE849" i="36"/>
  <c r="BF849" i="36"/>
  <c r="BG849" i="36"/>
  <c r="AZ850" i="36"/>
  <c r="BA850" i="36"/>
  <c r="BB850" i="36"/>
  <c r="BC850" i="36"/>
  <c r="BD850" i="36"/>
  <c r="BE850" i="36"/>
  <c r="BF850" i="36"/>
  <c r="BG850" i="36"/>
  <c r="AZ851" i="36"/>
  <c r="BA851" i="36"/>
  <c r="BB851" i="36"/>
  <c r="BC851" i="36"/>
  <c r="BD851" i="36"/>
  <c r="BE851" i="36"/>
  <c r="BF851" i="36"/>
  <c r="BG851" i="36"/>
  <c r="AZ852" i="36"/>
  <c r="BA852" i="36"/>
  <c r="BB852" i="36"/>
  <c r="BC852" i="36"/>
  <c r="BD852" i="36"/>
  <c r="BE852" i="36"/>
  <c r="BF852" i="36"/>
  <c r="BG852" i="36"/>
  <c r="AZ853" i="36"/>
  <c r="BA853" i="36"/>
  <c r="BB853" i="36"/>
  <c r="BC853" i="36"/>
  <c r="BD853" i="36"/>
  <c r="BE853" i="36"/>
  <c r="BF853" i="36"/>
  <c r="BG853" i="36"/>
  <c r="AZ854" i="36"/>
  <c r="BA854" i="36"/>
  <c r="BB854" i="36"/>
  <c r="BC854" i="36"/>
  <c r="BD854" i="36"/>
  <c r="BE854" i="36"/>
  <c r="BF854" i="36"/>
  <c r="BG854" i="36"/>
  <c r="AZ855" i="36"/>
  <c r="BA855" i="36"/>
  <c r="BB855" i="36"/>
  <c r="BC855" i="36"/>
  <c r="BD855" i="36"/>
  <c r="BE855" i="36"/>
  <c r="BF855" i="36"/>
  <c r="BG855" i="36"/>
  <c r="BG3" i="36"/>
  <c r="BF3" i="36"/>
  <c r="BE3" i="36"/>
  <c r="BD3" i="36"/>
  <c r="BC3" i="36"/>
  <c r="BB3" i="36"/>
  <c r="BA3" i="36"/>
  <c r="B21" i="28"/>
  <c r="Q650" i="36"/>
  <c r="P650" i="36" s="1"/>
  <c r="AT4" i="6"/>
  <c r="Q154" i="36"/>
  <c r="P154" i="36" s="1"/>
  <c r="Q155" i="36"/>
  <c r="P155" i="36" s="1"/>
  <c r="AB4" i="36"/>
  <c r="AB5" i="36"/>
  <c r="AB6" i="36"/>
  <c r="AB7" i="36"/>
  <c r="AB11" i="36"/>
  <c r="AB12" i="36"/>
  <c r="AB13" i="36"/>
  <c r="AB14" i="36"/>
  <c r="AB15" i="36"/>
  <c r="AB16" i="36"/>
  <c r="AB17" i="36"/>
  <c r="AB18" i="36"/>
  <c r="AB19" i="36"/>
  <c r="AB20" i="36"/>
  <c r="AB21" i="36"/>
  <c r="AB22" i="36"/>
  <c r="AB23" i="36"/>
  <c r="AB24" i="36"/>
  <c r="AB25" i="36"/>
  <c r="AB26" i="36"/>
  <c r="AB27" i="36"/>
  <c r="AB28" i="36"/>
  <c r="AB29" i="36"/>
  <c r="AB30" i="36"/>
  <c r="AB31" i="36"/>
  <c r="AB32" i="36"/>
  <c r="AB33" i="36"/>
  <c r="AB34" i="36"/>
  <c r="AB35" i="36"/>
  <c r="AB36" i="36"/>
  <c r="AB37" i="36"/>
  <c r="AB38" i="36"/>
  <c r="AB39" i="36"/>
  <c r="AB40" i="36"/>
  <c r="AB41" i="36"/>
  <c r="AB42" i="36"/>
  <c r="AB43" i="36"/>
  <c r="AB44" i="36"/>
  <c r="AB45" i="36"/>
  <c r="AB46" i="36"/>
  <c r="AB47" i="36"/>
  <c r="AB49" i="36"/>
  <c r="AB50" i="36"/>
  <c r="AB51" i="36"/>
  <c r="AB52" i="36"/>
  <c r="AB53" i="36"/>
  <c r="AB54" i="36"/>
  <c r="AB55" i="36"/>
  <c r="AB56" i="36"/>
  <c r="AB57" i="36"/>
  <c r="AB58" i="36"/>
  <c r="AB59" i="36"/>
  <c r="AB60" i="36"/>
  <c r="AB61" i="36"/>
  <c r="AB62" i="36"/>
  <c r="AB63" i="36"/>
  <c r="AB64" i="36"/>
  <c r="AB65" i="36"/>
  <c r="AB66" i="36"/>
  <c r="AB67" i="36"/>
  <c r="AB68" i="36"/>
  <c r="AB69" i="36"/>
  <c r="AB70" i="36"/>
  <c r="AB71" i="36"/>
  <c r="AB72" i="36"/>
  <c r="AB73" i="36"/>
  <c r="AB74" i="36"/>
  <c r="AB75" i="36"/>
  <c r="AB76" i="36"/>
  <c r="AB77" i="36"/>
  <c r="AB78" i="36"/>
  <c r="AB79" i="36"/>
  <c r="AB80" i="36"/>
  <c r="AB81" i="36"/>
  <c r="AB82" i="36"/>
  <c r="AB83" i="36"/>
  <c r="AB84" i="36"/>
  <c r="AB85" i="36"/>
  <c r="AB86" i="36"/>
  <c r="AB87" i="36"/>
  <c r="AB88" i="36"/>
  <c r="AB89" i="36"/>
  <c r="AB90" i="36"/>
  <c r="AB91" i="36"/>
  <c r="AB92" i="36"/>
  <c r="AB93" i="36"/>
  <c r="AB94" i="36"/>
  <c r="AB95" i="36"/>
  <c r="AB96" i="36"/>
  <c r="AB97" i="36"/>
  <c r="AB98" i="36"/>
  <c r="AB99" i="36"/>
  <c r="AB100" i="36"/>
  <c r="AB101" i="36"/>
  <c r="AB102" i="36"/>
  <c r="AB103" i="36"/>
  <c r="AB104" i="36"/>
  <c r="AB105" i="36"/>
  <c r="AB106" i="36"/>
  <c r="AB107" i="36"/>
  <c r="AB108" i="36"/>
  <c r="AB109" i="36"/>
  <c r="AB110" i="36"/>
  <c r="AB111" i="36"/>
  <c r="AB112" i="36"/>
  <c r="AB113" i="36"/>
  <c r="AB114" i="36"/>
  <c r="AB115" i="36"/>
  <c r="AB116" i="36"/>
  <c r="AB117" i="36"/>
  <c r="AB118" i="36"/>
  <c r="AB119" i="36"/>
  <c r="AB120" i="36"/>
  <c r="AB121" i="36"/>
  <c r="AB122" i="36"/>
  <c r="AB123" i="36"/>
  <c r="AB124" i="36"/>
  <c r="AB125" i="36"/>
  <c r="AB126" i="36"/>
  <c r="AB127" i="36"/>
  <c r="AB128" i="36"/>
  <c r="AB129" i="36"/>
  <c r="AB130" i="36"/>
  <c r="AB131" i="36"/>
  <c r="AB132" i="36"/>
  <c r="AB133" i="36"/>
  <c r="AB134" i="36"/>
  <c r="AB135" i="36"/>
  <c r="AB136" i="36"/>
  <c r="AB137" i="36"/>
  <c r="AB138" i="36"/>
  <c r="AB141" i="36"/>
  <c r="AB140" i="36"/>
  <c r="AB139" i="36"/>
  <c r="AB142" i="36"/>
  <c r="AB143" i="36"/>
  <c r="AB144" i="36"/>
  <c r="AB145" i="36"/>
  <c r="AB146" i="36"/>
  <c r="AB147" i="36"/>
  <c r="AB148" i="36"/>
  <c r="AB149" i="36"/>
  <c r="AB150" i="36"/>
  <c r="AB151" i="36"/>
  <c r="AB152" i="36"/>
  <c r="AB153" i="36"/>
  <c r="AB154" i="36"/>
  <c r="AB155" i="36"/>
  <c r="AB156" i="36"/>
  <c r="AB157" i="36"/>
  <c r="AB158" i="36"/>
  <c r="AB159" i="36"/>
  <c r="AB160" i="36"/>
  <c r="AB161" i="36"/>
  <c r="AB162" i="36"/>
  <c r="AB163" i="36"/>
  <c r="AB164" i="36"/>
  <c r="AB165" i="36"/>
  <c r="AB166" i="36"/>
  <c r="AB167" i="36"/>
  <c r="AB168" i="36"/>
  <c r="AB169" i="36"/>
  <c r="AB170" i="36"/>
  <c r="AB171" i="36"/>
  <c r="AB172" i="36"/>
  <c r="AB173" i="36"/>
  <c r="AB174" i="36"/>
  <c r="AB175" i="36"/>
  <c r="AB176" i="36"/>
  <c r="AB177" i="36"/>
  <c r="AB178" i="36"/>
  <c r="AB179" i="36"/>
  <c r="AB180" i="36"/>
  <c r="AB181" i="36"/>
  <c r="AB182" i="36"/>
  <c r="AB183" i="36"/>
  <c r="AB184" i="36"/>
  <c r="AB185" i="36"/>
  <c r="AB186" i="36"/>
  <c r="AB187" i="36"/>
  <c r="AB188" i="36"/>
  <c r="AB189" i="36"/>
  <c r="AB190" i="36"/>
  <c r="AB191" i="36"/>
  <c r="AB192" i="36"/>
  <c r="AB193" i="36"/>
  <c r="AB194" i="36"/>
  <c r="AB195" i="36"/>
  <c r="AB196" i="36"/>
  <c r="AB197" i="36"/>
  <c r="AB198" i="36"/>
  <c r="AB199" i="36"/>
  <c r="AB200" i="36"/>
  <c r="AB201" i="36"/>
  <c r="AB202" i="36"/>
  <c r="AB203" i="36"/>
  <c r="AB204" i="36"/>
  <c r="AB205" i="36"/>
  <c r="AB206" i="36"/>
  <c r="AB207" i="36"/>
  <c r="AB208" i="36"/>
  <c r="AB209" i="36"/>
  <c r="AB210" i="36"/>
  <c r="AB211" i="36"/>
  <c r="AB212" i="36"/>
  <c r="AB213" i="36"/>
  <c r="AB214" i="36"/>
  <c r="AB215" i="36"/>
  <c r="AB216" i="36"/>
  <c r="AB217" i="36"/>
  <c r="AB218" i="36"/>
  <c r="AB219" i="36"/>
  <c r="AB220" i="36"/>
  <c r="AB221" i="36"/>
  <c r="AB222" i="36"/>
  <c r="AB223" i="36"/>
  <c r="AB224" i="36"/>
  <c r="AB225" i="36"/>
  <c r="AB226" i="36"/>
  <c r="AB227" i="36"/>
  <c r="AB228" i="36"/>
  <c r="AB229" i="36"/>
  <c r="AB230" i="36"/>
  <c r="AB231" i="36"/>
  <c r="AB232" i="36"/>
  <c r="AB233" i="36"/>
  <c r="AB234" i="36"/>
  <c r="AB235" i="36"/>
  <c r="AB236" i="36"/>
  <c r="AB237" i="36"/>
  <c r="AB238" i="36"/>
  <c r="AB239" i="36"/>
  <c r="AB240" i="36"/>
  <c r="AB241" i="36"/>
  <c r="AB242" i="36"/>
  <c r="AB243" i="36"/>
  <c r="AB244" i="36"/>
  <c r="AB245" i="36"/>
  <c r="AB246" i="36"/>
  <c r="AB247" i="36"/>
  <c r="AB248" i="36"/>
  <c r="AB249" i="36"/>
  <c r="AB250" i="36"/>
  <c r="AB251" i="36"/>
  <c r="AB252" i="36"/>
  <c r="AB253" i="36"/>
  <c r="AB254" i="36"/>
  <c r="AB255" i="36"/>
  <c r="AB256" i="36"/>
  <c r="AB257" i="36"/>
  <c r="AB258" i="36"/>
  <c r="AB259" i="36"/>
  <c r="AB260" i="36"/>
  <c r="AB261" i="36"/>
  <c r="AB262" i="36"/>
  <c r="AB263" i="36"/>
  <c r="AB264" i="36"/>
  <c r="AB265" i="36"/>
  <c r="AB266" i="36"/>
  <c r="AB267" i="36"/>
  <c r="AB268" i="36"/>
  <c r="AB269" i="36"/>
  <c r="AB270" i="36"/>
  <c r="AB271" i="36"/>
  <c r="AB272" i="36"/>
  <c r="AB273" i="36"/>
  <c r="AB274" i="36"/>
  <c r="AB275" i="36"/>
  <c r="AB276" i="36"/>
  <c r="AB277" i="36"/>
  <c r="AB278" i="36"/>
  <c r="AB279" i="36"/>
  <c r="AB280" i="36"/>
  <c r="AB281" i="36"/>
  <c r="AB282" i="36"/>
  <c r="AB283" i="36"/>
  <c r="AB284" i="36"/>
  <c r="AB285" i="36"/>
  <c r="AB286" i="36"/>
  <c r="AB287" i="36"/>
  <c r="AB288" i="36"/>
  <c r="AB289" i="36"/>
  <c r="AB290" i="36"/>
  <c r="AB291" i="36"/>
  <c r="AB292" i="36"/>
  <c r="AB293" i="36"/>
  <c r="AB294" i="36"/>
  <c r="AB295" i="36"/>
  <c r="AB296" i="36"/>
  <c r="AB297" i="36"/>
  <c r="AB298" i="36"/>
  <c r="AB299" i="36"/>
  <c r="AB300" i="36"/>
  <c r="AB301" i="36"/>
  <c r="AB302" i="36"/>
  <c r="AB303" i="36"/>
  <c r="AB304" i="36"/>
  <c r="AB305" i="36"/>
  <c r="AB306" i="36"/>
  <c r="AB307" i="36"/>
  <c r="AB308" i="36"/>
  <c r="AB309" i="36"/>
  <c r="AB310" i="36"/>
  <c r="AB311" i="36"/>
  <c r="AB312" i="36"/>
  <c r="AB313" i="36"/>
  <c r="AB314" i="36"/>
  <c r="AB315" i="36"/>
  <c r="AB316" i="36"/>
  <c r="AB317" i="36"/>
  <c r="AB318" i="36"/>
  <c r="AB319" i="36"/>
  <c r="AB320" i="36"/>
  <c r="AB321" i="36"/>
  <c r="AB322" i="36"/>
  <c r="AB323" i="36"/>
  <c r="AB324" i="36"/>
  <c r="AB325" i="36"/>
  <c r="AB326" i="36"/>
  <c r="AB327" i="36"/>
  <c r="AB328" i="36"/>
  <c r="AB329" i="36"/>
  <c r="AB330" i="36"/>
  <c r="AB331" i="36"/>
  <c r="AB332" i="36"/>
  <c r="AB333" i="36"/>
  <c r="AB334" i="36"/>
  <c r="AB335" i="36"/>
  <c r="AB336" i="36"/>
  <c r="AB337" i="36"/>
  <c r="AB338" i="36"/>
  <c r="AB339" i="36"/>
  <c r="AB340" i="36"/>
  <c r="AB341" i="36"/>
  <c r="AB342" i="36"/>
  <c r="AB343" i="36"/>
  <c r="AB344" i="36"/>
  <c r="AB345" i="36"/>
  <c r="AB346" i="36"/>
  <c r="AB347" i="36"/>
  <c r="AB348" i="36"/>
  <c r="AB349" i="36"/>
  <c r="AB350" i="36"/>
  <c r="AB351" i="36"/>
  <c r="AB352" i="36"/>
  <c r="AB353" i="36"/>
  <c r="AB354" i="36"/>
  <c r="AB355" i="36"/>
  <c r="AB356" i="36"/>
  <c r="AB357" i="36"/>
  <c r="AB358" i="36"/>
  <c r="AB359" i="36"/>
  <c r="AB360" i="36"/>
  <c r="AB361" i="36"/>
  <c r="AB362" i="36"/>
  <c r="AB363" i="36"/>
  <c r="AB364" i="36"/>
  <c r="AB365" i="36"/>
  <c r="AB366" i="36"/>
  <c r="AB367" i="36"/>
  <c r="AB368" i="36"/>
  <c r="AB369" i="36"/>
  <c r="AB370" i="36"/>
  <c r="AB371" i="36"/>
  <c r="AB372" i="36"/>
  <c r="AB373" i="36"/>
  <c r="AB374" i="36"/>
  <c r="AB375" i="36"/>
  <c r="AB376" i="36"/>
  <c r="AB377" i="36"/>
  <c r="AB378" i="36"/>
  <c r="AB379" i="36"/>
  <c r="AB380" i="36"/>
  <c r="AB381" i="36"/>
  <c r="AB382" i="36"/>
  <c r="AB383" i="36"/>
  <c r="AB384" i="36"/>
  <c r="AB385" i="36"/>
  <c r="AB386" i="36"/>
  <c r="AB387" i="36"/>
  <c r="AB388" i="36"/>
  <c r="AB389" i="36"/>
  <c r="AB390" i="36"/>
  <c r="AB391" i="36"/>
  <c r="AB392" i="36"/>
  <c r="AB393" i="36"/>
  <c r="AB394" i="36"/>
  <c r="AB395" i="36"/>
  <c r="AB396" i="36"/>
  <c r="AB397" i="36"/>
  <c r="AB398" i="36"/>
  <c r="AB399" i="36"/>
  <c r="AB400" i="36"/>
  <c r="AB401" i="36"/>
  <c r="AB402" i="36"/>
  <c r="AB403" i="36"/>
  <c r="AB404" i="36"/>
  <c r="AB405" i="36"/>
  <c r="AB406" i="36"/>
  <c r="AB407" i="36"/>
  <c r="AB408" i="36"/>
  <c r="AB409" i="36"/>
  <c r="AB410" i="36"/>
  <c r="AB411" i="36"/>
  <c r="AB412" i="36"/>
  <c r="AB413" i="36"/>
  <c r="AB414" i="36"/>
  <c r="AB415" i="36"/>
  <c r="AB416" i="36"/>
  <c r="AB417" i="36"/>
  <c r="AB418" i="36"/>
  <c r="AB419" i="36"/>
  <c r="AB420" i="36"/>
  <c r="AB421" i="36"/>
  <c r="AB422" i="36"/>
  <c r="AB423" i="36"/>
  <c r="AB424" i="36"/>
  <c r="AB425" i="36"/>
  <c r="AB426" i="36"/>
  <c r="AB427" i="36"/>
  <c r="AB428" i="36"/>
  <c r="AB429" i="36"/>
  <c r="AB430" i="36"/>
  <c r="AB431" i="36"/>
  <c r="AB432" i="36"/>
  <c r="AB433" i="36"/>
  <c r="AB434" i="36"/>
  <c r="AB435" i="36"/>
  <c r="AB436" i="36"/>
  <c r="AB437" i="36"/>
  <c r="AB438" i="36"/>
  <c r="AB439" i="36"/>
  <c r="AB440" i="36"/>
  <c r="AB441" i="36"/>
  <c r="AB442" i="36"/>
  <c r="AB443" i="36"/>
  <c r="AB444" i="36"/>
  <c r="AB445" i="36"/>
  <c r="AB446" i="36"/>
  <c r="AB447" i="36"/>
  <c r="AB448" i="36"/>
  <c r="AB449" i="36"/>
  <c r="AB450" i="36"/>
  <c r="AB451" i="36"/>
  <c r="AB452" i="36"/>
  <c r="AB453" i="36"/>
  <c r="AB454" i="36"/>
  <c r="AB455" i="36"/>
  <c r="AB456" i="36"/>
  <c r="AB457" i="36"/>
  <c r="AB458" i="36"/>
  <c r="AB459" i="36"/>
  <c r="AB460" i="36"/>
  <c r="AB461" i="36"/>
  <c r="AB462" i="36"/>
  <c r="AB463" i="36"/>
  <c r="AB464" i="36"/>
  <c r="AB465" i="36"/>
  <c r="AB466" i="36"/>
  <c r="AB467" i="36"/>
  <c r="AB468" i="36"/>
  <c r="AB469" i="36"/>
  <c r="AB470" i="36"/>
  <c r="AB471" i="36"/>
  <c r="AB472" i="36"/>
  <c r="AB473" i="36"/>
  <c r="AB474" i="36"/>
  <c r="AB475" i="36"/>
  <c r="AB476" i="36"/>
  <c r="AB477" i="36"/>
  <c r="AB478" i="36"/>
  <c r="AB479" i="36"/>
  <c r="AB480" i="36"/>
  <c r="AB481" i="36"/>
  <c r="AB482" i="36"/>
  <c r="AB483" i="36"/>
  <c r="AB484" i="36"/>
  <c r="AB485" i="36"/>
  <c r="AB486" i="36"/>
  <c r="AB487" i="36"/>
  <c r="AB488" i="36"/>
  <c r="AB489" i="36"/>
  <c r="AB490" i="36"/>
  <c r="AB491" i="36"/>
  <c r="AB492" i="36"/>
  <c r="AB493" i="36"/>
  <c r="AB494" i="36"/>
  <c r="AB495" i="36"/>
  <c r="AB496" i="36"/>
  <c r="AB497" i="36"/>
  <c r="AB498" i="36"/>
  <c r="AB499" i="36"/>
  <c r="AB500" i="36"/>
  <c r="AB501" i="36"/>
  <c r="AB502" i="36"/>
  <c r="AB503" i="36"/>
  <c r="AB504" i="36"/>
  <c r="AB505" i="36"/>
  <c r="AB506" i="36"/>
  <c r="AB507" i="36"/>
  <c r="AB508" i="36"/>
  <c r="AB509" i="36"/>
  <c r="AB510" i="36"/>
  <c r="AB511" i="36"/>
  <c r="AB512" i="36"/>
  <c r="AB513" i="36"/>
  <c r="AB514" i="36"/>
  <c r="AB515" i="36"/>
  <c r="AB516" i="36"/>
  <c r="AB517" i="36"/>
  <c r="AB518" i="36"/>
  <c r="AB519" i="36"/>
  <c r="AB520" i="36"/>
  <c r="AB521" i="36"/>
  <c r="AB522" i="36"/>
  <c r="AB523" i="36"/>
  <c r="AB524" i="36"/>
  <c r="AB525" i="36"/>
  <c r="AB526" i="36"/>
  <c r="AB527" i="36"/>
  <c r="AB528" i="36"/>
  <c r="AB529" i="36"/>
  <c r="AB530" i="36"/>
  <c r="AB531" i="36"/>
  <c r="AB532" i="36"/>
  <c r="AB533" i="36"/>
  <c r="AB534" i="36"/>
  <c r="AB535" i="36"/>
  <c r="AB536" i="36"/>
  <c r="AB537" i="36"/>
  <c r="AB538" i="36"/>
  <c r="AB539" i="36"/>
  <c r="AB540" i="36"/>
  <c r="AB541" i="36"/>
  <c r="AB542" i="36"/>
  <c r="AB543" i="36"/>
  <c r="AB544" i="36"/>
  <c r="AB545" i="36"/>
  <c r="AB546" i="36"/>
  <c r="AB547" i="36"/>
  <c r="AB548" i="36"/>
  <c r="AB549" i="36"/>
  <c r="AB550" i="36"/>
  <c r="AB551" i="36"/>
  <c r="AB552" i="36"/>
  <c r="AB553" i="36"/>
  <c r="AB554" i="36"/>
  <c r="AB555" i="36"/>
  <c r="AB556" i="36"/>
  <c r="AB557" i="36"/>
  <c r="AB558" i="36"/>
  <c r="AB559" i="36"/>
  <c r="AB560" i="36"/>
  <c r="AB561" i="36"/>
  <c r="AB562" i="36"/>
  <c r="AB563" i="36"/>
  <c r="AB564" i="36"/>
  <c r="AB565" i="36"/>
  <c r="AB566" i="36"/>
  <c r="AB567" i="36"/>
  <c r="AB568" i="36"/>
  <c r="AB569" i="36"/>
  <c r="AB570" i="36"/>
  <c r="AB571" i="36"/>
  <c r="AB572" i="36"/>
  <c r="AB573" i="36"/>
  <c r="AB574" i="36"/>
  <c r="AB575" i="36"/>
  <c r="AB576" i="36"/>
  <c r="AB577" i="36"/>
  <c r="AB578" i="36"/>
  <c r="AB581" i="36"/>
  <c r="AB579" i="36"/>
  <c r="AB582" i="36"/>
  <c r="AB580" i="36"/>
  <c r="AB583" i="36"/>
  <c r="AB584" i="36"/>
  <c r="AB585" i="36"/>
  <c r="AB586" i="36"/>
  <c r="AB587" i="36"/>
  <c r="AB588" i="36"/>
  <c r="AB590" i="36"/>
  <c r="AB589" i="36"/>
  <c r="AB591" i="36"/>
  <c r="AB592" i="36"/>
  <c r="AB593" i="36"/>
  <c r="AB594" i="36"/>
  <c r="AB595" i="36"/>
  <c r="AB596" i="36"/>
  <c r="AB597" i="36"/>
  <c r="AB603" i="36"/>
  <c r="AB604" i="36"/>
  <c r="AB605" i="36"/>
  <c r="AB606" i="36"/>
  <c r="AB607" i="36"/>
  <c r="AB608" i="36"/>
  <c r="AB609" i="36"/>
  <c r="AB610" i="36"/>
  <c r="AB611" i="36"/>
  <c r="AB612" i="36"/>
  <c r="AB618" i="36"/>
  <c r="AB619" i="36"/>
  <c r="AB620" i="36"/>
  <c r="AB621" i="36"/>
  <c r="AB622" i="36"/>
  <c r="AB623" i="36"/>
  <c r="AB624" i="36"/>
  <c r="AB613" i="36"/>
  <c r="AB614" i="36"/>
  <c r="AB615" i="36"/>
  <c r="AB616" i="36"/>
  <c r="AB617" i="36"/>
  <c r="AB625" i="36"/>
  <c r="AB626" i="36"/>
  <c r="AB627" i="36"/>
  <c r="AB628" i="36"/>
  <c r="AB629" i="36"/>
  <c r="AB630" i="36"/>
  <c r="AB631" i="36"/>
  <c r="AB632" i="36"/>
  <c r="AB633" i="36"/>
  <c r="AB634" i="36"/>
  <c r="AB635" i="36"/>
  <c r="AB636" i="36"/>
  <c r="AB637" i="36"/>
  <c r="AB638" i="36"/>
  <c r="AB639" i="36"/>
  <c r="AB640" i="36"/>
  <c r="AB646" i="36"/>
  <c r="AB648" i="36"/>
  <c r="AB649" i="36"/>
  <c r="AB650" i="36"/>
  <c r="AB647" i="36"/>
  <c r="AB651" i="36"/>
  <c r="AB652" i="36"/>
  <c r="AB653" i="36"/>
  <c r="AB654" i="36"/>
  <c r="AB655" i="36"/>
  <c r="AB656" i="36"/>
  <c r="AB660" i="36"/>
  <c r="AB661" i="36"/>
  <c r="AB662" i="36"/>
  <c r="AB663" i="36"/>
  <c r="AB598" i="36"/>
  <c r="AB641" i="36"/>
  <c r="AB665" i="36"/>
  <c r="AB666" i="36"/>
  <c r="AB667" i="36"/>
  <c r="AB664" i="36"/>
  <c r="AB599" i="36"/>
  <c r="AB600" i="36"/>
  <c r="AB601" i="36"/>
  <c r="AB642" i="36"/>
  <c r="AB643" i="36"/>
  <c r="AB644" i="36"/>
  <c r="AB602" i="36"/>
  <c r="AB645" i="36"/>
  <c r="AB657" i="36"/>
  <c r="AB658" i="36"/>
  <c r="AB659" i="36"/>
  <c r="AB668" i="36"/>
  <c r="AB669" i="36"/>
  <c r="AB670" i="36"/>
  <c r="AB671" i="36"/>
  <c r="AB672" i="36"/>
  <c r="AB673" i="36"/>
  <c r="AB674" i="36"/>
  <c r="AB675" i="36"/>
  <c r="AB676" i="36"/>
  <c r="AB677" i="36"/>
  <c r="AB678" i="36"/>
  <c r="AB679" i="36"/>
  <c r="AB680" i="36"/>
  <c r="AB681" i="36"/>
  <c r="AB682" i="36"/>
  <c r="AB683" i="36"/>
  <c r="AB684" i="36"/>
  <c r="AB685" i="36"/>
  <c r="AB686" i="36"/>
  <c r="AB687" i="36"/>
  <c r="AB688" i="36"/>
  <c r="AB689" i="36"/>
  <c r="AB690" i="36"/>
  <c r="AB691" i="36"/>
  <c r="AB692" i="36"/>
  <c r="AB693" i="36"/>
  <c r="AB694" i="36"/>
  <c r="AB695" i="36"/>
  <c r="AB696" i="36"/>
  <c r="AB697" i="36"/>
  <c r="AB698" i="36"/>
  <c r="AB699" i="36"/>
  <c r="AB700" i="36"/>
  <c r="AB701" i="36"/>
  <c r="AB702" i="36"/>
  <c r="AB703" i="36"/>
  <c r="AB704" i="36"/>
  <c r="AB705" i="36"/>
  <c r="AB706" i="36"/>
  <c r="AB707" i="36"/>
  <c r="AB708" i="36"/>
  <c r="AB709" i="36"/>
  <c r="AB710" i="36"/>
  <c r="AB711" i="36"/>
  <c r="AB712" i="36"/>
  <c r="AB713" i="36"/>
  <c r="AB714" i="36"/>
  <c r="AB715" i="36"/>
  <c r="AB716" i="36"/>
  <c r="AB717" i="36"/>
  <c r="AB718" i="36"/>
  <c r="AB719" i="36"/>
  <c r="AB720" i="36"/>
  <c r="AB721" i="36"/>
  <c r="AB722" i="36"/>
  <c r="AB723" i="36"/>
  <c r="AB724" i="36"/>
  <c r="AB725" i="36"/>
  <c r="AB726" i="36"/>
  <c r="AB727" i="36"/>
  <c r="AB728" i="36"/>
  <c r="AB729" i="36"/>
  <c r="AB730" i="36"/>
  <c r="AB731" i="36"/>
  <c r="AB732" i="36"/>
  <c r="AB733" i="36"/>
  <c r="AB734" i="36"/>
  <c r="AB735" i="36"/>
  <c r="AB736" i="36"/>
  <c r="AB737" i="36"/>
  <c r="AB738" i="36"/>
  <c r="AB739" i="36"/>
  <c r="AB740" i="36"/>
  <c r="AB741" i="36"/>
  <c r="AB742" i="36"/>
  <c r="AB743" i="36"/>
  <c r="AB744" i="36"/>
  <c r="AB745" i="36"/>
  <c r="AB746" i="36"/>
  <c r="AB747" i="36"/>
  <c r="AB748" i="36"/>
  <c r="AB749" i="36"/>
  <c r="AB750" i="36"/>
  <c r="AB751" i="36"/>
  <c r="AB752" i="36"/>
  <c r="AB753" i="36"/>
  <c r="AB754" i="36"/>
  <c r="AB755" i="36"/>
  <c r="AB757" i="36"/>
  <c r="AB758" i="36"/>
  <c r="AB759" i="36"/>
  <c r="AB760" i="36"/>
  <c r="AB761" i="36"/>
  <c r="AB762" i="36"/>
  <c r="AB763" i="36"/>
  <c r="AB764" i="36"/>
  <c r="AB765" i="36"/>
  <c r="AB766" i="36"/>
  <c r="AB767" i="36"/>
  <c r="AB768" i="36"/>
  <c r="AB769" i="36"/>
  <c r="AB770" i="36"/>
  <c r="AB771" i="36"/>
  <c r="AB772" i="36"/>
  <c r="AB773" i="36"/>
  <c r="AB774" i="36"/>
  <c r="AB775" i="36"/>
  <c r="AB776" i="36"/>
  <c r="AB777" i="36"/>
  <c r="AB778" i="36"/>
  <c r="AB779" i="36"/>
  <c r="AB780" i="36"/>
  <c r="AB781" i="36"/>
  <c r="AB782" i="36"/>
  <c r="AB783" i="36"/>
  <c r="AB784" i="36"/>
  <c r="AB785" i="36"/>
  <c r="AB786" i="36"/>
  <c r="AB787" i="36"/>
  <c r="AB788" i="36"/>
  <c r="AB789" i="36"/>
  <c r="AB790" i="36"/>
  <c r="AB793" i="36"/>
  <c r="AB794" i="36"/>
  <c r="AB795" i="36"/>
  <c r="AB796" i="36"/>
  <c r="AB797" i="36"/>
  <c r="AB798" i="36"/>
  <c r="AB799" i="36"/>
  <c r="AB800" i="36"/>
  <c r="AB801" i="36"/>
  <c r="AB802" i="36"/>
  <c r="AB803" i="36"/>
  <c r="AB804" i="36"/>
  <c r="AB805" i="36"/>
  <c r="AB806" i="36"/>
  <c r="AB807" i="36"/>
  <c r="AB808" i="36"/>
  <c r="AB809" i="36"/>
  <c r="AB818" i="36"/>
  <c r="AB819" i="36"/>
  <c r="AB820" i="36"/>
  <c r="AB821" i="36"/>
  <c r="AB811" i="36"/>
  <c r="AB812" i="36"/>
  <c r="AB813" i="36"/>
  <c r="AB814" i="36"/>
  <c r="AB815" i="36"/>
  <c r="AB810" i="36"/>
  <c r="AB816" i="36"/>
  <c r="AB817" i="36"/>
  <c r="AB822" i="36"/>
  <c r="AB823" i="36"/>
  <c r="AB824" i="36"/>
  <c r="AB825" i="36"/>
  <c r="AB826" i="36"/>
  <c r="AB827" i="36"/>
  <c r="AB828" i="36"/>
  <c r="AB829" i="36"/>
  <c r="AB830" i="36"/>
  <c r="AB831" i="36"/>
  <c r="AB832" i="36"/>
  <c r="AB833" i="36"/>
  <c r="AB834" i="36"/>
  <c r="AB835" i="36"/>
  <c r="AB836" i="36"/>
  <c r="AB837" i="36"/>
  <c r="AB838" i="36"/>
  <c r="AB839" i="36"/>
  <c r="AB840" i="36"/>
  <c r="AB841" i="36"/>
  <c r="AB3" i="36"/>
  <c r="Q338" i="36"/>
  <c r="P338" i="36" s="1"/>
  <c r="Q272" i="36"/>
  <c r="P272" i="36" s="1"/>
  <c r="AX624" i="36"/>
  <c r="AX623" i="36"/>
  <c r="AX622" i="36"/>
  <c r="AX621" i="36"/>
  <c r="AX620" i="36"/>
  <c r="AX619" i="36"/>
  <c r="Q69" i="36"/>
  <c r="P69" i="36" s="1"/>
  <c r="P18" i="36"/>
  <c r="P19" i="36"/>
  <c r="P20" i="36"/>
  <c r="P21" i="36"/>
  <c r="P22" i="36"/>
  <c r="P23" i="36"/>
  <c r="P24" i="36"/>
  <c r="P25" i="36"/>
  <c r="P26" i="36"/>
  <c r="P27" i="36"/>
  <c r="P28" i="36"/>
  <c r="P49" i="36"/>
  <c r="P50" i="36"/>
  <c r="P51" i="36"/>
  <c r="P52" i="36"/>
  <c r="P53" i="36"/>
  <c r="P54" i="36"/>
  <c r="P55" i="36"/>
  <c r="P56" i="36"/>
  <c r="P57" i="36"/>
  <c r="P58" i="36"/>
  <c r="P59" i="36"/>
  <c r="P60" i="36"/>
  <c r="P61" i="36"/>
  <c r="P62" i="36"/>
  <c r="P63" i="36"/>
  <c r="P64" i="36"/>
  <c r="P65" i="36"/>
  <c r="P66" i="36"/>
  <c r="P67" i="36"/>
  <c r="P68" i="36"/>
  <c r="P77" i="36"/>
  <c r="P78" i="36"/>
  <c r="P79" i="36"/>
  <c r="P111" i="36"/>
  <c r="P112" i="36"/>
  <c r="P113" i="36"/>
  <c r="P114" i="36"/>
  <c r="P115" i="36"/>
  <c r="P116" i="36"/>
  <c r="P117" i="36"/>
  <c r="P128" i="36"/>
  <c r="P129" i="36"/>
  <c r="P161" i="36"/>
  <c r="P162" i="36"/>
  <c r="P192" i="36"/>
  <c r="P193" i="36"/>
  <c r="P194" i="36"/>
  <c r="P195" i="36"/>
  <c r="P203" i="36"/>
  <c r="P204" i="36"/>
  <c r="P205" i="36"/>
  <c r="P206" i="36"/>
  <c r="P207" i="36"/>
  <c r="P208" i="36"/>
  <c r="P209" i="36"/>
  <c r="P225" i="36"/>
  <c r="P226" i="36"/>
  <c r="P237" i="36"/>
  <c r="P238" i="36"/>
  <c r="P239" i="36"/>
  <c r="P240" i="36"/>
  <c r="P241" i="36"/>
  <c r="P242" i="36"/>
  <c r="P243" i="36"/>
  <c r="P244" i="36"/>
  <c r="P245" i="36"/>
  <c r="P246" i="36"/>
  <c r="P247" i="36"/>
  <c r="P248" i="36"/>
  <c r="P249" i="36"/>
  <c r="P250" i="36"/>
  <c r="P251" i="36"/>
  <c r="P252" i="36"/>
  <c r="P253" i="36"/>
  <c r="P254" i="36"/>
  <c r="P271" i="36"/>
  <c r="P297" i="36"/>
  <c r="P298" i="36"/>
  <c r="P299" i="36"/>
  <c r="P300" i="36"/>
  <c r="P301" i="36"/>
  <c r="P302" i="36"/>
  <c r="P303" i="36"/>
  <c r="P304" i="36"/>
  <c r="P305" i="36"/>
  <c r="P306" i="36"/>
  <c r="P307" i="36"/>
  <c r="P308" i="36"/>
  <c r="P309" i="36"/>
  <c r="P310" i="36"/>
  <c r="P311" i="36"/>
  <c r="P312" i="36"/>
  <c r="P313" i="36"/>
  <c r="P314" i="36"/>
  <c r="P315" i="36"/>
  <c r="P316" i="36"/>
  <c r="P317" i="36"/>
  <c r="P318" i="36"/>
  <c r="P319" i="36"/>
  <c r="P320" i="36"/>
  <c r="P321" i="36"/>
  <c r="P322" i="36"/>
  <c r="P323" i="36"/>
  <c r="P324" i="36"/>
  <c r="P325" i="36"/>
  <c r="P326" i="36"/>
  <c r="P327" i="36"/>
  <c r="P328" i="36"/>
  <c r="P329" i="36"/>
  <c r="P330" i="36"/>
  <c r="P331" i="36"/>
  <c r="P332" i="36"/>
  <c r="P333" i="36"/>
  <c r="P334" i="36"/>
  <c r="P395" i="36"/>
  <c r="P396" i="36"/>
  <c r="P397" i="36"/>
  <c r="P398" i="36"/>
  <c r="P399" i="36"/>
  <c r="P400" i="36"/>
  <c r="P401" i="36"/>
  <c r="P402" i="36"/>
  <c r="P403" i="36"/>
  <c r="P404" i="36"/>
  <c r="P405" i="36"/>
  <c r="P406" i="36"/>
  <c r="P407" i="36"/>
  <c r="P408" i="36"/>
  <c r="P409" i="36"/>
  <c r="P410" i="36"/>
  <c r="P411" i="36"/>
  <c r="P412" i="36"/>
  <c r="P413" i="36"/>
  <c r="P414" i="36"/>
  <c r="P415" i="36"/>
  <c r="P416" i="36"/>
  <c r="P417" i="36"/>
  <c r="P418" i="36"/>
  <c r="P419" i="36"/>
  <c r="P420" i="36"/>
  <c r="P421" i="36"/>
  <c r="P422" i="36"/>
  <c r="P423" i="36"/>
  <c r="P424" i="36"/>
  <c r="P425" i="36"/>
  <c r="P426" i="36"/>
  <c r="P427" i="36"/>
  <c r="P428" i="36"/>
  <c r="P429" i="36"/>
  <c r="P430" i="36"/>
  <c r="P431" i="36"/>
  <c r="P432" i="36"/>
  <c r="P433" i="36"/>
  <c r="P434" i="36"/>
  <c r="P435" i="36"/>
  <c r="P436" i="36"/>
  <c r="P437" i="36"/>
  <c r="P438" i="36"/>
  <c r="P439" i="36"/>
  <c r="P440" i="36"/>
  <c r="P441" i="36"/>
  <c r="P442" i="36"/>
  <c r="P443" i="36"/>
  <c r="P444" i="36"/>
  <c r="P445" i="36"/>
  <c r="P446" i="36"/>
  <c r="P447" i="36"/>
  <c r="P448" i="36"/>
  <c r="P449" i="36"/>
  <c r="P450" i="36"/>
  <c r="P451" i="36"/>
  <c r="P452" i="36"/>
  <c r="P453" i="36"/>
  <c r="P454" i="36"/>
  <c r="P455" i="36"/>
  <c r="P456" i="36"/>
  <c r="P457" i="36"/>
  <c r="P458" i="36"/>
  <c r="P459" i="36"/>
  <c r="P460" i="36"/>
  <c r="P461" i="36"/>
  <c r="P462" i="36"/>
  <c r="P463" i="36"/>
  <c r="P464" i="36"/>
  <c r="P465" i="36"/>
  <c r="P466" i="36"/>
  <c r="P467" i="36"/>
  <c r="P468" i="36"/>
  <c r="P469" i="36"/>
  <c r="P470" i="36"/>
  <c r="P471" i="36"/>
  <c r="P472" i="36"/>
  <c r="P473" i="36"/>
  <c r="P474" i="36"/>
  <c r="P475" i="36"/>
  <c r="P476" i="36"/>
  <c r="P477" i="36"/>
  <c r="P478" i="36"/>
  <c r="P479" i="36"/>
  <c r="P511" i="36"/>
  <c r="P512" i="36"/>
  <c r="P513" i="36"/>
  <c r="P514" i="36"/>
  <c r="P515" i="36"/>
  <c r="P516" i="36"/>
  <c r="P517" i="36"/>
  <c r="P518" i="36"/>
  <c r="P519" i="36"/>
  <c r="P520" i="36"/>
  <c r="P521" i="36"/>
  <c r="P522" i="36"/>
  <c r="P523" i="36"/>
  <c r="P524" i="36"/>
  <c r="P525" i="36"/>
  <c r="P526" i="36"/>
  <c r="P527" i="36"/>
  <c r="P528" i="36"/>
  <c r="P529" i="36"/>
  <c r="P530" i="36"/>
  <c r="P531" i="36"/>
  <c r="P532" i="36"/>
  <c r="P533" i="36"/>
  <c r="P534" i="36"/>
  <c r="P535" i="36"/>
  <c r="P536" i="36"/>
  <c r="P537" i="36"/>
  <c r="P538" i="36"/>
  <c r="P539" i="36"/>
  <c r="P540" i="36"/>
  <c r="P541" i="36"/>
  <c r="P542" i="36"/>
  <c r="P543" i="36"/>
  <c r="P544" i="36"/>
  <c r="P545" i="36"/>
  <c r="P546" i="36"/>
  <c r="P550" i="36"/>
  <c r="P551" i="36"/>
  <c r="P552" i="36"/>
  <c r="P553" i="36"/>
  <c r="P554" i="36"/>
  <c r="P571" i="36"/>
  <c r="P572" i="36"/>
  <c r="P573" i="36"/>
  <c r="P574" i="36"/>
  <c r="P575" i="36"/>
  <c r="P576" i="36"/>
  <c r="P577" i="36"/>
  <c r="P578" i="36"/>
  <c r="P671" i="36"/>
  <c r="P672" i="36"/>
  <c r="P673" i="36"/>
  <c r="P676" i="36"/>
  <c r="P677" i="36"/>
  <c r="P678" i="36"/>
  <c r="P674" i="36"/>
  <c r="P675" i="36"/>
  <c r="P695" i="36"/>
  <c r="P696" i="36"/>
  <c r="P697" i="36"/>
  <c r="P698" i="36"/>
  <c r="P699" i="36"/>
  <c r="P726" i="36"/>
  <c r="P727" i="36"/>
  <c r="P728" i="36"/>
  <c r="P729" i="36"/>
  <c r="P730" i="36"/>
  <c r="P731" i="36"/>
  <c r="P732" i="36"/>
  <c r="P733" i="36"/>
  <c r="P734" i="36"/>
  <c r="P747" i="36"/>
  <c r="P748" i="36"/>
  <c r="P749" i="36"/>
  <c r="P759" i="36"/>
  <c r="P760" i="36"/>
  <c r="P761" i="36"/>
  <c r="P762" i="36"/>
  <c r="P763" i="36"/>
  <c r="P764" i="36"/>
  <c r="P765" i="36"/>
  <c r="P766" i="36"/>
  <c r="P767" i="36"/>
  <c r="P768" i="36"/>
  <c r="P769" i="36"/>
  <c r="P770" i="36"/>
  <c r="P771" i="36"/>
  <c r="P772" i="36"/>
  <c r="P773" i="36"/>
  <c r="P779" i="36"/>
  <c r="P822" i="36"/>
  <c r="P823" i="36"/>
  <c r="P824" i="36"/>
  <c r="P840" i="36"/>
  <c r="P841" i="36"/>
  <c r="P4" i="36"/>
  <c r="P5" i="36"/>
  <c r="AX3" i="36"/>
  <c r="K225" i="6"/>
  <c r="K4" i="6"/>
  <c r="Q70" i="36"/>
  <c r="P70" i="36" s="1"/>
  <c r="Q150" i="36"/>
  <c r="P150" i="36" s="1"/>
  <c r="Q151" i="36"/>
  <c r="P151" i="36" s="1"/>
  <c r="Q152" i="36"/>
  <c r="P152" i="36" s="1"/>
  <c r="Q153" i="36"/>
  <c r="P153" i="36" s="1"/>
  <c r="Q156" i="36"/>
  <c r="P156" i="36" s="1"/>
  <c r="Q157" i="36"/>
  <c r="P157" i="36" s="1"/>
  <c r="Q158" i="36"/>
  <c r="P158" i="36" s="1"/>
  <c r="Q284" i="36"/>
  <c r="P284" i="36" s="1"/>
  <c r="Q282" i="36"/>
  <c r="P282" i="36" s="1"/>
  <c r="Q273" i="36"/>
  <c r="P273" i="36" s="1"/>
  <c r="Q339" i="36"/>
  <c r="P339" i="36" s="1"/>
  <c r="Q340" i="36"/>
  <c r="P340" i="36" s="1"/>
  <c r="Q341" i="36"/>
  <c r="P341" i="36" s="1"/>
  <c r="Q347" i="36"/>
  <c r="P347" i="36" s="1"/>
  <c r="Q348" i="36"/>
  <c r="P348" i="36" s="1"/>
  <c r="Q349" i="36"/>
  <c r="P349" i="36" s="1"/>
  <c r="Q351" i="36"/>
  <c r="P351" i="36" s="1"/>
  <c r="Q352" i="36"/>
  <c r="P352" i="36" s="1"/>
  <c r="Q353" i="36"/>
  <c r="P353" i="36" s="1"/>
  <c r="Q354" i="36"/>
  <c r="P354" i="36" s="1"/>
  <c r="K215" i="6"/>
  <c r="G12" i="36"/>
  <c r="H12" i="36"/>
  <c r="G7" i="36"/>
  <c r="G11" i="36"/>
  <c r="G17" i="36"/>
  <c r="H17" i="36"/>
  <c r="G42" i="36"/>
  <c r="H42" i="36"/>
  <c r="G32" i="36"/>
  <c r="H32" i="36"/>
  <c r="G84" i="36"/>
  <c r="H84" i="36"/>
  <c r="G81" i="36"/>
  <c r="H81" i="36"/>
  <c r="G82" i="36"/>
  <c r="G44" i="36"/>
  <c r="H44" i="36"/>
  <c r="G30" i="36"/>
  <c r="H30" i="36"/>
  <c r="G37" i="36"/>
  <c r="H37" i="36"/>
  <c r="G744" i="36"/>
  <c r="G745" i="36"/>
  <c r="G781" i="36"/>
  <c r="H781" i="36"/>
  <c r="G780" i="36"/>
  <c r="H780" i="36"/>
  <c r="G36" i="36"/>
  <c r="H36" i="36"/>
  <c r="G73" i="36"/>
  <c r="H73" i="36"/>
  <c r="G74" i="36"/>
  <c r="G75" i="36"/>
  <c r="G76" i="36"/>
  <c r="G88" i="36"/>
  <c r="H88" i="36"/>
  <c r="G89" i="36"/>
  <c r="H89" i="36"/>
  <c r="G80" i="36"/>
  <c r="H80" i="36"/>
  <c r="G118" i="36"/>
  <c r="H118" i="36"/>
  <c r="G125" i="36"/>
  <c r="H125" i="36"/>
  <c r="G120" i="36"/>
  <c r="H120" i="36"/>
  <c r="G121" i="36"/>
  <c r="H121" i="36"/>
  <c r="G122" i="36"/>
  <c r="H122" i="36"/>
  <c r="G123" i="36"/>
  <c r="H123" i="36"/>
  <c r="G124" i="36"/>
  <c r="H124" i="36"/>
  <c r="G119" i="36"/>
  <c r="H119" i="36"/>
  <c r="G126" i="36"/>
  <c r="H126" i="36"/>
  <c r="G127" i="36"/>
  <c r="H127" i="36"/>
  <c r="G229" i="36"/>
  <c r="G150" i="36"/>
  <c r="G151" i="36"/>
  <c r="G152" i="36"/>
  <c r="G153" i="36"/>
  <c r="G154" i="36"/>
  <c r="G155" i="36"/>
  <c r="G156" i="36"/>
  <c r="G157" i="36"/>
  <c r="G158" i="36"/>
  <c r="G159" i="36"/>
  <c r="G144" i="36"/>
  <c r="H144" i="36"/>
  <c r="G145" i="36"/>
  <c r="H145" i="36"/>
  <c r="G137" i="36"/>
  <c r="H137" i="36"/>
  <c r="G149" i="36"/>
  <c r="H149" i="36"/>
  <c r="H166" i="36"/>
  <c r="G167" i="36"/>
  <c r="H167" i="36"/>
  <c r="G164" i="36"/>
  <c r="H164" i="36"/>
  <c r="G189" i="36"/>
  <c r="H189" i="36"/>
  <c r="G168" i="36"/>
  <c r="G163" i="36"/>
  <c r="H163" i="36"/>
  <c r="G169" i="36"/>
  <c r="G170" i="36"/>
  <c r="G171" i="36"/>
  <c r="G172" i="36"/>
  <c r="G173" i="36"/>
  <c r="G174" i="36"/>
  <c r="G175" i="36"/>
  <c r="G176" i="36"/>
  <c r="G177" i="36"/>
  <c r="G178" i="36"/>
  <c r="G179" i="36"/>
  <c r="G180" i="36"/>
  <c r="G181" i="36"/>
  <c r="G182" i="36"/>
  <c r="G183" i="36"/>
  <c r="G188" i="36"/>
  <c r="H188" i="36"/>
  <c r="G200" i="36"/>
  <c r="G197" i="36"/>
  <c r="H197" i="36"/>
  <c r="G201" i="36"/>
  <c r="G202" i="36"/>
  <c r="G191" i="36"/>
  <c r="H191" i="36"/>
  <c r="G210" i="36"/>
  <c r="H210" i="36"/>
  <c r="G211" i="36"/>
  <c r="H211" i="36"/>
  <c r="G217" i="36"/>
  <c r="H217" i="36"/>
  <c r="G218" i="36"/>
  <c r="H218" i="36"/>
  <c r="G213" i="36"/>
  <c r="H213" i="36"/>
  <c r="G227" i="36"/>
  <c r="H227" i="36"/>
  <c r="G228" i="36"/>
  <c r="H228" i="36"/>
  <c r="G231" i="36"/>
  <c r="G230" i="36"/>
  <c r="G258" i="36"/>
  <c r="H258" i="36"/>
  <c r="G269" i="36"/>
  <c r="G284" i="36"/>
  <c r="H284" i="36"/>
  <c r="G282" i="36"/>
  <c r="H282" i="36"/>
  <c r="G287" i="36"/>
  <c r="H287" i="36"/>
  <c r="G288" i="36"/>
  <c r="H288" i="36"/>
  <c r="G289" i="36"/>
  <c r="H289" i="36"/>
  <c r="G290" i="36"/>
  <c r="H290" i="36"/>
  <c r="G275" i="36"/>
  <c r="G276" i="36"/>
  <c r="G285" i="36"/>
  <c r="G286" i="36"/>
  <c r="G340" i="36"/>
  <c r="H340" i="36"/>
  <c r="G341" i="36"/>
  <c r="G366" i="36"/>
  <c r="H366" i="36"/>
  <c r="G367" i="36"/>
  <c r="H367" i="36"/>
  <c r="G368" i="36"/>
  <c r="H368" i="36"/>
  <c r="G356" i="36"/>
  <c r="H359" i="36"/>
  <c r="G357" i="36"/>
  <c r="H360" i="36"/>
  <c r="G358" i="36"/>
  <c r="H361" i="36"/>
  <c r="G494" i="36"/>
  <c r="H494" i="36"/>
  <c r="H378" i="36"/>
  <c r="H379" i="36"/>
  <c r="G380" i="36"/>
  <c r="G362" i="36"/>
  <c r="H363" i="36"/>
  <c r="G793" i="36"/>
  <c r="H793" i="36"/>
  <c r="G795" i="36"/>
  <c r="H795" i="36"/>
  <c r="G490" i="36"/>
  <c r="G491" i="36"/>
  <c r="G493" i="36"/>
  <c r="H493" i="36"/>
  <c r="G484" i="36"/>
  <c r="G485" i="36"/>
  <c r="G486" i="36"/>
  <c r="H487" i="36"/>
  <c r="H488" i="36"/>
  <c r="H489" i="36"/>
  <c r="G794" i="36"/>
  <c r="H794" i="36"/>
  <c r="H548" i="36"/>
  <c r="G547" i="36"/>
  <c r="H547" i="36"/>
  <c r="G557" i="36"/>
  <c r="H557" i="36"/>
  <c r="G561" i="36"/>
  <c r="H561" i="36"/>
  <c r="G562" i="36"/>
  <c r="H562" i="36"/>
  <c r="G560" i="36"/>
  <c r="H560" i="36"/>
  <c r="G559" i="36"/>
  <c r="H559" i="36"/>
  <c r="G581" i="36"/>
  <c r="G583" i="36"/>
  <c r="G651" i="36"/>
  <c r="G684" i="36"/>
  <c r="G686" i="36"/>
  <c r="H686" i="36"/>
  <c r="G700" i="36"/>
  <c r="H700" i="36"/>
  <c r="G701" i="36"/>
  <c r="H701" i="36"/>
  <c r="G702" i="36"/>
  <c r="H702" i="36"/>
  <c r="G703" i="36"/>
  <c r="H703" i="36"/>
  <c r="G706" i="36"/>
  <c r="H706" i="36"/>
  <c r="G705" i="36"/>
  <c r="H705" i="36"/>
  <c r="G710" i="36"/>
  <c r="H710" i="36"/>
  <c r="G708" i="36"/>
  <c r="H708" i="36"/>
  <c r="G709" i="36"/>
  <c r="H709" i="36"/>
  <c r="G723" i="36"/>
  <c r="H723" i="36"/>
  <c r="G715" i="36"/>
  <c r="H715" i="36"/>
  <c r="G717" i="36"/>
  <c r="G718" i="36"/>
  <c r="G719" i="36"/>
  <c r="G714" i="36"/>
  <c r="H714" i="36"/>
  <c r="G720" i="36"/>
  <c r="G716" i="36"/>
  <c r="H716" i="36"/>
  <c r="G721" i="36"/>
  <c r="G722" i="36"/>
  <c r="G735" i="36"/>
  <c r="H735" i="36"/>
  <c r="G743" i="36"/>
  <c r="H743" i="36"/>
  <c r="G740" i="36"/>
  <c r="H740" i="36"/>
  <c r="G742" i="36"/>
  <c r="H742" i="36"/>
  <c r="H739" i="36"/>
  <c r="G788" i="36"/>
  <c r="G782" i="36"/>
  <c r="G751" i="36"/>
  <c r="H751" i="36"/>
  <c r="G753" i="36"/>
  <c r="H753" i="36"/>
  <c r="G754" i="36"/>
  <c r="G775" i="36"/>
  <c r="H775" i="36"/>
  <c r="G776" i="36"/>
  <c r="H776" i="36"/>
  <c r="G778" i="36"/>
  <c r="H778" i="36"/>
  <c r="G807" i="36"/>
  <c r="H807" i="36"/>
  <c r="G808" i="36"/>
  <c r="H808" i="36"/>
  <c r="G806" i="36"/>
  <c r="H806" i="36"/>
  <c r="G803" i="36"/>
  <c r="H803" i="36"/>
  <c r="G801" i="36"/>
  <c r="H801" i="36"/>
  <c r="G799" i="36"/>
  <c r="H799" i="36"/>
  <c r="G802" i="36"/>
  <c r="H802" i="36"/>
  <c r="G825" i="36"/>
  <c r="H825" i="36"/>
  <c r="G827" i="36"/>
  <c r="H827" i="36"/>
  <c r="G830" i="36"/>
  <c r="H830" i="36"/>
  <c r="G831" i="36"/>
  <c r="G832" i="36"/>
  <c r="G833" i="36"/>
  <c r="G828" i="36"/>
  <c r="H828" i="36"/>
  <c r="H829" i="36"/>
  <c r="H13" i="36"/>
  <c r="G13"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AX841" i="36" l="1"/>
  <c r="AX840" i="36"/>
  <c r="AX839" i="36"/>
  <c r="AX838" i="36"/>
  <c r="AX837" i="36"/>
  <c r="AX836" i="36"/>
  <c r="AX835" i="36"/>
  <c r="AX834" i="36"/>
  <c r="AX833" i="36"/>
  <c r="AX832" i="36"/>
  <c r="AX831" i="36"/>
  <c r="AX830" i="36"/>
  <c r="AX829" i="36"/>
  <c r="AX828" i="36"/>
  <c r="AX827" i="36"/>
  <c r="AX826" i="36"/>
  <c r="AX825" i="36"/>
  <c r="AX824" i="36"/>
  <c r="AX823" i="36"/>
  <c r="AX822" i="36"/>
  <c r="AX817" i="36"/>
  <c r="AX816" i="36"/>
  <c r="AX810" i="36"/>
  <c r="AX815" i="36"/>
  <c r="AX814" i="36"/>
  <c r="AX813" i="36"/>
  <c r="AX812" i="36"/>
  <c r="AX811" i="36"/>
  <c r="AX821" i="36"/>
  <c r="AX820" i="36"/>
  <c r="AX819" i="36"/>
  <c r="AX818" i="36"/>
  <c r="AX809" i="36"/>
  <c r="AX806" i="36"/>
  <c r="AX808" i="36"/>
  <c r="AX807" i="36"/>
  <c r="AX805" i="36"/>
  <c r="AX804" i="36"/>
  <c r="AX803" i="36"/>
  <c r="AX802" i="36"/>
  <c r="AX801" i="36"/>
  <c r="AX800" i="36"/>
  <c r="AX799" i="36"/>
  <c r="AX798" i="36"/>
  <c r="AX797" i="36"/>
  <c r="AX796" i="36"/>
  <c r="AX795" i="36"/>
  <c r="AX794" i="36"/>
  <c r="AX793" i="36"/>
  <c r="AX789" i="36"/>
  <c r="AX788" i="36"/>
  <c r="AX787" i="36"/>
  <c r="AX786" i="36"/>
  <c r="AX785" i="36"/>
  <c r="AX784" i="36"/>
  <c r="AX783" i="36"/>
  <c r="AX782" i="36"/>
  <c r="AX781" i="36"/>
  <c r="AX780" i="36"/>
  <c r="AX779" i="36"/>
  <c r="AX778" i="36"/>
  <c r="AX777" i="36"/>
  <c r="AX776" i="36"/>
  <c r="AX775" i="36"/>
  <c r="AX774" i="36"/>
  <c r="AX773" i="36"/>
  <c r="AX772" i="36"/>
  <c r="AX771" i="36"/>
  <c r="AX770" i="36"/>
  <c r="AX769" i="36"/>
  <c r="AX768" i="36"/>
  <c r="AX767" i="36"/>
  <c r="AX766" i="36"/>
  <c r="AX765" i="36"/>
  <c r="AX764" i="36"/>
  <c r="AX763" i="36"/>
  <c r="AX762" i="36"/>
  <c r="AX761" i="36"/>
  <c r="AX760" i="36"/>
  <c r="AX759" i="36"/>
  <c r="AX758" i="36"/>
  <c r="AX757" i="36"/>
  <c r="AX756" i="36"/>
  <c r="AX755" i="36"/>
  <c r="AX754" i="36"/>
  <c r="AX753" i="36"/>
  <c r="AX752" i="36"/>
  <c r="AX751" i="36"/>
  <c r="AX750" i="36"/>
  <c r="AX749" i="36"/>
  <c r="AX748" i="36"/>
  <c r="AX747" i="36"/>
  <c r="AX746" i="36"/>
  <c r="AX745" i="36"/>
  <c r="AX744" i="36"/>
  <c r="AX743" i="36"/>
  <c r="AX742" i="36"/>
  <c r="AX741" i="36"/>
  <c r="AX740" i="36"/>
  <c r="AX739" i="36"/>
  <c r="AX738" i="36"/>
  <c r="AX737" i="36"/>
  <c r="AX736" i="36"/>
  <c r="AX735" i="36"/>
  <c r="AX734" i="36"/>
  <c r="AX733" i="36"/>
  <c r="AX732" i="36"/>
  <c r="AX731" i="36"/>
  <c r="AX730" i="36"/>
  <c r="AX729" i="36"/>
  <c r="AX728" i="36"/>
  <c r="AX727" i="36"/>
  <c r="AX726" i="36"/>
  <c r="AX725" i="36"/>
  <c r="AX724" i="36"/>
  <c r="AX723" i="36"/>
  <c r="AX722" i="36"/>
  <c r="AX721" i="36"/>
  <c r="AX720" i="36"/>
  <c r="AX719" i="36"/>
  <c r="AX718" i="36"/>
  <c r="AX717" i="36"/>
  <c r="AX716" i="36"/>
  <c r="AX715" i="36"/>
  <c r="AX714" i="36"/>
  <c r="AX713" i="36"/>
  <c r="AX712" i="36"/>
  <c r="AX711" i="36"/>
  <c r="AX710" i="36"/>
  <c r="AX709" i="36"/>
  <c r="AX708" i="36"/>
  <c r="AX707" i="36"/>
  <c r="AX706" i="36"/>
  <c r="AX705" i="36"/>
  <c r="AX704" i="36"/>
  <c r="AX703" i="36"/>
  <c r="AX702" i="36"/>
  <c r="AX701" i="36"/>
  <c r="AX700" i="36"/>
  <c r="AX699" i="36"/>
  <c r="AX698" i="36"/>
  <c r="AX697" i="36"/>
  <c r="AX696" i="36"/>
  <c r="AX695" i="36"/>
  <c r="AX690" i="36"/>
  <c r="AX688" i="36"/>
  <c r="AX694" i="36"/>
  <c r="AX693" i="36"/>
  <c r="AX692" i="36"/>
  <c r="AX691" i="36"/>
  <c r="AX689" i="36"/>
  <c r="AX687" i="36"/>
  <c r="AX686" i="36"/>
  <c r="AX685" i="36"/>
  <c r="AX684" i="36"/>
  <c r="AX683" i="36"/>
  <c r="AX682" i="36"/>
  <c r="AX681" i="36"/>
  <c r="AX680" i="36"/>
  <c r="AX679" i="36"/>
  <c r="AX670" i="36"/>
  <c r="AX669" i="36"/>
  <c r="AX668" i="36"/>
  <c r="AX655" i="36"/>
  <c r="AX659" i="36"/>
  <c r="AX656" i="36"/>
  <c r="AX658" i="36"/>
  <c r="AX657" i="36"/>
  <c r="AX645" i="36"/>
  <c r="AX602" i="36"/>
  <c r="AX640" i="36"/>
  <c r="AX639" i="36"/>
  <c r="AX638" i="36"/>
  <c r="AX637" i="36"/>
  <c r="AX636" i="36"/>
  <c r="AX635" i="36"/>
  <c r="AX634" i="36"/>
  <c r="AX644" i="36"/>
  <c r="AX632" i="36"/>
  <c r="AX631" i="36"/>
  <c r="AX630" i="36"/>
  <c r="AX629" i="36"/>
  <c r="AX628" i="36"/>
  <c r="AX627" i="36"/>
  <c r="AX626" i="36"/>
  <c r="AX643" i="36"/>
  <c r="AX617" i="36"/>
  <c r="AX616" i="36"/>
  <c r="AX615" i="36"/>
  <c r="AX614" i="36"/>
  <c r="AX613" i="36"/>
  <c r="AX642" i="36"/>
  <c r="AX675" i="36"/>
  <c r="AX674" i="36"/>
  <c r="AX601" i="36"/>
  <c r="AX600" i="36"/>
  <c r="AX599" i="36"/>
  <c r="AX678" i="36"/>
  <c r="AX664" i="36"/>
  <c r="AX597" i="36"/>
  <c r="AX667" i="36"/>
  <c r="AX666" i="36"/>
  <c r="AX677" i="36"/>
  <c r="AX676" i="36"/>
  <c r="AX665" i="36"/>
  <c r="AX596" i="36"/>
  <c r="AX673" i="36"/>
  <c r="AX672" i="36"/>
  <c r="AX671" i="36"/>
  <c r="AX641" i="36"/>
  <c r="AX598" i="36"/>
  <c r="AX663" i="36"/>
  <c r="AX662" i="36"/>
  <c r="AX661" i="36"/>
  <c r="AX660" i="36"/>
  <c r="AX653" i="36"/>
  <c r="AX652" i="36"/>
  <c r="AX647" i="36"/>
  <c r="AX650" i="36"/>
  <c r="AX649" i="36"/>
  <c r="AX648" i="36"/>
  <c r="AX646" i="36"/>
  <c r="AX633" i="36"/>
  <c r="AX625" i="36"/>
  <c r="AX618" i="36"/>
  <c r="AX612" i="36"/>
  <c r="AX611" i="36"/>
  <c r="AX610" i="36"/>
  <c r="AX609" i="36"/>
  <c r="AX608" i="36"/>
  <c r="AX607" i="36"/>
  <c r="AX606" i="36"/>
  <c r="AX605" i="36"/>
  <c r="AX604" i="36"/>
  <c r="AX603" i="36"/>
  <c r="AX654" i="36"/>
  <c r="AX651" i="36"/>
  <c r="AX595" i="36"/>
  <c r="AX594" i="36"/>
  <c r="AX593" i="36"/>
  <c r="AX592" i="36"/>
  <c r="AX591" i="36"/>
  <c r="AX589" i="36"/>
  <c r="AX590" i="36"/>
  <c r="AX588" i="36"/>
  <c r="AX587" i="36"/>
  <c r="AX586" i="36"/>
  <c r="AX585" i="36"/>
  <c r="AX584" i="36"/>
  <c r="AX583" i="36"/>
  <c r="AX580" i="36"/>
  <c r="AX582" i="36"/>
  <c r="AX579" i="36"/>
  <c r="AX581" i="36"/>
  <c r="AX578" i="36"/>
  <c r="AX577" i="36"/>
  <c r="AX576" i="36"/>
  <c r="AX575" i="36"/>
  <c r="AX574" i="36"/>
  <c r="AX573" i="36"/>
  <c r="AX572" i="36"/>
  <c r="AX571" i="36"/>
  <c r="AX570" i="36"/>
  <c r="AX569" i="36"/>
  <c r="AX568" i="36"/>
  <c r="AX567" i="36"/>
  <c r="AX566" i="36"/>
  <c r="AX565" i="36"/>
  <c r="AX564" i="36"/>
  <c r="AX563" i="36"/>
  <c r="AX562" i="36"/>
  <c r="AX561" i="36"/>
  <c r="AX560" i="36"/>
  <c r="AX559" i="36"/>
  <c r="AX558" i="36"/>
  <c r="AX557" i="36"/>
  <c r="AX556" i="36"/>
  <c r="AX555" i="36"/>
  <c r="AX554" i="36"/>
  <c r="AX553" i="36"/>
  <c r="AX552" i="36"/>
  <c r="AX551" i="36"/>
  <c r="AX550" i="36"/>
  <c r="AX549" i="36"/>
  <c r="AX548" i="36"/>
  <c r="AX547" i="36"/>
  <c r="AX546" i="36"/>
  <c r="AX545" i="36"/>
  <c r="AX544" i="36"/>
  <c r="AX543" i="36"/>
  <c r="AX542" i="36"/>
  <c r="AX541" i="36"/>
  <c r="AX540" i="36"/>
  <c r="AX539" i="36"/>
  <c r="AX538" i="36"/>
  <c r="AX537" i="36"/>
  <c r="AX536" i="36"/>
  <c r="AX535" i="36"/>
  <c r="AX534" i="36"/>
  <c r="AX533" i="36"/>
  <c r="AX532" i="36"/>
  <c r="AX531" i="36"/>
  <c r="AX530" i="36"/>
  <c r="AX529" i="36"/>
  <c r="AX528" i="36"/>
  <c r="AX527" i="36"/>
  <c r="AX526" i="36"/>
  <c r="AX525" i="36"/>
  <c r="AX524" i="36"/>
  <c r="AX523" i="36"/>
  <c r="AX522" i="36"/>
  <c r="AX521" i="36"/>
  <c r="AX520" i="36"/>
  <c r="AX519" i="36"/>
  <c r="AX518" i="36"/>
  <c r="AX517" i="36"/>
  <c r="AX516" i="36"/>
  <c r="AX515" i="36"/>
  <c r="AX514" i="36"/>
  <c r="AX513" i="36"/>
  <c r="AX512" i="36"/>
  <c r="AX511" i="36"/>
  <c r="AX510" i="36"/>
  <c r="AX509" i="36"/>
  <c r="AX508" i="36"/>
  <c r="AX507" i="36"/>
  <c r="AX506" i="36"/>
  <c r="AX505" i="36"/>
  <c r="AX504" i="36"/>
  <c r="AX503" i="36"/>
  <c r="AX502" i="36"/>
  <c r="AX501" i="36"/>
  <c r="AX500" i="36"/>
  <c r="AX499" i="36"/>
  <c r="AX498" i="36"/>
  <c r="AX497" i="36"/>
  <c r="AX496" i="36"/>
  <c r="AX495" i="36"/>
  <c r="AX494" i="36"/>
  <c r="AX493" i="36"/>
  <c r="AX492" i="36"/>
  <c r="AX491" i="36"/>
  <c r="AX490" i="36"/>
  <c r="AX489" i="36"/>
  <c r="AX488" i="36"/>
  <c r="AX487" i="36"/>
  <c r="AX486" i="36"/>
  <c r="AX485" i="36"/>
  <c r="AX484" i="36"/>
  <c r="AX483" i="36"/>
  <c r="AX482" i="36"/>
  <c r="AX481" i="36"/>
  <c r="AX480" i="36"/>
  <c r="AX479" i="36"/>
  <c r="AX478" i="36"/>
  <c r="AX477" i="36"/>
  <c r="AX476" i="36"/>
  <c r="AX475" i="36"/>
  <c r="AX474" i="36"/>
  <c r="AX473" i="36"/>
  <c r="AX472" i="36"/>
  <c r="AX471" i="36"/>
  <c r="AX470" i="36"/>
  <c r="AX469" i="36"/>
  <c r="AX468" i="36"/>
  <c r="AX467" i="36"/>
  <c r="AX466" i="36"/>
  <c r="AX465" i="36"/>
  <c r="AX464" i="36"/>
  <c r="AX463" i="36"/>
  <c r="AX462" i="36"/>
  <c r="AX461" i="36"/>
  <c r="AX460" i="36"/>
  <c r="AX459" i="36"/>
  <c r="AX458" i="36"/>
  <c r="AX457" i="36"/>
  <c r="AX456" i="36"/>
  <c r="AX455" i="36"/>
  <c r="AX454" i="36"/>
  <c r="AX453" i="36"/>
  <c r="AX452" i="36"/>
  <c r="AX451" i="36"/>
  <c r="AX450" i="36"/>
  <c r="AX449" i="36"/>
  <c r="AX448" i="36"/>
  <c r="AX447" i="36"/>
  <c r="AX446" i="36"/>
  <c r="AX445" i="36"/>
  <c r="AX444" i="36"/>
  <c r="AX443" i="36"/>
  <c r="AX442" i="36"/>
  <c r="AX441" i="36"/>
  <c r="AX440" i="36"/>
  <c r="AX439" i="36"/>
  <c r="AX438" i="36"/>
  <c r="AX437" i="36"/>
  <c r="AX436" i="36"/>
  <c r="AX435" i="36"/>
  <c r="AX434" i="36"/>
  <c r="AX433" i="36"/>
  <c r="AX432" i="36"/>
  <c r="AX431" i="36"/>
  <c r="AX430" i="36"/>
  <c r="AX429" i="36"/>
  <c r="AX428" i="36"/>
  <c r="AX427" i="36"/>
  <c r="AX426" i="36"/>
  <c r="AX425" i="36"/>
  <c r="AX424" i="36"/>
  <c r="AX423" i="36"/>
  <c r="AX422" i="36"/>
  <c r="AX421" i="36"/>
  <c r="AX420" i="36"/>
  <c r="AX419" i="36"/>
  <c r="AX418" i="36"/>
  <c r="AX417" i="36"/>
  <c r="AX416" i="36"/>
  <c r="AX415" i="36"/>
  <c r="AX414" i="36"/>
  <c r="AX413" i="36"/>
  <c r="AX412" i="36"/>
  <c r="AX411" i="36"/>
  <c r="AX410" i="36"/>
  <c r="AX409" i="36"/>
  <c r="AX408" i="36"/>
  <c r="AX407" i="36"/>
  <c r="AX406" i="36"/>
  <c r="AX405" i="36"/>
  <c r="AX404" i="36"/>
  <c r="AX403" i="36"/>
  <c r="AX402" i="36"/>
  <c r="AX401" i="36"/>
  <c r="AX400" i="36"/>
  <c r="AX399" i="36"/>
  <c r="AX398" i="36"/>
  <c r="AX397" i="36"/>
  <c r="AX396" i="36"/>
  <c r="AX395" i="36"/>
  <c r="AX389" i="36"/>
  <c r="AX394" i="36"/>
  <c r="AX393" i="36"/>
  <c r="AX392" i="36"/>
  <c r="AX391" i="36"/>
  <c r="AX390" i="36"/>
  <c r="AX388" i="36"/>
  <c r="AX387" i="36"/>
  <c r="AX386" i="36"/>
  <c r="AX385" i="36"/>
  <c r="AX384" i="36"/>
  <c r="AX383" i="36"/>
  <c r="AX382" i="36"/>
  <c r="AX381" i="36"/>
  <c r="AX380" i="36"/>
  <c r="AX379" i="36"/>
  <c r="AX378" i="36"/>
  <c r="AX377" i="36"/>
  <c r="AX376" i="36"/>
  <c r="AX375" i="36"/>
  <c r="AX374" i="36"/>
  <c r="AX373" i="36"/>
  <c r="AX372" i="36"/>
  <c r="AX371" i="36"/>
  <c r="AX370" i="36"/>
  <c r="AX369" i="36"/>
  <c r="AX368" i="36"/>
  <c r="AX367" i="36"/>
  <c r="AX366" i="36"/>
  <c r="AX365" i="36"/>
  <c r="AX364" i="36"/>
  <c r="AX363" i="36"/>
  <c r="AX362" i="36"/>
  <c r="AX361" i="36"/>
  <c r="AX360" i="36"/>
  <c r="AX359" i="36"/>
  <c r="AX358" i="36"/>
  <c r="AX357" i="36"/>
  <c r="AX356" i="36"/>
  <c r="AX355" i="36"/>
  <c r="AX354" i="36"/>
  <c r="AX353" i="36"/>
  <c r="AX352" i="36"/>
  <c r="AX351" i="36"/>
  <c r="AX350" i="36"/>
  <c r="AX349" i="36"/>
  <c r="AX348" i="36"/>
  <c r="AX347" i="36"/>
  <c r="AX346" i="36"/>
  <c r="AX345" i="36"/>
  <c r="AX344" i="36"/>
  <c r="AX343" i="36"/>
  <c r="AX342" i="36"/>
  <c r="AX341" i="36"/>
  <c r="AX340" i="36"/>
  <c r="AX339" i="36"/>
  <c r="AX338" i="36"/>
  <c r="AX337" i="36"/>
  <c r="AX336" i="36"/>
  <c r="AX335" i="36"/>
  <c r="AX334" i="36"/>
  <c r="AX333" i="36"/>
  <c r="AX332" i="36"/>
  <c r="AX331" i="36"/>
  <c r="AX330" i="36"/>
  <c r="AX329" i="36"/>
  <c r="AX328" i="36"/>
  <c r="AX327" i="36"/>
  <c r="AX326" i="36"/>
  <c r="AX325" i="36"/>
  <c r="AX324" i="36"/>
  <c r="AX323" i="36"/>
  <c r="AX322" i="36"/>
  <c r="AX321" i="36"/>
  <c r="AX320" i="36"/>
  <c r="AX319" i="36"/>
  <c r="AX318" i="36"/>
  <c r="AX317" i="36"/>
  <c r="AX316" i="36"/>
  <c r="AX315" i="36"/>
  <c r="AX314" i="36"/>
  <c r="AX313" i="36"/>
  <c r="AX312" i="36"/>
  <c r="AX311" i="36"/>
  <c r="AX310" i="36"/>
  <c r="AX309" i="36"/>
  <c r="AX308" i="36"/>
  <c r="AX307" i="36"/>
  <c r="AX306" i="36"/>
  <c r="AX305" i="36"/>
  <c r="AX304" i="36"/>
  <c r="AX303" i="36"/>
  <c r="AX302" i="36"/>
  <c r="AX301" i="36"/>
  <c r="AX300" i="36"/>
  <c r="AX299" i="36"/>
  <c r="AX298" i="36"/>
  <c r="AX297" i="36"/>
  <c r="AX296" i="36"/>
  <c r="AX295" i="36"/>
  <c r="AX294" i="36"/>
  <c r="AX293" i="36"/>
  <c r="AX292" i="36"/>
  <c r="AX291" i="36"/>
  <c r="AX290" i="36"/>
  <c r="AX289" i="36"/>
  <c r="AX288" i="36"/>
  <c r="AX287" i="36"/>
  <c r="AX286" i="36"/>
  <c r="AX285" i="36"/>
  <c r="AX284" i="36"/>
  <c r="AX283" i="36"/>
  <c r="AX282" i="36"/>
  <c r="AX281" i="36"/>
  <c r="AX280" i="36"/>
  <c r="AX279" i="36"/>
  <c r="AX278" i="36"/>
  <c r="AX277" i="36"/>
  <c r="AX276" i="36"/>
  <c r="AX275" i="36"/>
  <c r="AX274" i="36"/>
  <c r="AX273" i="36"/>
  <c r="AX272" i="36"/>
  <c r="AX271" i="36"/>
  <c r="AX270" i="36"/>
  <c r="AX269" i="36"/>
  <c r="AX268" i="36"/>
  <c r="AX267" i="36"/>
  <c r="AX266" i="36"/>
  <c r="AX265" i="36"/>
  <c r="AX264" i="36"/>
  <c r="AX263" i="36"/>
  <c r="AX262" i="36"/>
  <c r="AX261" i="36"/>
  <c r="AX260" i="36"/>
  <c r="AX259" i="36"/>
  <c r="AX258" i="36"/>
  <c r="AX257" i="36"/>
  <c r="AX256" i="36"/>
  <c r="AX255" i="36"/>
  <c r="AX254" i="36"/>
  <c r="AX253" i="36"/>
  <c r="AX252" i="36"/>
  <c r="AX251" i="36"/>
  <c r="AX250" i="36"/>
  <c r="AX249" i="36"/>
  <c r="AX248" i="36"/>
  <c r="AX247" i="36"/>
  <c r="AX246" i="36"/>
  <c r="AX245" i="36"/>
  <c r="AX244" i="36"/>
  <c r="AX243" i="36"/>
  <c r="AX242" i="36"/>
  <c r="AX241" i="36"/>
  <c r="AX240" i="36"/>
  <c r="AX239" i="36"/>
  <c r="AX238" i="36"/>
  <c r="AX237" i="36"/>
  <c r="AX236" i="36"/>
  <c r="AX235" i="36"/>
  <c r="AX234" i="36"/>
  <c r="AX233" i="36"/>
  <c r="AX232" i="36"/>
  <c r="AX231" i="36"/>
  <c r="AX230" i="36"/>
  <c r="AX229" i="36"/>
  <c r="AX228" i="36"/>
  <c r="AX227" i="36"/>
  <c r="AX226" i="36"/>
  <c r="AX225" i="36"/>
  <c r="AX224" i="36"/>
  <c r="AX223" i="36"/>
  <c r="AX222" i="36"/>
  <c r="AX221" i="36"/>
  <c r="AX220" i="36"/>
  <c r="AX219" i="36"/>
  <c r="AX218" i="36"/>
  <c r="AX217" i="36"/>
  <c r="AX216" i="36"/>
  <c r="AX215" i="36"/>
  <c r="AX214" i="36"/>
  <c r="AX213" i="36"/>
  <c r="AX212" i="36"/>
  <c r="AX211" i="36"/>
  <c r="AX210" i="36"/>
  <c r="AX209" i="36"/>
  <c r="AX208" i="36"/>
  <c r="AX207" i="36"/>
  <c r="AX206" i="36"/>
  <c r="AX205" i="36"/>
  <c r="AX204" i="36"/>
  <c r="AX203" i="36"/>
  <c r="AX202" i="36"/>
  <c r="AX201" i="36"/>
  <c r="AX200" i="36"/>
  <c r="AX199" i="36"/>
  <c r="AX198" i="36"/>
  <c r="AX197" i="36"/>
  <c r="AX196" i="36"/>
  <c r="AX195" i="36"/>
  <c r="AX194" i="36"/>
  <c r="AX193" i="36"/>
  <c r="AX192" i="36"/>
  <c r="AX191" i="36"/>
  <c r="AX190" i="36"/>
  <c r="AX189" i="36"/>
  <c r="AX188" i="36"/>
  <c r="AX187" i="36"/>
  <c r="AX186" i="36"/>
  <c r="AX185" i="36"/>
  <c r="AX184" i="36"/>
  <c r="AX183" i="36"/>
  <c r="AX182" i="36"/>
  <c r="AX181" i="36"/>
  <c r="AX180" i="36"/>
  <c r="AX179" i="36"/>
  <c r="AX178" i="36"/>
  <c r="AX177" i="36"/>
  <c r="AX176" i="36"/>
  <c r="AX175" i="36"/>
  <c r="AX174" i="36"/>
  <c r="AX173" i="36"/>
  <c r="AX172" i="36"/>
  <c r="AX171" i="36"/>
  <c r="AX170" i="36"/>
  <c r="AX169" i="36"/>
  <c r="AX168" i="36"/>
  <c r="AX167" i="36"/>
  <c r="AX166" i="36"/>
  <c r="AX165" i="36"/>
  <c r="AX164" i="36"/>
  <c r="AX163" i="36"/>
  <c r="AX162" i="36"/>
  <c r="AX161" i="36"/>
  <c r="AX160" i="36"/>
  <c r="AX159" i="36"/>
  <c r="AX158" i="36"/>
  <c r="AX157" i="36"/>
  <c r="AX156" i="36"/>
  <c r="AX155" i="36"/>
  <c r="AX154" i="36"/>
  <c r="AX153" i="36"/>
  <c r="AX152" i="36"/>
  <c r="AX151" i="36"/>
  <c r="AX150" i="36"/>
  <c r="AX149" i="36"/>
  <c r="AX148" i="36"/>
  <c r="AX147" i="36"/>
  <c r="AX146" i="36"/>
  <c r="AX145" i="36"/>
  <c r="AX144" i="36"/>
  <c r="AX143" i="36"/>
  <c r="AX142" i="36"/>
  <c r="AX139" i="36"/>
  <c r="AX140" i="36"/>
  <c r="AX141" i="36"/>
  <c r="AX138" i="36"/>
  <c r="AX137" i="36"/>
  <c r="AX136" i="36"/>
  <c r="AX135" i="36"/>
  <c r="AX134" i="36"/>
  <c r="AX133" i="36"/>
  <c r="AX132" i="36"/>
  <c r="AX131" i="36"/>
  <c r="AX130" i="36"/>
  <c r="AX129" i="36"/>
  <c r="AX127" i="36"/>
  <c r="AX126" i="36"/>
  <c r="AX125" i="36"/>
  <c r="AX124" i="36"/>
  <c r="AX123" i="36"/>
  <c r="AX122" i="36"/>
  <c r="AX121" i="36"/>
  <c r="AX120" i="36"/>
  <c r="AX128" i="36"/>
  <c r="AX119" i="36"/>
  <c r="AX118" i="36"/>
  <c r="AX117" i="36"/>
  <c r="AX116" i="36"/>
  <c r="AX115" i="36"/>
  <c r="AX114" i="36"/>
  <c r="AX113" i="36"/>
  <c r="AX112" i="36"/>
  <c r="AX111" i="36"/>
  <c r="AX110" i="36"/>
  <c r="AX109" i="36"/>
  <c r="AX108" i="36"/>
  <c r="AX107" i="36"/>
  <c r="AX106" i="36"/>
  <c r="AX105" i="36"/>
  <c r="AX104" i="36"/>
  <c r="AX103" i="36"/>
  <c r="AX102" i="36"/>
  <c r="AX101" i="36"/>
  <c r="AX100" i="36"/>
  <c r="AX99" i="36"/>
  <c r="AX98" i="36"/>
  <c r="AX87" i="36"/>
  <c r="AX86" i="36"/>
  <c r="AX85" i="36"/>
  <c r="AX97" i="36"/>
  <c r="AX96" i="36"/>
  <c r="AX95" i="36"/>
  <c r="AX94" i="36"/>
  <c r="AX93" i="36"/>
  <c r="AX92" i="36"/>
  <c r="AX91" i="36"/>
  <c r="AX90" i="36"/>
  <c r="AX89" i="36"/>
  <c r="AX88" i="36"/>
  <c r="AX84" i="36"/>
  <c r="AX83" i="36"/>
  <c r="AX82" i="36"/>
  <c r="AX81" i="36"/>
  <c r="AX80" i="36"/>
  <c r="AX79" i="36"/>
  <c r="AX78" i="36"/>
  <c r="AX790" i="36"/>
  <c r="AX77" i="36"/>
  <c r="AX76" i="36"/>
  <c r="AX75" i="36"/>
  <c r="AX74" i="36"/>
  <c r="AX73" i="36"/>
  <c r="AX72" i="36"/>
  <c r="AX71" i="36"/>
  <c r="AX70" i="36"/>
  <c r="AX69" i="36"/>
  <c r="AX68" i="36"/>
  <c r="AX67" i="36"/>
  <c r="AX66" i="36"/>
  <c r="AX65" i="36"/>
  <c r="AX64" i="36"/>
  <c r="AX63" i="36"/>
  <c r="AX62" i="36"/>
  <c r="AX61" i="36"/>
  <c r="AX60" i="36"/>
  <c r="AX59" i="36"/>
  <c r="AX58" i="36"/>
  <c r="AX57" i="36"/>
  <c r="AX56" i="36"/>
  <c r="AX55" i="36"/>
  <c r="AX54" i="36"/>
  <c r="AX53" i="36"/>
  <c r="AX52" i="36"/>
  <c r="AX43" i="36"/>
  <c r="AX51" i="36"/>
  <c r="AX50" i="36"/>
  <c r="AX47" i="36"/>
  <c r="AX46" i="36"/>
  <c r="AX45" i="36"/>
  <c r="AX44" i="36"/>
  <c r="AX49" i="36"/>
  <c r="AX42" i="36"/>
  <c r="AX41" i="36"/>
  <c r="AX40" i="36"/>
  <c r="AX39" i="36"/>
  <c r="AX38" i="36"/>
  <c r="AX37" i="36"/>
  <c r="AX36" i="36"/>
  <c r="AX35" i="36"/>
  <c r="AX34" i="36"/>
  <c r="AX33" i="36"/>
  <c r="AX32" i="36"/>
  <c r="AX31" i="36"/>
  <c r="AX30" i="36"/>
  <c r="AX29" i="36"/>
  <c r="AX28" i="36"/>
  <c r="AX27" i="36"/>
  <c r="AX26" i="36"/>
  <c r="AX25" i="36"/>
  <c r="AX24" i="36"/>
  <c r="AX23" i="36"/>
  <c r="AX22" i="36"/>
  <c r="AX21" i="36"/>
  <c r="AX20" i="36"/>
  <c r="AX19" i="36"/>
  <c r="AX18" i="36"/>
  <c r="AX17" i="36"/>
  <c r="AX16" i="36"/>
  <c r="AX15" i="36"/>
  <c r="AX14" i="36"/>
  <c r="AX13" i="36"/>
  <c r="AX12" i="36"/>
  <c r="AX11" i="36"/>
  <c r="AX7" i="36"/>
  <c r="AX6" i="36"/>
  <c r="AX4" i="36"/>
  <c r="AX5" i="36"/>
  <c r="D21" i="28"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 r="J21" i="28"/>
  <c r="I21"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tc={9A008E7A-F825-4FC8-B2F6-8F7963AC435B}</author>
    <author>tc={F6386F8D-6559-4201-8831-868DF358AB93}</author>
    <author>tc={921498C8-DF40-47E6-8977-8CF09FBC82B8}</author>
    <author>tc={E0EA4CBF-78B4-4270-AAD3-D6FF1CA2F92E}</author>
    <author>tc={9552DE1F-F73F-4FAD-8C8B-9F4DE800AA00}</author>
    <author>tc={5A3129B9-7E45-4B84-A650-AF8269A3ED30}</author>
    <author>tc={31941A09-B96B-4D79-B16E-40F505B1D9B8}</author>
    <author>tc={6FB56CFD-CE45-40DE-A917-439A4D27B7B8}</author>
    <author>tc={F133A7A7-92AF-4D40-8953-7F9F53D78BC5}</author>
    <author>tc={3C3F18C2-2113-4BAD-91E7-85EAE2086CC8}</author>
    <author>tc={69CF7485-8742-4DAF-888A-217FDA9B8BFA}</author>
    <author>tc={CDFA583A-8D9B-43DF-B1DC-8B0A627746DE}</author>
    <author>tc={9DC924C6-5782-4D28-BF53-F20BAC5DEF0F}</author>
    <author>tc={D97B8F37-DA87-40C7-A3D6-E367483130BE}</author>
    <author>tc={5BC3C5D1-7E50-4556-973C-9DFBDF41F58C}</author>
    <author>tc={0825AAE3-4F8D-4C2D-9F8A-61B2CF2BACF4}</author>
    <author>tc={7A77EF36-0416-4516-BBCD-4F42B2B4A655}</author>
    <author>tc={BDC7F94E-1612-4CCD-AB91-93235934D60D}</author>
    <author>tc={E4D3CDE2-9AAD-4D3C-9C38-DB68F67A7952}</author>
    <author>tc={3C4E6AD1-861C-42C6-87CD-E67D3BCCA3D5}</author>
    <author>tc={D94CF8C5-06E4-40B5-A5DC-7128AB975357}</author>
    <author>tc={EB7CB8A4-ABCF-4F15-B2DA-9F95D3A8607D}</author>
    <author>tc={F00C1163-368D-419F-86C8-EA1A8BD61A7A}</author>
    <author>tc={6B0AB2EF-5E12-4717-BD5B-09749EB7E933}</author>
    <author>tc={4E50FD66-3F37-4A58-A4D0-B69F700787BA}</author>
    <author>tc={25505634-5EFF-46D9-B164-611EDF7581D5}</author>
    <author>tc={0B8FB4EE-6117-48FA-80D4-5D404857B180}</author>
    <author>tc={ADAF70C0-6071-4829-BC04-81FD4D732037}</author>
    <author>tc={EEE776DE-2AAE-458B-9B28-53C70E437211}</author>
    <author>tc={26A0A5B5-6CFB-414C-A4AE-3EAC8A19A3D8}</author>
    <author>tc={7BA06991-1E23-4864-865D-9F0EC7F41458}</author>
    <author>tc={293AC5FA-FDCB-4679-B12F-CBEF5B1DB179}</author>
    <author>tc={CC3C6CB3-BEC5-4759-8F31-53AE521E83FC}</author>
    <author>tc={F58AA308-1EB1-412E-983A-413EA3DAB11B}</author>
    <author>tc={CAF81C49-84A7-4892-A072-127A817AE0BA}</author>
    <author>tc={1B74A081-7CCD-4D5D-A664-202FCD1E0D9A}</author>
    <author>tc={BC2712E9-71FD-407F-8E07-8E991F1C957D}</author>
    <author>tc={64ED902F-9866-4BE8-BFFF-51FBCEADF604}</author>
    <author>tc={588C5C09-AF65-4341-BC10-355A7A54E5D3}</author>
    <author>tc={A3A752A6-A382-4AAC-A950-31896D075968}</author>
    <author>tc={8F64CFF8-0B34-4E58-9C00-992694DE3142}</author>
    <author>tc={E5E93DF9-43FE-4C2F-B02F-8FF0011406E5}</author>
    <author>tc={B334F6F0-B51C-4E29-BC07-950F1593129C}</author>
    <author>tc={48AA432A-41DA-4C0C-A4F5-CC2322A94B74}</author>
    <author>tc={BC5CA0AC-FE71-488B-8F3B-43E4501D9FE7}</author>
    <author>tc={27670141-B36C-4ACB-9747-4F7D60650200}</author>
    <author>tc={07A252D0-0C61-4D1D-ADAF-88EB6BBBFF4A}</author>
  </authors>
  <commentList>
    <comment ref="C33" authorId="0"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F43" authorId="1"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D69" authorId="2" shapeId="0" xr:uid="{921498C8-DF40-47E6-8977-8CF09FBC82B8}">
      <text>
        <t>[Threaded comment]
Your version of Excel allows you to read this threaded comment; however, any edits to it will get removed if the file is opened in a newer version of Excel. Learn more: https://go.microsoft.com/fwlink/?linkid=870924
Comment:
    Need to change to "Ratification of.." after I have adjusted the ETL to only say yes for countries which have ratified</t>
      </text>
    </comment>
    <comment ref="D78" authorId="3"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E78" authorId="4" shapeId="0" xr:uid="{9552DE1F-F73F-4FAD-8C8B-9F4DE800AA00}">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Q98" authorId="5" shapeId="0" xr:uid="{5A3129B9-7E45-4B84-A650-AF8269A3ED30}">
      <text>
        <t>[Threaded comment]
Your version of Excel allows you to read this threaded comment; however, any edits to it will get removed if the file is opened in a newer version of Excel. Learn more: https://go.microsoft.com/fwlink/?linkid=870924
Comment:
    If we decide to tag as CRM then we should group these with the other family-children benefit measures</t>
      </text>
    </comment>
    <comment ref="C112" authorId="6"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D129" authorId="7"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
Reply:
    Should we remove from database?</t>
      </text>
    </comment>
    <comment ref="F129" authorId="8"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
Reply:
    it does</t>
      </text>
    </comment>
    <comment ref="AY144" authorId="9" shapeId="0" xr:uid="{3C3F18C2-2113-4BAD-91E7-85EAE2086CC8}">
      <text>
        <t>[Threaded comment]
Your version of Excel allows you to read this threaded comment; however, any edits to it will get removed if the file is opened in a newer version of Excel. Learn more: https://go.microsoft.com/fwlink/?linkid=870924
Comment:
    Not sure how well this matches</t>
      </text>
    </comment>
    <comment ref="D146" authorId="10"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D147" authorId="11" shapeId="0" xr:uid="{CDFA583A-8D9B-43DF-B1DC-8B0A627746DE}">
      <text>
        <t>[Threaded comment]
Your version of Excel allows you to read this threaded comment; however, any edits to it will get removed if the file is opened in a newer version of Excel. Learn more: https://go.microsoft.com/fwlink/?linkid=870924
Comment:
    Repetition of indicator, need to decide which one to keep</t>
      </text>
    </comment>
    <comment ref="F148" authorId="12"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P148" authorId="13" shapeId="0" xr:uid="{D97B8F37-DA87-40C7-A3D6-E367483130BE}">
      <text>
        <t>[Threaded comment]
Your version of Excel allows you to read this threaded comment; however, any edits to it will get removed if the file is opened in a newer version of Excel. Learn more: https://go.microsoft.com/fwlink/?linkid=870924
Comment:
    Need to amend group name if we tag as CRM indicator</t>
      </text>
    </comment>
    <comment ref="D194" authorId="14" shapeId="0" xr:uid="{5BC3C5D1-7E50-4556-973C-9DFBDF41F58C}">
      <text>
        <t>[Threaded comment]
Your version of Excel allows you to read this threaded comment; however, any edits to it will get removed if the file is opened in a newer version of Excel. Learn more: https://go.microsoft.com/fwlink/?linkid=870924
Comment:
    I'm not sure how relevant this indicator is as the rate varies by country and I can't find the info on the rate for each country - plus it days the data shouldn't be compared to historical data, so we can't compare countries or analyse trends</t>
      </text>
    </comment>
    <comment ref="F198" authorId="15"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F199" authorId="16"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D220" authorId="17"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E222" authorId="18" shapeId="0" xr:uid="{E4D3CDE2-9AAD-4D3C-9C38-DB68F67A7952}">
      <text>
        <t xml:space="preserve">[Threaded comment]
Your version of Excel allows you to read this threaded comment; however, any edits to it will get removed if the file is opened in a newer version of Excel. Learn more: https://go.microsoft.com/fwlink/?linkid=870924
Comment:
    Needs to be revised
</t>
      </text>
    </comment>
    <comment ref="D255" authorId="19" shapeId="0" xr:uid="{3C4E6AD1-861C-42C6-87CD-E67D3BCCA3D5}">
      <text>
        <t>[Threaded comment]
Your version of Excel allows you to read this threaded comment; however, any edits to it will get removed if the file is opened in a newer version of Excel. Learn more: https://go.microsoft.com/fwlink/?linkid=870924
Comment:
    Consider a different name for this indicator - comprehensive doesn't seem right</t>
      </text>
    </comment>
    <comment ref="H255" authorId="20"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Q256" authorId="21" shapeId="0" xr:uid="{EB7CB8A4-ABCF-4F15-B2DA-9F95D3A8607D}">
      <text>
        <t>[Threaded comment]
Your version of Excel allows you to read this threaded comment; however, any edits to it will get removed if the file is opened in a newer version of Excel. Learn more: https://go.microsoft.com/fwlink/?linkid=870924
Comment:
    Need to decide to group or not</t>
      </text>
    </comment>
    <comment ref="D258" authorId="22" shapeId="0" xr:uid="{F00C1163-368D-419F-86C8-EA1A8BD61A7A}">
      <text>
        <t xml:space="preserve">[Threaded comment]
Your version of Excel allows you to read this threaded comment; however, any edits to it will get removed if the file is opened in a newer version of Excel. Learn more: https://go.microsoft.com/fwlink/?linkid=870924
Comment:
    We already have 0-14 years in the framework, more years and disaggregation available from this indicator
</t>
      </text>
    </comment>
    <comment ref="D262" authorId="23" shapeId="0" xr:uid="{6B0AB2EF-5E12-4717-BD5B-09749EB7E933}">
      <text>
        <t>[Threaded comment]
Your version of Excel allows you to read this threaded comment; however, any edits to it will get removed if the file is opened in a newer version of Excel. Learn more: https://go.microsoft.com/fwlink/?linkid=870924
Comment:
    We already have this indicator in framework for 15-24 years, can you include this one too or else replace other one with this?
Reply:
    although we also already have incidence rate for 0-14 and 10-19years in framework</t>
      </text>
    </comment>
    <comment ref="D275" authorId="24"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275" authorId="25"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6" authorId="26"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337" authorId="27"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F338" authorId="28" shapeId="0" xr:uid="{EEE776DE-2AAE-458B-9B28-53C70E437211}">
      <text>
        <t xml:space="preserve">[Threaded comment]
Your version of Excel allows you to read this threaded comment; however, any edits to it will get removed if the file is opened in a newer version of Excel. Learn more: https://go.microsoft.com/fwlink/?linkid=870924
Comment:
    No longer being published by UIS
</t>
      </text>
    </comment>
    <comment ref="D378" authorId="29"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D381" authorId="30"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84" authorId="31"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D478" authorId="32" shapeId="0" xr:uid="{CC3C6CB3-BEC5-4759-8F31-53AE521E83FC}">
      <text>
        <t>[Threaded comment]
Your version of Excel allows you to read this threaded comment; however, any edits to it will get removed if the file is opened in a newer version of Excel. Learn more: https://go.microsoft.com/fwlink/?linkid=870924
Comment:
    suggesting this name change - the definition shows the original name</t>
      </text>
    </comment>
    <comment ref="D558" authorId="33" shapeId="0" xr:uid="{F58AA308-1EB1-412E-983A-413EA3DAB11B}">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 ref="D579" authorId="34" shapeId="0" xr:uid="{CAF81C49-84A7-4892-A072-127A817AE0BA}">
      <text>
        <t>[Threaded comment]
Your version of Excel allows you to read this threaded comment; however, any edits to it will get removed if the file is opened in a newer version of Excel. Learn more: https://go.microsoft.com/fwlink/?linkid=870924
Comment:
    We have the rate of children in formal alternative care but no total number</t>
      </text>
    </comment>
    <comment ref="D589" authorId="35" shapeId="0" xr:uid="{1B74A081-7CCD-4D5D-A664-202FCD1E0D9A}">
      <text>
        <t>[Threaded comment]
Your version of Excel allows you to read this threaded comment; however, any edits to it will get removed if the file is opened in a newer version of Excel. Learn more: https://go.microsoft.com/fwlink/?linkid=870924
Comment:
    We have the rate but number the total number of children</t>
      </text>
    </comment>
    <comment ref="D652" authorId="36" shapeId="0" xr:uid="{BC2712E9-71FD-407F-8E07-8E991F1C957D}">
      <text>
        <t>[Threaded comment]
Your version of Excel allows you to read this threaded comment; however, any edits to it will get removed if the file is opened in a newer version of Excel. Learn more: https://go.microsoft.com/fwlink/?linkid=870924
Comment:
    does this count children coming in as well as going out of the country?</t>
      </text>
    </comment>
    <comment ref="D660" authorId="37" shapeId="0" xr:uid="{64ED902F-9866-4BE8-BFFF-51FBCEADF604}">
      <text>
        <t>[Threaded comment]
Your version of Excel allows you to read this threaded comment; however, any edits to it will get removed if the file is opened in a newer version of Excel. Learn more: https://go.microsoft.com/fwlink/?linkid=870924
Comment:
    Should these disability indicators have their own indicator groups?</t>
      </text>
    </comment>
    <comment ref="D665" authorId="38" shapeId="0" xr:uid="{588C5C09-AF65-4341-BC10-355A7A54E5D3}">
      <text>
        <t>[Threaded comment]
Your version of Excel allows you to read this threaded comment; however, any edits to it will get removed if the file is opened in a newer version of Excel. Learn more: https://go.microsoft.com/fwlink/?linkid=870924
Comment:
    We already number and rate, do we also want to include percentage</t>
      </text>
    </comment>
    <comment ref="D679" authorId="39" shapeId="0" xr:uid="{A3A752A6-A382-4AAC-A950-31896D075968}">
      <text>
        <t>[Threaded comment]
Your version of Excel allows you to read this threaded comment; however, any edits to it will get removed if the file is opened in a newer version of Excel. Learn more: https://go.microsoft.com/fwlink/?linkid=870924
Comment:
    we have the rate but no total number</t>
      </text>
    </comment>
    <comment ref="F704" authorId="40"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12" authorId="41"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F746" authorId="42"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D749" authorId="43" shapeId="0" xr:uid="{48AA432A-41DA-4C0C-A4F5-CC2322A94B74}">
      <text>
        <t>[Threaded comment]
Your version of Excel allows you to read this threaded comment; however, any edits to it will get removed if the file is opened in a newer version of Excel. Learn more: https://go.microsoft.com/fwlink/?linkid=870924
Comment:
    what does million local currency mean?</t>
      </text>
    </comment>
    <comment ref="C793" authorId="44"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95" authorId="45"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D804" authorId="46" shapeId="0" xr:uid="{07A252D0-0C61-4D1D-ADAF-88EB6BBBFF4A}">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<sst xmlns="http://schemas.openxmlformats.org/spreadsheetml/2006/main" count="76650" uniqueCount="7453">
  <si>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</si>
  <si>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</si>
  <si>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</si>
  <si>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</si>
  <si>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</si>
  <si>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</si>
  <si>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</si>
  <si>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</si>
  <si>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</si>
  <si>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</si>
  <si>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</si>
  <si>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</si>
  <si>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</si>
  <si>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</si>
  <si>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</si>
  <si>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</si>
  <si>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</si>
  <si>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</si>
  <si>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</si>
  <si>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</si>
  <si>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</si>
  <si>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</si>
  <si>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</si>
  <si>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</si>
  <si>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</si>
  <si>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</si>
  <si>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</si>
  <si>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</si>
  <si>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</si>
  <si>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</si>
  <si>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</si>
  <si>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</si>
  <si>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</si>
  <si>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</si>
  <si>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</si>
  <si>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</si>
  <si>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</si>
  <si>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</si>
  <si>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</si>
  <si>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</si>
  <si>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</si>
  <si>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</si>
  <si>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</si>
  <si>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</si>
  <si>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</si>
  <si>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</si>
  <si>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</si>
  <si>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</si>
  <si>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</si>
  <si>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</si>
  <si>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</si>
  <si>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</si>
  <si>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</si>
  <si>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</si>
  <si>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</si>
  <si>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</si>
  <si>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</si>
  <si>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</si>
  <si>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</si>
  <si>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</si>
  <si>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</si>
  <si>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</si>
  <si>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</si>
  <si>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</si>
  <si>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</si>
  <si>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</si>
  <si>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</si>
  <si>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</si>
  <si>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</si>
  <si>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</si>
  <si>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</si>
  <si>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</si>
  <si>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</si>
  <si>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</si>
  <si>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</si>
  <si>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</si>
  <si>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</si>
  <si>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</si>
  <si>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</si>
  <si>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</si>
  <si>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</si>
  <si>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</si>
  <si>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</si>
  <si>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</si>
  <si>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</si>
  <si>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</si>
  <si>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</si>
  <si>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</si>
  <si>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</si>
  <si>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</si>
  <si>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</si>
  <si>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</si>
  <si>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</si>
  <si>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</si>
  <si>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</si>
  <si>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</si>
  <si>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</si>
  <si>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</si>
  <si>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</si>
  <si>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</si>
  <si>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</si>
  <si>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</si>
  <si>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</si>
  <si>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</si>
  <si>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</si>
  <si>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</si>
  <si>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</si>
  <si>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</si>
  <si>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</si>
  <si>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</si>
  <si>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</si>
  <si>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</si>
  <si>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</si>
  <si>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</si>
  <si>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</si>
  <si>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</si>
  <si>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</si>
  <si>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</si>
  <si>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</si>
  <si>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</si>
  <si>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</si>
  <si>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</si>
  <si>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</si>
  <si>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</si>
  <si>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</si>
  <si>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</si>
  <si>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</si>
  <si>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</si>
  <si>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</si>
  <si>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</si>
  <si>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</si>
  <si>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</si>
  <si>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</si>
  <si>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</si>
  <si>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</si>
  <si>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</si>
  <si>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</si>
  <si>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</si>
  <si>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</si>
  <si>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</si>
  <si>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</si>
  <si>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</si>
  <si>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</si>
  <si>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</si>
  <si>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</si>
  <si>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</si>
  <si>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</si>
  <si>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</si>
  <si>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</si>
  <si>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</si>
  <si>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</si>
  <si>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</si>
  <si>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</si>
  <si>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</si>
  <si>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</si>
  <si>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</si>
  <si>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</si>
  <si>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</si>
  <si>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</si>
  <si>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</si>
  <si>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</si>
  <si>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</si>
  <si>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</si>
  <si>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</si>
  <si>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</si>
  <si>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</si>
  <si>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</si>
  <si>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</si>
  <si>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</si>
  <si>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</si>
  <si>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</si>
  <si>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</si>
  <si>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</si>
  <si>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</si>
  <si>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</si>
  <si>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</si>
  <si>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</si>
  <si>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</si>
  <si>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</si>
  <si>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</si>
  <si>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</si>
  <si>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</si>
  <si>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</si>
  <si>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</si>
  <si>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</si>
  <si>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</si>
  <si>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</si>
  <si>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</si>
  <si>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</si>
  <si>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</si>
  <si>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</si>
  <si>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</si>
  <si>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</si>
  <si>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</si>
  <si>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</si>
  <si>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</si>
  <si>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</si>
  <si>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</si>
  <si>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</si>
  <si>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</si>
  <si>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</si>
  <si>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</si>
  <si>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</si>
  <si>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</si>
  <si>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</si>
  <si>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</si>
  <si>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</si>
  <si>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</si>
  <si>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</si>
  <si>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</si>
  <si>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</si>
  <si>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</si>
  <si>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</si>
  <si>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</si>
  <si>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</si>
  <si>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</si>
  <si>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</si>
  <si>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</si>
  <si>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</si>
  <si>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</si>
  <si>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</si>
  <si>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</si>
  <si>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</si>
  <si>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</si>
  <si>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</si>
  <si>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</si>
  <si>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</si>
  <si>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</si>
  <si>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</si>
  <si>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</si>
  <si>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</si>
  <si>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</si>
  <si>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</si>
  <si>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</si>
  <si>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</si>
  <si>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</si>
  <si>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</si>
  <si>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</si>
  <si>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</si>
  <si>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</si>
  <si>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</si>
  <si>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</si>
  <si>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</si>
  <si>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</si>
  <si>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</si>
  <si>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</si>
  <si>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</si>
  <si>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</si>
  <si>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</si>
  <si>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</si>
  <si>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</si>
  <si>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</si>
  <si>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</si>
  <si>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</si>
  <si>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</si>
  <si>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</si>
  <si>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</si>
  <si>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</si>
  <si>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</si>
  <si>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</si>
  <si>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</si>
  <si>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</si>
  <si>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</si>
  <si>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</si>
  <si>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</si>
  <si>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</si>
  <si>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</si>
  <si>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</si>
  <si>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</si>
  <si>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</si>
  <si>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</si>
  <si>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</si>
  <si>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</si>
  <si>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</si>
  <si>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</si>
  <si>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</si>
  <si>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</si>
  <si>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</si>
  <si>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</si>
  <si>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</si>
  <si>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</si>
  <si>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</si>
  <si>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</si>
  <si>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</si>
  <si>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</si>
  <si>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</si>
  <si>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</si>
  <si>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</si>
  <si>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</si>
  <si>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</si>
  <si>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</si>
  <si>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</si>
  <si>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</si>
  <si>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</si>
  <si>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</si>
  <si>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</si>
  <si>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</si>
  <si>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</si>
  <si>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</si>
  <si>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</si>
  <si>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</si>
  <si>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</si>
  <si>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</si>
  <si>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</si>
  <si>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</si>
  <si>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</si>
  <si>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</si>
  <si>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</si>
  <si>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</si>
  <si>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</si>
  <si>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</si>
  <si>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</si>
  <si>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</si>
  <si>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</si>
  <si>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</si>
  <si>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</si>
  <si>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</si>
  <si>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</si>
  <si>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</si>
  <si>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</si>
  <si>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</si>
  <si>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</si>
  <si>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</si>
  <si>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</si>
  <si>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</si>
  <si>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</si>
  <si>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</si>
  <si>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</si>
  <si>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</si>
  <si>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</si>
  <si>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</si>
  <si>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</si>
  <si>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</si>
  <si>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</si>
  <si>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</si>
  <si>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</si>
  <si>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</si>
  <si>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</si>
  <si>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</si>
  <si>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</si>
  <si>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</si>
  <si>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</si>
  <si>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</si>
  <si>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</si>
  <si>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</si>
  <si>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</si>
  <si>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</si>
  <si>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</si>
  <si>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</si>
  <si>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</si>
  <si>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</si>
  <si>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</si>
  <si>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</si>
  <si>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</si>
  <si>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</si>
  <si>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</si>
  <si>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</si>
  <si>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</si>
  <si>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</si>
  <si>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</si>
  <si>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</si>
  <si>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</si>
  <si>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</si>
  <si>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</si>
  <si>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</si>
  <si>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</si>
  <si>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</si>
  <si>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</si>
  <si>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</si>
  <si>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</si>
  <si>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</si>
  <si>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</si>
  <si>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</si>
  <si>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</si>
  <si>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</si>
  <si>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</si>
  <si>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</si>
  <si>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</si>
  <si>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</si>
  <si>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</si>
  <si>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</si>
  <si>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</si>
  <si>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</si>
  <si>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</si>
  <si>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</si>
  <si>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</si>
  <si>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</si>
  <si>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</si>
  <si>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</si>
  <si>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</si>
  <si>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</si>
  <si>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</si>
  <si>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</si>
  <si>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</si>
  <si>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</si>
  <si>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</si>
  <si>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</si>
  <si>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</si>
  <si>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</si>
  <si>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</si>
  <si>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</si>
  <si>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</si>
  <si>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</si>
  <si>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</si>
  <si>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</si>
  <si>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</si>
  <si>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</si>
  <si>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</si>
  <si>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</si>
  <si>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</si>
  <si>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</si>
  <si>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</si>
  <si>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</si>
  <si>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</si>
  <si>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</si>
  <si>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</si>
  <si>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</si>
  <si>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</si>
  <si>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</si>
  <si>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</si>
  <si>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</si>
  <si>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</si>
  <si>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</si>
  <si>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</si>
  <si>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</si>
  <si>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</si>
  <si>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</si>
  <si>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</si>
  <si>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</si>
  <si>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</si>
  <si>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</si>
  <si>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</si>
  <si>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</si>
  <si>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</si>
  <si>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</si>
  <si>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</si>
  <si>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</si>
  <si>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</si>
  <si>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</si>
  <si>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</si>
  <si>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</si>
  <si>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</si>
  <si>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</si>
  <si>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</si>
  <si>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</si>
  <si>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</si>
  <si>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</si>
  <si>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</si>
  <si>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</si>
  <si>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</si>
  <si>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</si>
  <si>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</si>
  <si>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</si>
  <si>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</si>
  <si>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</si>
  <si>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</si>
  <si>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</si>
  <si>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</si>
  <si>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</si>
  <si>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</si>
  <si>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</si>
  <si>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</si>
  <si>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</si>
  <si>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</si>
  <si>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</si>
  <si>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</si>
  <si>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</si>
  <si>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</si>
  <si>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</si>
  <si>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</si>
  <si>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</si>
  <si>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</si>
  <si>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</si>
  <si>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</si>
  <si>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</si>
  <si>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</si>
  <si>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</si>
  <si>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</si>
  <si>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</si>
  <si>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</si>
  <si>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</si>
  <si>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</si>
  <si>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</si>
  <si>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</si>
  <si>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</si>
  <si>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</si>
  <si>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</si>
  <si>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</si>
  <si>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</si>
  <si>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</si>
  <si>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</si>
  <si>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</si>
  <si>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</si>
  <si>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</si>
  <si>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</si>
  <si>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</si>
  <si>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</si>
  <si>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</si>
  <si>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</si>
  <si>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</si>
  <si>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</si>
  <si>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</si>
  <si>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</si>
  <si>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</si>
  <si>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</si>
  <si>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</si>
  <si>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</si>
  <si>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</si>
  <si>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</si>
  <si>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</si>
  <si>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</si>
  <si>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</si>
  <si>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</si>
  <si>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</si>
  <si>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</si>
  <si>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</si>
  <si>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</si>
  <si>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</si>
  <si>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</si>
  <si>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</si>
  <si>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</si>
  <si>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</si>
  <si>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</si>
  <si>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</si>
  <si>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</si>
  <si>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</si>
  <si>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</si>
  <si>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</si>
  <si>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</si>
  <si>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</si>
  <si>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</si>
  <si>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</si>
  <si>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</si>
  <si>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</si>
  <si>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</si>
  <si>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</si>
  <si>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</si>
  <si>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</si>
  <si>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</si>
  <si>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</si>
  <si>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</si>
  <si>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</si>
  <si>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</si>
  <si>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</si>
  <si>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</si>
  <si>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</si>
  <si>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</si>
  <si>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</si>
  <si>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</si>
  <si>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</si>
  <si>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</si>
  <si>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</si>
  <si>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</si>
  <si>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</si>
  <si>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</si>
  <si>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</si>
  <si>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</si>
  <si>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</si>
  <si>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</si>
  <si>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</si>
  <si>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</si>
  <si>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</si>
  <si>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</si>
  <si>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</si>
  <si>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</si>
  <si>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</si>
  <si>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</si>
  <si>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</si>
  <si>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</si>
  <si>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</si>
  <si>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</si>
  <si>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</si>
  <si>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</si>
  <si>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</si>
  <si>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</si>
  <si>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</si>
  <si>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</si>
  <si>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</si>
  <si>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</si>
  <si>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</si>
  <si>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</si>
  <si>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</si>
  <si>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</si>
  <si>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</si>
  <si>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</si>
  <si>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</si>
  <si>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</si>
  <si>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</si>
  <si>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</si>
  <si>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</si>
  <si>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</si>
  <si>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</si>
  <si>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</si>
  <si>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</si>
  <si>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</si>
  <si>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</si>
  <si>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</si>
  <si>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</si>
  <si>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</si>
  <si>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</si>
  <si>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</si>
  <si>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</si>
  <si>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</si>
  <si>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</si>
  <si>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</si>
  <si>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</si>
  <si>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</si>
  <si>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</si>
  <si>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</si>
  <si>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</si>
  <si>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</si>
  <si>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</si>
  <si>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</si>
  <si>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</si>
  <si>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</si>
  <si>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</si>
  <si>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</si>
  <si>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</si>
  <si>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</si>
  <si>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</si>
  <si>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</si>
  <si>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</si>
  <si>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</si>
  <si>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</si>
  <si>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</si>
  <si>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</si>
  <si>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</si>
  <si>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</si>
  <si>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</si>
  <si>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</si>
  <si>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</si>
  <si>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</si>
  <si>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</si>
  <si>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</si>
  <si>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</si>
  <si>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</si>
  <si>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</si>
  <si>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</si>
  <si>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</si>
  <si>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</si>
  <si>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</si>
  <si>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</si>
  <si>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</si>
  <si>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</si>
  <si>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</si>
  <si>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</si>
  <si>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</si>
  <si>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</si>
  <si>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</si>
  <si>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</si>
  <si>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</si>
  <si>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</si>
  <si>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</si>
  <si>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</si>
  <si>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</si>
  <si>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</si>
  <si>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</si>
  <si>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</si>
  <si>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</si>
  <si>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</si>
  <si>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</si>
  <si>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</si>
  <si>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</si>
  <si>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</si>
  <si>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</si>
  <si>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</si>
  <si>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</si>
  <si>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</si>
  <si>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</si>
  <si>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</si>
  <si>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</si>
  <si>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</si>
  <si>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</si>
  <si>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</si>
  <si>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</si>
  <si>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</si>
  <si>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</si>
  <si>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</si>
  <si>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</si>
  <si>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</si>
  <si>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</si>
  <si>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</si>
  <si>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</si>
  <si>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</si>
  <si>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</si>
  <si>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</si>
  <si>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</si>
  <si>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</si>
  <si>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</si>
  <si>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</si>
  <si>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</si>
  <si>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</si>
  <si>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</si>
  <si>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</si>
  <si>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</si>
  <si>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</si>
  <si>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</si>
  <si>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</si>
  <si>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</si>
  <si>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</si>
  <si>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</si>
  <si>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</si>
  <si>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</si>
  <si>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</si>
  <si>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</si>
  <si>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</si>
  <si>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</si>
  <si>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</si>
  <si>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</si>
  <si>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</si>
  <si>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</si>
  <si>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</si>
  <si>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</si>
  <si>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</si>
  <si>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</si>
  <si>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</si>
  <si>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</si>
  <si>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</si>
  <si>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</si>
  <si>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</si>
  <si>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</si>
  <si>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</si>
  <si>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</si>
  <si>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</si>
  <si>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</si>
  <si>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</si>
  <si>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</si>
  <si>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</si>
  <si>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</si>
  <si>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</si>
  <si>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</si>
  <si>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</si>
  <si>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</si>
  <si>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</si>
  <si>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</si>
  <si>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</si>
  <si>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</si>
  <si>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</si>
  <si>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</si>
  <si>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</si>
  <si>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</si>
  <si>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</si>
  <si>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</si>
  <si>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</si>
  <si>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</si>
  <si>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</si>
  <si>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</si>
  <si>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</si>
  <si>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</si>
  <si>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</si>
  <si>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</si>
  <si>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</si>
  <si>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</si>
  <si>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</si>
  <si>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</si>
  <si>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</si>
  <si>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</si>
  <si>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</si>
  <si>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</si>
  <si>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</si>
  <si>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</si>
  <si>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</si>
  <si>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</si>
  <si>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</si>
  <si>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</si>
  <si>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</si>
  <si>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</si>
  <si>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</si>
  <si>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</si>
  <si>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</si>
  <si>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</si>
  <si>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</si>
  <si>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</si>
  <si>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</si>
  <si>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</si>
  <si>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</si>
  <si>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</si>
  <si>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</si>
  <si>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</si>
  <si>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</si>
  <si>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</si>
  <si>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</si>
  <si>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</si>
  <si>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</si>
  <si>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</si>
  <si>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</si>
  <si>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</si>
  <si>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</si>
  <si>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</si>
  <si>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</si>
  <si>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</si>
  <si>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</si>
  <si>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</si>
  <si>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</si>
  <si>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</si>
  <si>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</si>
  <si>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</si>
  <si>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</si>
  <si>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</si>
  <si>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</si>
  <si>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</si>
  <si>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</si>
  <si>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</si>
  <si>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</si>
  <si>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</si>
  <si>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</si>
  <si>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</si>
  <si>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</si>
  <si>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</si>
  <si>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</si>
  <si>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</si>
  <si>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</si>
  <si>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</si>
  <si>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</si>
  <si>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</si>
  <si>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</si>
  <si>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</si>
  <si>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</si>
  <si>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</si>
  <si>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</si>
  <si>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</si>
  <si>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</si>
  <si>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</si>
  <si>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</si>
  <si>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</si>
  <si>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</si>
  <si>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</si>
  <si>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</si>
  <si>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</si>
  <si>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</si>
  <si>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</si>
  <si>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</si>
  <si>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</si>
  <si>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</si>
  <si>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</si>
  <si>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</si>
  <si>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</si>
  <si>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</si>
  <si>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</si>
  <si>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</si>
  <si>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</si>
  <si>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</si>
  <si>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</si>
  <si>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</si>
  <si>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</si>
  <si>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</si>
  <si>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</si>
  <si>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</si>
  <si>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</si>
  <si>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</si>
  <si>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</si>
  <si>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</si>
  <si>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</si>
  <si>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</si>
  <si>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</si>
  <si>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</si>
  <si>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</si>
  <si>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</si>
  <si>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</si>
  <si>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</si>
  <si>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</si>
  <si>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</si>
  <si>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</si>
  <si>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</si>
  <si>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</si>
  <si>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</si>
  <si>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</si>
  <si>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</si>
  <si>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</si>
  <si>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</si>
  <si>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</si>
  <si>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</si>
  <si>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</si>
  <si>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</si>
  <si>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</si>
  <si>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</si>
  <si>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</si>
  <si>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</si>
  <si>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</si>
  <si>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</si>
  <si>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</si>
  <si>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</si>
  <si>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</si>
  <si>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</si>
  <si>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</si>
  <si>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</si>
  <si>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</si>
  <si>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</si>
  <si>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</si>
  <si>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</si>
  <si>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</si>
  <si>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</si>
  <si>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</si>
  <si>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</si>
  <si>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</si>
  <si>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</si>
  <si>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</si>
  <si>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</si>
  <si>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</si>
  <si>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</si>
  <si>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</si>
  <si>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</si>
  <si>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</si>
  <si>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</si>
  <si>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</si>
  <si>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</si>
  <si>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</si>
  <si>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</si>
  <si>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</si>
  <si>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</si>
  <si>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</si>
  <si>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</si>
  <si>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</si>
  <si>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</si>
  <si>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</si>
  <si>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</si>
  <si>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</si>
  <si>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</si>
  <si>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</si>
  <si>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</si>
  <si>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</si>
  <si>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</si>
  <si>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</si>
  <si>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</si>
  <si>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</si>
  <si>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</si>
  <si>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</si>
  <si>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</si>
  <si>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</si>
  <si>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</si>
  <si>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</si>
  <si>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</si>
  <si>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</si>
  <si>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</si>
  <si>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</si>
  <si>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</si>
  <si>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</si>
  <si>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</si>
  <si>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</si>
  <si>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</si>
  <si>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</si>
  <si>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</si>
  <si>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</si>
  <si>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</si>
  <si>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</si>
  <si>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</si>
  <si>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</si>
  <si>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</si>
  <si>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</si>
  <si>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</si>
  <si>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</si>
  <si>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</si>
  <si>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</si>
  <si>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</si>
  <si>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</si>
  <si>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</si>
  <si>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</si>
  <si>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</si>
  <si>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</si>
  <si>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</si>
  <si>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</si>
  <si>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</si>
  <si>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</si>
  <si>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</si>
  <si>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</si>
  <si>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</si>
  <si>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</si>
  <si>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</si>
  <si>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</si>
  <si>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</si>
  <si>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</si>
  <si>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</si>
  <si>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</si>
  <si>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</si>
  <si>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</si>
  <si>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</si>
  <si>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</si>
  <si>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</si>
  <si>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</si>
  <si>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</si>
  <si>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</si>
  <si>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</si>
  <si>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</si>
  <si>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</si>
  <si>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</si>
  <si>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</si>
  <si>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</si>
  <si>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</si>
  <si>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</si>
  <si>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</si>
  <si>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</si>
  <si>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</si>
  <si>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</si>
  <si>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</si>
  <si>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</si>
  <si>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</si>
  <si>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</si>
  <si>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</si>
  <si>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</si>
  <si>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</si>
  <si>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</si>
  <si>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</si>
  <si>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</si>
  <si>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</si>
  <si>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</si>
  <si>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</si>
  <si>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</si>
  <si>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</si>
  <si>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</si>
  <si>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</si>
  <si>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</si>
  <si>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</si>
  <si>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</si>
  <si>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</si>
  <si>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</si>
  <si>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</si>
  <si>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</si>
  <si>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</si>
  <si>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</si>
  <si>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</si>
  <si>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</si>
  <si>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</si>
  <si>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</si>
  <si>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</si>
  <si>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</si>
  <si>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</si>
  <si>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</si>
  <si>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</si>
  <si>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</si>
  <si>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</si>
  <si>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</si>
  <si>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</si>
  <si>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</si>
  <si>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</si>
  <si>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</si>
  <si>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</si>
  <si>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</si>
  <si>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</si>
  <si>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</si>
  <si>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</si>
  <si>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</si>
  <si>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</si>
  <si>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</si>
  <si>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</si>
  <si>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</si>
  <si>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</si>
  <si>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</si>
  <si>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</si>
  <si>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</si>
  <si>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</si>
  <si>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</si>
  <si>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</si>
  <si>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</si>
  <si>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</si>
  <si>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</si>
  <si>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</si>
  <si>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</si>
  <si>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</si>
  <si>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</si>
  <si>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</si>
  <si>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</si>
  <si>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</si>
  <si>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</si>
  <si>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</si>
  <si>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</si>
  <si>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</si>
  <si>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</si>
  <si>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</si>
  <si>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</si>
  <si>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</si>
  <si>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</si>
  <si>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</si>
  <si>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</si>
  <si>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</si>
  <si>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</si>
  <si>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</si>
  <si>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</si>
  <si>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</si>
  <si>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</si>
  <si>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</si>
  <si>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</si>
  <si>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</si>
  <si>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</si>
  <si>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</si>
  <si>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</si>
  <si>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</si>
  <si>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</si>
  <si>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</si>
  <si>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</si>
  <si>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</si>
  <si>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</si>
  <si>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</si>
  <si>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</si>
  <si>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</si>
  <si>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</si>
  <si>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</si>
  <si>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</si>
  <si>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</si>
  <si>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</si>
  <si>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</si>
  <si>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</si>
  <si>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</si>
  <si>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</si>
  <si>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</si>
  <si>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</si>
  <si>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</si>
  <si>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</si>
  <si>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</si>
  <si>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</si>
  <si>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</si>
  <si>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</si>
  <si>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</si>
  <si>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</si>
  <si>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</si>
  <si>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</si>
  <si>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</si>
  <si>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</si>
  <si>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</si>
  <si>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</si>
  <si>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</si>
  <si>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</si>
  <si>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</si>
  <si>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</si>
  <si>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</si>
  <si>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</si>
  <si>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</si>
  <si>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</si>
  <si>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</si>
  <si>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</si>
  <si>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</si>
  <si>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</si>
  <si>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</si>
  <si>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</si>
  <si>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</si>
  <si>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</si>
  <si>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</si>
  <si>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</si>
  <si>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</si>
  <si>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</si>
  <si>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</si>
  <si>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</si>
  <si>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</si>
  <si>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</si>
  <si>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</si>
  <si>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</si>
  <si>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</si>
  <si>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</si>
  <si>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</si>
  <si>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</si>
  <si>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</si>
  <si>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</si>
  <si>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</si>
  <si>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</si>
  <si>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</si>
  <si>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</si>
  <si>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</si>
  <si>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</si>
  <si>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</si>
  <si>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</si>
  <si>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</si>
  <si>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</si>
  <si>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</si>
  <si>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</si>
  <si>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</si>
  <si>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</si>
  <si>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</si>
  <si>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</si>
  <si>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</si>
  <si>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</si>
  <si>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</si>
  <si>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</si>
  <si>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</si>
  <si>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</si>
  <si>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</si>
  <si>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</si>
  <si>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</si>
  <si>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</si>
  <si>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</si>
  <si>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</si>
  <si>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</si>
  <si>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</si>
  <si>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</si>
  <si>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</si>
  <si>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</si>
  <si>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</si>
  <si>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</si>
  <si>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</si>
  <si>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</si>
  <si>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</si>
  <si>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</si>
  <si>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</si>
  <si>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</si>
  <si>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</si>
  <si>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</si>
  <si>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</si>
  <si>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</si>
  <si>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</si>
  <si>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</si>
  <si>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</si>
  <si>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</si>
  <si>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</si>
  <si>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</si>
  <si>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</si>
  <si>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</si>
  <si>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</si>
  <si>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</si>
  <si>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</si>
  <si>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</si>
  <si>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</si>
  <si>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</si>
  <si>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</si>
  <si>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</si>
  <si>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</si>
  <si>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</si>
  <si>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</si>
  <si>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</si>
  <si>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</si>
  <si>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</si>
  <si>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</si>
  <si>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</si>
  <si>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</si>
  <si>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</si>
  <si>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</si>
  <si>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</si>
  <si>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</si>
  <si>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</si>
  <si>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</si>
  <si>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</si>
  <si>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</si>
  <si>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</si>
  <si>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</si>
  <si>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</si>
  <si>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</si>
  <si>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</si>
  <si>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</si>
  <si>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</si>
  <si>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</si>
  <si>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</si>
  <si>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</si>
  <si>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</si>
  <si>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</si>
  <si>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</si>
  <si>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</si>
  <si>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</si>
  <si>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</si>
  <si>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</si>
  <si>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</si>
  <si>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</si>
  <si>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</si>
  <si>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</si>
  <si>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</si>
  <si>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</si>
  <si>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</si>
  <si>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</si>
  <si>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</si>
  <si>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</si>
  <si>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</si>
  <si>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</si>
  <si>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</si>
  <si>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</si>
  <si>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</si>
  <si>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</si>
  <si>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</si>
  <si>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</si>
  <si>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</si>
  <si>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</si>
  <si>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</si>
  <si>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</si>
  <si>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</si>
  <si>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</si>
  <si>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</si>
  <si>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</si>
  <si>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</si>
  <si>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</si>
  <si>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</si>
  <si>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</si>
  <si>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</si>
  <si>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</si>
  <si>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</si>
  <si>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</si>
  <si>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</si>
  <si>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</si>
  <si>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</si>
  <si>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</si>
  <si>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</si>
  <si>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</si>
  <si>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</si>
  <si>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</si>
  <si>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</si>
  <si>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</si>
  <si>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</si>
  <si>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</si>
  <si>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</si>
  <si>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</si>
  <si>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</si>
  <si>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</si>
  <si>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</si>
  <si>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</si>
  <si>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</si>
  <si>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</si>
  <si>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</si>
  <si>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</si>
  <si>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</si>
  <si>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</si>
  <si>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</si>
  <si>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</si>
  <si>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</si>
  <si>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</si>
  <si>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</si>
  <si>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</si>
  <si>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</si>
  <si>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</si>
  <si>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</si>
  <si>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</si>
  <si>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</si>
  <si>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</si>
  <si>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</si>
  <si>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</si>
  <si>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</si>
  <si>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</si>
  <si>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</si>
  <si>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</si>
  <si>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</si>
  <si>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</si>
  <si>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</si>
  <si>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</si>
  <si>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</si>
  <si>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</si>
  <si>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</si>
  <si>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</si>
  <si>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</si>
  <si>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</si>
  <si>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</si>
  <si>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</si>
  <si>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</si>
  <si>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</si>
  <si>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</si>
  <si>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</si>
  <si>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</si>
  <si>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</si>
  <si>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</si>
  <si>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</si>
  <si>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</si>
  <si>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</si>
  <si>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ECD_CHLD_24-59M_FHR-SPT-LNG</t>
  </si>
  <si>
    <t>Arts. 6, 18, 28, 29, 31</t>
  </si>
  <si>
    <t>Percentage of children with whom any adult household member has engaged in 4 or more activities to provide early stimulation and responsive care in the last 3 days (3-4 years)</t>
  </si>
  <si>
    <t>ECD_CHLD_24-59M_ADLT_SRC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</si>
  <si>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</si>
  <si>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</si>
  <si>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</si>
  <si>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</si>
  <si>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</si>
  <si>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</si>
  <si>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</si>
  <si>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</si>
  <si>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</si>
  <si>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</si>
  <si>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</si>
  <si>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</si>
  <si>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</si>
  <si>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</si>
  <si>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</si>
  <si>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</si>
  <si>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</si>
  <si>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</si>
  <si>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</si>
  <si>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</si>
  <si>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</si>
  <si>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</si>
  <si>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</si>
  <si>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</si>
  <si>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</si>
  <si>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</si>
  <si>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</si>
  <si>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</si>
  <si>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</si>
  <si>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</si>
  <si>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</si>
  <si>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</si>
  <si>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</si>
  <si>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</si>
  <si>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</si>
  <si>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</si>
  <si>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</si>
  <si>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</si>
  <si>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</si>
  <si>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</si>
  <si>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</si>
  <si>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</si>
  <si>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</si>
  <si>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</si>
  <si>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</si>
  <si>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</si>
  <si>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</si>
  <si>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</si>
  <si>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</si>
  <si>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</si>
  <si>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</si>
  <si>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</si>
  <si>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</si>
  <si>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</si>
  <si>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</si>
  <si>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</si>
  <si>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</si>
  <si>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</si>
  <si>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</si>
  <si>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</si>
  <si>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</si>
  <si>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</si>
  <si>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</si>
  <si>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</si>
  <si>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</si>
  <si>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</si>
  <si>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</si>
  <si>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</si>
  <si>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</si>
  <si>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</si>
  <si>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</si>
  <si>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</si>
  <si>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</si>
  <si>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</si>
  <si>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</si>
  <si>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</si>
  <si>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</si>
  <si>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</si>
  <si>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</si>
  <si>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</si>
  <si>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</si>
  <si>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</si>
  <si>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</si>
  <si>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</si>
  <si>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</si>
  <si>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</si>
  <si>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</si>
  <si>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</si>
  <si>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</si>
  <si>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</si>
  <si>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</si>
  <si>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Completed</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</si>
  <si>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</si>
  <si>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</si>
  <si>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</si>
  <si>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</si>
  <si>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</si>
  <si>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</si>
  <si>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</si>
  <si>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t>In progress</t>
  </si>
  <si>
    <r>
      <rPr>
        <i/>
        <sz val="10"/>
        <color rgb="FF000000"/>
        <rFont val="Calibri"/>
      </rPr>
      <t>Clarification:</t>
    </r>
    <r>
      <rPr>
        <sz val="10"/>
        <color rgb="FF000000"/>
        <rFont val="Calibri"/>
      </rPr>
      <t xml:space="preserve"> the current source is UNPD. Need to check other sources for this indicator, assess estimate vs real situation and ideally bring in sex-disaggregated data </t>
    </r>
  </si>
  <si>
    <t>Explore EuroStat and UNPD population estimates by sex</t>
  </si>
  <si>
    <t xml:space="preserve">Amy </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</si>
  <si>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</si>
  <si>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</si>
  <si>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</si>
  <si>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</si>
  <si>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</si>
  <si>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</si>
  <si>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</si>
  <si>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</si>
  <si>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</si>
  <si>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</si>
  <si>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</si>
  <si>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</si>
  <si>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</si>
  <si>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</si>
  <si>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</si>
  <si>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</si>
  <si>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</si>
  <si>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</si>
  <si>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</si>
  <si>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</si>
  <si>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</si>
  <si>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</si>
  <si>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
AR - we have switched to eurostat for those countries</t>
  </si>
  <si>
    <t>All staff compensation as a % of public expenditure in public institutions</t>
  </si>
  <si>
    <t>Add to database as new indicator</t>
  </si>
  <si>
    <t>Siraj</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</si>
  <si>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</si>
  <si>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</si>
  <si>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</si>
  <si>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</si>
  <si>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</si>
  <si>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</si>
  <si>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
AR - Not available from UNHCR API</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</si>
  <si>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</si>
  <si>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</si>
  <si>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</si>
  <si>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</si>
  <si>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</si>
  <si>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</si>
  <si>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</si>
  <si>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</si>
  <si>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</si>
  <si>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</si>
  <si>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</si>
  <si>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</si>
  <si>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</si>
  <si>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</si>
  <si>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</si>
  <si>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</si>
  <si>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</si>
  <si>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</si>
  <si>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</si>
  <si>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</si>
  <si>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</si>
  <si>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</si>
  <si>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</si>
  <si>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</si>
  <si>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</si>
  <si>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</si>
  <si>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</si>
  <si>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</si>
  <si>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</si>
  <si>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</si>
  <si>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</si>
  <si>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</si>
  <si>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</si>
  <si>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</si>
  <si>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</si>
  <si>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</si>
  <si>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</si>
  <si>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</si>
  <si>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</si>
  <si>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</si>
  <si>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</si>
  <si>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</si>
  <si>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</si>
  <si>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</si>
  <si>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</si>
  <si>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</si>
  <si>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</si>
  <si>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</si>
  <si>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</si>
  <si>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</si>
  <si>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</si>
  <si>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</si>
  <si>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</si>
  <si>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</si>
  <si>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</si>
  <si>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</si>
  <si>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</si>
  <si>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</si>
  <si>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</si>
  <si>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</si>
  <si>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</si>
  <si>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</si>
  <si>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</si>
  <si>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</si>
  <si>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</si>
  <si>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</si>
  <si>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</si>
  <si>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</si>
  <si>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</si>
  <si>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</si>
  <si>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</si>
  <si>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</si>
  <si>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</si>
  <si>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</si>
  <si>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</si>
  <si>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</si>
  <si>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</si>
  <si>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</si>
  <si>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</si>
  <si>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</si>
  <si>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</si>
  <si>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</si>
  <si>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</si>
  <si>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</si>
  <si>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</si>
  <si>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</si>
  <si>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</si>
  <si>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</si>
  <si>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</si>
  <si>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</si>
  <si>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</si>
  <si>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</si>
  <si>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</si>
  <si>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</si>
  <si>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</si>
  <si>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</si>
  <si>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</si>
  <si>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</si>
  <si>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</si>
  <si>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</si>
  <si>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</si>
  <si>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</si>
  <si>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</si>
  <si>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</si>
  <si>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</si>
  <si>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</si>
  <si>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</si>
  <si>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</si>
  <si>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</si>
  <si>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</si>
  <si>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</si>
  <si>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</si>
  <si>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</si>
  <si>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</si>
  <si>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</si>
  <si>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</si>
  <si>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</si>
  <si>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</si>
  <si>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</si>
  <si>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</si>
  <si>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</si>
  <si>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</si>
  <si>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</si>
  <si>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</si>
  <si>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</si>
  <si>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</si>
  <si>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</si>
  <si>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</si>
  <si>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</si>
  <si>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</si>
  <si>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</si>
  <si>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</si>
  <si>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</si>
  <si>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</si>
  <si>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</si>
  <si>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</si>
  <si>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</si>
  <si>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</si>
  <si>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</si>
  <si>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</si>
  <si>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</si>
  <si>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</si>
  <si>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</si>
  <si>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</si>
  <si>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</si>
  <si>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</si>
  <si>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</si>
  <si>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</si>
  <si>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</si>
  <si>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</si>
  <si>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</si>
  <si>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</si>
  <si>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</si>
  <si>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</si>
  <si>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</si>
  <si>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</si>
  <si>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</si>
  <si>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</si>
  <si>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</si>
  <si>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</si>
  <si>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</si>
  <si>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</si>
  <si>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</si>
  <si>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</si>
  <si>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</si>
  <si>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</si>
  <si>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</si>
  <si>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</si>
  <si>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</si>
  <si>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</si>
  <si>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</si>
  <si>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</si>
  <si>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</si>
  <si>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</si>
  <si>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</si>
  <si>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</si>
  <si>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</si>
  <si>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</si>
  <si>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</si>
  <si>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</si>
  <si>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</si>
  <si>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</si>
  <si>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</si>
  <si>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</si>
  <si>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</si>
  <si>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</si>
  <si>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</si>
  <si>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</si>
  <si>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</si>
  <si>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</si>
  <si>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</si>
  <si>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</si>
  <si>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</si>
  <si>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</si>
  <si>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</si>
  <si>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</si>
  <si>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</si>
  <si>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</si>
  <si>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</si>
  <si>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</si>
  <si>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</si>
  <si>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</si>
  <si>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CRM Framework Mapping</t>
  </si>
  <si>
    <t>Basic Indicator Information</t>
  </si>
  <si>
    <t>Features in</t>
  </si>
  <si>
    <t>CRM Cross-Cutting Subdomain Mapping</t>
  </si>
  <si>
    <t>For Dashboards:</t>
  </si>
  <si>
    <t>For CRM Indicators:</t>
  </si>
  <si>
    <t>Indicator Hierarchy</t>
  </si>
  <si>
    <t>Inidicator Hierarchy level</t>
  </si>
  <si>
    <t>Source Information</t>
  </si>
  <si>
    <t>Data Availability</t>
  </si>
  <si>
    <t>Other Mapping</t>
  </si>
  <si>
    <t>AVAILABLE DISAGGREGATION</t>
  </si>
  <si>
    <t>OTHER DESIRED DISAGGREGATION</t>
  </si>
  <si>
    <t>Standard Outcome Indicators</t>
  </si>
  <si>
    <t>Code</t>
  </si>
  <si>
    <t>Indicator Name</t>
  </si>
  <si>
    <t>CRM Indicator</t>
  </si>
  <si>
    <t>Digital SoCR</t>
  </si>
  <si>
    <t>TM Dashboard</t>
  </si>
  <si>
    <t>ENV</t>
  </si>
  <si>
    <t>DCD</t>
  </si>
  <si>
    <t>Indicator Button</t>
  </si>
  <si>
    <t>CRM Indicator Name</t>
  </si>
  <si>
    <t>CRM Indicator Group</t>
  </si>
  <si>
    <t>CRM Indicator Parent (if further disaggregation)</t>
  </si>
  <si>
    <t>1: main, 2: sub, 3: sub disaggregation</t>
  </si>
  <si>
    <t>Parent Source</t>
  </si>
  <si>
    <t>Metadata</t>
  </si>
  <si>
    <t>Latest year of data</t>
  </si>
  <si>
    <t>% of countries</t>
  </si>
  <si>
    <t>Latest data for each country</t>
  </si>
  <si>
    <t>Other Desired Disaggregation</t>
  </si>
  <si>
    <t>Total Desired Disaggregation</t>
  </si>
  <si>
    <t>Indicator Code</t>
  </si>
  <si>
    <t>Indicator Description</t>
  </si>
  <si>
    <t>Goal Area Description</t>
  </si>
  <si>
    <t>Result Area Description</t>
  </si>
  <si>
    <t>Gender Sensitive Name</t>
  </si>
  <si>
    <t>Responsible Unit</t>
  </si>
  <si>
    <t>Indicator Owner</t>
  </si>
  <si>
    <t>Indicator Classification Type</t>
  </si>
  <si>
    <t>CCC Commitment</t>
  </si>
  <si>
    <t>Child Rights Landscape and Governance</t>
  </si>
  <si>
    <t>Demographics</t>
  </si>
  <si>
    <t>Population by age in thousands (UN DESA)</t>
  </si>
  <si>
    <t>Total population</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</si>
  <si>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</si>
  <si>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</si>
  <si>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</si>
  <si>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DM_ESTAT_POP</t>
  </si>
  <si>
    <t>Population by age (Eurostat)</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</si>
  <si>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</si>
  <si>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</si>
  <si>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DM_NSO_POP</t>
  </si>
  <si>
    <t>Population by age (NSO)</t>
  </si>
  <si>
    <t>3.6</t>
  </si>
  <si>
    <t>BLR: 2023, GEO:2023</t>
  </si>
  <si>
    <t>DM_COMP_POP</t>
  </si>
  <si>
    <t>Population by age</t>
  </si>
  <si>
    <t>Population by age compiled from multiple sources (NSO, Eurostat &amp; UN DESA) according to the country's preference</t>
  </si>
  <si>
    <t>Child population (0-17 years)</t>
  </si>
  <si>
    <t xml:space="preserve">Child population (0-17 years) compiled from multiple sources (NSO, Eurostat &amp; UN DESA) </t>
  </si>
  <si>
    <t>Child population</t>
  </si>
  <si>
    <t>DM_YOUNG_NSO</t>
  </si>
  <si>
    <t>Young population aged 18-24 years at the beginning of the year</t>
  </si>
  <si>
    <t>DM_CHLD_YOUNG_COMP_POP</t>
  </si>
  <si>
    <t>Compiled child, young people and total population, 0-17 and 18-24 years (1989-present)</t>
  </si>
  <si>
    <t>DM_CHLD_YOUNG_POP</t>
  </si>
  <si>
    <t>Child and young people population, 0-17 and 18-24 years, at the beginning of the year</t>
  </si>
  <si>
    <t xml:space="preserve">Percentage of children as a share of the total population compiled from multiple sources (NSO, Eurostat &amp; UN DESA) </t>
  </si>
  <si>
    <t>Children as a share of the total population</t>
  </si>
  <si>
    <t>Average number of live births a hypothetical cohort of women (aged 15-49 years) would have at the end of their reproductive period if they were subject during their whole lives to the fertility rates of a given period and if they were not subject to mortality</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</si>
  <si>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</si>
  <si>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Number of births</t>
  </si>
  <si>
    <t>Sex ratio at birth</t>
  </si>
  <si>
    <t>https://databank.worldbank.org/reports.aspx?source=2&amp;type=metadata&amp;series=SP.POP.BRTH.MF#</t>
  </si>
  <si>
    <t>96.4</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</si>
  <si>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</si>
  <si>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Average number of years newborn children would live if subject to the mortality risks prevailing for the cross section of population at the time of their birth</t>
  </si>
  <si>
    <t>Percentage of children living with two parents</t>
  </si>
  <si>
    <t>Children 'living with two parents' are children (0-17 years) in households with two adults reported as ‘parents’ of the child. ‘Parents’ generally refer to both biological parents and step- or adoptive-parents. Exact definitions vary slightly across countries.</t>
  </si>
  <si>
    <t>TBC</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</si>
  <si>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</si>
  <si>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</si>
  <si>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</si>
  <si>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</si>
  <si>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</si>
  <si>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DM_POP_URBN</t>
  </si>
  <si>
    <t>Urban population as a percentage of the total population</t>
  </si>
  <si>
    <t>https://data.unicef.org/indicator-profile/DM_POP_URBN/</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</si>
  <si>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</si>
  <si>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DM_CHLD_NSO</t>
  </si>
  <si>
    <t>Child population (0-17 years) at the beginning of the year</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</si>
  <si>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</si>
  <si>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</si>
  <si>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</si>
  <si>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FT_WHS_PBR</t>
  </si>
  <si>
    <t>Preterm birth rate</t>
  </si>
  <si>
    <t>The number of babies born alive before 37 weeks of pregnancy are completed, per 100 live births per year.</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</si>
  <si>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</si>
  <si>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</si>
  <si>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MT_SP_DYN_CDRT_IN</t>
  </si>
  <si>
    <t>Crude death rate (per 1,000 average population)</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</si>
  <si>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</si>
  <si>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</si>
  <si>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DM_ADOL_POP</t>
  </si>
  <si>
    <t>Total adolescent population (10-19 years)</t>
  </si>
  <si>
    <t>Total adolescent population aged 10-19 years</t>
  </si>
  <si>
    <t>DM_TOT_POP_PROSP</t>
  </si>
  <si>
    <t>Total population prospects (in thousands)</t>
  </si>
  <si>
    <t>DM_ADOL_YOUTH_POP</t>
  </si>
  <si>
    <t>Total adolescent, young and youth population (10-24 years)</t>
  </si>
  <si>
    <t>Total adolescent, young and youth population aged 10-24 years</t>
  </si>
  <si>
    <t>DM_ADULT_YOUTH_POP</t>
  </si>
  <si>
    <t>Total adult youth population (20-29 years)</t>
  </si>
  <si>
    <t>Total adult youth population aged 20-29 years</t>
  </si>
  <si>
    <t>DM_REPD_AGE_POP</t>
  </si>
  <si>
    <t>Total population of reproductive age (15-49 years)</t>
  </si>
  <si>
    <t>Total population of reproductive age 15-49 years</t>
  </si>
  <si>
    <t>MG_INTNL_MG_CNTRY_DEST_PS</t>
  </si>
  <si>
    <t>International migrant stock (thousands of persons)</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</si>
  <si>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</si>
  <si>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</si>
  <si>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</si>
  <si>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MG_INTNL_MG_CNTRY_DEST_RT</t>
  </si>
  <si>
    <t>International migrant stock (% of total population)</t>
  </si>
  <si>
    <t>https://data.unicef.org/indicator-profile/MG_INTNL_MG_CNTRY_DEST_RT/</t>
  </si>
  <si>
    <t>Political economy</t>
  </si>
  <si>
    <t>EC_NY_GDP_PCAP_KD_ZG</t>
  </si>
  <si>
    <t>GDP per capita growth (annual %)</t>
  </si>
  <si>
    <t>https://databank.worldbank.org/reports.aspx?source=2&amp;type=metadata&amp;series=NY.GDP.PCAP.KD.ZG#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</si>
  <si>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</si>
  <si>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GNI per capita, Atlas method</t>
  </si>
  <si>
    <t>https://databank.worldbank.org/reports.aspx?source=2&amp;type=metadata&amp;series=NY.GNP.PCAP.CD#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</si>
  <si>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</si>
  <si>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</si>
  <si>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Total government revenue (budgetary central government) (% of GDP) - SDG 17.1.1</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</si>
  <si>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</si>
  <si>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Total general government expenditure</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</si>
  <si>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</si>
  <si>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Yes?</t>
  </si>
  <si>
    <t>49.1</t>
  </si>
  <si>
    <t>AUT: 2022, BEL: 2022, CHE: 2022, CZE: 2022, DEU: 2022, DNK: 2022, ESP: 2022, EST: 2022, FIN: 2022, FRA: 2022, GBR: 2021, GRC: 2022, HUN: 2022, IRL: 2022, ISL: 2022, ITA: 2022, LTU: 2022, LUX: 2022, LVA: 2022, NLD: 2022, NOR: 2022, POL: 2022, PRT: 2022, SVK: 2022, SVN: 2022, SWE: 2022, TUR: 2019</t>
  </si>
  <si>
    <t>EC_TOT_PUB_EXP_TOT</t>
  </si>
  <si>
    <t>AUT: 2019, BEL: 2019, CHE: 2019, CZE: 2019, DEU: 2019, DNK: 2019, ESP: 2019, EST: 2019, FIN: 2019, FRA: 2020, GBR: 2020, GRC: 2019, HUN: 2019, IRL: 2019, ISL: 2019, ITA: 2019, LTU: 2019, LUX: 2019, LVA: 2019, NLD: 2019, NOR: 2019, POL: 2019, PRT: 2019, SVK: 2019, SVN: 2019, SWE: 2019, TUR: 2019</t>
  </si>
  <si>
    <t>Total central government debt (% of GDP)</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</si>
  <si>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</si>
  <si>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</si>
  <si>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</si>
  <si>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Labour force participation rate</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</si>
  <si>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</si>
  <si>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Unemployment, modelled ILO estimate (% of total labour force) - SDG 8.5.2</t>
  </si>
  <si>
    <t>Unemployment refers to the share of the labour force that is without work but available for and seeking employment.</t>
  </si>
  <si>
    <t>Unemployment, modelled ILO estimate (SDG 8.5.2)</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</si>
  <si>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</si>
  <si>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</si>
  <si>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Unemployment, national estimate (% of total labor force) - SDG 8.5.2</t>
  </si>
  <si>
    <t>Unemployment refers to the share of the labour force that is without work but available for and seeking employment. Definitions of labor force and unemployment differ by country.</t>
  </si>
  <si>
    <t>https://databank.worldbank.org/reports.aspx?source=2&amp;type=metadata&amp;series=SL.UEM.TOTL.NE.ZS#</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</si>
  <si>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</si>
  <si>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Youth unemployment rate (15-29 years) - SDG 8.5.2</t>
  </si>
  <si>
    <t>Youth unemployment refers to the share of the labour force aged 15-29 years without work but available for and seeking employment.</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</si>
  <si>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</si>
  <si>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</si>
  <si>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</si>
  <si>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</si>
  <si>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PV_GINI_COEF</t>
  </si>
  <si>
    <t>Gini coefficient of equivalised disposable income (Eurostat estimate)</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</si>
  <si>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</si>
  <si>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Human Development Index</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</si>
  <si>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</si>
  <si>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</si>
  <si>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</si>
  <si>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</si>
  <si>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</si>
  <si>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</si>
  <si>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Inflation</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</si>
  <si>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</si>
  <si>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</si>
  <si>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EC_NY_GDP_PCAP_PP_CD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</si>
  <si>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</si>
  <si>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</si>
  <si>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GDP per capita, PPP</t>
  </si>
  <si>
    <t>https://databank.worldbank.org/reports.aspx?source=2&amp;type=metadata&amp;series=NY.GDP.PCAP.PP.CD#</t>
  </si>
  <si>
    <t>90.9</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</si>
  <si>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</si>
  <si>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</si>
  <si>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</si>
  <si>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</si>
  <si>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https://databank.worldbank.org/reports.aspx?source=2&amp;type=metadata&amp;series=NY.GDP.MKTP.KN</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</si>
  <si>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</si>
  <si>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</si>
  <si>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</si>
  <si>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</si>
  <si>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</si>
  <si>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</si>
  <si>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</si>
  <si>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</si>
  <si>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https://databank.worldbank.org/reports.aspx?source=2&amp;type=metadata&amp;series=NY.GDP.PCAP.CN</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</si>
  <si>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</si>
  <si>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https://databank.worldbank.org/reports.aspx?source=2&amp;type=metadata&amp;series=NY.GDP.MKTP.KD.ZG#</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</si>
  <si>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</si>
  <si>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</si>
  <si>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SI_DST_10TH_10</t>
  </si>
  <si>
    <t>Percentage share of income or consumption is the share that accrues to subgroups of population indicated by deciles or quintiles.</t>
  </si>
  <si>
    <t>https://databank.worldbank.org/reports.aspx?source=2&amp;type=metadata&amp;series=SI.DST.10TH.10</t>
  </si>
  <si>
    <t>SI_DST_FRST_10</t>
  </si>
  <si>
    <t>https://databank.worldbank.org/reports.aspx?source=2&amp;type=metadata&amp;series=SI.DST.FRST.10</t>
  </si>
  <si>
    <t>EC_NE_DAB_TOTL_ZS</t>
  </si>
  <si>
    <t>Gross national expenditure (% of GDP)</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</si>
  <si>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</si>
  <si>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</si>
  <si>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EC_TEC_CNT_GOV_EXP</t>
  </si>
  <si>
    <t>Total central government expenditure (% of GDP)</t>
  </si>
  <si>
    <t>EC_TEC_STA_GOV_EXP</t>
  </si>
  <si>
    <t>Total state government expenditure (% of GDP)</t>
  </si>
  <si>
    <t>9.1</t>
  </si>
  <si>
    <t>AUT: 2022, BEL: 2022, CHE: 2021, DEU: 2022, ESP: 2022</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</si>
  <si>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</si>
  <si>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</si>
  <si>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</si>
  <si>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</si>
  <si>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</si>
  <si>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https://databank.worldbank.org/reports.aspx?source=2&amp;type=metadata&amp;series=NY.GNP.ATLS.CD#</t>
  </si>
  <si>
    <t>EC_IQ_CPA_GNDR_XQ</t>
  </si>
  <si>
    <t>Country Policy and Institutional Assessment gender equality rating</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</si>
  <si>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</si>
  <si>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https://databank.worldbank.org/reports.aspx?source=2&amp;type=metadata&amp;series=IQ.CPA.GNDR.XQ#</t>
  </si>
  <si>
    <t>18.2</t>
  </si>
  <si>
    <t>ALB: 2006, ARM: 2013, AZE: 2010, BIH: 2013, GEO: 2013, KGZ: 2021, MDA: 2019, SRB: 2006, TJK: 2021, UZB: 2021</t>
  </si>
  <si>
    <t>EC_SIGI</t>
  </si>
  <si>
    <t>Social Institutions and Gender Index</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</si>
  <si>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</si>
  <si>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</si>
  <si>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</si>
  <si>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EC_GNI_PCAP_PPP</t>
  </si>
  <si>
    <t>Gross national income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</si>
  <si>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</si>
  <si>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</si>
  <si>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Percentage of adults (15 years and above) with an account at a financial institution or mobile-money-service provider - SDG 8.10.2</t>
  </si>
  <si>
    <t>The percentage of adults (aged 15+) who report having an account (by themselves or together with someone else) at a bank or another type of financial institution or personally using a mobile money service in the past 12 months.</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</si>
  <si>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</si>
  <si>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</si>
  <si>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SL_DOM_TSPD</t>
  </si>
  <si>
    <t>Percentage of time spent on unpaid domestic chores and care work - SDG 5.4.1</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</si>
  <si>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</si>
  <si>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</si>
  <si>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</si>
  <si>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</si>
  <si>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SG_GEN_PARL</t>
  </si>
  <si>
    <t>Percentage of seats held by women in national parliaments - SDG 5.5.1</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</si>
  <si>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</si>
  <si>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https://unstats.un.org/sdgs/metadata/files/Metadata-05-05-01.pdf</t>
  </si>
  <si>
    <t>EC_INACT_RT</t>
  </si>
  <si>
    <t>Inactivity rate</t>
  </si>
  <si>
    <t>The inactivity rate is the proportion of people outside the labour force (i.e. economically inactive persons) in the total population of the same age group.</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</si>
  <si>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</si>
  <si>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</si>
  <si>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EC_YOUTH_INACT_RT</t>
  </si>
  <si>
    <t>Youth inactivity rate (% of population aged 15-29 years)</t>
  </si>
  <si>
    <t>The youth inactivity rate is the proportion of people aged 15 to 29 years old outside the labour force (i.e. economically inactive persons) in the total population of the same age group.</t>
  </si>
  <si>
    <t>EC_GEN_PAY_GAP</t>
  </si>
  <si>
    <t>Gender pay gap in unadjusted form</t>
  </si>
  <si>
    <t>The unadjusted gender pay gap is defined as the difference between the average gross hourly earnings of men and women expressed as a percentage of the average gross hourly earnings of men. It is calculated for enterprises with 10 or more employees.</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</si>
  <si>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</si>
  <si>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</si>
  <si>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EC_GEN_CONF_JUD</t>
  </si>
  <si>
    <t>Share of women declaring lack of confidence in the justice system</t>
  </si>
  <si>
    <t>https://stats.oecd.org/oecdstat_metadata/ShowMetadata.ashx?Dataset=GIDDB2019&amp;Coords=&amp;Lang=en</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</si>
  <si>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</si>
  <si>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</si>
  <si>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EC_HCI_OVRL</t>
  </si>
  <si>
    <t>Human Capital Index</t>
  </si>
  <si>
    <t>Human capital index (HCI) (scale 0-1)</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</si>
  <si>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</si>
  <si>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</si>
  <si>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EC_MIN_WAGE</t>
  </si>
  <si>
    <t>Minimum wages (EUR)</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</si>
  <si>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</si>
  <si>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</si>
  <si>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</si>
  <si>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</si>
  <si>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Child rights governance</t>
  </si>
  <si>
    <t>UN Convention on the Rights of the Child, Optional Protocol on the sale of children, child prostitution and child pornography</t>
  </si>
  <si>
    <t>UN Convention on the Rights of Persons with Disabilities, 2006</t>
  </si>
  <si>
    <t>CR_UN_CHLD_ARMED</t>
  </si>
  <si>
    <t>Optional Protocol to the Convention on the Rights of the Child on the involvement of children in armed conflict</t>
  </si>
  <si>
    <t xml:space="preserve">Optional Protocol to the Convention on the Rights of the Child on the involvement of children in armed conflict (signature, ratification, accession or succession) </t>
  </si>
  <si>
    <t>CR_UN_CHLD_COMM</t>
  </si>
  <si>
    <t>Optional Protocol to the Convention on the Rights of the Child on a communications procedure</t>
  </si>
  <si>
    <t xml:space="preserve">Optional Protocol to the Convention on the Rights of the Child on a communications procedure(signature, ratification, accession or succession) </t>
  </si>
  <si>
    <t>Countries with National Human Rights Institutions in compliance with the Paris Principles (A status) - SDG 16.a.1</t>
  </si>
  <si>
    <t>Status of National Human Rights Institutions (SDG 16.a.1)</t>
  </si>
  <si>
    <t>Existence of independent national human rights institutions in compliance with the Paris Principles - SDG 16.a.1</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</si>
  <si>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</si>
  <si>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Countries with National Human Rights Institutions not fully compliant with the Paris Principles (B status) - SDG 16.a.1</t>
  </si>
  <si>
    <t>36.4</t>
  </si>
  <si>
    <t>AUT: 2021, AZE: 2021, BEL: 2021, BGR: 2018, CYP: 2021, DNK: 2000, IRL: 2005, KAZ: 2021, KGZ: 2021, MDA: 2017, MKD: 2021, MNE: 2021, NLD: 2010, NOR: 2016, RUS: 2005, SVK: 2021, SVN: 2019, SWE: 2021, TJK: 2021, UZB: 2021</t>
  </si>
  <si>
    <t>Countries with National Human Rights Institutions and no status with the Paris Principles (C status)  - SDG 16.a.1</t>
  </si>
  <si>
    <t>5.5</t>
  </si>
  <si>
    <t>CHE: 2021, ROU: 2021, SVK: 2005</t>
  </si>
  <si>
    <t>Countries with no application for accreditation with the Paris Principles (D status) - SDG 16.a.1</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</si>
  <si>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</si>
  <si>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Percentage of population reporting having felt discriminated against - SDG 10.3.1</t>
  </si>
  <si>
    <t>Percentage of population reporting having personally felt discriminated against or harassed in the previous 12 months on the basis of a ground of discrimination prohibited under international human rights law</t>
  </si>
  <si>
    <t>30.9</t>
  </si>
  <si>
    <t>BLR: 2019, CHE: 2020, DNK: 2016, EST: 2018, FRA: 2019, GEO: 2018, IRL: 2019, KGZ: 2018, MDA: 2018, MKD: 2018, MNE: 2018, NLD: 2018, NOR: 2015, POL: 2018, SRB: 2019, SWE: 2018, TKM: 2019</t>
  </si>
  <si>
    <t>CR_VC_VOV_GDSD_DISHEA_PD</t>
  </si>
  <si>
    <t>Percentage of persons with disability reporting having felt discriminated against, by grounds of disability or health status - SDG 10.3.1</t>
  </si>
  <si>
    <t>DNK: 2016, NOR: 2015, SWE: 2018</t>
  </si>
  <si>
    <t>CR_UN_CHLD_RIGHTS</t>
  </si>
  <si>
    <t>UN Convention on the Rights of the Child, 1989</t>
  </si>
  <si>
    <t>UN Convention on the Rights of the Child, 1989 (signature, ratification, acceptance, accession or succession)</t>
  </si>
  <si>
    <t>Public spending on children</t>
  </si>
  <si>
    <t>Government expenditure on education</t>
  </si>
  <si>
    <t>BDDS_UIS</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</si>
  <si>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</si>
  <si>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</si>
  <si>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General government expenditure on social protection</t>
  </si>
  <si>
    <t>General government expenditure on social protection (% of GDP and total government expenditure)</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</si>
  <si>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</si>
  <si>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General government expenditure by function: Social protection (% of total government expenditure)</t>
  </si>
  <si>
    <t>Expenditure on family-children benefits (% of GDP and expenditure on social benefits), by type of benefit</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</si>
  <si>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</si>
  <si>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</si>
  <si>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Expenditure on family-children benefits</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</si>
  <si>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</si>
  <si>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</si>
  <si>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</si>
  <si>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</si>
  <si>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</si>
  <si>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</si>
  <si>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Current health expenditure</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</si>
  <si>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</si>
  <si>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</si>
  <si>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Domestic general government health expenditure</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</si>
  <si>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</si>
  <si>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</si>
  <si>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General government expenditure on environmental protection (% of GDP)</t>
  </si>
  <si>
    <t>General government expenditure by function (% of GDP)</t>
  </si>
  <si>
    <t>General government expenditure on housing and community amenities (% of GDP)</t>
  </si>
  <si>
    <t>General government expenditure on health (% of GDP)</t>
  </si>
  <si>
    <t>General government expenditure on general public services (% of GDP)</t>
  </si>
  <si>
    <t>General government expenditure on economic affairs (% of GDP)</t>
  </si>
  <si>
    <t>General government expenditure on education (% of GDP)</t>
  </si>
  <si>
    <t>General government expenditure on public order and safety (% of GDP)</t>
  </si>
  <si>
    <t>General government expenditure on recreation, culture and religion (% of GDP)</t>
  </si>
  <si>
    <t>EC_EXP_FAM_CHLD_EUR</t>
  </si>
  <si>
    <t>Expenditure on family-children benefits (EUR per child)</t>
  </si>
  <si>
    <t>Expenditure on family-children benefits (EUR per child and PPS per child)</t>
  </si>
  <si>
    <t>EC_EXP_FAM_CHLD_PPS</t>
  </si>
  <si>
    <t>Expenditure on family-children benefits (PPS per child)</t>
  </si>
  <si>
    <t>EC_EXP_FAM_KIND_CARE_GDP</t>
  </si>
  <si>
    <t>Expenditure on family-children, benefits in kind: Child day care (% of GDP)</t>
  </si>
  <si>
    <t>EC_EXP_FAM_KIND_ACCO_GDP</t>
  </si>
  <si>
    <t>Expenditure on family-children, benefits in kind: Accommodation (% of 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</si>
  <si>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</si>
  <si>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</si>
  <si>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</si>
  <si>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</si>
  <si>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</si>
  <si>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</si>
  <si>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</si>
  <si>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</si>
  <si>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</si>
  <si>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</si>
  <si>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</si>
  <si>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</si>
  <si>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</si>
  <si>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</si>
  <si>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</si>
  <si>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</si>
  <si>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</si>
  <si>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</si>
  <si>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</si>
  <si>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</si>
  <si>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</si>
  <si>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</si>
  <si>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</si>
  <si>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</si>
  <si>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</si>
  <si>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</si>
  <si>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t>
  </si>
  <si>
    <t>All staff compensation as a percentage of total expenditure in public institutions (%)</t>
  </si>
  <si>
    <t>NEW_UIS</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</si>
  <si>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</si>
  <si>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EDU_CAP_EXPEND</t>
  </si>
  <si>
    <t>Capital expenditure as a percentage of total expenditure in public institutions</t>
  </si>
  <si>
    <t>Capital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</si>
  <si>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</si>
  <si>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EDU_CUR_EXPEND</t>
  </si>
  <si>
    <t>Current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</si>
  <si>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</si>
  <si>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EC_DEF_GOV_EXP_GDP</t>
  </si>
  <si>
    <t>General government expenditure on defence (% of GDP)</t>
  </si>
  <si>
    <t>General government expenditure by function: Defence (% of GDP)</t>
  </si>
  <si>
    <t>Data on children</t>
  </si>
  <si>
    <t>Statistical capacity score</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</si>
  <si>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</si>
  <si>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</si>
  <si>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Countries that have conducted at least one population and housing census in the last 10 years - SDG 17.19.2</t>
  </si>
  <si>
    <t>Census</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</si>
  <si>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</si>
  <si>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Countries with national statistical plans that are fully funded - SDG 17.18.3</t>
  </si>
  <si>
    <t>National statistical plans that are fully funded (SDG 17.18.3)</t>
  </si>
  <si>
    <t>Countries with a national statistical plan that is fully funded and under implementation, by source of funding - SDG 17.18.3</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</si>
  <si>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</si>
  <si>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</si>
  <si>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Countries with national statistical plans that are under implementation - SDG 17.18.3</t>
  </si>
  <si>
    <t>National statistical plans that are under implementation (SDG 17.18.3)</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</si>
  <si>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</si>
  <si>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CR_SG_STT_NSDSFDGVT</t>
  </si>
  <si>
    <t>Countries with national statistical plans with funding from government - SDG 17.18.3</t>
  </si>
  <si>
    <t>17.18.3. Countries with national statistical plans with funding from government</t>
  </si>
  <si>
    <t>National statistical plans with funding from government (SDG 17.18.3)</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</si>
  <si>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</si>
  <si>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CR_SG_STT_NSDSFDDNR</t>
  </si>
  <si>
    <t>Countries with national statistical plans with funding from donors - SDG 17.18.3</t>
  </si>
  <si>
    <t>17.18.3. Countries with national statistical plans with funding from donors</t>
  </si>
  <si>
    <t>National statistical plans with funding from donors (SDG 17.18.3)</t>
  </si>
  <si>
    <t>23.6</t>
  </si>
  <si>
    <t>ALB: 2019, ARM: 2021, BGR: 2021, BIH: 2021, HRV: 2021, HUN: 2021, KGZ: 2021, MDA: 2019, MKD: 2021, SVN: 2021, TJK: 2019, UKR: 2019, UZB: 2021</t>
  </si>
  <si>
    <t>CR_SG_STT_NSDSFDOTHR</t>
  </si>
  <si>
    <t>Countries with national statistical plans with funding from others - SDG 17.18.3</t>
  </si>
  <si>
    <t>17.18.3. Countries with national statistical plans with funding from others</t>
  </si>
  <si>
    <t>National statistical plans with funding from others (SDG 17.18.3)</t>
  </si>
  <si>
    <t>16.4</t>
  </si>
  <si>
    <t>CZE: 2021, EST: 2021, FIN: 2021, HUN: 2021, LVA: 2021, NLD: 2021, POL: 2021, TJK: 2019, UZB: 2021</t>
  </si>
  <si>
    <t>Countries with national statistical legislation exists that complies with the Fundamental Principles of Official Statistics - SDG 17.18.2</t>
  </si>
  <si>
    <t>Compliance of national statistical legislation (SDG 17.18.2)</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</si>
  <si>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</si>
  <si>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Right to remedy</t>
  </si>
  <si>
    <t>Number of children (0-17 years) who brought or on whose behalf a complaint was brought by an adult to independent human rights mechanisms during the year</t>
  </si>
  <si>
    <t>Number of children ((0-17 years)) who brought or on whose behalf a complaint was brought by an adult to independent human rights mechanisms during the year.</t>
  </si>
  <si>
    <t>Number of children who lodged a complaint a human rights complaint during the year</t>
  </si>
  <si>
    <t>ARM: 2021, BGR: 2021, GEO: 2021, HRV: 2021, KAZ: 2021, LVA: 2021, MDA: 2021, MKD: 2021, MNE: 2021, SRB: 2021, TJK: 2021, TUR: 2021, XKX: 2021</t>
  </si>
  <si>
    <t>JJ_CHLD_DISAB_COMPLAINT_HHRR</t>
  </si>
  <si>
    <t>Number of children with disabilities (0-17 years) who brought or on whose behalf a complaint was brought by an adult to independent human rights mechanisms during the year</t>
  </si>
  <si>
    <t>Number of children with disabilities ((0-17 years)) who brought or on whose behalf a complaint was brought by an adult to independent human rights mechanisms during the year</t>
  </si>
  <si>
    <t>Number of children with disabilities who lodged a complaint a human rights complaint during the year</t>
  </si>
  <si>
    <t>https://data.unicef.org/indicator-profile/JJ_CHLD_DISAB_COMPLAINT_HHRR/</t>
  </si>
  <si>
    <t>10.9</t>
  </si>
  <si>
    <t>ARM: 2021, GEO: 2021, HRV: 2021, MKD: 2021, TJK: 2021, TUR: 2021</t>
  </si>
  <si>
    <t>Value of all resources made available to strengthen statistical capacity in developing countries (current US$) - SDG 17.19.1</t>
  </si>
  <si>
    <t>Value of resources to strengthen statistical capacity (SDG 17.19.1)</t>
  </si>
  <si>
    <t>ALB: 2019, ARM: 2019, AUT: 2017, AZE: 2019, BIH: 2019, BLR: 2019, CYP: 2016, GEO: 2019, GRC: 2018, KAZ: 2019, KGZ: 2019, MDA: 2019, MKD: 2019, MNE: 2019, SMR: 2019, SRB: 2019, SVN: 2019, TJK: 2019, TKM: 2019, TUR: 2019, UKR: 2019, UZB: 2019</t>
  </si>
  <si>
    <t>Health and Nutrition</t>
  </si>
  <si>
    <t>Health system</t>
  </si>
  <si>
    <t>UHC Service Coverage Index - SDG 3.8.1</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</si>
  <si>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</si>
  <si>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HT_UHC_IDX</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</si>
  <si>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</si>
  <si>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UHC Service Coverage Index (SDG 3.8.1)</t>
  </si>
  <si>
    <t>https://www.who.int/data/gho/indicator-metadata-registry/imr-details/4834</t>
  </si>
  <si>
    <t>HT_UHC_MAT</t>
  </si>
  <si>
    <t>UHC Service Coverage sub-index on reproductive, maternal, newborn and child health - SDG 3.8.1</t>
  </si>
  <si>
    <t>https://www.who.int/data/gho/data/indicators/indicator-details/GHO/uhc-sci-components-reproductive-maternal-newborn-and-child-health</t>
  </si>
  <si>
    <t>HT_UHC_NCD</t>
  </si>
  <si>
    <t>UHC Service Coverage sub-index on noncommunicable diseases - SDG 3.8.1</t>
  </si>
  <si>
    <t>https://www.who.int/data/gho/data/indicators/indicator-details/GHO/uhc-sci-components-noncommunicable-diseases</t>
  </si>
  <si>
    <t>HT_UHC_CAP</t>
  </si>
  <si>
    <t>UHC Service Coverage sub-index on service capacity an access - SDG 3.8.1</t>
  </si>
  <si>
    <t>https://www.who.int/data/gho/data/indicators/indicator-details/GHO/uhc-sci-components-service-capacity-and-access</t>
  </si>
  <si>
    <t>HT_UHC_INFECT</t>
  </si>
  <si>
    <t>UHC Service Coverage sub-index on infectious diseases - SDG 3.8.1</t>
  </si>
  <si>
    <t>https://www.who.int/data/gho/data/indicators/indicator-details/GHO/uhc-sci-components-infectious-diseases</t>
  </si>
  <si>
    <t>Current health expenditure, per capita (current US$) and per capita, PPP (current international $)</t>
  </si>
  <si>
    <t>https://databank.worldbank.org/reports.aspx?source=2&amp;type=metadata&amp;series=SH.XPD.CHEX.PC.CD#</t>
  </si>
  <si>
    <t>https://databank.worldbank.org/reports.aspx?source=2&amp;type=metadata&amp;series=SH.XPD.CHEX.PP.CD#</t>
  </si>
  <si>
    <t>Out-of-pocket expenditure (% of current health expenditure)</t>
  </si>
  <si>
    <t>Out-of-pocket expenditure</t>
  </si>
  <si>
    <t>Out-of-pocket expenditure, % of current health expenditure, per capita (current US$) and per capita, PPP (current international $)</t>
  </si>
  <si>
    <t>https://databank.worldbank.org/reports.aspx?source=2&amp;type=metadata&amp;series=SH.XPD.OOPC.CH.ZS#</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</si>
  <si>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</si>
  <si>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Out-of-pocket expenditure per capita, PPP (current international $)</t>
  </si>
  <si>
    <t>Domestic private health expenditure, % of current health expenditure, per capita (current US$) and per capita, PPP (current international $)</t>
  </si>
  <si>
    <t>HT_SH_XPD_PVTD_PC_CD</t>
  </si>
  <si>
    <t>Domestic private health expenditure per capita (current US$)</t>
  </si>
  <si>
    <t>https://databank.worldbank.org/reports.aspx?source=2&amp;type=metadata&amp;series=SH.XPD.PVTD.PC.CD#</t>
  </si>
  <si>
    <t>Out-of-pocket expenditure per capita (current US$)</t>
  </si>
  <si>
    <t>https://databank.worldbank.org/reports.aspx?source=2&amp;type=metadata&amp;series=SH.XPD.PVTD.PP.CD#</t>
  </si>
  <si>
    <t>Domestic general government health expenditure, % of current health expenditure, % of general government expenditure, per capita (current US$) and per capita, PPP (current international $)</t>
  </si>
  <si>
    <t>IND0000262</t>
  </si>
  <si>
    <t>HT_SH_XPD_GHED_PP_CD</t>
  </si>
  <si>
    <t>Domestic general government health expenditure per capita, PPP (current international $)</t>
  </si>
  <si>
    <t>Public expenditure on health from domestic sources per capita expressed in international dollars at purchasing power parity.</t>
  </si>
  <si>
    <t>Domestic general government health expenditure per capita</t>
  </si>
  <si>
    <t>https://databank.worldbank.org/reports.aspx?source=2&amp;type=metadata&amp;series=SH.XPD.GHED.PP.CD#</t>
  </si>
  <si>
    <t>https://databank.worldbank.org/reports.aspx?source=2&amp;type=metadata&amp;series=SH.XPD.GHED.PC.CD#</t>
  </si>
  <si>
    <t>HT_WHO_GGHED_US</t>
  </si>
  <si>
    <t>Domestic general government health expenditure per capita in US$</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</si>
  <si>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</si>
  <si>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</si>
  <si>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HT_WHO_GGHED_GDP</t>
  </si>
  <si>
    <t>Domestic general government health expenditure as % of GDP</t>
  </si>
  <si>
    <t>https://www.who.int/data/gho/indicator-metadata-registry/imr-details/4957</t>
  </si>
  <si>
    <t>HT_INS_COV</t>
  </si>
  <si>
    <t>Total population covered by public and primary private health insurance</t>
  </si>
  <si>
    <t>Total population covered by public and primary private health insurance (%)</t>
  </si>
  <si>
    <t xml:space="preserve">Population covered by health insurance </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</si>
  <si>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</si>
  <si>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</si>
  <si>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Self-reported unmet needs for medical examination</t>
  </si>
  <si>
    <t>Percentage of population with self-reported unmet needs for medical examination who declared this as the main for reason for their unmet needs: Too expensive</t>
  </si>
  <si>
    <t>Percentage of population with self-reported unmet needs for medical examination who declared this as the main for reason for their unmet needs: Too far to travel</t>
  </si>
  <si>
    <t>Percentage of population with self-reported unmet needs for medical examination who declared this as the main for reason for their unmet needs: Waiting list</t>
  </si>
  <si>
    <t>Percentage of population with self-reported unmet needs for medical examination who declared this as the main for reason for their unmet needs: Too expensive or too far to travel or waiting list</t>
  </si>
  <si>
    <t>Percentage of population with self-reported unmet needs for medical examination who declared this as the main for reason for their unmet needs: No time</t>
  </si>
  <si>
    <t>Percentage of population with self-reported unmet needs for medical examination who declared this as the main for reason for their unmet needs: Didn't know any good doctor or specialist</t>
  </si>
  <si>
    <t>Percentage of population with self-reported unmet needs for medical examination who declared this as the main for reason for their unmet needs: Fear of doctor, hospital, examination or treatment</t>
  </si>
  <si>
    <t>Percentage of population with self-reported unmet needs for medical examination who declared this as the main for reason for their unmet needs: Wanted to wait and see if problem got better on its own</t>
  </si>
  <si>
    <t>HT_ADOL_UNMETMED_OTH</t>
  </si>
  <si>
    <t>Percentage of population with self-reported unmet needs for medical examination who declared this as the main for reason for their unmet needs: Other</t>
  </si>
  <si>
    <t>Coverage of treatment interventions for substance use disorders - SDG 3.5.1</t>
  </si>
  <si>
    <t>BGR: 2016, CZE: 2017, DEU: 2016, HRV: 2015, LVA: 2017, UZB: 2016</t>
  </si>
  <si>
    <t>HT_SH_HAP_HBSAG</t>
  </si>
  <si>
    <t>Percentage of children under 5 years who have developed chronic Hepatitis B virus infection - SDG 3.3.4</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</si>
  <si>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</si>
  <si>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</si>
  <si>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HT_SH_TBS_INCD</t>
  </si>
  <si>
    <t>Incidence of tuberculosis - SDG 3.3.2</t>
  </si>
  <si>
    <t>Tuberculosis (TB) incidence is defined as the estimated number of new and relapse TB cases (all
forms of TB, including cases in people living with HIV) arising in a given year. This indicator is expressed as a rate per 100 000 population.</t>
  </si>
  <si>
    <t>https://unstats.un.org/sdgs/metadata/files/Metadata-03-03-02.pdf</t>
  </si>
  <si>
    <t>Maternal, newborn and child health</t>
  </si>
  <si>
    <t>Stillbirth rate</t>
  </si>
  <si>
    <t>Neonatal mortality rate - SDG 3.2.2</t>
  </si>
  <si>
    <t>Neonatal mortality rate (SDG 3.2.2)</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</si>
  <si>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</si>
  <si>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Neonatal deaths (% of under-five deaths)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</si>
  <si>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</si>
  <si>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Infant mortality rate</t>
  </si>
  <si>
    <t>Under-five mortality rate - SDG 3.2.1</t>
  </si>
  <si>
    <t>Under-five mortality rate (SDG 3.2.1)</t>
  </si>
  <si>
    <t>Number of under-five deaths</t>
  </si>
  <si>
    <t>Number of under-five deaths and causes of death</t>
  </si>
  <si>
    <t>Percentage of under-five deaths caused by AIDS</t>
  </si>
  <si>
    <t>Under-five deaths detailed by cause</t>
  </si>
  <si>
    <t>Causes of under-five deaths</t>
  </si>
  <si>
    <t>https://www.countdown2030.org/about/data/</t>
  </si>
  <si>
    <t>ALB: 2017, ARM: 2017, AZE: 2017, BGR: 2017, BIH: 2017, BLR: 2017, GEO: 2017, KAZ: 2017, KGZ: 2017, MDA: 2017, MKD: 2017, MNE: 2017, ROU: 2017, RUS: 2017, SRB: 2017, TJK: 2017, TKM: 2017, TUR: 2017, UKR: 2017, UZB: 2017</t>
  </si>
  <si>
    <t>Percentage of under-five deaths caused by diarrhoea</t>
  </si>
  <si>
    <t>Percentage of under-five deaths caused by pertussis</t>
  </si>
  <si>
    <t>7.3</t>
  </si>
  <si>
    <t>KGZ: 2015, TJK: 2015, TKM: 2015, UZB: 2015</t>
  </si>
  <si>
    <t>Percentage of under-five deaths caused by tetanus</t>
  </si>
  <si>
    <t>Percentage of under-five deaths caused by measles</t>
  </si>
  <si>
    <t>Percentage of under-five deaths caused by meningitis</t>
  </si>
  <si>
    <t>Percentage of under-five deaths caused by malaria</t>
  </si>
  <si>
    <t>Percentage of under-five deaths caused by pneumonia</t>
  </si>
  <si>
    <t>Percentage of under-five deaths caused by preterm</t>
  </si>
  <si>
    <t>Percentage of under-five deaths caused by intrapartum-related events</t>
  </si>
  <si>
    <t>Percentage of under-five deaths caused by sepsis</t>
  </si>
  <si>
    <t>Percentage of under-five deaths caused by a cause not listed in the ICD-10 defined underlying causes of death</t>
  </si>
  <si>
    <t>Percentage of under-five deaths caused by congenital abnormalities</t>
  </si>
  <si>
    <t>Percentage of under-five deaths detailed caused by injuries</t>
  </si>
  <si>
    <t>Maternal mortality ratio - SDG 3.1.1</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</si>
  <si>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</si>
  <si>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Early childbearing - percentage of women who gave birth before age 18</t>
  </si>
  <si>
    <t>Early childbearing - percentage of women (20-24 years) who gave birth before age 18</t>
  </si>
  <si>
    <t>32.7</t>
  </si>
  <si>
    <t>ALB: 2018, ARM: 2016, AZE: 2011, BGR: 2014, BLR: 2005, GEO: 2018, KAZ: 2015, KGZ: 2018, MDA: 2012, MKD: 2019, MNE: 2018, SRB: 2019, TJK: 2017, TKM: 2019, TUR: 2018, UKR: 2012, UZB: 2006, XKX: 2020</t>
  </si>
  <si>
    <t>Antenatal care 4+ visits - percentage of women who received antenatal care at least four times during their last pregnancy</t>
  </si>
  <si>
    <t>Percentage  of women (15-49 years) with a live birth in the last 2 or 5 years who were attended to at least four times by any antenatal care provider during their last pregnancy that led to a live birth.</t>
  </si>
  <si>
    <t>43.6</t>
  </si>
  <si>
    <t>ALB: 2018, ARM: 2016, AZE: 2013, BIH: 2012, BLR: 2019, DEU: 2014, EST: 2014, FRA: 2010, GEO: 2020, HRV: 2020, ITA: 2003, KAZ: 2015, KGZ: 2018, LUX: 2011, MDA: 2012, MKD: 2019, MNE: 2018, ROU: 2004, SRB: 2019, TJK: 2017, TKM: 2019, TUR: 2018, UKR: 2012, XKX: 2020</t>
  </si>
  <si>
    <t>IND0021997</t>
  </si>
  <si>
    <t>Percentage of women (15-49 years) with a live birth in the last 2 or 5 years whose most recent live birth was delivered in a health facility</t>
  </si>
  <si>
    <t>67.3</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</si>
  <si>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</si>
  <si>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IND0000222</t>
  </si>
  <si>
    <t>Percentage of women (15-49 years) with a live birth in the last 2 or 5 years  whose most recent live birth was delivered by caesarean section</t>
  </si>
  <si>
    <t>C-section rate</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</si>
  <si>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</si>
  <si>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Percentage of births attended by skilled health personnel - SDG 3.1.2</t>
  </si>
  <si>
    <t>Percentage of births attended by skilled health personnel (generally doctors, nurses or midwives but can refer to other health professionals providing childbirth care)</t>
  </si>
  <si>
    <t>Births attended by skilled health personnel (SDG 3.1.2)</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</si>
  <si>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</si>
  <si>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IND0000223</t>
  </si>
  <si>
    <t>ALB: 2018, ARM: 2016, AZE: 2011, BLR: 2019, KAZ: 2015, KGZ: 2018, MKD: 2019, MNE: 2018, TJK: 2017, TKM: 2016, TUR: 2018, UKR: 2012, XKX: 2020</t>
  </si>
  <si>
    <t>IND0000224</t>
  </si>
  <si>
    <t>Prevalence of low birth weight among newborns</t>
  </si>
  <si>
    <t>Low birth weight among newborns</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</si>
  <si>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</si>
  <si>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MNCH_PNEUCARE</t>
  </si>
  <si>
    <t>Careseeking for ARI - percentage of children (under 5 years) with acute respiratory infection symptoms whom advice or treatment was sought from a health facility or provider</t>
  </si>
  <si>
    <t>Careseeking for ARI - percentage of children (under age 5) with acute respiratory infection symptoms whom advice or treatment was sought from a health facility or provider</t>
  </si>
  <si>
    <t>https://data.unicef.org/indicator-profile/MNCH_PNEUCARE/</t>
  </si>
  <si>
    <t>ALB: 2018, ARM: 2016, AZE: 2006, BIH: 2012, BLR: 2019, GEO: 2005, KAZ: 2011, KGZ: 2014, MDA: 2012, MKD: 2006, MNE: 2006, SRB: 2010, TJK: 2017, TKM: 2000, TUR: 2003, UKR: 2012, UZB: 2006, XKX: 2014</t>
  </si>
  <si>
    <t>MNCH_MATERNAL_DEATHS</t>
  </si>
  <si>
    <t>Estimated number of maternal deaths</t>
  </si>
  <si>
    <t>Maternal death, defined as death of a woman while pregnant or within 42 days of termination of pregnancy, irrespective of the duration and site of the pregnancy, from any cause related to or aggravated by the pregnancy or its management but not from accidental or incidental causes.</t>
  </si>
  <si>
    <t>https://data.unicef.org/indicator-profile/MNCH_MATERNAL_DEATHS/</t>
  </si>
  <si>
    <t>MNCH_SH_MMR_RISK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</si>
  <si>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</si>
  <si>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</si>
  <si>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https://databank.worldbank.org/reports.aspx?source=2&amp;type=metadata&amp;series=SH.MMR.RISK#</t>
  </si>
  <si>
    <t>MNCH_SH_MMR_RISK_ZS</t>
  </si>
  <si>
    <t>Lifetime risk of maternal death (%)</t>
  </si>
  <si>
    <t>https://databank.worldbank.org/reports.aspx?source=2&amp;type=metadata&amp;series=SH.MMR.RISK.ZS#</t>
  </si>
  <si>
    <t>Immunization</t>
  </si>
  <si>
    <t>IM_MCV1</t>
  </si>
  <si>
    <t>Percentage of surviving infants who received the first dose of measles-containing vaccine (MCV1)</t>
  </si>
  <si>
    <t>https://data.unicef.org/indicator-profile/IM_MCV1/</t>
  </si>
  <si>
    <t>IND0000235</t>
  </si>
  <si>
    <t>Percentage of children who received the 2nd dose of measles-containing vaccine (MCV2) - SDG 3.b.1</t>
  </si>
  <si>
    <t>MCV2 coverage (SDG 3.b.1)</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</si>
  <si>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</si>
  <si>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HT_DIST80DTP3_P</t>
  </si>
  <si>
    <t>Percentage of districts with at least 80% DTP3 coverage</t>
  </si>
  <si>
    <t>IMMUNIZATION MONITORING (WHO)</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</si>
  <si>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</si>
  <si>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</si>
  <si>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IND0000237</t>
  </si>
  <si>
    <t>IM_DTP1</t>
  </si>
  <si>
    <t>Percentage of surviving infants who received the first dose of DTP-containing vaccine (DTP1)</t>
  </si>
  <si>
    <t>Percentage of surviving infants who received the first dose of DTP-containing vaccine</t>
  </si>
  <si>
    <t>https://data.unicef.org/indicator-profile/IM_DTP1/</t>
  </si>
  <si>
    <t>IND0000234</t>
  </si>
  <si>
    <t>Percentage of surviving infants who received the third dose of DTP-containing vaccine (DTP3) - SDG 3.b.1</t>
  </si>
  <si>
    <t>DTP3 coverage (SDG 3.b.1)</t>
  </si>
  <si>
    <t>IND0000241</t>
  </si>
  <si>
    <t>Percentage of surviving infants who received the third dose of pneumococcal conjugate-containing vaccine (PCV3) - SDG 3.b.1</t>
  </si>
  <si>
    <t>PCV3 coverage (SDG 3.b.1)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</si>
  <si>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</si>
  <si>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females who received the last dose of human papillomavirus (HPV) vaccine per national schedule - SDG 3.b.1</t>
  </si>
  <si>
    <t>HPV coverage (SDG 3.b.1)</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</si>
  <si>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</si>
  <si>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HT_SH_ACS_PCV3</t>
  </si>
  <si>
    <t>Percentage of the target population with access to pneumococcal conjugate 3rd dose (PCV3) - SDG 3.b.1</t>
  </si>
  <si>
    <t>https://unstats.un.org/sdgs/metadata/files/Metadata-03-0b-01.pdf</t>
  </si>
  <si>
    <t>HT_DIST79DTP3_P</t>
  </si>
  <si>
    <t>Percentage of districts with DTP3 coverage 50-79%</t>
  </si>
  <si>
    <t>HT_DIST79MCV2_P</t>
  </si>
  <si>
    <t>Percentage of districts with MCV2 coverage 50-79%</t>
  </si>
  <si>
    <t>61.8</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</si>
  <si>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</si>
  <si>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HT_SH_ACS_DTP3</t>
  </si>
  <si>
    <t>Percentage of the target population with access to 3 doses of diphtheria-tetanus-pertussis (DTP3) - SDG 3.b.1</t>
  </si>
  <si>
    <t>HT_SH_ACS_HPV</t>
  </si>
  <si>
    <t>Percentage of the target population with access to affordable medicines and vaccines on a sustainable basis, human papillomavirus (HPV) - SDG 3.b.1</t>
  </si>
  <si>
    <t>HT_SH_ACS_MCV2</t>
  </si>
  <si>
    <t xml:space="preserve">Percentage of the target population with access to measles-containing-vaccine second-dose (MCV2) - SDG 3.b.1 </t>
  </si>
  <si>
    <t>HT_COVERAGE_DTP3</t>
  </si>
  <si>
    <t>WHO-UNICEF estimates of DTP3 coverage (%)</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</si>
  <si>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</si>
  <si>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Nutrition</t>
  </si>
  <si>
    <t>Percentage of most recent live-born children to women with a live birth in the last 2 years who were put to the breast within one hour of birth</t>
  </si>
  <si>
    <t>Early initiation of breastfeeding</t>
  </si>
  <si>
    <t>34.5</t>
  </si>
  <si>
    <t>ALB: 2017, ARM: 2016, AZE: 2013, BIH: 2012, BLR: 2019, GEO: 2018, KAZ: 2015, KGZ: 2018, MDA: 2012, MKD: 2019, MNE: 2018, ROU: 2004, RUS: 2011, SRB: 2019, TJK: 2017, TKM: 2019, TUR: 2018, UKR: 2012, UZB: 2017</t>
  </si>
  <si>
    <t>IND0000270</t>
  </si>
  <si>
    <t>Percentage of infants (under 6 months) who are exclusively breastfed</t>
  </si>
  <si>
    <t>Exclusive breastfeeding</t>
  </si>
  <si>
    <t>ALB: 2017, ARM: 2016, AZE: 2013, BIH: 2012, BLR: 2019, GEO: 2018, HRV: 1996, KAZ: 2015, KGZ: 2018, MDA: 2012, MKD: 2019, MNE: 2018, ROU: 2004, SRB: 2019, TJK: 2017, TKM: 2019, TUR: 2018, UKR: 2012, UZB: 2017</t>
  </si>
  <si>
    <t>IND0000277</t>
  </si>
  <si>
    <t>Minimum acceptable diet</t>
  </si>
  <si>
    <t>21.8</t>
  </si>
  <si>
    <t>ALB: 2017, ARM: 2016, BLR: 2019, GEO: 2018, KAZ: 2015, KGZ: 2018, MKD: 2019, MNE: 2018, SRB: 2019, TJK: 2017, TKM: 2019, UZB: 2017</t>
  </si>
  <si>
    <t>IND0000065</t>
  </si>
  <si>
    <t>Percentage of women (15-49 years) with anaemia - SDG 2.2.3</t>
  </si>
  <si>
    <t>Percentage of women (aged 15−49 years) with a haemoglobin concentration less than 120 g/L for nonpregnant women and lactating women, and less than 110 g/L for pregnant women, adjusted for altitude and smoking.</t>
  </si>
  <si>
    <t>Anaemia among women (SDG 2.2.3 )</t>
  </si>
  <si>
    <t>Prevalence of anaemia in women (15-49 years), by pregnancy status</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</si>
  <si>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</si>
  <si>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IND0000298</t>
  </si>
  <si>
    <t>HT_SH_STA_ANEM_NPRG</t>
  </si>
  <si>
    <t>Percentage of non-pregnant women (15-49 years) with anaemia - SDG 2.2.3</t>
  </si>
  <si>
    <t>Percentage of pregnant women (aged 15−49 years) with a haemoglobin concentration less than 110 g/L, adjusted for altitude and smoking.</t>
  </si>
  <si>
    <t>HT_SH_STA_ANEM_PREG</t>
  </si>
  <si>
    <t>Percentage of pregnant women (15-49 years) with anaemia - SDG 2.2.3</t>
  </si>
  <si>
    <t>Percentage of non-pregnant women (aged 15−49 years) with a haemoglobin concentration less than 120 g/L, adjusted for altitude and smoking.</t>
  </si>
  <si>
    <t>NT_ANT_WHZ_NE2</t>
  </si>
  <si>
    <t>Wasting prevalence (weight-for-height &lt;-2 standard deviations from the median of the WHO Child Growth Standards) among children under 5 years of age - SDG 2.2.2</t>
  </si>
  <si>
    <t>Prevalence of wasting (weight-for-height &lt;-2 standard deviations from the median of the World Health Organization (WHO) Child Growth Standards) among children under 5 years of age</t>
  </si>
  <si>
    <t>Prevalence of wasting</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</si>
  <si>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</si>
  <si>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IND0000281</t>
  </si>
  <si>
    <t>Overweight prevalence (weight-for-height &gt;+2 standard deviations from the median of the WHO Child Growth Standards) among children under 5 years of age - SDG 2.2.2</t>
  </si>
  <si>
    <t>Prevalence of overweight (weight-for-height &gt;+2 standard deviations from the median of the World Health Organization (WHO) Child Growth Standards) among children under 5 years of age (%), survey estimates</t>
  </si>
  <si>
    <t>Prevalence of overweight (SDG 2.2.2)</t>
  </si>
  <si>
    <t>56.4</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</si>
  <si>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</si>
  <si>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IND0000274</t>
  </si>
  <si>
    <t>Stunting prevalence (height-for-age &lt;-2 standard deviations from the median of the WHO Child Growth Standards) among children under 5 years of age - SDG 2.2.2</t>
  </si>
  <si>
    <t>Prevalence of stunting (SDG 2.2.1 )</t>
  </si>
  <si>
    <t>52.7</t>
  </si>
  <si>
    <t>ALB: 2017, ARM: 2016, AZE: 2013, BEL: 2014, BGR: 2014, BIH: 2012, BLR: 2005, CZE: 2001, DEU: 2016, EST: 2014, GEO: 2018, GRC: 2003, KAZ: 2015, KGZ: 2018, LTU: 2021, LVA: 2021, MDA: 2012, MKD: 2019, MNE: 2018, NLD: 2009, POL: 2014, PRT: 2016, ROU: 2002, SRB: 2019, TJK: 2017, TKM: 2019, TUR: 2018, UKR: 2000, UZB: 2021</t>
  </si>
  <si>
    <t>IND0000275</t>
  </si>
  <si>
    <t>NT_CF_ISSSF_FL</t>
  </si>
  <si>
    <t>Introduction to solid, semi-solid foods (6-8 months)</t>
  </si>
  <si>
    <t>​Percentage of infants 6–8 months of age who consumed solid, semisolid or soft foods during the previous day​.</t>
  </si>
  <si>
    <t>Introduction to solid, semi-solid foods</t>
  </si>
  <si>
    <t>https://data.unicef.org/indicator-profile/NT_CF_ISSSF_FL/</t>
  </si>
  <si>
    <t>ALB: 2017, ARM: 2016, AZE: 2013, BIH: 2012, BLR: 2019, GEO: 2018, KAZ: 2015, KGZ: 2018, MDA: 2012, MKD: 2019, MNE: 2018, SRB: 2019, TJK: 2017, TKM: 2019, TUR: 2018, UKR: 2012, UZB: 2017</t>
  </si>
  <si>
    <t>NT_CF_MDD</t>
  </si>
  <si>
    <t>Minimum Dietary Diversity (6-23 months)</t>
  </si>
  <si>
    <t>Percentage of children 6–23 months of age who consumed foods and beverages from at least five out of eight defined food groups during the previous day.</t>
  </si>
  <si>
    <t>https://data.unicef.org/indicator-profile/NT_CF_MDD/</t>
  </si>
  <si>
    <t>25.5</t>
  </si>
  <si>
    <t>ALB: 2017, ARM: 2016, AZE: 2006, BLR: 2019, GEO: 2018, KAZ: 2015, KGZ: 2018, MDA: 2005, MKD: 2019, MNE: 2018, SRB: 2019, TJK: 2017, TKM: 2019, UZB: 2017</t>
  </si>
  <si>
    <t>IND0000273</t>
  </si>
  <si>
    <t>NT_CF_MMF</t>
  </si>
  <si>
    <t>Minimum Meal Frequency (6-23 months)</t>
  </si>
  <si>
    <t>Percentage of children 6–23 months of age who consumed solid, semi-solid or soft foods (but also including milk feeds for non-breastfed children) at least the minimum number of times during the previous day.</t>
  </si>
  <si>
    <t>https://data.unicef.org/indicator-profile/NT_CF_MMF/</t>
  </si>
  <si>
    <t>27.3</t>
  </si>
  <si>
    <t>ALB: 2017, ARM: 2016, BIH: 2012, BLR: 2019, GEO: 2018, KAZ: 2015, KGZ: 2018, MDA: 2012, MKD: 2019, MNE: 2018, SRB: 2019, TJK: 2017, TKM: 2019, UKR: 2012, UZB: 2017</t>
  </si>
  <si>
    <t>NT_CHLD_OBESITY</t>
  </si>
  <si>
    <t>Obesity prevalance among children and adolescents (5-19 years)</t>
  </si>
  <si>
    <t>Prevalence of obesity among children and adolescents aged 5-19 years, BMI &gt; +2 standard deviations above the median (crude estimate) (%)</t>
  </si>
  <si>
    <t>Prevalence of obesity</t>
  </si>
  <si>
    <t>https://www.who.int/data/gho/indicator-metadata-registry/imr-details/4807</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</si>
  <si>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</si>
  <si>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HT_ANEM_U5</t>
  </si>
  <si>
    <t>Prevalence of anaemia in children (6–59 months)</t>
  </si>
  <si>
    <t>Anaemia among children under 5 years</t>
  </si>
  <si>
    <t>https://www.who.int/data/gho/indicator-metadata-registry/imr-details/4801</t>
  </si>
  <si>
    <t>HT_SN_STA_OVWGTN</t>
  </si>
  <si>
    <t>Number of children moderately or severely overweight (in thousands) - SDG 2.2.2</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</si>
  <si>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</si>
  <si>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</si>
  <si>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NT_BW_UNW</t>
  </si>
  <si>
    <t>Percentage of births without a birth weight in key data sources</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</si>
  <si>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</si>
  <si>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</si>
  <si>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HT_NCD_BMI_18A</t>
  </si>
  <si>
    <t>Underweight prevalence among adults</t>
  </si>
  <si>
    <t>Underweight prevalence among adults, BMI &lt; 18.5 (%, age-standardized estimate)</t>
  </si>
  <si>
    <t>https://www.who.int/data/gho/indicator-metadata-registry/imr-details/4804</t>
  </si>
  <si>
    <t>Adolescent physical, mental, and reproductive health</t>
  </si>
  <si>
    <t>Adolescent birth rate - SDG 3.7.2</t>
  </si>
  <si>
    <t>Adolescent birth rate (SDG 3.7.2)</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</si>
  <si>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</si>
  <si>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IND0000427</t>
  </si>
  <si>
    <t>Adolescent mortality rate</t>
  </si>
  <si>
    <t>ALB: 2016, ARM: 2016, AZE: 2016, BGR: 2016, BIH: 2016, BLR: 2016, GEO: 2016, KAZ: 2016, KGZ: 2016, MDA: 2016, MKD: 2016, MNE: 2016, ROU: 2016, RUS: 2016, SRB: 2016, TJK: 2016, TKM: 2016, TUR: 2016, UKR: 2016, UZB: 2016</t>
  </si>
  <si>
    <t>MT_SDG_SUICIDE</t>
  </si>
  <si>
    <t>Suicide mortality rate - SDG 3.4.2</t>
  </si>
  <si>
    <t xml:space="preserve">Number of suicide deaths in a year, divided by the population and multiplied by 100,000.  </t>
  </si>
  <si>
    <t>Suicide rate (SDG 3.4.2)</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</si>
  <si>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</si>
  <si>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</si>
  <si>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Percentage of 15-year-old students who report regularly engaging in vigorous physical activity outside of school</t>
  </si>
  <si>
    <t xml:space="preserve">Adolescents who report regularly engaging in vigorous physical activity outside of school </t>
  </si>
  <si>
    <t>AUT: 2015, BEL: 2015, BGR: 2015, CHE: 2015, CZE: 2015, DEU: 2015, DNK: 2015, ESP: 2015, EST: 2015, FIN: 2015, FRA: 2015, GBR: 2015, GRC: 2015, HRV: 2015, HUN: 2015, IRL: 2015, ISL: 2015, LTU: 2015, LUX: 2015, LVA: 2015, NLD: 2015, NOR: 2015, POL: 2015, PRT: 2015, RUS: 2015, SVK: 2015, SVN: 2015, SWE: 2015, TUR: 2015</t>
  </si>
  <si>
    <t>Percentage of 15-year-old students who report doing no physical activity outside of school</t>
  </si>
  <si>
    <t>Adolescents who report doing no physical activity outside of school</t>
  </si>
  <si>
    <t>https://stats.oecd.org/OECDStat_Metadata/ShowMetadata.ashx?Dataset=CWB&amp;Lang=en&amp;Coords=[IND].[CWB17A]</t>
  </si>
  <si>
    <t>HT_ADOL_HIGH_SATS</t>
  </si>
  <si>
    <t>Percentage of 15-year-old students reporting high life satisfaction</t>
  </si>
  <si>
    <t>AUT: 2015, BEL: 2015, BGR: 2015, CHE: 2015, CZE: 2015, DEU: 2015, ESP: 2015, EST: 2015, FIN: 2015, FRA: 2015, GBR: 2015, GRC: 2015, HRV: 2015, HUN: 2015, IRL: 2015, ISL: 2015, ITA: 2015, LTU: 2015, LUX: 2015, LVA: 2015, NLD: 2015, POL: 2015, PRT: 2015, RUS: 2015, SVK: 2015, SVN: 2015, TUR: 2015</t>
  </si>
  <si>
    <t>HT_ADOL_LOW_SATS</t>
  </si>
  <si>
    <t>Percentage of 15-year-old students reporting low life satisfaction</t>
  </si>
  <si>
    <t>Age-standardized prevalence of current tobacco use among persons aged 15 years and older - SDG 3.a.1</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</si>
  <si>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</si>
  <si>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Prevalence of alcohol use disorders among persons aged 15 years and older - SDG 3.5.1</t>
  </si>
  <si>
    <t>https://www.who.int/data/gho/indicator-metadata-registry/imr-details/1388</t>
  </si>
  <si>
    <t>HT_CHLD_DAILY_EXER</t>
  </si>
  <si>
    <t>Percentage of 15-year-old students who report doing the WHO-recommended duration of daily exercise</t>
  </si>
  <si>
    <t>Percentage of 15-year-old students who report engaging in at least 60 minutes of moderate-to-vigorous physical activity every day over the past seven days</t>
  </si>
  <si>
    <t>WHO-recommended daily exercise</t>
  </si>
  <si>
    <t>OECD CWD</t>
  </si>
  <si>
    <t>https://www.oecd.org/els/family/child-well-being/data/dashboard/</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</si>
  <si>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</si>
  <si>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HT_SH_FPL_MTMM</t>
  </si>
  <si>
    <t>Percentage of women of reproductive age who have their need for family planning satisfied with modern methods - SDG 3.7.1</t>
  </si>
  <si>
    <t>Percentage of women of reproductive age (15-49 years) who have their need for family planning satisfied with modern methods - SDG 3.7.1.</t>
  </si>
  <si>
    <t>https://unstats.un.org/sdgs/metadata/files/Metadata-03-07-01.pdf</t>
  </si>
  <si>
    <t>41.8</t>
  </si>
  <si>
    <t>ALB: 2017, ARM: 2015, AZE: 2006, BIH: 2011, BLR: 2019, CZE: 2008, EST: 2014, FRA: 2004, GBR: 2010, GEO: 2018, KAZ: 2018, KGZ: 2018, MDA: 2020, MKD: 2018, MNE: 2018, ROU: 2004, RUS: 2011, SRB: 2019, SWE: 2017, TJK: 2017, TKM: 2019, TUR: 2018, UKR: 2012</t>
  </si>
  <si>
    <t>HT_CDRT_SELF_HARM</t>
  </si>
  <si>
    <t>Crude death rate caused by intentional self-harm</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</si>
  <si>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</si>
  <si>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</si>
  <si>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</si>
  <si>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HT_ADOL_MEAL</t>
  </si>
  <si>
    <t>Percentage of 15-year-old students skipping either breakfast or dinner</t>
  </si>
  <si>
    <t>Percentage of 15-year-old students skipping either breakfast or dinner (%)</t>
  </si>
  <si>
    <t>https://stats.oecd.org/OECDStat_Metadata/ShowMetadata.ashx?Dataset=CWB&amp;Lang=en&amp;Coords=[IND].[CWB16]</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</si>
  <si>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</si>
  <si>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HT_CHLD_BODY_RGHT</t>
  </si>
  <si>
    <t>Percentage of 15-year-old students who report thinking their body is "about right"</t>
  </si>
  <si>
    <t>Percentage of 15-year-old students who report thinking their body is "about right" (%)</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</si>
  <si>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</si>
  <si>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</si>
  <si>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HT_CHLD_BODY_NO_RGHT</t>
  </si>
  <si>
    <t>Percentage of 15-year-old students who report thinking their body is "much too thin" or "much too fat"</t>
  </si>
  <si>
    <t>Percentage of 15-year-old students who report thinking their body is "much too thin" or "much too fat" (%)</t>
  </si>
  <si>
    <t>https://stats.oecd.org/OECDStat_Metadata/ShowMetadata.ashx?Dataset=CWB&amp;Lang=en&amp;Coords=[IND].[CWB51B]</t>
  </si>
  <si>
    <t>HT_CHLD_REG_SMOK</t>
  </si>
  <si>
    <t>Percentage of 15-year-old students who are regular smokers</t>
  </si>
  <si>
    <t>Percentage of 15-year-old students who are regular smokers (%)</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</si>
  <si>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</si>
  <si>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</si>
  <si>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HT_CHLD_DRNK</t>
  </si>
  <si>
    <t>Percentage of 15-year-old students who have been drunk at least twice</t>
  </si>
  <si>
    <t>Percentage of 15-year-old students who have been drunk at least twice (%)</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</si>
  <si>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</si>
  <si>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</si>
  <si>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HT_CHLD_HEALTH_POOR</t>
  </si>
  <si>
    <t>Percentage of adolescents who rate their own health as 'fair' or 'poor'</t>
  </si>
  <si>
    <t>Percentage of 11-, 13- and 15-year-olds who rate their own health as 'fair' or 'poor'</t>
  </si>
  <si>
    <t>HT_CHLD_HEALTH_PROB</t>
  </si>
  <si>
    <t>Percentage of children living with limitations in activities due to health problems</t>
  </si>
  <si>
    <t xml:space="preserve">Percentage of 0- to 15-year-olds who live with limitations in their activities because of health problems
</t>
  </si>
  <si>
    <t>38.2</t>
  </si>
  <si>
    <t>AUT: 2017, BEL: 2017, BGR: 2017, CZE: 2017, DEU: 2017, ESP: 2017, EST: 2017, FRA: 2017, GBR: 2017, GRC: 2017, HRV: 2017, HUN: 2017, IRL: 2017, ISL: 2017, ITA: 2017, LTU: 2017, LUX: 2017, LVA: 2017, POL: 2017, PRT: 2017, SVK: 2017</t>
  </si>
  <si>
    <t>HT_CHLD_SUP_FAM</t>
  </si>
  <si>
    <t>Percentage of 11-, 13- and 15-year-old school children who report feeling high support from their family</t>
  </si>
  <si>
    <t xml:space="preserve">Percentage of 11-, 13- and 15-year-old school children who report feeling high overall support from their family
</t>
  </si>
  <si>
    <t>AUT: 2018, BEL: 2018, BGR: 2018, CHE: 2018, CZE: 2018, DEU: 2018, ESP: 2018, EST: 2018, FIN: 2018, FRA: 2018, GBR: 2018, GRC: 2018, HRV: 2018, HUN: 2018, IRL: 2018, ISL: 2018, ITA: 2018, LTU: 2018, LUX: 2018, LVA: 2018, NLD: 2018, NOR: 2018, POL: 2018, PRT: 2018, ROU: 2018, SVK: 2018, SVN: 2018, SWE: 2018, TUR: 2018</t>
  </si>
  <si>
    <t>HT_CHLD_SELF_EFFICACY</t>
  </si>
  <si>
    <t>Percentage of 15-year-old students who express self-efficacy</t>
  </si>
  <si>
    <t>Percentage of 15-year-old students who agree (or strongly agree) with the statement 'When I'm in a difficult situation, I can usually find my way out of it'</t>
  </si>
  <si>
    <t>AUT: 2018, BEL: 2018, BGR: 2018, CHE: 2018, CZE: 2018, DEU: 2018, DNK: 2018, ESP: 2018, EST: 2018, FIN: 2018, FRA: 2018, GBR: 2018, GRC: 2018, HRV: 2018, HUN: 2018, IRL: 2018, ISL: 2018, ITA: 2018, LTU: 2018, LUX: 2018, LVA: 2018, NLD: 2018, POL: 2018, PRT: 2018, ROU: 2018, SVK: 2018, SVN: 2018, SWE: 2018, TUR: 2018</t>
  </si>
  <si>
    <t>HT_CHLD_GROWTH_MIND</t>
  </si>
  <si>
    <t>Percentage of 15-year-old students who express a growth mindset</t>
  </si>
  <si>
    <t>Percentage of 15-year-old students who disagree (or strongly disagree) with the statement 'Your intelligence is something about you that you can't change very much'</t>
  </si>
  <si>
    <t>HT_CHLD_HEALTH_COMP</t>
  </si>
  <si>
    <t>Percentage of 11-, 13- and 15-year-old school children who report multiple subjective health complaints</t>
  </si>
  <si>
    <t xml:space="preserve">Percentage of 11-, 13- and 15-year-old school children who report multiple subjective health complaints
</t>
  </si>
  <si>
    <t>HT_CHLD_LIFE_PURP</t>
  </si>
  <si>
    <t>Percentage of 15-year-old students who believe their life has meaning and purpose</t>
  </si>
  <si>
    <t xml:space="preserve">Percentage of 15-year-old students who agree (or strongly agree) with the statement 'My life has clear meaning or purpose'
</t>
  </si>
  <si>
    <t>HT_CHLD_DIFF_PAR</t>
  </si>
  <si>
    <t>Percentage of adolescents (11-, 13- and 15-year-olds) who report finding it difficult to talk to their parents</t>
  </si>
  <si>
    <t xml:space="preserve">Percentage of 11-, 13- and 15-year-old school children who report finding it difficult (or very difficult) to talk to one or both of their parents
</t>
  </si>
  <si>
    <t>HT_CHLD_PAR_CONF</t>
  </si>
  <si>
    <t>Percentage of 15-year-old students who report that their parents encourage them to be confident</t>
  </si>
  <si>
    <t>Percentage of 15-year-old students who strongly agree with the statement 'My parents encourage me to be confident'</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</si>
  <si>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</si>
  <si>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HT_CHLD_FRIENDS</t>
  </si>
  <si>
    <t>Percentage of 10-year-old school children who feel that they have enough friends</t>
  </si>
  <si>
    <t xml:space="preserve">Percentage of 10-year-old school children who strongly agree with the statement 'I have enough friends'
</t>
  </si>
  <si>
    <t>BEL: 2019, CHE: 2019, DEU: 2019, ESP: 2019, EST: 2019, FIN: 2019, FRA: 2019, GBR: 2019, GRC: 2019, HRV: 2019, HUN: 2019, ITA: 2019, NOR: 2019, POL: 2019, ROU: 2019</t>
  </si>
  <si>
    <t>HT_CHLD_SUP_FRIENDS</t>
  </si>
  <si>
    <t>Percentage of 11-, 13- and 15-year-old school children who feel supported by their friends</t>
  </si>
  <si>
    <t>Percentage of 11-, 13- and 15-year-old school children who report feeling high overall support from their friends</t>
  </si>
  <si>
    <t>HIV and AIDS</t>
  </si>
  <si>
    <t>Percentage of young people (15-24 years) with comprehensive and correct knowledge of HIV</t>
  </si>
  <si>
    <t>ALB: 2018, ARM: 2016, AZE: 2006, BIH: 2012, BLR: 2012, KAZ: 2015, KGZ: 2014, MDA: 2012, MNE: 2013, SRB: 2010, TJK: 2017, TKM: 2016, UKR: 2012, XKX: 2014</t>
  </si>
  <si>
    <t>IND0000283</t>
  </si>
  <si>
    <t>Estimated number of adolescents and young people (15-24 years) living with HIV</t>
  </si>
  <si>
    <t>https://data.unicef.org/indicator-profile/HVA_EPI_LHIV_15-24/</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</si>
  <si>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</si>
  <si>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Estimated number of children (0-14 years) living with HIV</t>
  </si>
  <si>
    <t>https://databank.worldbank.org/reports.aspx?source=2&amp;type=metadata&amp;series=SH.HIV.0014#</t>
  </si>
  <si>
    <t>AZE: 2021, BLR: 2021, DEU: 2020, FRA: 2021, GEO: 2021, KAZ: 2021, KGZ: 2021, LVA: 2021, MDA: 2021, ROU: 2021, TJK: 2021, UKR: 2021, UZB: 2021</t>
  </si>
  <si>
    <t>HVA_EPI_LHIV_0-19</t>
  </si>
  <si>
    <t>Estimated number of children  (0-19 years) living with HIV</t>
  </si>
  <si>
    <t>Number of children age 0-19 living with HIV in a given year.</t>
  </si>
  <si>
    <t>Children living with HIV</t>
  </si>
  <si>
    <t>https://data.unicef.org/indicator-profile/HVA_EPI_LHIV_0-19/</t>
  </si>
  <si>
    <t>Percentage of children (0-14 years) living with HIV and receiving antiretroviral therapy</t>
  </si>
  <si>
    <t>Children receiving ART</t>
  </si>
  <si>
    <t>ARM: 2021, AZE: 2021, BLR: 2021, GEO: 2021, KAZ: 2021, KGZ: 2021, LVA: 2021, MDA: 2021, ROU: 2021, TJK: 2021, UKR: 2021, UZB: 2021</t>
  </si>
  <si>
    <t>IND0000292</t>
  </si>
  <si>
    <t>ARM: 2021, AZE: 2021, BLR: 2021, GEO: 2021, KAZ: 2021, KGZ: 2021, LVA: 2016, MDA: 2021, ROU: 2021, TJK: 2021, UKR: 2021, UZB: 2021</t>
  </si>
  <si>
    <t>IND0000291</t>
  </si>
  <si>
    <t>Number of new HIV infections per 1,000 uninfected population - SDG 3.3.1</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</si>
  <si>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</si>
  <si>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HVA_EPI_INF_ANN_0-19</t>
  </si>
  <si>
    <t>Estimated number of new HIV infections among children (0-19 years)</t>
  </si>
  <si>
    <t>Estimated number of new HIV infections among children aged 0-19 years</t>
  </si>
  <si>
    <t>https://data.unicef.org/indicator-profile/HVA_EPI_INF_ANN_0-19/</t>
  </si>
  <si>
    <t>Estimated number of new HIV infections in adolescents and young people (15-24 years)</t>
  </si>
  <si>
    <t>HVA_EPI_INF_RT_0-14</t>
  </si>
  <si>
    <t>Estimated incidence rate among children (0-14 years) - SDG 3.3.1</t>
  </si>
  <si>
    <t>Estimated incidence rate (new HIV infection per 1,000 uninfected population, children aged 0-14 years) - SDG 3.3.1</t>
  </si>
  <si>
    <t xml:space="preserve">New HIV infections (SDG 3.3.1) </t>
  </si>
  <si>
    <t>https://data.unicef.org/indicator-profile/HVA_EPI_INF_RT_0-14/</t>
  </si>
  <si>
    <t>ARM: 2021, AZE: 2021, BLR: 2021, DEU: 2020, FRA: 2021, GEO: 2021, KAZ: 2021, KGZ: 2021, LVA: 2021, MDA: 2021, ROU: 2021, TJK: 2021, UKR: 2021, UZB: 2021</t>
  </si>
  <si>
    <t>Estimated incidence rate among adolescents (10-19 years) - SDG 3.3.1</t>
  </si>
  <si>
    <t>HVA_EPI_DTH_ANN_0-19</t>
  </si>
  <si>
    <t>Estimated number of annual AIDS-related deaths among children (0-19 years)</t>
  </si>
  <si>
    <t>Annual AIDS-related deaths</t>
  </si>
  <si>
    <t>https://data.unicef.org/indicator-profile/HVA_EPI_DTH_ANN_0-19/</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</si>
  <si>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</si>
  <si>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HVA_PMTCT_MTCT</t>
  </si>
  <si>
    <t>Mother-to-child HIV transmission rate</t>
  </si>
  <si>
    <t>Estimated number of children aged 0-4 newly infected with HIV from mother-to-child transmission for every 100 women living with HIV delivering in the past 12 months</t>
  </si>
  <si>
    <t>https://data.unicef.org/indicator-profile/HVA_PMTCT_MTCT/</t>
  </si>
  <si>
    <t>HVA_PMTCT_STAT_CVG</t>
  </si>
  <si>
    <t>Percentage of pregnant women presenting at antenatal clinics who were tested for HIV or already knew their HIV positive status</t>
  </si>
  <si>
    <t>Percentage of pregnant women presenting at antenatal clinics (ANC) who were tested for HIV or already knew their HIV positive status</t>
  </si>
  <si>
    <t>Pregnant women and HIV testing</t>
  </si>
  <si>
    <t>https://data.unicef.org/indicator-profile/HVA_PMTCT_STAT_CVG/</t>
  </si>
  <si>
    <t>ALB: 2021, ARM: 2021, AZE: 2021, BGR: 2015, BLR: 2021, CHE: 2015, DEU: 2020, DNK: 2015, ESP: 2015, GEO: 2021, GRC: 2015, HRV: 2015, IRL: 2015, ITA: 2015, KAZ: 2021, KGZ: 2021, LTU: 2015, LUX: 2015, LVA: 2015, MDA: 2021, MNE: 2021, NLD: 2015, ROU: 2015, SRB: 2021, SVK: 2015, SVN: 2015, TJK: 2021, UKR: 2021, UZB: 2021</t>
  </si>
  <si>
    <t>HVA_PED_ART_NUM</t>
  </si>
  <si>
    <t>Reported number of children (0-14 years) receiving antiretroviral treatment</t>
  </si>
  <si>
    <t>Reported number of children (aged 0-14 years) receiving antiretroviral treatment (ART).</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</si>
  <si>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</si>
  <si>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</si>
  <si>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HVA_PMTCT_STAT_NUM</t>
  </si>
  <si>
    <t>Reported number of pregnant women presenting at antenatal clinics who were tested for HIV or already knew their HIV positive status</t>
  </si>
  <si>
    <t>Number of pregnant women attending antenatal clinics and/or having a facility-based delivery who were tested for HIV during pregnancy, or already knew they were HIV-positive</t>
  </si>
  <si>
    <t>https://data.unicef.org/indicator-profile/HVA_PMTCT_STAT_NUM/</t>
  </si>
  <si>
    <t>HVA_PREV_STIGMA</t>
  </si>
  <si>
    <t>Percentage of people (15-49 years) expressing discriminatory attitudes towards people living with HIV</t>
  </si>
  <si>
    <t>https://data.unicef.org/indicator-profile/HVA_PREV_STIGMA/</t>
  </si>
  <si>
    <t>KAZ: 2015, TKM: 2016</t>
  </si>
  <si>
    <t>Education, Leisure and Culture</t>
  </si>
  <si>
    <t>Education system</t>
  </si>
  <si>
    <t>http://uis.unesco.org/sites/default/files/documents/uis-data-dictionary-education-statistics.xlsx</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</si>
  <si>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</si>
  <si>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</si>
  <si>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</si>
  <si>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</si>
  <si>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IND0000348</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</si>
  <si>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</si>
  <si>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pre-primary (% of government expenditure on education)</t>
  </si>
  <si>
    <t>Expenditure on pre-primary education</t>
  </si>
  <si>
    <t>Expenditure on pre-primary, lower and upper secondary, post-secondary,  non-tertiary and tertiary education (% of government expenditure on education)</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</si>
  <si>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</si>
  <si>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primary (% of government expenditure on education)</t>
  </si>
  <si>
    <t>Expenditure on primary education</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</si>
  <si>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</si>
  <si>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Expenditure on lower secondary (% of government expenditure on education)</t>
  </si>
  <si>
    <t>72.7</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</si>
  <si>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</si>
  <si>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Expenditure on upper secondary (% of government expenditure on education)</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</si>
  <si>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</si>
  <si>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Expenditure on post-secondary non-tertiary (% of government expenditure on education)</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</si>
  <si>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</si>
  <si>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Expenditure on tertiary (% of government expenditure on education)</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</si>
  <si>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</si>
  <si>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EDUNF_COMP_YR_L02T3</t>
  </si>
  <si>
    <t>Number of years of compulsory education guaranteed in legal frameworks</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</si>
  <si>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</si>
  <si>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Number of years of compulsory pre-primary education guaranteed in legal framework</t>
  </si>
  <si>
    <t>Years of compulsory pre-primary education</t>
  </si>
  <si>
    <t>47.3</t>
  </si>
  <si>
    <t>AUT: 2022, AZE: 2022, BGR: 2022, CHE: 2022, CYP: 2022, CZE: 2022, DNK: 2010, FIN: 2021, FRA: 2022, GRC: 2022, HUN: 2022, KGZ: 2022, LIE: 2022, LTU: 2022, LUX: 2022, LVA: 2022, MDA: 2022, MKD: 2007, MNE: 2010, NLD: 2022, POL: 2022, SVK: 2022, SVN: 2003, SWE: 2022, TJK: 1998, VAT: 2022</t>
  </si>
  <si>
    <t>EDU_SDG_COMP_EDU</t>
  </si>
  <si>
    <t>Number of years of compulsory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</si>
  <si>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</si>
  <si>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Number of years of free pre-primary education guaranteed in legal framework</t>
  </si>
  <si>
    <t>Years of free pre-primary education</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</si>
  <si>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</si>
  <si>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Administration of nationally-representative learning assessments in math and reading (in Grade 2 or 3, at the end of primary education, and at the end of lower secondary education)</t>
  </si>
  <si>
    <t>Learning assessments in reading (end of primary education)</t>
  </si>
  <si>
    <t>Learning assessments in math (end of primary education)</t>
  </si>
  <si>
    <t>Learning assessments in reading (end of lower secondary education)</t>
  </si>
  <si>
    <t>Learning assessments in math (end of lower secondary education)</t>
  </si>
  <si>
    <t>EDU_SDG_FREE_EDU</t>
  </si>
  <si>
    <t>Number of years of free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</si>
  <si>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</si>
  <si>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EDU_DURATION_ECE</t>
  </si>
  <si>
    <t>Theoretical duration of early childhood education in years</t>
  </si>
  <si>
    <t>Theoretical duration of education in years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</si>
  <si>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</si>
  <si>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EDU_DURATION_L02</t>
  </si>
  <si>
    <t>Theoretical duration of pre-primary education in years</t>
  </si>
  <si>
    <t>EDU_DURATION_L1</t>
  </si>
  <si>
    <t>Theoretical duration of primary education in years</t>
  </si>
  <si>
    <t>EDU_DURATION_L2</t>
  </si>
  <si>
    <t>Theoretical duration of lower secondary education in years</t>
  </si>
  <si>
    <t>EDU_DURATION_L3</t>
  </si>
  <si>
    <t>Theoretical duration of upper secondary education in years</t>
  </si>
  <si>
    <t>EDU_ENTER_AGE_ECED</t>
  </si>
  <si>
    <t>Official entrance age to early childhood educational development</t>
  </si>
  <si>
    <t>Official entrance age to early childhood educational development (years)</t>
  </si>
  <si>
    <t>ALB: 2022, AZE: 2022, BIH: 2019, BLR: 2022, FIN: 2022, HRV: 2022, KAZ: 2022, KGZ: 2022, LTU: 2010, LVA: 2022, MDA: 2022, MKD: 2022, MNE: 2022, RUS: 2022, SRB: 2022, SVN: 2022, SWE: 2022, TKM: 2022, UKR: 2022</t>
  </si>
  <si>
    <t>EDU_ENTER_AGE_L02</t>
  </si>
  <si>
    <t>Official entrance age to pre-primary education</t>
  </si>
  <si>
    <t>Official entrance age to pre-primary education (years)</t>
  </si>
  <si>
    <t>EDU_ENTER_AGE_L1</t>
  </si>
  <si>
    <t>Official entrance age to primary education</t>
  </si>
  <si>
    <t>Official entrance age to primary education (years)</t>
  </si>
  <si>
    <t>EDU_ENTER_AGE_L2</t>
  </si>
  <si>
    <t>Official entrance age to lower secondary education</t>
  </si>
  <si>
    <t>Official entrance age to lower secondary education (years)</t>
  </si>
  <si>
    <t>EDU_ENTER_AGE_L3</t>
  </si>
  <si>
    <t>Official entrance age to upper secondary education</t>
  </si>
  <si>
    <t>Official entrance age to upper secondary education (years)</t>
  </si>
  <si>
    <t>EDU_ENTER_AGE_L4</t>
  </si>
  <si>
    <t>Official entrance age to post-secondary non-tertiary education</t>
  </si>
  <si>
    <t>Official entrance age to post-secondary non-tertiary education (years)</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</si>
  <si>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</si>
  <si>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EDU_ENTER_AGE_COMP</t>
  </si>
  <si>
    <t>Official entrance age to compulsory education</t>
  </si>
  <si>
    <t>Official entrance age to compulsory education (years)</t>
  </si>
  <si>
    <t>EDU_DURATION_ECED</t>
  </si>
  <si>
    <t>Theoretical duration of early childhood educational development in years</t>
  </si>
  <si>
    <t>Theoretical duration of early childhood educational development (years)</t>
  </si>
  <si>
    <t>65.5</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</si>
  <si>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</si>
  <si>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EDU_DURATION_L4</t>
  </si>
  <si>
    <t>Theoretical duration of post-secondary non-tertiary education in years</t>
  </si>
  <si>
    <t>Theoretical duration of post-secondary non-tertiary education (years)</t>
  </si>
  <si>
    <t>EDUNF_STU_L02_PUB</t>
  </si>
  <si>
    <t>Number of pre-primary education enrolments in public institutions</t>
  </si>
  <si>
    <t>Number of pre-primary (ISCED 02) education enrolments in public institutions</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</si>
  <si>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</si>
  <si>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EDUNF_STU_L02_PRV</t>
  </si>
  <si>
    <t>Number of pre-primary education enrolments in  private institutions</t>
  </si>
  <si>
    <t>Number of pre-primary (ISCED 02) education enrolments in  private institutions</t>
  </si>
  <si>
    <t>EDUNF_PRP_L02</t>
  </si>
  <si>
    <t>Percentage of all children enrolled in private institutions of pre-primary education</t>
  </si>
  <si>
    <t>Percentage of all children enrolled in private institutions of pre-primary (ISCED 02) education</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</si>
  <si>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</si>
  <si>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EDUNF_STU_L1_PUB</t>
  </si>
  <si>
    <t>Number of primary education enrolments in public institutions</t>
  </si>
  <si>
    <t>Number of primary (ISCED 1) education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</si>
  <si>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</si>
  <si>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EDUNF_STU_L1_PRV</t>
  </si>
  <si>
    <t>Number of primary education enrolments in private institutions</t>
  </si>
  <si>
    <t>Number of primary (ISCED 1) education enrolments in private institutions</t>
  </si>
  <si>
    <t>EDUNF_PRP_L1</t>
  </si>
  <si>
    <t>Percentage of enrolments in private schools of primary education</t>
  </si>
  <si>
    <t>Percentage of enrolments in private schools of primary (ISCED 1)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</si>
  <si>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</si>
  <si>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EDUNF_STU_L2_PUB</t>
  </si>
  <si>
    <t>Number of lower secondary education enrolments in public institutions</t>
  </si>
  <si>
    <t>Number of lower secondary education (ISCED 2)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</si>
  <si>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</si>
  <si>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EDUNF_STU_L2_PRV</t>
  </si>
  <si>
    <t>Number of lower secondary education enrolments in private institutions</t>
  </si>
  <si>
    <t>Number of lower secondary education (ISCED 2) enrolments in private institutions</t>
  </si>
  <si>
    <t>EDUNF_PRP_L2</t>
  </si>
  <si>
    <t>Percentage of children enrolled in private schools of lower secondary education</t>
  </si>
  <si>
    <t>Percentage of children enrolled in private schools of lower secondary (ISCED 2)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</si>
  <si>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</si>
  <si>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EDUNF_STU_L3_PUB</t>
  </si>
  <si>
    <t>Number of children enrolled in upper secondary education - public institutions</t>
  </si>
  <si>
    <t>Number of children enrolled in upper secondary education (ISCED 3) -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</si>
  <si>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</si>
  <si>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EDUNF_STU_L3_PRV</t>
  </si>
  <si>
    <t>Number of children enrolled in upper secondary education - private institutions</t>
  </si>
  <si>
    <t>Number of children enrolled in upper secondary education (ISCED 3) - private institutions</t>
  </si>
  <si>
    <t>EDUNF_PRP_L3</t>
  </si>
  <si>
    <t>Percentage of students enrolled in private schools of upper secondary education</t>
  </si>
  <si>
    <t>Percentage of students enrolled in private schools of upper secondary (ISCED 3)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</si>
  <si>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</si>
  <si>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EDUNF_STU_L4_PUB</t>
  </si>
  <si>
    <t>Number of post-secondary non-tertiary education enrolments in public institutions</t>
  </si>
  <si>
    <t>Number of post-secondary non-tertiary education (ISCED 4) enrolments in public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</si>
  <si>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</si>
  <si>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EDUNF_STU_L4_PRV</t>
  </si>
  <si>
    <t>Number of post-secondary non-tertiary education enrolments in private institutions</t>
  </si>
  <si>
    <t>Number of post-secondary non-tertiary education (ISCED 4) enrolments in private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</si>
  <si>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</si>
  <si>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EDUNF_PRP_L4</t>
  </si>
  <si>
    <t>Percentage of private enrolments in post-secondary non-tertiary education</t>
  </si>
  <si>
    <t>Percentage of private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</si>
  <si>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</si>
  <si>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EDUNF_STU_L5T8_PUB</t>
  </si>
  <si>
    <t>Number of tertiary education enrolments in public institutions</t>
  </si>
  <si>
    <t>Number of tertiary education (ISCED 5) enrolments in public institutions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</si>
  <si>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</si>
  <si>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EDUNF_STU_L5T8_PRV</t>
  </si>
  <si>
    <t>Number of tertiary education enrolments in private institutions</t>
  </si>
  <si>
    <t>Number of tertiary education (ISCED 5) enrolments in private institutions</t>
  </si>
  <si>
    <t>EDUNF_PRP_L5T8</t>
  </si>
  <si>
    <t>Percentage of private enrolments in tertiary education</t>
  </si>
  <si>
    <t>Percentage of private enrolments in tertiary education (ISCED 5)</t>
  </si>
  <si>
    <t>EDUNF_TEACH_L1</t>
  </si>
  <si>
    <t>Number of classroom teachers in primary education</t>
  </si>
  <si>
    <t>Number of classroom teachers in primary education (ISCED 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</si>
  <si>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</si>
  <si>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EDUNF_TEACH_L2</t>
  </si>
  <si>
    <t>Number of classroom teachers in lower secondary education</t>
  </si>
  <si>
    <t>Number of classroom teachers in lower secondary education (ISCED 2)</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</si>
  <si>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</si>
  <si>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EDUNF_TEACH_L3</t>
  </si>
  <si>
    <t>Number of classroom teachers in upper secondary education</t>
  </si>
  <si>
    <t>Number of classroom teachers in upper secondary education (ISCED 3)</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</si>
  <si>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</si>
  <si>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</si>
  <si>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EDUNF_PTR_L1</t>
  </si>
  <si>
    <t>Pupil-teacher ratio in primary education</t>
  </si>
  <si>
    <t>Pupil-teacher ratio in primary education (ISCED1) (headcount basis)</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</si>
  <si>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</si>
  <si>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EDUNF_PTR_L2</t>
  </si>
  <si>
    <t>Pupil-teacher ratio in lower secondary education</t>
  </si>
  <si>
    <t>Pupil-teacher ratio in lower secondary education (ISCED 2) (headcount basis)</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</si>
  <si>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</si>
  <si>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EDUNF_PTR_L2AND3</t>
  </si>
  <si>
    <t>Pupil-teacher ratio in secondary education</t>
  </si>
  <si>
    <t>Pupil-teacher ratio in secondary education (ISCED 2 and 3) (headcount basis)</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</si>
  <si>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</si>
  <si>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EDUNF_PTR_L3</t>
  </si>
  <si>
    <t>Pupil-teacher ratio in upper secondary education</t>
  </si>
  <si>
    <t>Pupil-teacher ratio in upper secondary education (ISCED 3) (headcount basis)</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</si>
  <si>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</si>
  <si>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EDUNF_PRP_L2AND3</t>
  </si>
  <si>
    <t>Percentage of children enrolled in private schools of secondary education</t>
  </si>
  <si>
    <t>Percentage of children enrolled in private schools of secondary education - ISCED 2 and 3</t>
  </si>
  <si>
    <t>EDUNF_STU_L2AND3_PRV</t>
  </si>
  <si>
    <t>Number of children enrolled in private schools of secondary education</t>
  </si>
  <si>
    <t>Number of children enrolled in private schools of secondary education - ISCED 2 and 3</t>
  </si>
  <si>
    <t>EDUNF_COMP_YR</t>
  </si>
  <si>
    <t>Duration of compulsory education in years</t>
  </si>
  <si>
    <t>EDUNF_PTR_L02</t>
  </si>
  <si>
    <t>Pupil-teacher ratio in pre-primary education</t>
  </si>
  <si>
    <t>Pupil-teacher ratio in pre-primary education (headcount basis)</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</si>
  <si>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</si>
  <si>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Education access and participation</t>
  </si>
  <si>
    <t xml:space="preserve">Percentage of children (3-4 years) attending an early childhood education programme </t>
  </si>
  <si>
    <t>https://data.unicef.org/indicator-profile/ECD_CHLD_36-59M_EDU-PGM/</t>
  </si>
  <si>
    <t>ALB: 2018, AZE: 2000, BIH: 2012, BLR: 2019, GEO: 2018, HRV: 2020, KAZ: 2015, KGZ: 2018, MDA: 2012, MKD: 2019, MNE: 2018, ROU: 2021, SRB: 2019, TJK: 2012, TKM: 2019, UKR: 2012, UZB: 2022</t>
  </si>
  <si>
    <t>IND0000325</t>
  </si>
  <si>
    <t>Participation in early childhood education (% of children aged 3 years to starting age of compulsory primary education)</t>
  </si>
  <si>
    <t>The indicator measures the share of the children between the age of three and the starting age of compulsory primary education who participated in early childhood education and care (ECEC) which can be classified as ISCED level 0 according to the International Standard Classification for Education (ISCED 2011). In order for ECEC programmes to be classified as ISCED level 0, they must be intentionally designed to support a child’s cognitive, physical and socio-emotional development. The starting age of compulsory primary education varies across countries. The participation of children in programmes which are not intentionally designed to support child development (such as childcare-only programmes), is not included in this indicator.</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</si>
  <si>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</si>
  <si>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</si>
  <si>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EDUNF_STU_L01_TOT</t>
  </si>
  <si>
    <t>Number of early childhood educational development enrolments</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</si>
  <si>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</si>
  <si>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</si>
  <si>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Participation in organized learning (adjusted net enrolment rate, one year before official primary entry age - administrative data) - SDG 4.2.2</t>
  </si>
  <si>
    <t>Participation in organized learning - administrative data (SDG 4.2.2)</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</si>
  <si>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</si>
  <si>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IND0000324</t>
  </si>
  <si>
    <t>Participation in organized learning (adjusted net attendance rate, one year before official primary entry age - household survey data) - SDG 4.2.2</t>
  </si>
  <si>
    <t>ALB: 2017, ARM: 2018, AZE: 2006, BIH: 2012, BLR: 2019, GEO: 2018, KAZ: 2015, KGZ: 2018, MDA: 2012, MKD: 2019, MNE: 2018, RUS: 2021, SRB: 2019, TJK: 2017, TKM: 2019, TUR: 2014, UKR: 2013, UZB: 2021</t>
  </si>
  <si>
    <t>Adjusted net enrolment rate: primary education</t>
  </si>
  <si>
    <t>Adjusted net enrolment rates for primary and  lower secondary education</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</si>
  <si>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</si>
  <si>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IND0000340</t>
  </si>
  <si>
    <t>Adjusted net enrolment rate: lower secondary</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</si>
  <si>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</si>
  <si>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IND0000316</t>
  </si>
  <si>
    <t>Adjusted net attendance rate for children of primary school age - SDG 4.1.2</t>
  </si>
  <si>
    <t>Adjusted net attendance rates for primary and  lower secondary education</t>
  </si>
  <si>
    <t>https://data.unicef.org/indicator-profile/ED_ANAR_L1/</t>
  </si>
  <si>
    <t>ALB: 2018, ARM: 2016, AZE: 2011, BIH: 2012, BLR: 2020, GEO: 2018, KAZ: 2015, KGZ: 2018, MDA: 2012, MKD: 2019, MNE: 2018, ROU: 2016, SRB: 2019, TJK: 2017, TKM: 2019, TUR: 2013, UKR: 2012, XKX: 2020</t>
  </si>
  <si>
    <t>IND0000339</t>
  </si>
  <si>
    <t>Adjusted net attendance rate for adolescents of lower secondary school age - SDG 4.1.2</t>
  </si>
  <si>
    <t>https://data.unicef.org/indicator-profile/ED_ANAR_L2/</t>
  </si>
  <si>
    <t>29.1</t>
  </si>
  <si>
    <t>ALB: 2018, ARM: 2016, BIH: 2012, BLR: 2020, GEO: 2018, KAZ: 2015, KGZ: 2018, MDA: 2012, MKD: 2019, MNE: 2018, ROU: 2016, SRB: 2019, TJK: 2017, TKM: 2019, UKR: 2012, XKX: 2020</t>
  </si>
  <si>
    <t>Adjusted net attendance rate for youth of upper secondary school age - SDG 4.1.2</t>
  </si>
  <si>
    <t>https://data.unicef.org/indicator-profile/ED_ANAR_L3/</t>
  </si>
  <si>
    <t>ALB: 2018, ARM: 2016, BIH: 2012, BLR: 2020, GEO: 2018, KAZ: 2015, KGZ: 2018, MDA: 2012, MKD: 2019, MNE: 2018, SRB: 2019, TJK: 2017, TKM: 2019, UKR: 2012, XKX: 2020</t>
  </si>
  <si>
    <t>IND0000357</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</si>
  <si>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</si>
  <si>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</si>
  <si>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Number of children with disabilities in an ordinary (general) school</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</si>
  <si>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</si>
  <si>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</si>
  <si>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Number of children with disabilities in a special school</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</si>
  <si>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</si>
  <si>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</si>
  <si>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EDU_CHLD_DISAB_HOME</t>
  </si>
  <si>
    <t>Number of children with disabilities being home-schooled</t>
  </si>
  <si>
    <t>Number of children with disabilities in education by type of school: Home school</t>
  </si>
  <si>
    <t>https://data.unicef.org/indicator-profile/EDU_CHLD_DISAB_HOME/</t>
  </si>
  <si>
    <t>AZE: 2021, BIH: 2021, HRV: 2021, HUN: 2021, KAZ: 2021, LTU: 2021, SRB: 2021, TJK: 2021, UZB: 2021</t>
  </si>
  <si>
    <t>Number of children with disabilities in ISCED 0 level of education</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</si>
  <si>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</si>
  <si>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</si>
  <si>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Number of children with disabilities in ISCED 1 level of education</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</si>
  <si>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</si>
  <si>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</si>
  <si>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Number of children with disabilities in ISCED 2 level of education</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</si>
  <si>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</si>
  <si>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</si>
  <si>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Number of children with disabilities in ISCED 3 level of education</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</si>
  <si>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</si>
  <si>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</si>
  <si>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Effective transition rate from primary to lower secondary general education</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</si>
  <si>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</si>
  <si>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IND0000355</t>
  </si>
  <si>
    <t xml:space="preserve">Number and rates of out-of-school children, adolescents and youth of primary, lower and upper secondary school age  </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</si>
  <si>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</si>
  <si>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IND0000323</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</si>
  <si>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</si>
  <si>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IND0000322</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</si>
  <si>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</si>
  <si>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Out-of-school rate for children of primary school age</t>
  </si>
  <si>
    <t>Percentage of children and young people in the official age range for the given level of education who are not enrolled in pre-primary, primary, secondary or higher levels of education.</t>
  </si>
  <si>
    <t xml:space="preserve">Out-of-school rate - primary school age </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</si>
  <si>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</si>
  <si>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IND0000361</t>
  </si>
  <si>
    <t>Out-of-school rate for adolescents of lower secondary school age</t>
  </si>
  <si>
    <t>Out-of-school rate - lower secondary school age</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</si>
  <si>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</si>
  <si>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EDUNF_ROFST_L3</t>
  </si>
  <si>
    <t>Out-of-school rate for youth of upper secondary school age</t>
  </si>
  <si>
    <t>Out-of-school rate - upper secondary school age</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</si>
  <si>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</si>
  <si>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 xml:space="preserve">Number and rate of out-of-school children one year younger than the official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</si>
  <si>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</si>
  <si>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Out-of-school rate for children one year younger than the official entry age to primary education</t>
  </si>
  <si>
    <t xml:space="preserve">Out-of-school rate - one year younger than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</si>
  <si>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</si>
  <si>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Cumulative drop-out rate in primary education</t>
  </si>
  <si>
    <t>Cumulative drop-out rates in primary education and lower secondary general education</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</si>
  <si>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</si>
  <si>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Cumulative drop-out rate in lower secondary general education</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</si>
  <si>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</si>
  <si>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Primary education completion rate - SDG 4.1.2.</t>
  </si>
  <si>
    <t>Completion rate - primary education (SDG 4.1.2)</t>
  </si>
  <si>
    <t>Completion rates in primary, lower secondary and upper secondary education</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</si>
  <si>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</si>
  <si>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Lower secondary education completion rate -  SDG 4.1.2</t>
  </si>
  <si>
    <t>Completion rate - lower secondary education (SDG 4.1.2)</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</si>
  <si>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</si>
  <si>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IND0000313</t>
  </si>
  <si>
    <t>Upper secondary education completion rate -  SDG 4.1.2</t>
  </si>
  <si>
    <t>Completion rate - upper secondary education (SDG 4.1.2)</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</si>
  <si>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</si>
  <si>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Adjusted gender parity index for primary education completion rate - SDG 4.5.1</t>
  </si>
  <si>
    <t>Adjusted gender parity indices for primary, lower secondary education and upper secondary education completion rates</t>
  </si>
  <si>
    <t>https://unstats.un.org/sdgs/metadata/files/Metadata-04-05-01.pdf</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</si>
  <si>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</si>
  <si>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lower secondary education completion rate - SDG 4.5.1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</si>
  <si>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</si>
  <si>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upper secondary education completion rate - SDG 4.5.1</t>
  </si>
  <si>
    <t>Gender parity index for completion rate (SDG 4.5.1)</t>
  </si>
  <si>
    <t>Educational attainment (ISCED 2 or higher)</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</si>
  <si>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</si>
  <si>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EDAT_LFSE_14</t>
  </si>
  <si>
    <t>Percentage of early leavers from education and training</t>
  </si>
  <si>
    <t>Early leaver from education and training, previously named early school leaver, refers to a person aged 18 to 24 years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</si>
  <si>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Early leavers from education and training</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</si>
  <si>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</si>
  <si>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</si>
  <si>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Survival rate to the last grade of primary education</t>
  </si>
  <si>
    <t>Survival rates to the last grades of primary education and lower secondary general education</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</si>
  <si>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</si>
  <si>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Survival rate to the last grade of lower secondary general education</t>
  </si>
  <si>
    <t>Participation rate of youth and adults in formal and non-formal education and training - SDG 4.3.1</t>
  </si>
  <si>
    <t>Participation rate of youth and adults (15-64 years) in formal and non-formal education and training for the previous 12 months (%)</t>
  </si>
  <si>
    <t>Youth and adults in education and training (SDG 4.3.1)</t>
  </si>
  <si>
    <t>76.4</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</si>
  <si>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</si>
  <si>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Learning quality and skills</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</si>
  <si>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</si>
  <si>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Percentage of primary schools with access to adapted infrastructure and materials for students with disabilities - SDG 4.a.1</t>
  </si>
  <si>
    <t>Primary schools adapted infrastructure and materials (SDG 4.a.1)</t>
  </si>
  <si>
    <t>Percentage of primary, lower secondary and upper secondary schools with access to adapted infrastructure and materials for students with disabilities - SDG 4.a.1</t>
  </si>
  <si>
    <t>ALB: 2020, AND: 2021, FIN: 2019, KAZ: 2018, LTU: 2020, LVA: 2016, MCO: 2022, SMR: 2021, SVK: 2016, TKM: 2020, UKR: 2021, UZB: 2021</t>
  </si>
  <si>
    <t>Percentage of lower secondary schools with access to adapted infrastructure and materials for students with disabilities - SDG 4.a.1</t>
  </si>
  <si>
    <t>Lower secondary schools with adapted infrastructure and materials (SDG 4.a.1)</t>
  </si>
  <si>
    <t>EDU_SDG_SCH_L3</t>
  </si>
  <si>
    <t>Percentage of upper secondary schools with access to adapted infrastructure and materials for students with disabilities - SDG 4.a.1</t>
  </si>
  <si>
    <t>4.a.1. Percentage of schools with access to adapted infrastructure and materials for students with disabilities - upper secondary (%)</t>
  </si>
  <si>
    <t>Upper secondary schools with adapted infrastructure and materials (SDG 4.a.1)</t>
  </si>
  <si>
    <t>Percentage of schools with basic hygiene services - SDG 4.a.1</t>
  </si>
  <si>
    <t>Percentage of schools with basic hygiene, sanitation and drinking water services - SDG 4.a.1</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</si>
  <si>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</si>
  <si>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</si>
  <si>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IND0000497</t>
  </si>
  <si>
    <t>Percentage of schools with basic sanitation services - SDG 4.a.1</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</si>
  <si>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</si>
  <si>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</si>
  <si>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Percentage of schools with basic drinking water services - SDG 4.a.1</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</si>
  <si>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</si>
  <si>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</si>
  <si>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Percentage of primary schools with access to the internet for pedagogical purposes - SDG 4.a.1</t>
  </si>
  <si>
    <t>Percentage of primary, lower secondary and upper secondary schools with access to the internet for pedagogical purposes - SDG 4.a.1</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</si>
  <si>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</si>
  <si>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</si>
  <si>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Percentage of lower secondary schools with access to the internet for pedagogical purposes - SDG 4.a.1</t>
  </si>
  <si>
    <t>ALB: 2021, AND: 2021, ARM: 2021, AZE: 2021, BEL: 2018, BLR: 2021, CHE: 2016, DNK: 2016, ESP: 2021, FIN: 2019, FRA: 2019, GEO: 2021, HUN: 2016, ITA: 2016, KGZ: 2017, LTU: 2020, LVA: 2016, MCO: 2022, MDA: 2021, NLD: 2019, NOR: 2020, POL: 2016, PRT: 2018, SMR: 2021, SVN: 2016, TKM: 2021, UKR: 2021, UZB: 2021</t>
  </si>
  <si>
    <t>Percentage of upper secondary schools with access to the internet for pedagogical purposes - SDG 4.a.1</t>
  </si>
  <si>
    <t>ALB: 2021, AND: 2021, ARM: 2021, AZE: 2021, BEL: 2018, BLR: 2021, CHE: 2016, DNK: 2015, ESP: 2021, FIN: 2019, FRA: 2019, GEO: 2021, HUN: 2016, ITA: 2016, KGZ: 2021, LTU: 2020, LVA: 2016, MCO: 2022, MDA: 2021, NLD: 2019, NOR: 2019, POL: 2016, PRT: 2018, SMR: 2021, SVK: 2016, SVN: 2016, TKM: 2021, UKR: 2021, UZB: 2021</t>
  </si>
  <si>
    <t>Percentage of primary schools with access to computers for pedagogical purposes - SDG 4.a.1</t>
  </si>
  <si>
    <t>Percentage of primary, lower secondary and upper secondary schools with access to computers for pedagogical purposes - SDG 4.a.1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</si>
  <si>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</si>
  <si>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Percentage of lower secondary schools with access to computers for pedagogical purposes - SDG 4.a.1</t>
  </si>
  <si>
    <t>ALB: 2021, AND: 2021, ARM: 2021, AZE: 2021, BEL: 2018, BLR: 2021, CHE: 2016, DNK: 2016, ESP: 2021, FIN: 2019, FRA: 2019, GEO: 2021, HUN: 2016, KGZ: 2017, LTU: 2020, LVA: 2016, MCO: 2022, MDA: 2021, NLD: 2019, NOR: 2020, POL: 2016, PRT: 2018, SMR: 2021, SVN: 2016, TKM: 2021, UKR: 2021, UZB: 2021</t>
  </si>
  <si>
    <t>EDU_SE_ACS_CMPTR_L3</t>
  </si>
  <si>
    <t>Percentage of upper secondary schools with access to computers for pedagogical purposes - SDG 4.a.1</t>
  </si>
  <si>
    <t>ALB: 2021, AND: 2021, ARM: 2021, AZE: 2021, BEL: 2018, BLR: 2021, CHE: 2016, DNK: 2015, ESP: 2021, FIN: 2019, FRA: 2019, GEO: 2021, HUN: 2016, KGZ: 2021, LTU: 2020, LVA: 2016, MCO: 2022, MDA: 2021, NLD: 2019, NOR: 2019, POL: 2016, PRT: 2018, SMR: 2021, SVK: 2016, SVN: 2016, TKM: 2021, UKR: 2021, UZB: 2021</t>
  </si>
  <si>
    <t>Percentage of primary schools with access to electricity - SDG 4.a.1</t>
  </si>
  <si>
    <t>Percentage of primary, lower secondary and upper secondary schools with access to electricity for pedagogical purposes - SDG 4.a.1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</si>
  <si>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</si>
  <si>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Percentage of lower secondary schools with access to electricity - SDG 4.a.1</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</si>
  <si>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</si>
  <si>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Percentage of upper secondary schools with access to electricity - SDG 4.a.1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</si>
  <si>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</si>
  <si>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EDU_SE_TOT_GPI_L2_REA</t>
  </si>
  <si>
    <t>Adjusted gender parity index for students at the end of lower secondary education achieving a minimum proficiency level in reading - SDG 4.5.1</t>
  </si>
  <si>
    <t>Gender parity index for achieving proficiency in reading (SDG 4.5.1)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</si>
  <si>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</si>
  <si>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EDU_SE_TOT_GPI_L2_MAT</t>
  </si>
  <si>
    <t>Adjusted gender parity index for students at the end of lower secondary education achieving a minimum proficiency level in mathematics - SDG 4.5.1</t>
  </si>
  <si>
    <t>Gender parity index for achieving proficiency in math (SDG 4.5.1)</t>
  </si>
  <si>
    <t>74.5</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</si>
  <si>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</si>
  <si>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EDU_SDG_GER_L01</t>
  </si>
  <si>
    <t>Gross enrolment ratio of children (0-2 years) in early childhood educational development programs</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</si>
  <si>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</si>
  <si>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EDUNF_STU_L02_TOT</t>
  </si>
  <si>
    <t>Number of pre-primary education enrolments</t>
  </si>
  <si>
    <t>Number of pre-primary (ISCED 02) education enrolments</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</si>
  <si>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</si>
  <si>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EDUNF_GER_L02</t>
  </si>
  <si>
    <t>Gross enrolment ratio in pre-primary education</t>
  </si>
  <si>
    <t>Gross enrolment ratio in pre-primary (ISCED 02) education of population aged 3-6 years</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</si>
  <si>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</si>
  <si>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IND0000106</t>
  </si>
  <si>
    <t>EDUNF_NER_L02</t>
  </si>
  <si>
    <t>Net enrolment ratio in pre-primary education</t>
  </si>
  <si>
    <t>Net enrolment ratio in pre-primary (ISCED 02) education of population aged 3-6 years</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</si>
  <si>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</si>
  <si>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EDUNF_FEP_L02</t>
  </si>
  <si>
    <t>Percentage of females in pre-primary education</t>
  </si>
  <si>
    <t>Percentage of females in pre-primary (ISCED 02) education</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</si>
  <si>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</si>
  <si>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EDUNF_NIR_L1_ENTRYAGE</t>
  </si>
  <si>
    <t>Net intake rate to primary education of official entry age</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</si>
  <si>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</si>
  <si>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</si>
  <si>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IND0000321</t>
  </si>
  <si>
    <t>EDUNF_STU_L1_TOT</t>
  </si>
  <si>
    <t>Number of primary education enrolments</t>
  </si>
  <si>
    <t>Number of primary education (ISCED 1)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</si>
  <si>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</si>
  <si>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EDUNF_FEP_L1</t>
  </si>
  <si>
    <t>Percentage of females in primary education</t>
  </si>
  <si>
    <t>Percentage of females in primary (ISCED 1) education</t>
  </si>
  <si>
    <t>EDUNF_STU_L2_TOT</t>
  </si>
  <si>
    <t>Number of lower secondary education enrolments</t>
  </si>
  <si>
    <t>Number of lower secondary education (ISCED 2)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</si>
  <si>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</si>
  <si>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EDUNF_FEP_L2</t>
  </si>
  <si>
    <t>Percentage of females in lower secondary education</t>
  </si>
  <si>
    <t>Percentage of females in lower secondary (ISCED 2) education</t>
  </si>
  <si>
    <t>EDUNF_STU_L3_TOT</t>
  </si>
  <si>
    <t>Number of upper secondary education enrolments</t>
  </si>
  <si>
    <t>Number of upper secondary education (ISCED 3)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</si>
  <si>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</si>
  <si>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EDUNF_FEP_L3</t>
  </si>
  <si>
    <t>Percentage of females in upper secondary education</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</si>
  <si>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</si>
  <si>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</si>
  <si>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</si>
  <si>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</si>
  <si>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</si>
  <si>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</si>
  <si>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</si>
  <si>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</si>
  <si>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</si>
  <si>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</si>
  <si>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</si>
  <si>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</si>
  <si>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</si>
  <si>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</si>
  <si>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</si>
  <si>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</si>
  <si>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</si>
  <si>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</si>
  <si>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gross enrolment ratio</t>
  </si>
  <si>
    <t>Primary education (ISCED 1) gross enrolment ratio (% of relevant population)</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</si>
  <si>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</si>
  <si>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IND0000343</t>
  </si>
  <si>
    <t>EDUNF_GER_L2</t>
  </si>
  <si>
    <t>Lower secondary education gross enrolment ratio</t>
  </si>
  <si>
    <t>Lower secondary education (ISCED 2) gross enrolment ratio (% of relevant population)</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</si>
  <si>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</si>
  <si>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IND0000319</t>
  </si>
  <si>
    <t>EDUNF_GER_L1AND2</t>
  </si>
  <si>
    <t>Basic education gross enrolment ratio</t>
  </si>
  <si>
    <t>Basic education (ISCED 1 and 2) gross enrolment ratio (% of relevant population)</t>
  </si>
  <si>
    <t>EDUNF_GER_L2_GEN</t>
  </si>
  <si>
    <t>Lower secondary education gross enrolment ratio by program orientation - general</t>
  </si>
  <si>
    <t>Lower secondary education (ISCED 2) gross enrolment ratio by program orientation - general (% of relevant population)</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</si>
  <si>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</si>
  <si>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EDUNF_GER_L2_VOC</t>
  </si>
  <si>
    <t>Lower secondary education gross enrolment ratio by program orientation - vocational</t>
  </si>
  <si>
    <t>Lower secondary education (ISCED 2) gross enrolment ratio by program orientation - vocational (% of relevant population)</t>
  </si>
  <si>
    <t>EDUNF_GER_L3</t>
  </si>
  <si>
    <t>Upper-secondary education gross enrolment ratio</t>
  </si>
  <si>
    <t>Upper-secondary education (ISCED 3) gross enrolment ratio (% of population aged 15-18 years)</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</si>
  <si>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</si>
  <si>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EDUNF_GER_L3_GEN</t>
  </si>
  <si>
    <t>Upper secondary gross enrolment ratio by program orientiation - general</t>
  </si>
  <si>
    <t>Upper secondary gross enrolment ratio by program orientiation - general (% of population aged 15-18 years)</t>
  </si>
  <si>
    <t>EDUNF_GER_L3_VOC</t>
  </si>
  <si>
    <t>Upper secondary gross enrolment ratio by program orientiation - vocational</t>
  </si>
  <si>
    <t>Upper secondary gross enrolment ratio by program orientiation - vocational (% of population aged 15-18 years)</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</si>
  <si>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</si>
  <si>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EDUNF_STU_L4_TOT</t>
  </si>
  <si>
    <t>Number of post-secondary non-tertiary education enrolments</t>
  </si>
  <si>
    <t>Number of post-secondary non-tertiary education (ISCED 4) enrolments</t>
  </si>
  <si>
    <t>EDUNF_FEP_L4</t>
  </si>
  <si>
    <t>Percentage of female enrolments in post-secondary non-tertiary education</t>
  </si>
  <si>
    <t>Percentage of female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</si>
  <si>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</si>
  <si>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EDUNF_STU_L5T8_TOT</t>
  </si>
  <si>
    <t>Number of tertiary education enrolments</t>
  </si>
  <si>
    <t>Number of tertiary education (ISCED 5) enrolments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</si>
  <si>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</si>
  <si>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EDUNF_FEP_L5T8</t>
  </si>
  <si>
    <t>Percentage of female enrolments in tertiary education</t>
  </si>
  <si>
    <t>Percentage of female enrolments in tertiary education (ISCED 5)</t>
  </si>
  <si>
    <t>EDUNF_GER_GPI_L02</t>
  </si>
  <si>
    <t>Gross enrolment ratio, pre-primary, Gender Parity Index</t>
  </si>
  <si>
    <t>Gross enrolment ratio, pre-primary, Gender Parity Index (GPI)</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</si>
  <si>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</si>
  <si>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EDUNF_GER_GPI_L1</t>
  </si>
  <si>
    <t>Gross enrolment ratio, primary, Gender Parity Index</t>
  </si>
  <si>
    <t>Gross enrolment ratio, primary, Gender Parity Index (GPI)</t>
  </si>
  <si>
    <t>EDUNF_GER_GPI_L2</t>
  </si>
  <si>
    <t>Gross enrolment ratio, lower secondary, Gender Parity Index</t>
  </si>
  <si>
    <t>Gross enrolment ratio, lower secondary, Gender Parity Index (GPI)</t>
  </si>
  <si>
    <t>EDUNF_GER_GPI_L3</t>
  </si>
  <si>
    <t>Gross enrolment ratio, upper secondary, Gender Parity Index</t>
  </si>
  <si>
    <t>Gross enrolment ratio, upper secondary, Gender Parity Index (GPI)</t>
  </si>
  <si>
    <t>EDUNF_GER_GPI_L2AND3</t>
  </si>
  <si>
    <t>Gross enrolment ratio, secondary, Gender Parity Index</t>
  </si>
  <si>
    <t>Gross enrolment ratio, secondary, Gender Parity Index (GPI)</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</si>
  <si>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</si>
  <si>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EDU_CHLD_DISAB_GENERAL_BOARDING</t>
  </si>
  <si>
    <t>Number of children with disabilities in a general boarding school</t>
  </si>
  <si>
    <t>Number of children with disabilities in education by type of school: General Boarding school</t>
  </si>
  <si>
    <t>https://data.unicef.org/indicator-profile/EDU_CHLD_DISAB_GENERAL_BOARDING/</t>
  </si>
  <si>
    <t>12.7</t>
  </si>
  <si>
    <t>BGR: 2021, BIH: 2021, GEO: 2021, LTU: 2021, LVA: 2021, SVK: 2021, UZB: 2021</t>
  </si>
  <si>
    <t>EDU_CHLD_DISAB_SPECIAL_BOARDING</t>
  </si>
  <si>
    <t>Number of children with disabilities in a special boarding school</t>
  </si>
  <si>
    <t>Number of children with disabilities in education by type of school: Special Boarding school</t>
  </si>
  <si>
    <t>https://data.unicef.org/indicator-profile/EDU_CHLD_DISAB_SPECIAL_BOARDING/</t>
  </si>
  <si>
    <t>AZE: 2021, BGR: 2021, BIH: 2021, GEO: 2021, KAZ: 2021, LTU: 2021, LVA: 2021, SVK: 2021, TJK: 2021</t>
  </si>
  <si>
    <t>EDUNF_GER_GPI_L01</t>
  </si>
  <si>
    <t>Gross enrolment ratio, early childhood educational development programmes, Gender Parity Index</t>
  </si>
  <si>
    <t>Gross enrolment ratio, early childhood educational development programmes, Gender Parity Index (GPI)</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</si>
  <si>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</si>
  <si>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EDUNF_OFST_L1T3</t>
  </si>
  <si>
    <t>Number of out-of-school children, adolescents and youth of primary and secondary school age</t>
  </si>
  <si>
    <t>Number of out-of-school children, adolescents and youth of primary and secondary school age (persons)</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</si>
  <si>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</si>
  <si>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EDUNF_ROFST_L1T3</t>
  </si>
  <si>
    <t>Out-of-school rate for children, adolescents and youth of primary and secondary school age</t>
  </si>
  <si>
    <t>Out-of-school rate for children, adolescents and youth of primary and secondary school age (%)</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</si>
  <si>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</si>
  <si>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EDUNF_GECER_L01</t>
  </si>
  <si>
    <t>Gross early childhood enrolment ratio in early childhood educational development</t>
  </si>
  <si>
    <t>Gross early childhood enrolment ratio in early childhood educational development (%)</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</si>
  <si>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</si>
  <si>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EDUNF_GECER_L02</t>
  </si>
  <si>
    <t>Gross early childhood enrolment ratio in pre-primary education</t>
  </si>
  <si>
    <t>Gross early childhood enrolment ratio in pre-primary education (%)</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</si>
  <si>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</si>
  <si>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EDU_SE_TOT_GPI_L1_REA</t>
  </si>
  <si>
    <t>Adjusted gender parity index for students at the end of primary education achieving a minimum proficiency level in reading - SDG 4.5.1</t>
  </si>
  <si>
    <t>4.5.1. Adjusted gender parity index for students at the end of primary education achieving a minimum proficiency level in reading</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</si>
  <si>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</si>
  <si>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EDU_SE_TOT_GPI_L1_MAT</t>
  </si>
  <si>
    <t>Adjusted gender parity index for students at the end of primary education achieving a minimum proficiency level in mathematics - SDG 4.5.1</t>
  </si>
  <si>
    <t>4.5.1. Adjusted gender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</si>
  <si>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</si>
  <si>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EDU_SE_TOT_GPI_FS_LIT</t>
  </si>
  <si>
    <t>Adjusted gender parity index for achieving at least a fixed level of proficiency in functional literacy skills - SDG 4.5.1</t>
  </si>
  <si>
    <t>4.5.1. Adjusted gender parity index for achieving at least a fixed level of proficiency in functional literacy skills</t>
  </si>
  <si>
    <t>AUT: 2012, BEL: 2012, CYP: 2012, CZE: 2012, DEU: 2012, DNK: 2012, ESP: 2012, EST: 2012, FIN: 2012, FRA: 2012, GBR: 2012, GRC: 2015, HUN: 2017, IRL: 2012, ITA: 2012, KAZ: 2017, LTU: 2015, NLD: 2012, NOR: 2012, POL: 2012, RUS: 2012, SVK: 2012, SVN: 2015, SWE: 2012, TUR: 2015</t>
  </si>
  <si>
    <t>EDU_SE_TOT_GPI_FS_NUM</t>
  </si>
  <si>
    <t>Adjusted gender parity index for achieving at least a fixed level of proficiency in functional numeracy skills - SDG 4.5.1</t>
  </si>
  <si>
    <t>4.5.1. Adjusted gender parity index for achieving at least a fixed level of proficiency in functional numeracy skills</t>
  </si>
  <si>
    <t>EDU_SE_GPI_PART</t>
  </si>
  <si>
    <t>Adjusted gender parity index for participation rate of youth and adults in formal and non-formal education and training in the previous 12 months - SDG 4.5.1</t>
  </si>
  <si>
    <t>4.5.1. Adjusted gender parity index for participation rate of youth and adults in formal and non-formal education and training in the previous 12 months</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</si>
  <si>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</si>
  <si>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EDU_SE_GPI_PTNPRE</t>
  </si>
  <si>
    <t>Adjusted gender parity index for participation rate in organized learning (one year before the official primary entry age) - SDG 4.5.1</t>
  </si>
  <si>
    <t>4.5.1. Adjusted gender parity index for participation rate in organized learning (one year before the official primary entry age)</t>
  </si>
  <si>
    <t>EDU_SE_GPI_TCAQ_L02</t>
  </si>
  <si>
    <t>Adjusted gender parity index for the proportion of qualified teachers in pre-primary education - SDG 4.5.1</t>
  </si>
  <si>
    <t>4.5.1. Adjusted gender parity index for the proportion of qualified teachers in pre-primary education</t>
  </si>
  <si>
    <t>ALB: 2021, AND: 2021, ARM: 2021, AZE: 2021, BLR: 2021, ESP: 2020, GEO: 2003, HRV: 2003, KAZ: 2014, KGZ: 2011, LTU: 2020, LVA: 2019, MCO: 2022, MDA: 2021, POL: 2019, PRT: 2020, SMR: 2021, SRB: 2011, TJK: 2016, UZB: 2021, VAT: 2022</t>
  </si>
  <si>
    <t>EDU_SE_GPI_TCAQ_L1</t>
  </si>
  <si>
    <t>Adjusted gender parity index for the proportion of qualified teachers in primary education - SDG 4.5.1</t>
  </si>
  <si>
    <t>4.5.1. Adjusted gender parity index for the proportion of qualified teachers in primary education</t>
  </si>
  <si>
    <t>ALB: 2021, AND: 2021, ARM: 2021, AZE: 2021, BLR: 2021, ESP: 2020, GEO: 2009, HRV: 2003, KAZ: 2020, KGZ: 2017, LTU: 2020, LVA: 2019, MCO: 2022, MDA: 2021, POL: 2019, PRT: 2020, SMR: 2021, SRB: 2012, TJK: 2017, UKR: 2021, UZB: 2021, VAT: 2022</t>
  </si>
  <si>
    <t>EDU_SE_GPI_TCAQ_L2</t>
  </si>
  <si>
    <t>Adjusted gender parity index for the proportion of qualified teachers in lower secondary education - SDG 4.5.1</t>
  </si>
  <si>
    <t>4.5.1. Adjusted gender parity index for the proportion of qualified teachers in lower secondary education</t>
  </si>
  <si>
    <t>ALB: 2021, AND: 2012, ARM: 2021, AZE: 2021, BLR: 2021, ESP: 2020, GEO: 2009, HRV: 2003, LVA: 2019, MCO: 2022, MDA: 2021, POL: 2019, SMR: 2021, SRB: 2011, UZB: 2017, VAT: 2022</t>
  </si>
  <si>
    <t>EDU_SE_GPI_TCAQ_L3</t>
  </si>
  <si>
    <t>Adjusted gender parity index for the proportion of qualified teachers in upper secondary education - SDG 4.5.1</t>
  </si>
  <si>
    <t>4.5.1. Adjusted gender parity index for the proportion of qualified teachers in upper secondary education</t>
  </si>
  <si>
    <t>ALB: 2021, ARM: 2021, AZE: 2021, BLR: 2021, ESP: 2020, GEO: 2009, HRV: 2003, LVA: 2019, MCO: 2022, MDA: 2021, POL: 2019, SMR: 2021, SRB: 2007, UZB: 2017, VAT: 2022</t>
  </si>
  <si>
    <t>EDU_SE_NAP_ACHI_L1_REA</t>
  </si>
  <si>
    <t>Adjusted immigration status parity index for students at the end of primary education achieving a minimum proficiency level in reading - SDG 4.5.1</t>
  </si>
  <si>
    <t>4.5.1. Adjusted immigration status parity index for students at the end of primary education achieving a minimum proficiency level in reading</t>
  </si>
  <si>
    <t>AUT: 2006, BGR: 2006, CYP: 2001, CZE: 2001, DEU: 2006, ESP: 2006, FRA: 2006, GEO: 2006, GRC: 2001, HUN: 2006, ITA: 2006, LTU: 2006, LUX: 2006, LVA: 2006, MDA: 2006, MKD: 2006, NLD: 2006, POL: 2006, ROU: 2006, RUS: 2006, SVK: 2006, SVN: 2006, SWE: 2006, TUR: 2001</t>
  </si>
  <si>
    <t>EDU_SE_NAP_ACHI_L2_REA</t>
  </si>
  <si>
    <t>Adjusted immigration status parity index for students at the end of lower secondary education achieving a minimum proficiency level in reading - SDG 4.5.1</t>
  </si>
  <si>
    <t>4.5.1. Adjusted immigration status parity index for students at the end of lower secondary education achieving a minimum proficiency level in reading</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</si>
  <si>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</si>
  <si>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EDU_SE_NAP_ACHI_L1_MAT</t>
  </si>
  <si>
    <t>Adjusted immigration status parity index for students at the end of primary education achieving a minimum proficiency level in mathematics - SDG 4.5.1</t>
  </si>
  <si>
    <t>4.5.1. Adjusted immigration status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</si>
  <si>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</si>
  <si>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EDU_SE_NAP_ACHI_L2_MAT</t>
  </si>
  <si>
    <t>Adjusted immigration status parity index for students at the end of lower secondary education achieving a minimum proficiency level in mathematics - SDG 4.5.1</t>
  </si>
  <si>
    <t>4.5.1. Adjusted immigration status parity index for students at the end of lower secondary education achieving a minimum proficiency level in mathematics</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</si>
  <si>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</si>
  <si>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EDU_SE_IMP_FPOF_LIT</t>
  </si>
  <si>
    <t>Adjusted immigration status parity index for achieving at least a fixed level of proficiency in functional literacy skills - SDG 4.5.1</t>
  </si>
  <si>
    <t>4.5.1. Adjusted immigration status parity index for achieving at least a fixed level of proficiency in functional literacy skills</t>
  </si>
  <si>
    <t>AUT: 2012, BEL: 2012, CYP: 2012, CZE: 2012, DEU: 2012, DNK: 2012, ESP: 2012, EST: 2012, FIN: 2012, FRA: 2012, GBR: 2012, GRC: 2015, HUN: 2017, IRL: 2012, ITA: 2012, KAZ: 2017, LTU: 2015, NLD: 2012, NOR: 2012, RUS: 2012, SVK: 2012, SVN: 2015, SWE: 2012</t>
  </si>
  <si>
    <t>EDU_SE_IMP_FPOF_NUM</t>
  </si>
  <si>
    <t>Adjusted immigration status parity index for achieving at least a fixed level of proficiency in functional numeracy skills - SDG 4.5.1</t>
  </si>
  <si>
    <t>4.5.1. Adjusted immigration status parity index for achieving at least a fixed level of proficiency in functional numeracy skills</t>
  </si>
  <si>
    <t>EDU_SE_LGP_ACHI_L1_REA</t>
  </si>
  <si>
    <t>Adjusted language test parity index for students at the end of primary education achieving a minimum proficiency level in reading - SDG 4.5.1</t>
  </si>
  <si>
    <t>4.5.1. Adjusted language test parity index for students at the end of primary education achieving a minimum proficiency level in reading</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</si>
  <si>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</si>
  <si>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EDU_SE_LGP_ACHI_L2_REA</t>
  </si>
  <si>
    <t>Adjusted language test parity index for students at the end of lower secondary education achieving a minimum proficiency level in reading - SDG 4.5.1</t>
  </si>
  <si>
    <t>4.5.1. Adjusted language test parity index for students at the end of lower secondary education achieving a minimum proficiency level in reading</t>
  </si>
  <si>
    <t>EDU_SE_LGP_ACHI_L1_MAT</t>
  </si>
  <si>
    <t>Adjusted language test parity index for students at the end of primary education achieving a minimum proficiency level in mathematics - SDG 4.5.1</t>
  </si>
  <si>
    <t>4.5.1. Adjusted language test parity index for students at the end of primary education achieving a minimum proficiency level in mathematics</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</si>
  <si>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</si>
  <si>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EDU_SE_LGP_ACHI_L2_MAT</t>
  </si>
  <si>
    <t>Adjusted language test parity index for students at the end of lower secondary education achieving a minimum proficiency level in mathematics - SDG 4.5.1</t>
  </si>
  <si>
    <t>4.5.1. Adjusted language test parity index for students at the end of lower secondary education achieving a minimum proficiency level in mathematics</t>
  </si>
  <si>
    <t>EDU_SE_ALP_CPLR_L1</t>
  </si>
  <si>
    <t>Adjusted location parity index for primary education completion rate - SDG 4.5.1</t>
  </si>
  <si>
    <t>4.5.1. Adjusted location parity index for primary education completion rate</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</si>
  <si>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</si>
  <si>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EDU_SE_ALP_CPLR_L2</t>
  </si>
  <si>
    <t>Adjusted location parity index for lower secondary education completion rate - SDG 4.5.1</t>
  </si>
  <si>
    <t>4.5.1. Adjusted location parity index for lower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</si>
  <si>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</si>
  <si>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EDU_SE_ALP_CPLR_L3</t>
  </si>
  <si>
    <t>Adjusted location parity index for upper secondary education completion rate - SDG 4.5.1</t>
  </si>
  <si>
    <t>4.5.1. Adjusted location parity index for upper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</si>
  <si>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</si>
  <si>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EDU_SE_TOT_SESPI_L1_REA</t>
  </si>
  <si>
    <t>Adjusted wealth parity index for students at the end of primary education achieving a minimum proficiency level in reading - SDG 4.5.1</t>
  </si>
  <si>
    <t>4.5.1. Adjusted wealth parity index for students at the end of primary education achieving a minimum proficiency level in reading</t>
  </si>
  <si>
    <t>AUT: 2016, AZE: 2016, BGR: 2016, CYP: 2001, CZE: 2016, DEU: 2016, ESP: 2016, FIN: 2016, FRA: 2016, GEO: 2016, GRC: 2001, HRV: 2011, HUN: 2016, ITA: 2016, KAZ: 2016, LTU: 2016, LVA: 2016, MDA: 2006, MKD: 2006, MLT: 2016, NLD: 2016, POL: 2016, PRT: 2016, ROU: 2011, RUS: 2016, SVK: 2016, SVN: 2016, SWE: 2016, TUR: 2001</t>
  </si>
  <si>
    <t>EDU_SE_TOT_SESPI_L2_REA</t>
  </si>
  <si>
    <t>Adjusted wealth parity index for students at the end of lower secondary education achieving a minimum proficiency level in reading - SDG 4.5.1</t>
  </si>
  <si>
    <t>4.5.1. Adjusted wealth parity index for students at the end of lower secondary education achieving a minimum proficiency level in reading</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</si>
  <si>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</si>
  <si>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EDU_SE_TOT_SESPI_L1_MAT</t>
  </si>
  <si>
    <t>Adjusted wealth parity index for students at the end of primary education achieving a minimum proficiency level in mathematics - SDG 4.5.1</t>
  </si>
  <si>
    <t>4.5.1. Adjusted wealth parity index for students at the end of primary education achieving a minimum proficiency level in mathematics</t>
  </si>
  <si>
    <t>EDU_SE_TOT_SESPI_L2_MAT</t>
  </si>
  <si>
    <t>Adjusted wealth parity index for students at the end of lower secondary education achieving a minimum proficiency level in mathematics - SDG 4.5.1</t>
  </si>
  <si>
    <t>4.5.1. Adjusted wealth parity index for students at the end of lower secondary education achieving a minimum proficiency level in mathematics</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</si>
  <si>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</si>
  <si>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EDU_SE_TOT_SESPI_FS_LIT</t>
  </si>
  <si>
    <t>Adjusted wealth parity index for achieving at least a fixed level of proficiency in functional literacy skills - SDG 4.5.1</t>
  </si>
  <si>
    <t>4.5.1. Adjusted wealth parity index for achieving at least a fixed level of proficiency in functional literacy skills</t>
  </si>
  <si>
    <t>EDU_SE_TOT_SESPI_FS_NUM</t>
  </si>
  <si>
    <t>Adjusted wealth parity index for achieving at least a fixed level of proficiency in functional numeracy skills - SDG 4.5.1</t>
  </si>
  <si>
    <t>4.5.1. Adjusted wealth parity index for achieving at least a fixed level of proficiency in functional numeracy skills</t>
  </si>
  <si>
    <t>EDU_SE_TOT_RUPI_L1_REA</t>
  </si>
  <si>
    <t>Adjusted location parity index for students at the end of primary education achieving a minimum proficiency level in reading - SDG 4.5.1</t>
  </si>
  <si>
    <t>4.5.1. Adjusted location parity index for students at the end of primary education achieving a minimum proficiency level in reading</t>
  </si>
  <si>
    <t>AUT: 2016, AZE: 2016, BGR: 2016, CZE: 2011, DEU: 2016, ESP: 2016, FIN: 2016, FRA: 2016, GEO: 2016, GRC: 2001, HRV: 2011, HUN: 2011, ITA: 2016, KAZ: 2016, LTU: 2016, LVA: 2016, MDA: 2006, MKD: 2006, MLT: 2011, NLD: 2016, POL: 2016, PRT: 2016, ROU: 2011, RUS: 2016, SVK: 2006, SVN: 2016, SWE: 2016, TUR: 2001</t>
  </si>
  <si>
    <t>EDU_SE_TOT_RUPI_L2_REA</t>
  </si>
  <si>
    <t>Adjusted location parity index for students at the end of lower secondary education achieving a minimum proficiency level in reading - SDG 4.5.1</t>
  </si>
  <si>
    <t>4.5.1. Adjusted location parity index for students at the end of lower secondary education achieving a minimum proficiency level in reading</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</si>
  <si>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</si>
  <si>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EDU_SE_TOT_RUPI_L1_MAT</t>
  </si>
  <si>
    <t>Adjusted location parity index for students at the end of primary education achieving a minimum proficiency level in mathematics - SDG 4.5.1</t>
  </si>
  <si>
    <t>4.5.1. Adjusted location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</si>
  <si>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</si>
  <si>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EDU_SE_TOT_RUPI_L2_MAT</t>
  </si>
  <si>
    <t>Adjusted location parity index for students at the end of lower secondary education achieving a minimum proficiency level in mathematics - SDG 4.5.1</t>
  </si>
  <si>
    <t>4.5.1. Adjusted location parity index for students at the end of lower secondary education achieving a minimum proficiency level in mathematics</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</si>
  <si>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</si>
  <si>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EDU_SE_AWP_CPRA_L1</t>
  </si>
  <si>
    <t>Adjusted wealth parity index for primary education completion rate - SDG 4.5.1</t>
  </si>
  <si>
    <t>4.5.1. Adjusted wealth parity index for primary education completion rate</t>
  </si>
  <si>
    <t>ALB: 2017, ARM: 2018, AZE: 2006, BIH: 2012, BLR: 2019, GEO: 2018, KAZ: 2015, KGZ: 2018, MDA: 2012, MKD: 2019, MNE: 2018, RUS: 2013, SRB: 2019, TJK: 2017, TKM: 2019, TUR: 2014, UKR: 2013, UZB: 2021</t>
  </si>
  <si>
    <t>EDU_SE_AWP_CPRA_L2</t>
  </si>
  <si>
    <t>Adjusted wealth parity index for lower secondary education completion rate - SDG 4.5.1</t>
  </si>
  <si>
    <t>4.5.1. Adjusted wealth parity index for lower secondary education completion rate</t>
  </si>
  <si>
    <t>EDU_SE_AWP_CPRA_L3</t>
  </si>
  <si>
    <t>Adjusted wealth parity index for upper secondary education completion rate - SDG 4.5.1</t>
  </si>
  <si>
    <t>4.5.1. Adjusted wealth parity index for upper secondary education completion rate</t>
  </si>
  <si>
    <t>ALB: 2017, ARM: 2018, AZE: 2006, BIH: 2012, BLR: 2019, GEO: 2018, KAZ: 2015, KGZ: 2018, MDA: 2012, MKD: 2019, MNE: 2018, RUS: 2018, SRB: 2019, TJK: 2017, TKM: 2016, TUR: 2014, UKR: 2013, UZB: 2021</t>
  </si>
  <si>
    <t>EDUNF_STEM_GRAD_RT</t>
  </si>
  <si>
    <t>Percentage of tertiary education graduates from STEM programmes</t>
  </si>
  <si>
    <t>Percentage of tertiary education graduates from Science, Technology, Engineering and Mathematics (STEM) programmes</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</si>
  <si>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</si>
  <si>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EDUNF_GER_L5T8</t>
  </si>
  <si>
    <t>Tertiary education gross enrolment ratio</t>
  </si>
  <si>
    <t>Tertiary education gross enrolment ratio (%)</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</si>
  <si>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</si>
  <si>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EDUNF_GER_GPI_L5T8</t>
  </si>
  <si>
    <t>Gross enrolment ratio, tertiary, Gender Parity Index</t>
  </si>
  <si>
    <t>Gross enrolment ratio, tertiary, Gender Parity Index (GPI)</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</si>
  <si>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</si>
  <si>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EDU_CHLD_Y04_COMP_AGE</t>
  </si>
  <si>
    <t>Percentage of children from age 4 to the starting age of compulsory education at primary level attending formal education</t>
  </si>
  <si>
    <t>Pupils from age 4 to the starting age of compulsory education at primary level (% of the population of the corresponding age group)</t>
  </si>
  <si>
    <t>https://ec.europa.eu/eurostat/cache/metadata/en/educ_uoe_enr_esms.htm</t>
  </si>
  <si>
    <t>EDU_CHLD_Y0T2_ECEC_PART</t>
  </si>
  <si>
    <t>Percentage of children (0-2 years) participating in early childhood education and care</t>
  </si>
  <si>
    <t>Children (0- to 2-year-olds) participating in early childhood education and care (%)</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</si>
  <si>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</si>
  <si>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Percentage of teachers qualified according to national standards in pre-primary education</t>
  </si>
  <si>
    <t>Percentage of teachers qualified according to national standards in pre-primary education (%)</t>
  </si>
  <si>
    <t>Percentage of teachers qualified according to national standards in pre-primary, primary, lower secondary education and upper secondary education</t>
  </si>
  <si>
    <t>ALB: 2021, AND: 2021, ARM: 2021, AZE: 2021, BLR: 2021, ESP: 2020, GEO: 2003, HRV: 2003, KAZ: 2014, KGZ: 2011, LTU: 2020, LVA: 2019, MCO: 2022, MDA: 2021, MLT: 2020, POL: 2019, PRT: 2020, SMR: 2021, SRB: 2012, SVK: 2014, TJK: 2016, UZB: 2021, VAT: 2022</t>
  </si>
  <si>
    <t>Percentage of teachers qualified according to national standards in primary education</t>
  </si>
  <si>
    <t>Percentage of teachers qualified according to national standards in primary education (%)</t>
  </si>
  <si>
    <t>ALB: 2021, AND: 2021, ARM: 2021, AZE: 2021, BLR: 2021, ESP: 2020, GEO: 2009, HRV: 2003, KAZ: 2020, KGZ: 2017, LTU: 2020, LVA: 2019, MCO: 2022, MDA: 2021, MLT: 2020, POL: 2019, PRT: 2020, RUS: 2018, SMR: 2021, SRB: 2012, SVK: 2014, TJK: 2017, TKM: 2021, UKR: 2021, UZB: 2021, VAT: 2022</t>
  </si>
  <si>
    <t>Percentage of teachers qualified according to national standards in lower secondary education</t>
  </si>
  <si>
    <t>Percentage of teachers qualified according to national standards in lower secondary education (%)</t>
  </si>
  <si>
    <t>ALB: 2021, AND: 2012, ARM: 2021, AZE: 2021, BLR: 2021, ESP: 2020, GEO: 2009, HRV: 2003, LVA: 2019, MCO: 2022, MDA: 2021, POL: 2019, SRB: 2011, SVK: 2014, TJK: 2003, UZB: 2017, VAT: 2022</t>
  </si>
  <si>
    <t>Percentage of teachers qualified according to national standards in upper secondary education</t>
  </si>
  <si>
    <t>Percentage of teachers qualified according to national standards in upper secondary education (%)</t>
  </si>
  <si>
    <t>ALB: 2021, ARM: 2021, AZE: 2021, BLR: 2021, ESP: 2020, GEO: 2009, HRV: 2003, LVA: 2019, MCO: 2022, MDA: 2021, POL: 2019, SMR: 2021, SRB: 2007, SVK: 2014, TJK: 2003, UZB: 2017, VAT: 2022</t>
  </si>
  <si>
    <t>Mean performance for 15-year-old students on mathematics, reading and science scales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</si>
  <si>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</si>
  <si>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</si>
  <si>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https://databank.worldbank.org/reports.aspx?source=2&amp;type=metadata&amp;series=LO.PISA.REA#</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</si>
  <si>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</si>
  <si>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https://databank.worldbank.org/reports.aspx?source=2&amp;type=metadata&amp;series=LO.PISA.SCI#</t>
  </si>
  <si>
    <t>EDU_PISA_LOW_ACHIEVE_MAT</t>
  </si>
  <si>
    <t>Percentage of 15-year-olds achieving low scores in mathematics</t>
  </si>
  <si>
    <t>Percentage of 15-year-olds achieving low scores in mathematics (%)</t>
  </si>
  <si>
    <t>15-year-olds achieving low scores in mathematics</t>
  </si>
  <si>
    <t>Percentage of 15-year-olds achieving low scores in mathematics, reading and science</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</si>
  <si>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</si>
  <si>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</si>
  <si>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EDU_PISA_LOW_ACHIEVE_REA</t>
  </si>
  <si>
    <t>Percentage of 15-year-olds achieving low scores in reading</t>
  </si>
  <si>
    <t>Percentage of 15-year-olds achieving low scores in reading (%)</t>
  </si>
  <si>
    <t>15-year-olds achieving low scores in reading</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</si>
  <si>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</si>
  <si>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EDU_PISA_LOW_ACHIEVE_SCI</t>
  </si>
  <si>
    <t>Percentage of 15-year-olds achieving low scores in science</t>
  </si>
  <si>
    <t>Percentage of 15-year-olds achieving low scores in science (%)</t>
  </si>
  <si>
    <t>15-year-olds achieving low scores in science</t>
  </si>
  <si>
    <t>EDU_SDG_STU_L1_G2OR3_REA</t>
  </si>
  <si>
    <t>Percentage of children in grade 2 or 3 reaching minimum proficiency in reading - SDG 4.1.1</t>
  </si>
  <si>
    <t>Percentage of children in grade 2 or 3 reaching minimum proficiency in reading and math - SDG 4.1.1</t>
  </si>
  <si>
    <t>CYP: 2001, CZE: 2016, DNK: 2016, ESP: 2016, FIN: 2016, GEO: 2016, GRC: 2001, IRL: 2016, ISL: 2006, ITA: 2016, LUX: 2006, LVA: 2016, MKD: 2006, MLT: 2016, NLD: 2016, NOR: 2016, POL: 2016, PRT: 2016, ROU: 2011, SVN: 2016, SWE: 2016</t>
  </si>
  <si>
    <t>IND0023102</t>
  </si>
  <si>
    <t>EDU_SDG_STU_L1_G2OR3_MAT</t>
  </si>
  <si>
    <t>Percentage of children in grade 2 or 3 reaching minimum proficiency in math - SDG 4.1.1</t>
  </si>
  <si>
    <t>CYP: 2015, CZE: 2015, DNK: 2015, ESP: 2015, FIN: 2015, GEO: 2015, GRC: 1995, IRL: 2015, ISL: 1995, ITA: 2015, LVA: 2007, MLT: 2011, NLD: 2015, NOR: 2015, POL: 2015, PRT: 2015, ROU: 2011, SVN: 2015, SWE: 2015</t>
  </si>
  <si>
    <t>EDU_SDG_STU_L2_GLAST_REA</t>
  </si>
  <si>
    <t>Percentage of children at the end of lower secondary education reaching minimum proficiency in reading - SDG 4.1.1</t>
  </si>
  <si>
    <t>4.1.1. Percentage of children at the end of lower secondary education reaching minimum proficiency in reading</t>
  </si>
  <si>
    <t>Children at the end of lower secondary education reaching minimum proficiency in reading (SDG 4.1.1)</t>
  </si>
  <si>
    <t>Percentage of children at the end of lower secondary education reaching minimum proficiency in reading and math - SDG 4.1.1</t>
  </si>
  <si>
    <t>EDU_SDG_STU_L2_GLAST_MAT</t>
  </si>
  <si>
    <t>Percentage of children at the end of lower secondary education reaching minimum proficiency in math - SDG 4.1.1</t>
  </si>
  <si>
    <t>4.1.1. Percentage of children at the end of lower secondary education reaching minimum proficiency in math</t>
  </si>
  <si>
    <t>Children at the end of lower secondary education reaching minimum proficiency in math (SDG 4.1.1)</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</si>
  <si>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</si>
  <si>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 xml:space="preserve">Percentage of youth (15-24 years) not in education, employment or training - SDG 8.6.1 </t>
  </si>
  <si>
    <t>Percentage of youth (aged 15-24 years) not in education, employment or training (%)</t>
  </si>
  <si>
    <t xml:space="preserve"> Percentage of youth not in education, employment or training (SDG 8.6.1)</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</si>
  <si>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</si>
  <si>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</si>
  <si>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Percentage of 15-year-olds achieving proficiency level 2 in mathematics</t>
  </si>
  <si>
    <t>Percentage of 15-year-olds achieving proficiency levels 2-6 in mathematics, reading and science</t>
  </si>
  <si>
    <t>https://databank.worldbank.org/reports.aspx?source=2&amp;type=metadata&amp;series=LO.PISA.MAT.2#</t>
  </si>
  <si>
    <t>Percentage of 15-year-olds achieving proficiency level 3 in mathematics</t>
  </si>
  <si>
    <t>https://databank.worldbank.org/reports.aspx?source=2&amp;type=metadata&amp;series=LO.PISA.MAT.3#</t>
  </si>
  <si>
    <t>Percentage of 15-year-olds achieving proficiency level 4 in mathematics</t>
  </si>
  <si>
    <t>https://databank.worldbank.org/reports.aspx?source=2&amp;type=metadata&amp;series=LO.PISA.MAT.4#</t>
  </si>
  <si>
    <t>Percentage of 15-year-olds achieving proficiency level 5 in mathematics</t>
  </si>
  <si>
    <t>https://databank.worldbank.org/reports.aspx?source=2&amp;type=metadata&amp;series=LO.PISA.MAT.5#</t>
  </si>
  <si>
    <t>Percentage of 15-year-olds achieving proficiency level 6 in mathematics</t>
  </si>
  <si>
    <t>https://databank.worldbank.org/reports.aspx?source=2&amp;type=metadata&amp;series=LO.PISA.MAT.6#</t>
  </si>
  <si>
    <t>Percentage of 15-year-olds achieving proficiency level 2 in reading</t>
  </si>
  <si>
    <t>https://databank.worldbank.org/reports.aspx?source=2&amp;type=metadata&amp;series=LO.PISA.REA.2#</t>
  </si>
  <si>
    <t>Percentage of 15-year-olds achieving proficiency level 3 in reading</t>
  </si>
  <si>
    <t>https://databank.worldbank.org/reports.aspx?source=2&amp;type=metadata&amp;series=LO.PISA.REA.3#</t>
  </si>
  <si>
    <t>Percentage of 15-year-olds achieving proficiency level 4 in reading</t>
  </si>
  <si>
    <t>https://databank.worldbank.org/reports.aspx?source=2&amp;type=metadata&amp;series=LO.PISA.REA.4#</t>
  </si>
  <si>
    <t>Percentage of 15-year-olds achieving proficiency level 5 in reading</t>
  </si>
  <si>
    <t>https://databank.worldbank.org/reports.aspx?source=2&amp;type=metadata&amp;series=LO.PISA.REA.5#</t>
  </si>
  <si>
    <t>Percentage of 15-year-olds achieving proficiency level 6 in reading</t>
  </si>
  <si>
    <t>https://databank.worldbank.org/reports.aspx?source=2&amp;type=metadata&amp;series=LO.PISA.REA.6#</t>
  </si>
  <si>
    <t>Percentage of 15-year-olds achieving proficiency level 2 in science</t>
  </si>
  <si>
    <t>https://databank.worldbank.org/reports.aspx?source=2&amp;type=metadata&amp;series=LO.PISA.SCI.2#</t>
  </si>
  <si>
    <t>Percentage of 15-year-olds achieving proficiency level 3 in science</t>
  </si>
  <si>
    <t>https://databank.worldbank.org/reports.aspx?source=2&amp;type=metadata&amp;series=LO.PISA.SCI.3#</t>
  </si>
  <si>
    <t>Percentage of 15-year-olds achieving proficiency level 4 in science</t>
  </si>
  <si>
    <t>https://databank.worldbank.org/reports.aspx?source=2&amp;type=metadata&amp;series=LO.PISA.SCI.4#</t>
  </si>
  <si>
    <t>Percentage of 15-year-olds achieving proficiency level 5 in science</t>
  </si>
  <si>
    <t>https://databank.worldbank.org/reports.aspx?source=2&amp;type=metadata&amp;series=LO.PISA.SCI.5#</t>
  </si>
  <si>
    <t>Percentage of 15-year-olds achieving proficiency level 6 in science</t>
  </si>
  <si>
    <t>https://databank.worldbank.org/reports.aspx?source=2&amp;type=metadata&amp;series=LO.PISA.SCI.6#</t>
  </si>
  <si>
    <t>Adult literacy rate</t>
  </si>
  <si>
    <t>The adult literacy rate is defined as the percentage of the population aged 15 years and above that can read and write. It is typically measured according to the ability to comprehend a short simple statement on everyday life. Generally, literacy also encompasses numeracy, and measurement may incorporate a simple assessment of arithmetic ability.</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</si>
  <si>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</si>
  <si>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EDU_SDG_STU_L1_GLAST_REA</t>
  </si>
  <si>
    <t>Percentage of children at the end of primary education reaching minimum proficiency in reading - SDG 4.1.1</t>
  </si>
  <si>
    <t>AUT: 2016, AZE: 2016, BGR: 2016, DEU: 2016, FRA: 2016, HRV: 2011, HUN: 2016, KAZ: 2016, KGZ: 2014, LTU: 2016, MDA: 2006, RUS: 2016, SVK: 2016, TUR: 2001</t>
  </si>
  <si>
    <t>IND0000371</t>
  </si>
  <si>
    <t>EDU_SDG_STU_L1_GLAST_MAT</t>
  </si>
  <si>
    <t>Percentage of children at the end of primary education reaching minimum proficiency in math- SDG 4.1.1</t>
  </si>
  <si>
    <t>ARM: 2015, AUT: 2011, AZE: 2011, BGR: 2015, DEU: 2015, DNK: 1995, FRA: 2015, HRV: 2015, HUN: 2015, ISL: 1995, KAZ: 2015, KGZ: 2014, LTU: 2015, MDA: 2003, NOR: 2015, RUS: 2015, SRB: 2015, SVK: 2015, TUR: 2015, UKR: 2007</t>
  </si>
  <si>
    <t>EDU_TIMSS_MAT4</t>
  </si>
  <si>
    <t>Mean performance on the mathematics scale for Grade 4 students(TIMSS)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</si>
  <si>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</si>
  <si>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</si>
  <si>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EDU_TIMSS_SCI4</t>
  </si>
  <si>
    <t>Mean performance on the science scale for Grade 4 students (TIMSS)</t>
  </si>
  <si>
    <t>https://databank.worldbank.org/reports.aspx?source=2&amp;type=metadata&amp;series=LO.TIMSS.SCI4#</t>
  </si>
  <si>
    <t>EDU_TIMSS_MAT8</t>
  </si>
  <si>
    <t>Mean performance on the mathematics scale  for Grade 4 students (TIMSS)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</si>
  <si>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</si>
  <si>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</si>
  <si>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EDU_TIMSS_SCI8</t>
  </si>
  <si>
    <t>Mean performance on the science scale  for Grade 8 students (TIMSS)</t>
  </si>
  <si>
    <t>https://databank.worldbank.org/reports.aspx?source=2&amp;type=metadata&amp;series=LO.TIMSS.SCI8#</t>
  </si>
  <si>
    <t>EDU_PIRLS_REA</t>
  </si>
  <si>
    <t>Mean performance on the reading scale for Grade 4 students (PIRLS)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</si>
  <si>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</si>
  <si>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</si>
  <si>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EDUNF_LR_YOUTH</t>
  </si>
  <si>
    <t>Youth literacy rate</t>
  </si>
  <si>
    <t>The youth literacy rate is defined as the percentage of the population aged 15-24 years that can read and write. It is typically measured according to the ability to comprehend a short simple statement on everyday life. Generally, literacy also encompasses numeracy, and measurement may incorporate a simple assessment of arithmetic ability.</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</si>
  <si>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</si>
  <si>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EDUNF_RPTR_L1</t>
  </si>
  <si>
    <t>Number of repeaters in all grades of primary education</t>
  </si>
  <si>
    <t>Number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</si>
  <si>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</si>
  <si>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EDUNF_RPTR_L2</t>
  </si>
  <si>
    <t>Number of repeaters in all grades of lower secondary general education</t>
  </si>
  <si>
    <t>Number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</si>
  <si>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</si>
  <si>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EDUNF_REPP_L1</t>
  </si>
  <si>
    <t>Percentage of repeaters in all grades of primary education</t>
  </si>
  <si>
    <t>Percentage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</si>
  <si>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</si>
  <si>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IND0000345</t>
  </si>
  <si>
    <t>EDUNF_REPP_L2</t>
  </si>
  <si>
    <t>Percentage of repeaters in all grades of lower secondary general education</t>
  </si>
  <si>
    <t>Percentage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</si>
  <si>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</si>
  <si>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IND0000344</t>
  </si>
  <si>
    <t>EDUNF_FRP_L1</t>
  </si>
  <si>
    <t>Percentage of females among repeaters in primary education</t>
  </si>
  <si>
    <t>Percentage of females among repeaters in primary education (ISCED 1)</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</si>
  <si>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</si>
  <si>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EDU_SDG_TRTP_L02</t>
  </si>
  <si>
    <t>Percentage of trained teachers in pre-primary education</t>
  </si>
  <si>
    <t>ALB: 2018, AND: 2018, ARM: 2017, AZE: 2018, BLR: 2018, GEO: 2003, HRV: 2003, KAZ: 2014, KGZ: 2011, MCO: 2019, MDA: 2018, SMR: 2018, SRB: 2012, TJK: 2016, UZB: 2018, VAT: 2019</t>
  </si>
  <si>
    <t>EDU_SDG_TRTP_L1</t>
  </si>
  <si>
    <t>Percentage of trained teachers in primary education</t>
  </si>
  <si>
    <t>ALB: 2018, AND: 2018, ARM: 2005, AZE: 2018, BLR: 2018, GEO: 2009, HRV: 2003, KAZ: 2019, KGZ: 2017, MCO: 2019, MDA: 2018, SMR: 2018, SRB: 2012, TJK: 2017, UKR: 2018, UZB: 2018, VAT: 2019</t>
  </si>
  <si>
    <t>EDU_SDG_TRTP_L2</t>
  </si>
  <si>
    <t>Percentage of trained teachers in lower secondary education</t>
  </si>
  <si>
    <t>ALB: 2018, AND: 2012, AZE: 2018, BLR: 2018, GEO: 2009, HRV: 2003, MCO: 2019, MDA: 2018, SMR: 2018, SRB: 2011, TJK: 2003, UZB: 2018, VAT: 2019</t>
  </si>
  <si>
    <t>EDU_SDG_TRTP_L3</t>
  </si>
  <si>
    <t>Percentage of trained teachers in upper secondary education</t>
  </si>
  <si>
    <t>AZE: 2018, BLR: 2018, GEO: 2009, HRV: 2003, MDA: 2018, SRB: 2007, TJK: 2003, UZB: 2018, VAT: 2019</t>
  </si>
  <si>
    <t>EDU_SDG_PTTR_L02</t>
  </si>
  <si>
    <t>Pupil-trained teacher ratio in pre-primary education</t>
  </si>
  <si>
    <t>Pupil-trained teacher ratio in pre-primary education (headcount basis)</t>
  </si>
  <si>
    <t>ALB: 2018, AND: 2018, ARM: 2017, AZE: 2018, BLR: 2018, GEO: 2003, HRV: 2003, KAZ: 2014, KGZ: 2013, MCO: 2019, MDA: 2018, SMR: 2018, SRB: 2012, TJK: 2016, UZB: 2018, VAT: 2019</t>
  </si>
  <si>
    <t>EDU_SDG_PTTR_L1</t>
  </si>
  <si>
    <t xml:space="preserve">Pupil-trained teacher ratio in primary education </t>
  </si>
  <si>
    <t>Pupil-trained teacher ratio in primary education (headcount basis)</t>
  </si>
  <si>
    <t>EDU_SDG_PTTR_L2</t>
  </si>
  <si>
    <t>Pupil-trained teacher ratio in lower secondary education</t>
  </si>
  <si>
    <t>Pupil-trained teacher ratio in lower secondary education (headcount basis)</t>
  </si>
  <si>
    <t>EDU_SDG_PTTR_L3</t>
  </si>
  <si>
    <t>Pupil-trained teacher ratio in upper secondary education</t>
  </si>
  <si>
    <t>Pupil-trained teacher ratio in upper secondary education (headcount basis)</t>
  </si>
  <si>
    <t>AND: 2006, AZE: 2018, BLR: 2018, GEO: 2009, HRV: 2003, MDA: 2018, SRB: 2007, TJK: 2003, UZB: 2017, VAT: 2019</t>
  </si>
  <si>
    <t>EDU_SDG_PQTR_L02</t>
  </si>
  <si>
    <t>Pupil-qualified teacher ratio in pre-primary education</t>
  </si>
  <si>
    <t>Pupil-qualified teacher ratio in pre-primary education (headcount basis)</t>
  </si>
  <si>
    <t>ALB: 2018, AND: 2018, ARM: 2018, AZE: 2018, BLR: 2018, KAZ: 2014, SRB: 2018, TJK: 2017, UZB: 2018, VAT: 2019</t>
  </si>
  <si>
    <t>EDU_SDG_PQTR_L1</t>
  </si>
  <si>
    <t>Pupil-qualified teacher ratio in primary education</t>
  </si>
  <si>
    <t>Pupil-qualified teacher ratio in primary education (headcount basis)</t>
  </si>
  <si>
    <t>ALB: 2018, AND: 2018, ARM: 2018, AZE: 2018, BLR: 2018, KAZ: 2019, KGZ: 2017, SRB: 2018, TJK: 2017, UKR: 2014, UZB: 2018, VAT: 2019</t>
  </si>
  <si>
    <t>EDU_SDG_PQTR_L2</t>
  </si>
  <si>
    <t>Pupil-qualified teacher ratio in lower secondary education</t>
  </si>
  <si>
    <t>Pupil-qualified teacher ratio in lower secondary education (headcount basis)</t>
  </si>
  <si>
    <t>14.5</t>
  </si>
  <si>
    <t>ALB: 2017, ARM: 2018, AZE: 2018, BLR: 2018, SMR: 2018, SRB: 2018, UZB: 2018, VAT: 2019</t>
  </si>
  <si>
    <t>EDU_SDG_PQTR_L3</t>
  </si>
  <si>
    <t>Pupil-qualified teacher ratio in upper secondary education</t>
  </si>
  <si>
    <t>Pupil-qualified teacher ratio in upper secondary education (headcount basis)</t>
  </si>
  <si>
    <t>ALB: 2017, ARM: 2018, AZE: 2018, BLR: 2018, MNE: 2017, SMR: 2018, SRB: 2018, UZB: 2017, VAT: 2019</t>
  </si>
  <si>
    <t>ECD_CHLD_U5_BKS-HM</t>
  </si>
  <si>
    <t>Percentage of children who have 3 or more children's books at home</t>
  </si>
  <si>
    <t>https://data.unicef.org/indicator-profile/ECD_CHLD_U5_BKS-HM/</t>
  </si>
  <si>
    <t>ALB: 2005, BIH: 2012, BLR: 2019, GEO: 2018, KAZ: 2015, KGZ: 2018, MDA: 2012, MKD: 2019, MNE: 2018, SRB: 2019, TJK: 2005, TKM: 2019, TUR: 2018, UKR: 2012, UZB: 2022</t>
  </si>
  <si>
    <t>ECD_CHLD_U5_PLYTH-HM</t>
  </si>
  <si>
    <t>Percentage of children under age 5 who play with 2 or more types of playthings at home</t>
  </si>
  <si>
    <t>https://data.unicef.org/indicator-profile/ECD_CHLD_U5_PLYTH-HM/</t>
  </si>
  <si>
    <t>EDUNF_FRP_L2AND3</t>
  </si>
  <si>
    <t>Percentage of females among repeaters in secondary education</t>
  </si>
  <si>
    <t>Percentage of females among repeaters in secondary education (ISCED 2 and 3)</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</si>
  <si>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</si>
  <si>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EDU_CHLD_TOP_REA</t>
  </si>
  <si>
    <t>Percentage of Grade 4 students who are top performers in reading</t>
  </si>
  <si>
    <t>Percentage of Grade 4 students who attained the Advanced International Benchmark on the PIRLS reading test</t>
  </si>
  <si>
    <t>AUT: 2016, BEL: 2016, BGR: 2016, CZE: 2016, DEU: 2016, DNK: 2016, ESP: 2016, FIN: 2016, FRA: 2016, GBR: 2016, HRV: 2011, HUN: 2016, IRL: 2016, ITA: 2016, LTU: 2016, LVA: 2016, NLD: 2016, NOR: 2016, POL: 2016, PRT: 2016, ROU: 2011, SVK: 2016, SVN: 2016, SWE: 2016</t>
  </si>
  <si>
    <t>EDU_CHLD_TOP_MAT_SCI</t>
  </si>
  <si>
    <t>Percentage of Grade 4 students who are top performers in maths and/or science</t>
  </si>
  <si>
    <t xml:space="preserve">Percentage of Grade 4 students who attained the Advanced International Benchmark in at least one of the two TIMSS test subjects (mathematics and science) 
</t>
  </si>
  <si>
    <t>AUT: 2019, BEL: 2019, BGR: 2019, CZE: 2019, DEU: 2019, DNK: 2019, ESP: 2019, FIN: 2019, FRA: 2019, GBR: 2019, HRV: 2019, HUN: 2019, IRL: 2019, ITA: 2019, LTU: 2019, LVA: 2019, NLD: 2019, NOR: 2019, POL: 2019, PRT: 2019, SVK: 2019, SVN: 2015, SWE: 2019, TUR: 2019</t>
  </si>
  <si>
    <t>EDU_CHLD_TOP_REA_MAT_SCI</t>
  </si>
  <si>
    <t>Percentage of 15-year-old students who are top performers in reading, maths and/or science</t>
  </si>
  <si>
    <t xml:space="preserve">Percentage of 15-year-old students who attained Level 5 or 6 in at least one of the three main PISA test subjects (reading, mathematics and science)
</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</si>
  <si>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</si>
  <si>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EDU_CHLD_EXP_COMP_L5</t>
  </si>
  <si>
    <t>Percentage of 15-year-old students who expect to complete tertiary education</t>
  </si>
  <si>
    <t xml:space="preserve">Percentage of 15-year-old students who report expecting to complete tertiary education
</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</si>
  <si>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</si>
  <si>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EDU_CHLD_ELA_PAR</t>
  </si>
  <si>
    <t>Percentage of Grade 4 students who often participated in early learning activities with parents when young</t>
  </si>
  <si>
    <t xml:space="preserve">Percentage of Grade 4 students whose parents report they (or someone else in the household) 'often' engaged in early literacy and numeracy activities with the child before they started primary/elementary school, based on the TIMSS Early Literacy and Numeracy Activities scale
</t>
  </si>
  <si>
    <t>AUT: 2019, BEL: 2019, BGR: 2019, CZE: 2019, DEU: 2019, DNK: 2019, ESP: 2019, FIN: 2019, FRA: 2019, GBR: 2019, HRV: 2019, HUN: 2019, IRL: 2019, ITA: 2019, LTU: 2019, LVA: 2019, NOR: 2019, POL: 2019, PRT: 2019, SVK: 2019, SWE: 2019, TUR: 2019</t>
  </si>
  <si>
    <t>EDU_CHLD_HIGH_SS</t>
  </si>
  <si>
    <t>Percentage of 15-year-old students in schools with high staff shortages</t>
  </si>
  <si>
    <t xml:space="preserve">Percentage of 15-year-old students in schools with high relative values on the PISA Index of Staff Shortage
</t>
  </si>
  <si>
    <t>EDU_CHLD_POOR_DISC</t>
  </si>
  <si>
    <t>Percentage of 15-year-old students who report a poor relative disciplinary climate in their classroom</t>
  </si>
  <si>
    <t>Percentage of 15-year-old students with low relative values on the PISA Index of Disciplinary Climate, with reference to their language-of-instruction lessons</t>
  </si>
  <si>
    <t>EDU_CHLD_BELONG_SCH</t>
  </si>
  <si>
    <t>Percentage of 15-year-old students who feel like they belong at school</t>
  </si>
  <si>
    <t xml:space="preserve">Percentage of 15-year-old students who agree (or strongly agree) with the statement 'I feel like I belong at school'
</t>
  </si>
  <si>
    <t>Leisure and culture</t>
  </si>
  <si>
    <t>Percentage of 15-year-old students who use the internet and social networks, before or after school</t>
  </si>
  <si>
    <t>Adolescents who use the internet and social networks before or after school</t>
  </si>
  <si>
    <t>Percentage of 15-year-old students
- who watch TV or play video games, before or after school
- who use the internet and social networks, before or after school
-who are high or extreme internet users</t>
  </si>
  <si>
    <t>https://stats.oecd.org/OECDStat_Metadata/ShowMetadata.ashx?Dataset=CWB&amp;Lang=en&amp;Coords=[IND].[CWB39]</t>
  </si>
  <si>
    <t>Percentage of 15-year-old students who watch TV or play video games, before or after school</t>
  </si>
  <si>
    <t>Adolescents who watch TV or play video games before or after school</t>
  </si>
  <si>
    <t>https://stats.oecd.org/OECDStat_Metadata/ShowMetadata.ashx?Dataset=CWB&amp;Lang=en&amp;Coords=[IND].[CWB38]</t>
  </si>
  <si>
    <t>Percentage of 15-year-old students who are high or extreme internet users</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</si>
  <si>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</si>
  <si>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</si>
  <si>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PP_ADOL_WORK_PAID</t>
  </si>
  <si>
    <t>Percentage of 15-year-old students who do paid work, before or after school</t>
  </si>
  <si>
    <t>https://stats.oecd.org/OECDStat_Metadata/ShowMetadata.ashx?Dataset=CWB&amp;Lang=en&amp;Coords=[IND].[CWB41]</t>
  </si>
  <si>
    <t>PP_ADOL_WORK_HOME</t>
  </si>
  <si>
    <t>Percentage of 15-year-old students who do unpaid work in the home, before or after school</t>
  </si>
  <si>
    <t>https://stats.oecd.org/OECDStat_Metadata/ShowMetadata.ashx?Dataset=CWB&amp;Lang=en&amp;Coords=[IND].[CWB42]</t>
  </si>
  <si>
    <t>PP_CHLD_PROB_SM</t>
  </si>
  <si>
    <t>Percentage of 11-, 13- and 15-year-old school children who report having problematic social media use</t>
  </si>
  <si>
    <t>AUT: 2018, BEL: 2018, CHE: 2018, CZE: 2018, DEU: 2018, DNK: 2018, ESP: 2018, EST: 2018, FIN: 2018, FRA: 2018, GBR: 2018, GRC: 2018, HRV: 2018, HUN: 2018, IRL: 2018, ISL: 2018, ITA: 2018, LTU: 2018, LUX: 2018, LVA: 2018, NLD: 2018, NOR: 2018, POL: 2018, PRT: 2018, ROU: 2018, SVN: 2018, SWE: 2018, TUR: 2018</t>
  </si>
  <si>
    <t>PP_CHLD_VICTIM_CB</t>
  </si>
  <si>
    <t>Percentage of 11-, 13- and 15-year-old school children who report having been a victim of cyber-bullying</t>
  </si>
  <si>
    <t>Percentage of 11-, 13- and 15-year-old school children who report having been a victim of cyber-bullying at least two or three times in the previous couple of months</t>
  </si>
  <si>
    <t>PP_CHLD_INT_RESOURCE</t>
  </si>
  <si>
    <t>Percentage of 15-year-old students who firmly believe the Internet is a great resource for information</t>
  </si>
  <si>
    <t>Percentage of 15-year-old students who 'strongly agree' with the statement 'The Internet is a great resource for obtaining information I am interested in (e.g. news, sports, dictionary)'</t>
  </si>
  <si>
    <t>AUT: 2018, BEL: 2018, BGR: 2018, CHE: 2018, CZE: 2018, DEU: 2018, DNK: 2018, ESP: 2018, EST: 2018, FIN: 2018, FRA: 2018, GBR: 2018, GRC: 2018, HRV: 2018, HUN: 2018, IRL: 2018, ISL: 2018, ITA: 2018, LTU: 2018, LUX: 2018, LVA: 2018, NLD: 2015, POL: 2018, PRT: 2015, SVK: 2018, SVN: 2018, SWE: 2018, TUR: 2018</t>
  </si>
  <si>
    <t>Family Environment and Protection</t>
  </si>
  <si>
    <t>Violence against children and women</t>
  </si>
  <si>
    <t>Percentage of women (15-49 years) who consider a husband to be justified in hitting or beating his wife for at least one of the specified reasons</t>
  </si>
  <si>
    <t>Percentage of women and men (15-49 years) who consider a husband to be justified in hitting or beating his wife for at least one of the specified reasons</t>
  </si>
  <si>
    <t>https://data.unicef.org/indicator-profile/PT_F_15-49_W-BTNG/</t>
  </si>
  <si>
    <t>ALB: 2018, ARM: 2016, AZE: 2011, BIH: 2012, BLR: 2019, KAZ: 2015, KGZ: 2018, MDA: 2012, MKD: 2019, MNE: 2018, SRB: 2019, TJK: 2017, TKM: 2019, TUR: 2018, UKR: 2012, UZB: 2022</t>
  </si>
  <si>
    <t>IND0000432</t>
  </si>
  <si>
    <t>Percentage of men (15-49 years) who consider a husband to be justified in hitting or beating his wife for at least one of the specified reasons</t>
  </si>
  <si>
    <t>https://data.unicef.org/indicator-profile/PT_M_15-49_W-BTNG/</t>
  </si>
  <si>
    <t>ALB: 2018, ARM: 2016, AZE: 2006, BIH: 2012, BLR: 2019, KAZ: 2011, KGZ: 2012, MDA: 2012, MNE: 2018, SRB: 2010, UKR: 2012</t>
  </si>
  <si>
    <t>Percentage of ever-partnered women and girls (15 years and older) subjected to physical, sexual or psychological violence by a current or former intimate partner in the previous 12 months - SDG 5.2.1</t>
  </si>
  <si>
    <t>Violence by an intimate partner (SDG 5.2.1)</t>
  </si>
  <si>
    <t>https://data.unicef.org/indicator-profile/PT_F_GE15_PS-SX-EM_V_PTNR_12MNTH/</t>
  </si>
  <si>
    <t>ARM: 2016, AZE: 2006, KGZ: 2012, MDA: 2005, TJK: 2017, TUR: 2014, UKR: 2007</t>
  </si>
  <si>
    <t>Women and girls (15 and older) subjected to sexual violence by persons other than an intimate partner in the previous 12 months - SDG 5.2.2</t>
  </si>
  <si>
    <t>https://data.unicef.org/indicator-profile/PT_F_GE15_SX_V_PTNR_12MNTH/</t>
  </si>
  <si>
    <t>ARM: 2016, AZE: 2006, KGZ: 2012, MDA: 2005, TJK: 2017, UKR: 2007</t>
  </si>
  <si>
    <t>Percentage of students (13-15 years) who reported being bullied on 1 or more days in the past 30 days</t>
  </si>
  <si>
    <t xml:space="preserve">Percentage of students (13-15 years) who reported being bullied on 1 or more days in the past 30 days
</t>
  </si>
  <si>
    <t>Bullying</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</si>
  <si>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</si>
  <si>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</si>
  <si>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IND0021999</t>
  </si>
  <si>
    <t>Attitudes to physical punishment</t>
  </si>
  <si>
    <t>https://data.unicef.org/indicator-profile/PT_ADLT_PS_NEC/</t>
  </si>
  <si>
    <t>ALB: 2018, ARM: 2016, AZE: 2006, BIH: 2012, BLR: 2019, GEO: 2018, KAZ: 2015, KGZ: 2018, MDA: 2012, MKD: 2019, MNE: 2018, SRB: 2019, TJK: 2017, TKM: 2019, UKR: 2012, UZB: 2022</t>
  </si>
  <si>
    <t>IND0000449</t>
  </si>
  <si>
    <t>Percentage of children (1-14 years) who experienced any physical punishment and/or psychological aggression by caregivers - SDG 16.2.1</t>
  </si>
  <si>
    <t xml:space="preserve">Percentage of children (1-14 years) who experienced any physical punishment and/or psychological aggression at home in the past month. The rationale for using a proxy indicator for SDG 16.2.1 is because comparable data are currently only available for a subset of children aged 1 to 14 years.
</t>
  </si>
  <si>
    <t>Physical punishment and/or psychological aggression by caregivers (SDG 16.2.1)</t>
  </si>
  <si>
    <t>https://data.unicef.org/indicator-profile/PT_CHLD_1-14_PS-PSY-V_CGVR/</t>
  </si>
  <si>
    <t>IND0022005</t>
  </si>
  <si>
    <t>Percentage of women (18-29 years) who experienced sexual violence by age 18 years - SDG 16.2.3</t>
  </si>
  <si>
    <t>Percentage of women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</si>
  <si>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Sexual violence by age 18 (SDG 16.2.3)</t>
  </si>
  <si>
    <t>Percentage of women and men (18-29 years) who experienced sexual violence by age 18 years</t>
  </si>
  <si>
    <t>https://data.unicef.org/indicator-profile/PT_F_18-29_SX-V_AGE-18/</t>
  </si>
  <si>
    <t>ARM: 2016, AZE: 2006, GBR: 2019, MDA: 2005, SWE: 2012, TJK: 2017, UKR: 2007</t>
  </si>
  <si>
    <t>IND0000430</t>
  </si>
  <si>
    <t>Percentage of men (18-29 years) who experienced sexual violence by age 18 years - SDG 16.2.3</t>
  </si>
  <si>
    <t>Percentage of 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</si>
  <si>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https://data.unicef.org/indicator-profile/PT_M_18-29_SX-V_AGE-18/</t>
  </si>
  <si>
    <t>GBR: 2019, SWE: 2012</t>
  </si>
  <si>
    <t>PT_CHLD_VIOLENCE_WELFARE</t>
  </si>
  <si>
    <t>Number of child victims of violence (0-17 years) registered by child/social welfare authorities during the year</t>
  </si>
  <si>
    <t>Child victims of violence</t>
  </si>
  <si>
    <t>Number of child victims of violence (0-17 years) registered by child/social welfare, healthcare or education authorities during the year</t>
  </si>
  <si>
    <t>https://data.unicef.org/indicator-profile/PT_CHLD_VIOLENCE_WELFARE/</t>
  </si>
  <si>
    <t>ALB: 2021, ARM: 2021, BGR: 2021, GEO: 2021, HRV: 2021, HUN: 2021, LTU: 2021, MDA: 2021, MKD: 2021, MNE: 2021, ROU: 2021, SRB: 2021, SVK: 2021, TJK: 2021, XKX: 2021</t>
  </si>
  <si>
    <t>PT_CHLD_VIOLENCE_HEALTHCARE</t>
  </si>
  <si>
    <t>Number of child victims of violence (0-17 years) registered by healthcare authorities during the year</t>
  </si>
  <si>
    <t>https://data.unicef.org/indicator-profile/PT_CHLD_VIOLENCE_HEALTHCARE/</t>
  </si>
  <si>
    <t>ARM: 2021, BGR: 2021, GEO: 2021, HUN: 2021, KGZ: 2021, LTU: 2021, LVA: 2021, ROU: 2021</t>
  </si>
  <si>
    <t>PT_CHLD_VIOLENCE_EDUCATION</t>
  </si>
  <si>
    <t>Number of child victims of violence (0-17 years) registered by education authorities during the year</t>
  </si>
  <si>
    <t>https://data.unicef.org/indicator-profile/PT_CHLD_VIOLENCE_EDUCATION/</t>
  </si>
  <si>
    <t>ARM: 2021, BGR: 2021, GEO: 2021, HRV: 2021, HUN: 2021, LTU: 2021, MKD: 2018, SRB: 2021, XKX: 2021</t>
  </si>
  <si>
    <t>Percentage of population that feel safe walking alone around the area they live - SDG 16.1.4</t>
  </si>
  <si>
    <t>https://unstats.un.org/sdgs/metadata/files/Metadata-16-01-04.pdf</t>
  </si>
  <si>
    <t>BEL: 2018, BGR: 2020, CHE: 2019, DEU: 2020, EST: 2021, FIN: 2021, FRA: 2019, IRL: 2019, ISL: 2021, ITA: 2016, KGZ: 2021, LTU: 2013, LUX: 2020, LVA: 2020, POL: 2019, RUS: 2020, SVK: 2013, SWE: 2021, TUR: 2021</t>
  </si>
  <si>
    <t>PT_CHLD_DISAB_VIOLENCE_WELFARE</t>
  </si>
  <si>
    <t>Number of children with disability victims of violence (0-17 years) registered by child/social welfare authorities during the year</t>
  </si>
  <si>
    <t>Number of children with disability victims of violence (0-17 years) registered by child/social welfare, healthcare or education authorities during the year</t>
  </si>
  <si>
    <t>https://data.unicef.org/indicator-profile/PT_CHLD_DISAB_VIOLENCE_WELFARE/</t>
  </si>
  <si>
    <t>ARM: 2021, BGR: 2021, GEO: 2021, HRV: 2021, MDA: 2021, MNE: 2021, XKX: 2021</t>
  </si>
  <si>
    <t>PT_CHLD_DISAB_VIOLENCE_HEALTHCARE</t>
  </si>
  <si>
    <t>Number of children with disability victims of violence (0-17 years) registered by healthcare authorities during the year</t>
  </si>
  <si>
    <t>https://data.unicef.org/indicator-profile/PT_CHLD_DISAB_VIOLENCE_HEALTHCARE/</t>
  </si>
  <si>
    <t>ARM: 2021, BGR: 2021, GEO: 2021</t>
  </si>
  <si>
    <t>PT_CHLD_DISAB_VIOLENCE_EDUCATION</t>
  </si>
  <si>
    <t>Number of children with disability victims of violence (0-17 years) registered by education authorities during the year</t>
  </si>
  <si>
    <t>https://data.unicef.org/indicator-profile/PT_CHLD_DISAB_VIOLENCE_EDUCATION/</t>
  </si>
  <si>
    <t>PT_VC_VOV_PHYL</t>
  </si>
  <si>
    <t>Percentage of population subjected to physical violence in the previous 12 months - SDG 16.1.3</t>
  </si>
  <si>
    <t>https://unstats.un.org/sdgs/metadata/files/Metadata-16-01-03.pdf</t>
  </si>
  <si>
    <t>BEL: 2018, DEU: 2020, FRA: 2019, IRL: 2015, ITA: 2016, LUX: 2020, SRB: 2018, SVN: 2020</t>
  </si>
  <si>
    <t>PT_VC_VOV_SEXL</t>
  </si>
  <si>
    <t>Percentage of population subjected to sexual violence in the previous 12 months - SDG 16.1.3</t>
  </si>
  <si>
    <t>DEU: 2020, FIN: 2021, LUX: 2020, SVN: 2020</t>
  </si>
  <si>
    <t>PT_VC_VOV_ROBB</t>
  </si>
  <si>
    <t>Percentage of population subjected to robbery in the previous 12 months - SDG 16.1.3</t>
  </si>
  <si>
    <t>BEL: 2018, CHE: 2015, CZE: 2013, DEU: 2020, DNK: 2014, EST: 2018, FRA: 2019, GEO: 2010, HRV: 2010, IRL: 2019, ITA: 2016, KGZ: 2015, LUX: 2020, NLD: 2021, POL: 2021, SVN: 2020, SWE: 2021</t>
  </si>
  <si>
    <t>PT_VC_PRR_PHYV</t>
  </si>
  <si>
    <t>Police reporting rate for physical assault - SDG 17.7.2</t>
  </si>
  <si>
    <t>https://unstats.un.org/sdgs/metadata/files/Metadata-16-03-01.pdf</t>
  </si>
  <si>
    <t>BLR: 2018, CZE: 2013, DEU: 2020, FRA: 2019, IRL: 2019, ISL: 2021, ITA: 2016, KGZ: 2015, POL: 2020, SWE: 2017</t>
  </si>
  <si>
    <t>PT_VC_PRR_SEXV</t>
  </si>
  <si>
    <t>Police reporting rate for sexual assault - SDG 17.7.2</t>
  </si>
  <si>
    <t>BEL: 2009, CHE: 2015, DEU: 2020, FRA: 2019, GEO: 2010, HRV: 2008, ISL: 2020, KGZ: 2015, LUX: 2013, NLD: 2011, SWE: 2017</t>
  </si>
  <si>
    <t>PT_VC_PRR_ROBB</t>
  </si>
  <si>
    <t>Police reporting rate for robbery - SDG 17.7.2</t>
  </si>
  <si>
    <t>BEL: 2018, CHE: 2015, CZE: 2013, DEU: 2020, DNK: 2014, EST: 2009, FRA: 2018, GEO: 2010, HRV: 2010, IRL: 2019, ITA: 2016, KGZ: 2015, LUX: 2013, NLD: 2013, POL: 2020, SWE: 2017</t>
  </si>
  <si>
    <t>PT_CHLD_15_BUL_SCH</t>
  </si>
  <si>
    <t>Percentage of 15-year-old students who report experiencing bullying at school at least a few times a month</t>
  </si>
  <si>
    <t>Percentage of 15-year-old students who report experiencing any of a specified list of bullying acts at school at least a few times a month</t>
  </si>
  <si>
    <t>PT_CHLD_VIOLENCE_LOCAL</t>
  </si>
  <si>
    <t>Percentage of children (0-17 years) in households that report crime and violence in their local area</t>
  </si>
  <si>
    <t>AUT: 2020, BEL: 2020, BGR: 2020, CHE: 2020, CZE: 2020, DEU: 2019, DNK: 2020, ESP: 2020, EST: 2020, FIN: 2020, FRA: 2020, GBR: 2018, HRV: 2020, HUN: 2020, IRL: 2020, ISL: 2018, ITA: 2019, LTU: 2020, LUX: 2020, LVA: 2020, NLD: 2020, NOR: 2020, POL: 2019, PRT: 2020, ROU: 2020, SVK: 2020, SVN: 2020, SWE: 2020</t>
  </si>
  <si>
    <t>Children in alternative care</t>
  </si>
  <si>
    <t>Rate of children (0-17 years) in formal alternative care at the end of the year (per 100,000)</t>
  </si>
  <si>
    <t>Children in formal alternative care</t>
  </si>
  <si>
    <t>Number and rates of children (0-17 years) in alternative care at a specific point-in-time (stock), by type of care and by disability</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</si>
  <si>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</si>
  <si>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</si>
  <si>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Rate of children (0-17 years) in formal residential care at the end of the year (per 100,000)</t>
  </si>
  <si>
    <t>Children in formal residential care</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</si>
  <si>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</si>
  <si>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</si>
  <si>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Number of children (0-17 years) in formal residential care at the end of the year</t>
  </si>
  <si>
    <t>Number of children (0-17 years) in formal residential care, at the end of the year</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</si>
  <si>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</si>
  <si>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</si>
  <si>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IND0019310</t>
  </si>
  <si>
    <t>PT_CHLD_DISAB_INRESIDENTIAL</t>
  </si>
  <si>
    <t>Number of children with disabilities (0-17 years) in formal residential care at the end of the year</t>
  </si>
  <si>
    <t>Number of children with disabilities (0-17 years) in formal residential care, at the end of the year</t>
  </si>
  <si>
    <t>https://data.unicef.org/indicator-profile/PT_CHLD_DISAB_INRESIDENTIAL/</t>
  </si>
  <si>
    <t>ALB: 2021, ARM: 2021, AZE: 2021, BGR: 2021, BIH: 2021, BLR: 2020, CZE: 2016, EST: 2012, GEO: 2021, HRV: 2021, HUN: 2021, KAZ: 2021, KGZ: 2021, LTU: 2021, LVA: 2021, MDA: 2021, MKD: 2021, MNE: 2021, POL: 2021, ROU: 2021, RUS: 2015, SRB: 2021, SVK: 2021, SVN: 2021, TJK: 2021, TKM: 2021, UKR: 2020, UZB: 2021, XKX: 2021</t>
  </si>
  <si>
    <t>Number of children (0-17 years) in formal foster care at the end of the year</t>
  </si>
  <si>
    <t>Number of children (0-17 years) in formal foster care, at the end of the year</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</si>
  <si>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</si>
  <si>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</si>
  <si>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IND0000475</t>
  </si>
  <si>
    <t>PT_CHLD_DISAB_FOSTER</t>
  </si>
  <si>
    <t>Number of children with disabilities (0-17 years) in formal foster care at the end of the year</t>
  </si>
  <si>
    <t>Number of children with disabilities (0-17 years) in formal foster care, at the end of the year</t>
  </si>
  <si>
    <t>https://data.unicef.org/indicator-profile/PT_CHLD_DISAB_FOSTER/</t>
  </si>
  <si>
    <t>ALB: 2020, ARM: 2021, BGR: 2021, BIH: 2021, CZE: 2016, EST: 2012, GEO: 2021, HRV: 2021, HUN: 2021, KGZ: 2021, LTU: 2020, MDA: 2018, MKD: 2021, MNE: 2021, POL: 2021, ROU: 2021, SRB: 2021, SVK: 2021, UKR: 2020, UZB: 2021, XKX: 2021</t>
  </si>
  <si>
    <t>Number of children (0-17 years) in formal kinship care at the end of the year</t>
  </si>
  <si>
    <t>Number of children (0-17 years) in formal kinship care, at the end of the year</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</si>
  <si>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</si>
  <si>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</si>
  <si>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PT_CHLD_DISAB_INKINSHIP</t>
  </si>
  <si>
    <t>Number of children with disabilities (0-17 years) in formal kinship care at the end of the year</t>
  </si>
  <si>
    <t>Number of children with disabilities (0-17 years) in formal kinship care, at the end of the year</t>
  </si>
  <si>
    <t>https://data.unicef.org/indicator-profile/PT_CHLD_DISAB_INKINSHIP/</t>
  </si>
  <si>
    <t>ARM: 2021, BGR: 2021, GEO: 2021, HUN: 2021, MKD: 2021, MNE: 2021, POL: 2021, ROU: 2021, SVK: 2021, UZB: 2020, XKX: 2021</t>
  </si>
  <si>
    <t>Number of children (0-17 years) in other forms of formal family-based care at the end of the year</t>
  </si>
  <si>
    <t>Number of children (0-17 years) in other forms of formal family-based care, at the end of the year</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</si>
  <si>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</si>
  <si>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</si>
  <si>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PT_CHLD_DISAB_INOTHER_FAMILY</t>
  </si>
  <si>
    <t>Number of children with disabilities (0-17 years) in other forms of formal family-based care at the end of the year</t>
  </si>
  <si>
    <t>Number of children with disabilities (0-17 years) in other forms of formal family-based care, at the end of the year</t>
  </si>
  <si>
    <t>https://data.unicef.org/indicator-profile/PT_CHLD_DISAB_INOTHER_FAMILY/</t>
  </si>
  <si>
    <t>ALB: 2021, ARM: 2021, AZE: 2021, BGR: 2021, BIH: 2021, GEO: 2021, HUN: 2021, LTU: 2021, MKD: 2021, MNE: 2021, POL: 2021, ROU: 2021, SVK: 2021, TUR: 2021, UKR: 2020, UZB: 2021, XKX: 2021</t>
  </si>
  <si>
    <t>Rate of children (0-17 years) in formal family-based care at the end of the year (per 100,000)</t>
  </si>
  <si>
    <t>Rate of children in formal family-based care at the end of the year (per 100,000)</t>
  </si>
  <si>
    <t>Children in formal family-based care</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</si>
  <si>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</si>
  <si>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</si>
  <si>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PT_CHLD_DISAB_INALL_FAMILY</t>
  </si>
  <si>
    <t>Number of children with disabilities (0-17 years) in all formal family-based care at the end of the year</t>
  </si>
  <si>
    <t>Number of children with disabilities (0-17 years) in all formal family-based care, at the end of the year</t>
  </si>
  <si>
    <t>https://data.unicef.org/indicator-profile/PT_CHLD_DISAB_INALL_FAMILY/</t>
  </si>
  <si>
    <t>ALB: 2021, ARM: 2021, BGR: 2021, BIH: 2020, GEO: 2021, HRV: 2021, HUN: 2021, LTU: 2021, MDA: 2021, MKD: 2021, MNE: 2021, POL: 2021, ROU: 2021, SVK: 2021, UZB: 2021, XKX: 2021</t>
  </si>
  <si>
    <t>Number of children (0-17 years) who entered formal residential care during the year</t>
  </si>
  <si>
    <t>Number and rates of children (0-17 years) who entered alternative care during a specific period of time (inflow), by type of care and by disability</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</si>
  <si>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</si>
  <si>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</si>
  <si>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IND0021865</t>
  </si>
  <si>
    <t>Number of children (0-17 years) who entered all formal family-based care during the year</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</si>
  <si>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</si>
  <si>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</si>
  <si>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Number of children (0-17 years) who entered formal kinship care during the year</t>
  </si>
  <si>
    <t>https://data.unicef.org/indicator-profile/PT_CHLD_ENTEREDKINSHIP/</t>
  </si>
  <si>
    <t>ARM: 2021, BGR: 2021, BLR: 2020, GEO: 2021, HUN: 2021, KAZ: 2021, KGZ: 2020, LTU: 2021, MDA: 2021, MNE: 2021, POL: 2021, RUS: 2020, SRB: 2021, SVK: 2021, UKR: 2020, UZB: 2020, XKX: 2021</t>
  </si>
  <si>
    <t>Number of children (0-17 years) who entered formal foster care during the year</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</si>
  <si>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</si>
  <si>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</si>
  <si>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Number of children (0-17 years) who entered other forms of formal family-based care during the year</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</si>
  <si>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</si>
  <si>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</si>
  <si>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PT_CHLD_ENTER_RESIDENTIAL_RATE</t>
  </si>
  <si>
    <t>Rate of children (0-17 years) who entered formal residential care during the year (per 100,000)</t>
  </si>
  <si>
    <t>Rate of children who entered formal residential care during the year (per 100,000)</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</si>
  <si>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</si>
  <si>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</si>
  <si>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PT_CHLD_ENTEREDFAMILY_RATE</t>
  </si>
  <si>
    <t>Rate of children (0-17 years) who entered formal family-based care during the year (per 100,000)</t>
  </si>
  <si>
    <t>Rate of children who entered formal family-based care during the year (per 100,000)</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</si>
  <si>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</si>
  <si>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</si>
  <si>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PT_CHLD_DISAB_ENTER_RESIDENTIAL</t>
  </si>
  <si>
    <t>Number of children with disabilities (0-17 years) who entered formal residential care during the year</t>
  </si>
  <si>
    <t>https://data.unicef.org/indicator-profile/PT_CHLD_DISAB_ENTER_RESIDENTIAL/</t>
  </si>
  <si>
    <t>ALB: 2021, ARM: 2021, BGR: 2021, GEO: 2021, HUN: 2021, KAZ: 2020, LVA: 2021, MDA: 2021, MKD: 2021, MNE: 2021, SVK: 2021, SVN: 2021, TJK: 2021, XKX: 2021</t>
  </si>
  <si>
    <t>PT_CHLD_DISAB_ENTEREDFOSTER</t>
  </si>
  <si>
    <t>Number of children with disabilities (0-17 years) who entered formal foster care during the year</t>
  </si>
  <si>
    <t>https://data.unicef.org/indicator-profile/PT_CHLD_DISAB_ENTEREDFOSTER/</t>
  </si>
  <si>
    <t>ALB: 2020, ARM: 2021, AZE: 2021, BGR: 2021, GEO: 2021, HUN: 2021, LTU: 2020, MDA: 2021, MNE: 2021, SVK: 2021, XKX: 2021</t>
  </si>
  <si>
    <t>PT_CHLD_DISAB_ENTEREDKINSHIP</t>
  </si>
  <si>
    <t>Number of children with disabilities (0-17 years) who entered formal kinship care during the year</t>
  </si>
  <si>
    <t>https://data.unicef.org/indicator-profile/PT_CHLD_DISAB_ENTEREDKINSHIP/</t>
  </si>
  <si>
    <t>ARM: 2021, BGR: 2021, GEO: 2021, HUN: 2021, MNE: 2021, SVK: 2021, XKX: 2021</t>
  </si>
  <si>
    <t>PT_CHLD_DISAB_ENTEREDOTHER_FAMILY</t>
  </si>
  <si>
    <t>Number of children with disabilities (0-17 years) who entered other forms of formal family-based care during the year</t>
  </si>
  <si>
    <t>https://data.unicef.org/indicator-profile/PT_CHLD_DISAB_ENTEREDOTHER_FAMILY/</t>
  </si>
  <si>
    <t>ALB: 2021, ARM: 2021, AZE: 2021, BGR: 2021, GEO: 2021, HUN: 2021, LTU: 2021, MKD: 2021, MNE: 2021, POL: 2021, ROU: 2021, SVK: 2021, UZB: 2020, XKX: 2021</t>
  </si>
  <si>
    <t>PT_CHLD_DISAB_ENTER_ALLFAMILY</t>
  </si>
  <si>
    <t>Number of children with disabilities (0-17 years) who entered all formal family-based care during the year</t>
  </si>
  <si>
    <t>https://data.unicef.org/indicator-profile/PT_CHLD_DISAB_ENTER_ALLFAMILY/</t>
  </si>
  <si>
    <t>ALB: 2021, ARM: 2021, AZE: 2021, BGR: 2021, GEO: 2021, HUN: 2021, LTU: 2021, MDA: 2021, MNE: 2021, SVK: 2021, XKX: 2021</t>
  </si>
  <si>
    <t>Number of children (0-17 years) who left formal residential care during the year</t>
  </si>
  <si>
    <t>Number of children (0-17 years) who left alternative care during a specific period of time (outflow), by type of care by disability and by reason for leaving</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</si>
  <si>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</si>
  <si>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</si>
  <si>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IND0021866</t>
  </si>
  <si>
    <t>PT_CHLD_LEFT_RESIDENTIAL_REUNION</t>
  </si>
  <si>
    <t>Number of children (0-17 years) who left formal residential care during the year due to family reunification</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</si>
  <si>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</si>
  <si>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</si>
  <si>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PT_CHLD_LEFT_RESIDENTIAL_FAMILY</t>
  </si>
  <si>
    <t>Number of children (0-17 years) who left formal residential care during the year due to being placed in formal family-based care arrangements</t>
  </si>
  <si>
    <t>Number of children (0-17 years) who left formal residential care during the year, by destination upon: Placed in formal family-based care arrangements</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</si>
  <si>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</si>
  <si>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</si>
  <si>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PT_CHLD_LEFT_RESIDENTIAL_ADOPT</t>
  </si>
  <si>
    <t>Number of children (0-17 years) who left formal residential care during the year due to being adopted</t>
  </si>
  <si>
    <t>https://data.unicef.org/indicator-profile/PT_CHLD_LEFT_RESIDENTIAL_ADOPT/</t>
  </si>
  <si>
    <t>PT_CHLD_LEFT_RESIDENTIAL_INDEP</t>
  </si>
  <si>
    <t>Number of children (0-17 years) who left formal residential care during the year due to starting independent life before age 18</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</si>
  <si>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</si>
  <si>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</si>
  <si>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PT_CHLD_LEFT_RESIDENTIAL_DEATH</t>
  </si>
  <si>
    <t>Number of children (0-17 years) who left formal residential care during the year due to death of child</t>
  </si>
  <si>
    <t>https://data.unicef.org/indicator-profile/PT_CHLD_LEFT_RESIDENTIAL_DEATH/</t>
  </si>
  <si>
    <t>ALB: 2021, ARM: 2021, BLR: 2020, EST: 2012, GEO: 2021, HRV: 2018, HUN: 2021, KAZ: 2021, KGZ: 2021, LVA: 2021, MKD: 2021, MNE: 2021, POL: 2021, SRB: 2021, SVN: 2021, TJK: 2021, TUR: 2021, UZB: 2021, XKX: 2021</t>
  </si>
  <si>
    <t>PT_CHLD_LEFT_RESIDENTIAL_OTHER</t>
  </si>
  <si>
    <t>Number of children (0-17 years) who left formal residential care during the year due to non-specified reasons</t>
  </si>
  <si>
    <t>Number of children (0-17 years) who left formal residential care during the year, by destination upon: Other reasons</t>
  </si>
  <si>
    <t>https://data.unicef.org/indicator-profile/PT_CHLD_LEFT_RESIDENTIAL_OTHER/</t>
  </si>
  <si>
    <t>ALB: 2021, ARM: 2021, BLR: 2020, GEO: 2021, HRV: 2018, HUN: 2021, KAZ: 2021, KGZ: 2021, LTU: 2018, LVA: 2021, MDA: 2021, MKD: 2021, MNE: 2021, POL: 2021, SRB: 2021, SVN: 2021, TJK: 2021, TUR: 2021, UKR: 2020, UZB: 2021, XKX: 2021</t>
  </si>
  <si>
    <t>Number of children (0-17 years) who left formal foster care during the year</t>
  </si>
  <si>
    <t>https://data.unicef.org/indicator-profile/PT_CHLD_LEFTFOSTER/</t>
  </si>
  <si>
    <t>ALB: 2020, ARM: 2021, AZE: 2021, BGR: 2021, BLR: 2020, CZE: 2016, EST: 2012, GEO: 2021, HUN: 2021, KAZ: 2021, LVA: 2021, MDA: 2021, MNE: 2021, POL: 2021, RUS: 2020, SRB: 2021, SVN: 2021, TUR: 2021, UKR: 2020, UZB: 2021, XKX: 2021</t>
  </si>
  <si>
    <t>PT_CHLD_LEFTFOSTER_RETURNED</t>
  </si>
  <si>
    <t>Number of children (0-17 years) who left formal foster care during the year due to family reunification</t>
  </si>
  <si>
    <t>https://data.unicef.org/indicator-profile/PT_CHLD_LEFTFOSTER_RETURNED/</t>
  </si>
  <si>
    <t>ARM: 2021, AZE: 2021, BLR: 2020, CZE: 2016, EST: 2012, GEO: 2021, HUN: 2021, KAZ: 2021, LVA: 2021, MDA: 2021, MNE: 2021, POL: 2021, RUS: 2020, SRB: 2021, SVK: 2014, SVN: 2021, UZB: 2021, XKX: 2021</t>
  </si>
  <si>
    <t>PT_CHLD_LEFTFOSTER_EDUINSTITUTION</t>
  </si>
  <si>
    <t>Number of children (0-17 years) who left formal foster care during the year due to being placed in formal residential care</t>
  </si>
  <si>
    <t>https://data.unicef.org/indicator-profile/PT_CHLD_LEFTFOSTER_EDUINSTITUTION/</t>
  </si>
  <si>
    <t>PT_CHLD_LEFTFOSTER_FAMILY</t>
  </si>
  <si>
    <t>Number of children (0-17 years) who left formal foster care during the year due to being placed in formal kinship or other forms of formal family-based care arrangements</t>
  </si>
  <si>
    <t>Number of children (0-17 years) who left formal foster care during the year, by destination upon: Placed in formal kinship or other forms of formal family-based care arrangements</t>
  </si>
  <si>
    <t>https://data.unicef.org/indicator-profile/PT_CHLD_LEFTFOSTER_FAMILY/</t>
  </si>
  <si>
    <t>ARM: 2021, AZE: 2021, BLR: 2020, GEO: 2021, HUN: 2021, KAZ: 2021, LVA: 2021, MDA: 2021, MNE: 2021, POL: 2021, SRB: 2021, SVN: 2021, UZB: 2021, XKX: 2021</t>
  </si>
  <si>
    <t>PT_CHLD_LEFTFOSTER_ADOPT</t>
  </si>
  <si>
    <t>Number of children (0-17 years) who left formal foster care during the year due to being adopted</t>
  </si>
  <si>
    <t>https://data.unicef.org/indicator-profile/PT_CHLD_LEFTFOSTER_ADOPT/</t>
  </si>
  <si>
    <t>ARM: 2021, BLR: 2020, GEO: 2021, HUN: 2021, KAZ: 2021, LVA: 2021, MDA: 2021, MNE: 2021, POL: 2021, SRB: 2021, SVN: 2021, XKX: 2021</t>
  </si>
  <si>
    <t>PT_CHLD_LEFTFOSTER_INDEP</t>
  </si>
  <si>
    <t>Number of children (0-17 years) who left formal foster care during the year due to starting independent life before age 18</t>
  </si>
  <si>
    <t>https://data.unicef.org/indicator-profile/PT_CHLD_LEFTFOSTER_INDEP/</t>
  </si>
  <si>
    <t>ARM: 2021, AZE: 2021, BLR: 2020, CZE: 2016, GEO: 2021, HUN: 2021, KAZ: 2021, LVA: 2021, MDA: 2020, MNE: 2021, POL: 2020, SRB: 2021, SVN: 2021, XKX: 2021</t>
  </si>
  <si>
    <t>PT_CHLD_LEFTFOSTER_DEATH</t>
  </si>
  <si>
    <t>Number of children (0-17 years) who left formal foster care during the year due to death of child</t>
  </si>
  <si>
    <t>https://data.unicef.org/indicator-profile/PT_CHLD_LEFTFOSTER_DEATH/</t>
  </si>
  <si>
    <t>ARM: 2021, GEO: 2021, HUN: 2021, KAZ: 2021, MNE: 2021, RUS: 2020, SRB: 2021, SVN: 2021, XKX: 2021</t>
  </si>
  <si>
    <t>PT_CHLD_LEFTFOSTER_OTHER_REASON</t>
  </si>
  <si>
    <t>Number of children (0-17 years) who left formal foster care during the year due to non-specified reasons</t>
  </si>
  <si>
    <t>Number of children (0-17 years) who left formal foster care during the year, by destination upon: Other reasons</t>
  </si>
  <si>
    <t>https://data.unicef.org/indicator-profile/PT_CHLD_LEFTFOSTER_OTHER_REASON/</t>
  </si>
  <si>
    <t>Number of children (0-17 years) who left all formal family-based care during the year</t>
  </si>
  <si>
    <t>https://data.unicef.org/indicator-profile/PT_CHLD_LEFT_ALLFAMILY/</t>
  </si>
  <si>
    <t>ALB: 2021, ARM: 2021, AZE: 2021, BGR: 2021, BLR: 2020, CZE: 2016, EST: 2012, GEO: 2021, HUN: 2021, KAZ: 2021, KGZ: 2021, LTU: 2021, LVA: 2021, MDA: 2021, MNE: 2021, POL: 2021, UKR: 2020, UZB: 2021, XKX: 2021</t>
  </si>
  <si>
    <t>PT_CHLD_LEFT_ALLFAMILY_REUNION</t>
  </si>
  <si>
    <t>Number of children (0-17 years) who left all formal family-based care during the year due to family reunification</t>
  </si>
  <si>
    <t>https://data.unicef.org/indicator-profile/PT_CHLD_LEFT_ALLFAMILY_REUNION/</t>
  </si>
  <si>
    <t>ARM: 2021, AZE: 2021, BLR: 2020, GEO: 2021, KAZ: 2021, LTU: 2021, LVA: 2021, MDA: 2021, MNE: 2021, POL: 2021, UZB: 2021, XKX: 2021</t>
  </si>
  <si>
    <t>PT_CHLD_LEFT_ALLFAMILY_RESIDENTIAL</t>
  </si>
  <si>
    <t>Number of children (0-17 years) who left all formal family-based care during the year due to being placed in formal residential care</t>
  </si>
  <si>
    <t>https://data.unicef.org/indicator-profile/PT_CHLD_LEFT_ALLFAMILY_RESIDENTIAL/</t>
  </si>
  <si>
    <t>ARM: 2021, AZE: 2021, BLR: 2020, GEO: 2021, KAZ: 2021, LVA: 2021, MDA: 2021, MNE: 2021, POL: 2021, UZB: 2021, XKX: 2021</t>
  </si>
  <si>
    <t>PT_CHLD_LEFT_ALLFAMILY_ADOPT</t>
  </si>
  <si>
    <t>Number of children (0-17 years) who left all formal family-based care during the year due to being adopted</t>
  </si>
  <si>
    <t>https://data.unicef.org/indicator-profile/PT_CHLD_LEFT_ALLFAMILY_ADOPT/</t>
  </si>
  <si>
    <t>ARM: 2021, BLR: 2020, GEO: 2021, KAZ: 2021, LTU: 2021, LVA: 2021, MDA: 2021, MNE: 2021, POL: 2021, XKX: 2021</t>
  </si>
  <si>
    <t>PT_CHLD_LEFT_ALLFAMILY_INDEP</t>
  </si>
  <si>
    <t>Number of children (0-17 years) who left all formal family-based care during the year due to starting independent life before age 18</t>
  </si>
  <si>
    <t>https://data.unicef.org/indicator-profile/PT_CHLD_LEFT_ALLFAMILY_INDEP/</t>
  </si>
  <si>
    <t>ARM: 2021, AZE: 2021, BLR: 2020, GEO: 2021, KAZ: 2021, LVA: 2021, MDA: 2020, MNE: 2021, POL: 2020, XKX: 2021</t>
  </si>
  <si>
    <t>PT_CHLD_LEFT_ALLFAMILY_DEATH</t>
  </si>
  <si>
    <t>Number of children (0-17 years) who left all formal family-based care during the year due to death of child</t>
  </si>
  <si>
    <t>https://data.unicef.org/indicator-profile/PT_CHLD_LEFT_ALLFAMILY_DEATH/</t>
  </si>
  <si>
    <t>ARM: 2021, GEO: 2021, KAZ: 2021, LTU: 2021, MNE: 2021, XKX: 2021</t>
  </si>
  <si>
    <t>PT_CHLD_LEFT_ALLFAMILY_OTHER</t>
  </si>
  <si>
    <t>Number of children (0-17 years) who left all formal family-based care during the year due to non-specified reasons</t>
  </si>
  <si>
    <t>Number of children (0-17 years) who left all formal family-based care during the year, by destination upon: Other reasons</t>
  </si>
  <si>
    <t>https://data.unicef.org/indicator-profile/PT_CHLD_LEFT_ALLFAMILY_OTHER/</t>
  </si>
  <si>
    <t>Number of children (0-17 years) who left formal kinship care during the year</t>
  </si>
  <si>
    <t>https://data.unicef.org/indicator-profile/PT_CHLD_LEFT_KINSHIP/</t>
  </si>
  <si>
    <t>ARM: 2021, BGR: 2021, BLR: 2020, GEO: 2021, HUN: 2021, MDA: 2021, MNE: 2021, POL: 2021, SVK: 2021, UKR: 2020, UZB: 2020, XKX: 2021</t>
  </si>
  <si>
    <t>PT_CHLD_LEFT_KINSHIP_REUNION</t>
  </si>
  <si>
    <t>Number of children (0-17 years) who left formal kinship care during the year due to family reunification</t>
  </si>
  <si>
    <t>https://data.unicef.org/indicator-profile/PT_CHLD_LEFT_KINSHIP_REUNION/</t>
  </si>
  <si>
    <t>ARM: 2021, BLR: 2020, MNE: 2021, POL: 2021, SVK: 2021, UKR: 2020, UZB: 2020, XKX: 2021</t>
  </si>
  <si>
    <t>PT_CHLD_LEFT_KINSHIP_FAMILY</t>
  </si>
  <si>
    <t>Number of children (0-17 years) who left formal kinship care during the year due to being placed in formal foster or other forms of formal family-based care arrangements</t>
  </si>
  <si>
    <t>Number of children (0-17 years) who left formal kinship care during the year, by destination upon: Placed in formal foster or other forms of formal family-based care arrangements</t>
  </si>
  <si>
    <t>https://data.unicef.org/indicator-profile/PT_CHLD_LEFT_KINSHIP_FAMILY/</t>
  </si>
  <si>
    <t>ARM: 2021, BLR: 2020, MNE: 2021, POL: 2021, UZB: 2020, XKX: 2019</t>
  </si>
  <si>
    <t>PT_CHLD_LEFT_KINSHIP_RESIDENTIAL</t>
  </si>
  <si>
    <t>Number of children (0-17 years) who left formal kinship care during the year due to being placed in formal residential care</t>
  </si>
  <si>
    <t>https://data.unicef.org/indicator-profile/PT_CHLD_LEFT_KINSHIP_RESIDENTIAL/</t>
  </si>
  <si>
    <t>ARM: 2021, BLR: 2020, MNE: 2021, POL: 2021, SVK: 2021, UZB: 2020</t>
  </si>
  <si>
    <t>PT_CHLD_LEFT_KINSHIP_ADOPT</t>
  </si>
  <si>
    <t>Number of children (0-17 years) who left formal kinship care during the year due to being adopted</t>
  </si>
  <si>
    <t>https://data.unicef.org/indicator-profile/PT_CHLD_LEFT_KINSHIP_ADOPT/</t>
  </si>
  <si>
    <t>ARM: 2021, BLR: 2020, MNE: 2021, POL: 2021, UKR: 2020</t>
  </si>
  <si>
    <t>PT_CHLD_LEFT_KINSHIP_INDEP</t>
  </si>
  <si>
    <t>Number of children (0-17 years) who left formal kinship care during the year due to starting independent life before age 18</t>
  </si>
  <si>
    <t>https://data.unicef.org/indicator-profile/PT_CHLD_LEFT_KINSHIP_INDEP/</t>
  </si>
  <si>
    <t>ARM: 2021, BLR: 2020, MNE: 2021, POL: 2020, UKR: 2020</t>
  </si>
  <si>
    <t>PT_CHLD_LEFT_KINSHIP_DEATH</t>
  </si>
  <si>
    <t>Number of children (0-17 years) who left formal kinship care during the year due to death of child</t>
  </si>
  <si>
    <t>https://data.unicef.org/indicator-profile/PT_CHLD_LEFT_KINSHIP_DEATH/</t>
  </si>
  <si>
    <t>ARM: 2021, MNE: 2021, SVK: 2021, UKR: 2020</t>
  </si>
  <si>
    <t>PT_CHLD_LEFT_KINSHIP_OTHER</t>
  </si>
  <si>
    <t>Number of children (0-17 years) who left formal kinship care during the year due to non-specified reasons</t>
  </si>
  <si>
    <t>Number of children (0-17 years) who left formal kinship care during the year, by destination upon: Other reasons</t>
  </si>
  <si>
    <t>https://data.unicef.org/indicator-profile/PT_CHLD_LEFT_KINSHIP_OTHER/</t>
  </si>
  <si>
    <t>Number of children (0-17 years) who left other forms of formal family-based care during the year</t>
  </si>
  <si>
    <t>https://data.unicef.org/indicator-profile/PT_CHLD_LEFT_FAMILY/</t>
  </si>
  <si>
    <t>ALB: 2021, ARM: 2021, AZE: 2021, BGR: 2021, BLR: 2020, GEO: 2021, HUN: 2021, KAZ: 2020, LVA: 2021, MDA: 2021, MKD: 2021, MNE: 2021, POL: 2021, ROU: 2021, SVK: 2021, UKR: 2020, UZB: 2021, XKX: 2021</t>
  </si>
  <si>
    <t>PT_CHLD_LEFT_FAMILY_REUNION</t>
  </si>
  <si>
    <t>Number of children (0-17 years) who left other forms of formal family-based care during the year due to family reunification</t>
  </si>
  <si>
    <t>https://data.unicef.org/indicator-profile/PT_CHLD_LEFT_FAMILY_REUNION/</t>
  </si>
  <si>
    <t>ALB: 2021, ARM: 2021, AZE: 2021, BGR: 2021, BLR: 2020, GEO: 2021, KAZ: 2020, LVA: 2021, MKD: 2021, MNE: 2021, POL: 2021, SVK: 2021, UZB: 2021, XKX: 2021</t>
  </si>
  <si>
    <t>PT_CHLD_LEFT_FAMILY_FOSTER</t>
  </si>
  <si>
    <t>Number of children (0-17 years) who left other forms of formal family-based care during the year due to being placed in formal foster or kinship care arrangements</t>
  </si>
  <si>
    <t>https://data.unicef.org/indicator-profile/PT_CHLD_LEFT_FAMILY_FOSTER/</t>
  </si>
  <si>
    <t>ALB: 2021, ARM: 2021, AZE: 2021, BGR: 2021, BLR: 2020, GEO: 2021, KAZ: 2020, LVA: 2021, MKD: 2021, MNE: 2021, POL: 2021, UZB: 2021, XKX: 2021</t>
  </si>
  <si>
    <t>PT_CHLD_LEFT_FAMILY_RESIDENTIAL</t>
  </si>
  <si>
    <t>Number of children (0-17 years) who left other forms of formal family-based care during the year due to being placed in formal residential care</t>
  </si>
  <si>
    <t>https://data.unicef.org/indicator-profile/PT_CHLD_LEFT_FAMILY_RESIDENTIAL/</t>
  </si>
  <si>
    <t>PT_CHLD_LEFT_FAMILY_ADOPT</t>
  </si>
  <si>
    <t>Number of children (0-17 years) who left other forms of formal family-based care during the year due to being adopted</t>
  </si>
  <si>
    <t>https://data.unicef.org/indicator-profile/PT_CHLD_LEFT_FAMILY_ADOPT/</t>
  </si>
  <si>
    <t>ALB: 2021, ARM: 2021, BGR: 2021, BLR: 2020, GEO: 2021, KAZ: 2020, LVA: 2021, MKD: 2021, MNE: 2021, POL: 2021, UZB: 2020, XKX: 2021</t>
  </si>
  <si>
    <t>PT_CHLD_LEFT_FAMILY_INDEP</t>
  </si>
  <si>
    <t>Number of children (0-17 years) who left other forms of formal family-based care during the year due to starting independent life before age 18</t>
  </si>
  <si>
    <t>https://data.unicef.org/indicator-profile/PT_CHLD_LEFT_FAMILY_INDEP/</t>
  </si>
  <si>
    <t>ALB: 2021, ARM: 2021, AZE: 2021, BGR: 2021, BLR: 2020, GEO: 2021, KAZ: 2020, LVA: 2021, MKD: 2021, MNE: 2021, POL: 2021, UZB: 2020, XKX: 2021</t>
  </si>
  <si>
    <t>PT_CHLD_LEFT_FAMILY_DEATH</t>
  </si>
  <si>
    <t>Number of children (0-17 years) who left other forms of formal family-based care during the year due to death of child</t>
  </si>
  <si>
    <t>https://data.unicef.org/indicator-profile/PT_CHLD_LEFT_FAMILY_DEATH/</t>
  </si>
  <si>
    <t>ALB: 2021, ARM: 2021, BGR: 2021, GEO: 2021, KAZ: 2020, MKD: 2021, MNE: 2021, POL: 2021, SVK: 2021, UZB: 2020, XKX: 2021</t>
  </si>
  <si>
    <t>PT_CHLD_LEFT_FAMILY_OTHER</t>
  </si>
  <si>
    <t>Number of children (0-17 years) who left other forms of formal family-based care during the year due to non-specified reasons</t>
  </si>
  <si>
    <t>Number of children (0-17 years) who left other forms of formal family-based care during the year, by destination upon: Other reasons</t>
  </si>
  <si>
    <t>https://data.unicef.org/indicator-profile/PT_CHLD_LEFT_FAMILY_OTHER/</t>
  </si>
  <si>
    <t>PT_CHLD_DISAB_LEFT_RESIDENTIAL</t>
  </si>
  <si>
    <t>Number of children with disabilities (0-17 years) who left formal residential care during the year</t>
  </si>
  <si>
    <t>https://data.unicef.org/indicator-profile/PT_CHLD_DISAB_LEFT_RESIDENTIAL/</t>
  </si>
  <si>
    <t>ALB: 2021, ARM: 2021, BGR: 2021, BLR: 2020, GEO: 2021, MDA: 2021, MKD: 2021, MNE: 2021, SVN: 2021, TJK: 2021, XKX: 2021</t>
  </si>
  <si>
    <t>PT_CHLD_DISAB_LEFTFOSTER</t>
  </si>
  <si>
    <t>Number of children with disabilities (0-17 years) who left formal foster care during the year</t>
  </si>
  <si>
    <t>https://data.unicef.org/indicator-profile/PT_CHLD_DISAB_LEFTFOSTER/</t>
  </si>
  <si>
    <t>ALB: 2020, ARM: 2021, AZE: 2021, BGR: 2021, GEO: 2021, MDA: 2021, MNE: 2021, XKX: 2021</t>
  </si>
  <si>
    <t>PT_CHLD_DISAB_LEFT_KINSHIP</t>
  </si>
  <si>
    <t>Number of children with disabilities (0-17 years) who left formal kinship care during the year</t>
  </si>
  <si>
    <t>https://data.unicef.org/indicator-profile/PT_CHLD_DISAB_LEFT_KINSHIP/</t>
  </si>
  <si>
    <t>ARM: 2021, BGR: 2021, GEO: 2021, MNE: 2021, XKX: 2021</t>
  </si>
  <si>
    <t>PT_CHLD_DISAB_LEFT_FAMILY</t>
  </si>
  <si>
    <t>Number of children with disabilities (0-17 years) who left other forms of formal family-based care during the year</t>
  </si>
  <si>
    <t>https://data.unicef.org/indicator-profile/PT_CHLD_DISAB_LEFT_FAMILY/</t>
  </si>
  <si>
    <t>ALB: 2021, ARM: 2021, AZE: 2021, BGR: 2021, GEO: 2021, MKD: 2021, MNE: 2021, POL: 2021, ROU: 2021, UZB: 2020, XKX: 2021</t>
  </si>
  <si>
    <t>PT_CHLD_DISAB_LEFT_ALLFAMILY</t>
  </si>
  <si>
    <t>Number of children with disabilities (0-17 years) who left all formal family-based care during the year</t>
  </si>
  <si>
    <t>https://data.unicef.org/indicator-profile/PT_CHLD_DISAB_LEFT_ALLFAMILY/</t>
  </si>
  <si>
    <t>ALB: 2021, ARM: 2021, AZE: 2021, BGR: 2021, MNE: 2021, XKX: 2021</t>
  </si>
  <si>
    <t>Percentage of children (0-17 years) in formal residential care of the total number of children in formal alternative care at the end of the year</t>
  </si>
  <si>
    <t>Percentage of children in formal residential care of the total number of children in formal alternative care at the end of the year</t>
  </si>
  <si>
    <t>Percentages of children (0-17 years) in residential care and in family-based care of the total number of children in alternative care</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</si>
  <si>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</si>
  <si>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</si>
  <si>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Percentage of children (0-17 years) in formal family-based care of the total number of children in formal alternative care at the end of the year</t>
  </si>
  <si>
    <t>Percentage of children in formal family-based care of the total number of children in formal alternative care at the end of the year</t>
  </si>
  <si>
    <t>https://data.unicef.org/indicator-profile/PT_CHLD_ALLFAMILY_PROP/</t>
  </si>
  <si>
    <t>Percentage of children (0-17 years) in formal foster care of the total number of children in formal family-based care at the end of the year</t>
  </si>
  <si>
    <t>Percentage of children in formal foster care of the total number of children in formal family-based care at the end of the year</t>
  </si>
  <si>
    <t>Percentages of children (0-17 years) in different types of  family-based care of the total number of children in formal family-based care</t>
  </si>
  <si>
    <t>https://data.unicef.org/indicator-profile/PT_CHLD_INFOSTER_PROP/</t>
  </si>
  <si>
    <t>ARM: 2021, AZE: 2021, BGR: 2021, BLR: 2020, GEO: 2021, HUN: 2021, KAZ: 2021, KGZ: 2021, LTU: 2021, LVA: 2021, MDA: 2021, MKD: 2021, MNE: 2021, POL: 2021, ROU: 2021, RUS: 2019, SRB: 2021, SVK: 2021, TUR: 2021, UKR: 2020, UZB: 2021, XKX: 2021</t>
  </si>
  <si>
    <t>Percentage of children (0-17 years) in formal kinship care of the total number of children in formal family-based care at the end of the year</t>
  </si>
  <si>
    <t>Percentage of children in formal kinship care of the total number of children in formal family-based care at the end of the year</t>
  </si>
  <si>
    <t>https://data.unicef.org/indicator-profile/PT_CHLD_INKINSHIP_PROP/</t>
  </si>
  <si>
    <t>ARM: 2021, BGR: 2021, BLR: 2020, GEO: 2021, HUN: 2021, KGZ: 2021, LTU: 2021, MDA: 2021, MKD: 2021, MNE: 2021, POL: 2021, ROU: 2021, RUS: 2019, SRB: 2021, SVK: 2021, TUR: 2021, UKR: 2020, UZB: 2020, XKX: 2021</t>
  </si>
  <si>
    <t>Percentage of children (0-17 years) in other forms of formal family-based care of the total number of children in formal family-based care at the end of the year</t>
  </si>
  <si>
    <t>Percentage of children in other forms of formal family-based care of the total number of children in formal family-based care at the end of the year</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</si>
  <si>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</si>
  <si>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</si>
  <si>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Number of adoptions (including intercountry adoptions) during the year</t>
  </si>
  <si>
    <t>Number of adoptions - including intercountry adoptions (during the year)</t>
  </si>
  <si>
    <t>Number and rates of children (0-17 years) formally adopted during the year, by type of adoption and by disability</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</si>
  <si>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</si>
  <si>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</si>
  <si>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Number of children (0-17 years) formally adopted internationally during the year</t>
  </si>
  <si>
    <t>Number of children (0-17 years) formally adopted - Intercountry - during the year</t>
  </si>
  <si>
    <t>https://data.unicef.org/indicator-profile/PT_CHLD_ADOPTION_INTERCOUNTRY/</t>
  </si>
  <si>
    <t>ALB: 2021, ARM: 2021, AZE: 2021, BGR: 2021, BIH: 2021, BLR: 2020, CZE: 2016, EST: 2012, GEO: 2021, HRV: 2021, HUN: 2021, KAZ: 2021, KGZ: 2021, LTU: 2021, LVA: 2021, MDA: 2021, MKD: 2021, MNE: 2021, POL: 2021, ROU: 2021, RUS: 2020, SRB: 2021, SVK: 2021, SVN: 2021, TJK: 2021, TUR: 2021, UKR: 2020, UZB: 2021, XKX: 2021</t>
  </si>
  <si>
    <t>Number of children (0-17 years) formally adopted domestically during the year</t>
  </si>
  <si>
    <t>Number of children (0-17 years) formally adopted - Domestic - during the year</t>
  </si>
  <si>
    <t>https://data.unicef.org/indicator-profile/PT_CHLD_ADOPT_DOMESTIC/</t>
  </si>
  <si>
    <t>PT_CHLD_ADOPTION_RATE</t>
  </si>
  <si>
    <t>Rate of formal adoption of children (0-17 years) during the year (per 100,000)</t>
  </si>
  <si>
    <t>Rate of formal adoption of children during the year (per 100,000)</t>
  </si>
  <si>
    <t>Rate of formal adoption of children</t>
  </si>
  <si>
    <t>https://data.unicef.org/indicator-profile/PT_CHLD_ADOPTION_RATE/</t>
  </si>
  <si>
    <t>PT_CHLD_ADOPT_DOMESTIC_RATE</t>
  </si>
  <si>
    <t>Rate of formal domestic adoption of children (0-17 years) during the year (per 100,000)</t>
  </si>
  <si>
    <t>Rate of formal adoption of children during the year, by type: Domestic (per 100,000)</t>
  </si>
  <si>
    <t>https://data.unicef.org/indicator-profile/PT_CHLD_ADOPT_DOMESTIC_RATE/</t>
  </si>
  <si>
    <t>PT_CHLD_ADOPTION_INTERCOUNTRY_RATE</t>
  </si>
  <si>
    <t>Rate of formal international adoption of children (0-17 years) during the year (per 100,000)</t>
  </si>
  <si>
    <t>Rate of formal adoption of children during the year, by type: Intercountry (per 100,000)</t>
  </si>
  <si>
    <t>https://data.unicef.org/indicator-profile/PT_CHLD_ADOPTION_INTERCOUNTRY_RATE/</t>
  </si>
  <si>
    <t>PT_CHLD_ADOPTION_DISAB</t>
  </si>
  <si>
    <t>Number of children with disabilities adopted during the year</t>
  </si>
  <si>
    <t>Number of adopted children with disabilities (during the year)</t>
  </si>
  <si>
    <t>https://data.unicef.org/indicator-profile/PT_CHLD_ADOPTION_DISAB/</t>
  </si>
  <si>
    <t>ALB: 2021, ARM: 2021, BGR: 2021, BLR: 2010, EST: 2012, GEO: 2021, HRV: 2021, HUN: 2021, KAZ: 2008, LTU: 2021, LVA: 2021, MDA: 2021, MNE: 2021, ROU: 2021, RUS: 2020, SRB: 2021, TUR: 2021, UKR: 2010, UZB: 2021, XKX: 2021</t>
  </si>
  <si>
    <t>PT_CHLD_ADOPTION_INTER_COUNTRY_DISAB</t>
  </si>
  <si>
    <t>Number of children with disabilities (0-17 years) formally adopted internationally during the year</t>
  </si>
  <si>
    <t>Number of children with disabilities (0-17 years) formally adopted - Intercountry - during the year</t>
  </si>
  <si>
    <t>https://data.unicef.org/indicator-profile/PT_CHLD_ADOPTION_INTER_COUNTRY_DISAB/</t>
  </si>
  <si>
    <t>ALB: 2021, ARM: 2021, BGR: 2021, EST: 2012, GEO: 2021, HRV: 2021, KAZ: 2020, LTU: 2021, LVA: 2021, MDA: 2021, MNE: 2021, ROU: 2021, RUS: 2020, SRB: 2021, TJK: 2021, TUR: 2021, UZB: 2021, XKX: 2021</t>
  </si>
  <si>
    <t>PT_CHLD_DISAB_ADOPT_DOMESTIC</t>
  </si>
  <si>
    <t>Number of children with disabilities (0-17 years) formally adopted domestically during the year</t>
  </si>
  <si>
    <t>Number of children with disabilities (0-17 years) formally adopted - Domestic - during the year</t>
  </si>
  <si>
    <t>https://data.unicef.org/indicator-profile/PT_CHLD_DISAB_ADOPT_DOMESTIC/</t>
  </si>
  <si>
    <t>ALB: 2021, ARM: 2021, BGR: 2021, EST: 2011, GEO: 2021, HRV: 2021, KAZ: 2020, LTU: 2021, LVA: 2021, MDA: 2021, MNE: 2021, ROU: 2021, RUS: 2020, SRB: 2021, TUR: 2021, UZB: 2021, XKX: 2021</t>
  </si>
  <si>
    <t>PT_CHLD_DISAB_INRESIDENTIAL_PROP</t>
  </si>
  <si>
    <t>Percentage of children with disabilities (0-17 years) in formal residential care at the end of the year</t>
  </si>
  <si>
    <t>Percentage of children with disabilities in formal residential care at the end of the year</t>
  </si>
  <si>
    <t>Children with disabilities in formal residential care</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</si>
  <si>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</si>
  <si>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</si>
  <si>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PT_CHLD_DISAB_INFOSTER_PROP</t>
  </si>
  <si>
    <t>Percentage of children with disabilities (0-17 years) in formal foster care of the total number of children in formal family-based care at the end of the year</t>
  </si>
  <si>
    <t>Percentage of children with disabilities in formal foster care of the total number of children in formal family-based care at the end of the year</t>
  </si>
  <si>
    <t>Children with disabilities in formal foster care of the total number of children in formal family-based care</t>
  </si>
  <si>
    <t>https://data.unicef.org/indicator-profile/PT_CHLD_DISAB_INFOSTER_PROP/</t>
  </si>
  <si>
    <t>ARM: 2021, BGR: 2021, GEO: 2021, HUN: 2021, MDA: 2018, MKD: 2021, MNE: 2021, POL: 2021, ROU: 2021, SVK: 2021, UZB: 2021</t>
  </si>
  <si>
    <t>PT_CHLD_DISAB_INFAMILY_PROP</t>
  </si>
  <si>
    <t>Percentage of children with disabilities (0-17 years) in formal family-based care at the end of the year</t>
  </si>
  <si>
    <t>Percentage of children with disabilities in formal family-based care at the end of the year</t>
  </si>
  <si>
    <t>Children with disabilities in formal family-based care</t>
  </si>
  <si>
    <t>https://data.unicef.org/indicator-profile/PT_CHLD_DISAB_INFAMILY_PROP/</t>
  </si>
  <si>
    <t>ALB: 2021, ARM: 2021, BGR: 2021, BIH: 2020, GEO: 2021, HRV: 2020, HUN: 2021, LTU: 2021, MDA: 2021, MKD: 2021, MNE: 2021, POL: 2020, ROU: 2021, SVK: 2021, UZB: 2021, XKX: 2021</t>
  </si>
  <si>
    <t>PT_CHLD_DISAB_LEFT_RESIDENTIAL_PROP</t>
  </si>
  <si>
    <t>Percentage of children with disabilities (0-17 years) who left formal residential care during the year</t>
  </si>
  <si>
    <t>Percentage of children with disabilities who left formal residential care during the year</t>
  </si>
  <si>
    <t>https://data.unicef.org/indicator-profile/PT_CHLD_DISAB_LEFT_RESIDENTIAL_PROP/</t>
  </si>
  <si>
    <t>ALB: 2021, ARM: 2020, BGR: 2021, BLR: 2020, GEO: 2021, MDA: 2020, MKD: 2021, MNE: 2021, SVN: 2021, TJK: 2020, XKX: 2021</t>
  </si>
  <si>
    <t>PT_CHLD_DISAB_ENTEREDFAMILY_PROP</t>
  </si>
  <si>
    <t>Percentage of children with disabilities (0-17 years) who entered formal family-based care during the year</t>
  </si>
  <si>
    <t>Percentage of children with disabilities who entered formal family-based care during the year</t>
  </si>
  <si>
    <t>https://data.unicef.org/indicator-profile/PT_CHLD_DISAB_ENTEREDFAMILY_PROP/</t>
  </si>
  <si>
    <t>PT_CHLD_DISAB_ENTER_RESIDENTIAL_PROP</t>
  </si>
  <si>
    <t>Percentage of children with disabilities (0-17 years) who entered formal residential care during the year</t>
  </si>
  <si>
    <t>Percentage of children with disabilities who entered formal residential care during the year</t>
  </si>
  <si>
    <t>https://data.unicef.org/indicator-profile/PT_CHLD_DISAB_ENTER_RESIDENTIAL_PROP/</t>
  </si>
  <si>
    <t>ALB: 2021, ARM: 2020, BGR: 2021, GEO: 2021, HUN: 2021, KAZ: 2020, LVA: 2021, MDA: 2021, MKD: 2021, MNE: 2021, SVK: 2021, SVN: 2021, TJK: 2020, XKX: 2021</t>
  </si>
  <si>
    <t>PT_CHLD_DISAB_INKINSHIP_PROP</t>
  </si>
  <si>
    <t>Percentage of children with disabilities (0-17 years) in formal kinship care of the total number of children in formal family-based care at the end of the year</t>
  </si>
  <si>
    <t>Percentage of children with disabilities in formal kinship care of the total number of children in formal family-based care at the end of the year</t>
  </si>
  <si>
    <t>https://data.unicef.org/indicator-profile/PT_CHLD_DISAB_INKINSHIP_PROP/</t>
  </si>
  <si>
    <t>PT_CHLD_DISAB_INOTHER_FAMILY_PROP</t>
  </si>
  <si>
    <t>Percentage of children with disabilities (0-17 years) in other forms of formal family-based care of the total number of children in formal family-based care at the end of the year</t>
  </si>
  <si>
    <t>Percentage of children with disabilities in other forms of formal family-based care of the total number of children in formal family-based care at the end of the year</t>
  </si>
  <si>
    <t>https://data.unicef.org/indicator-profile/PT_CHLD_DISAB_INOTHER_FAMILY_PROP/</t>
  </si>
  <si>
    <t>ALB: 2021, ARM: 2021, BGR: 2021, GEO: 2021, HUN: 2021, LTU: 2021, MKD: 2021, MNE: 2021, POL: 2021, ROU: 2021, SVK: 2021, UZB: 2021, XKX: 2021</t>
  </si>
  <si>
    <t>PT_CHLD_DISAB_ADOPT_PROP</t>
  </si>
  <si>
    <t>Percentage of children with disabilities (0-17 years) who were formally adopted during the year</t>
  </si>
  <si>
    <t>Percentage of children with disabilities who were formally adopted during the year</t>
  </si>
  <si>
    <t>https://data.unicef.org/indicator-profile/PT_CHLD_DISAB_ADOPT_PROP/</t>
  </si>
  <si>
    <t>ALB: 2021, ARM: 2021, BGR: 2021, EST: 2011, GEO: 2021, HRV: 2021, HUN: 2021, KAZ: 2020, LTU: 2021, LVA: 2021, MDA: 2021, MNE: 2021, ROU: 2021, RUS: 2020, SRB: 2021, TUR: 2021, UZB: 2021, XKX: 2021</t>
  </si>
  <si>
    <t>PT_CHLD_DISAB_ADOPT_DOMESTIC_PROP</t>
  </si>
  <si>
    <t>Percentage of children with disabilities (0-17 years) who were formally domestically adopted during the year</t>
  </si>
  <si>
    <t>Percentage of children with disabilities who were formally adopted during the year, by type: Domestic</t>
  </si>
  <si>
    <t>https://data.unicef.org/indicator-profile/PT_CHLD_DISAB_ADOPT_DOMESTIC_PROP/</t>
  </si>
  <si>
    <t>ALB: 2021, ARM: 2021, BGR: 2021, EST: 2011, GEO: 2021, HRV: 2021, KAZ: 2021, LTU: 2021, LVA: 2021, MDA: 2021, MNE: 2021, ROU: 2021, RUS: 2020, SRB: 2021, TUR: 2021, UZB: 2021, XKX: 2021</t>
  </si>
  <si>
    <t>PT_CHLD_DISAB_ADOPT_INTERCOUNTRY_PROP</t>
  </si>
  <si>
    <t>Percentage of children with disabilities (0-17 years) who were formally internationally adopted during the year</t>
  </si>
  <si>
    <t>Percentage of children with disabilities who were formally adopted during the year, by type: Intercountry</t>
  </si>
  <si>
    <t>https://data.unicef.org/indicator-profile/PT_CHLD_DISAB_ADOPT_INTERCOUNTRY_PROP/</t>
  </si>
  <si>
    <t>ALB: 2021, ARM: 2021, BGR: 2021, EST: 2012, GEO: 2021, HRV: 2021, KAZ: 2021, LTU: 2021, LVA: 2021, MDA: 2021, MNE: 2021, ROU: 2021, RUS: 2020, SRB: 2021, TJK: 2020, TUR: 2021, UZB: 2021, XKX: 2021</t>
  </si>
  <si>
    <t>PT_YOUNG_INRESIDENTIAL</t>
  </si>
  <si>
    <t>Number of young people (18-24 years) in formal residential care at the end of the year</t>
  </si>
  <si>
    <t>Number of young people aged 18-24 in formal residential care, at the end of the year</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</si>
  <si>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</si>
  <si>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</si>
  <si>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PT_YOUNG_DISAB_INRESIDENTIAL</t>
  </si>
  <si>
    <t>Number of young people with disabilities (18-24 years) in formal residential care at the end of the year</t>
  </si>
  <si>
    <t>Number of young people with disabilities aged 18-24 in formal residential care, at the end of the year</t>
  </si>
  <si>
    <t>https://data.unicef.org/indicator-profile/PT_YOUNG_DISAB_INRESIDENTIAL/</t>
  </si>
  <si>
    <t>ARM: 2021, BGR: 2021, BIH: 2021, EST: 2012, GEO: 2021, LTU: 2021, MKD: 2021, MNE: 2021, SRB: 2021, TJK: 2021, TKM: 2019, UZB: 2021, XKX: 2021</t>
  </si>
  <si>
    <t>PT_YOUNG_DISAB_INALL_FAMILY</t>
  </si>
  <si>
    <t>Number of young people with disabilities (18-24 years) in all formal family-based care at the end of the year</t>
  </si>
  <si>
    <t>Number of young people with disabilities aged 18-24 in all formal family-based care, at the end of the year</t>
  </si>
  <si>
    <t>https://data.unicef.org/indicator-profile/PT_YOUNG_DISAB_INALL_FAMILY/</t>
  </si>
  <si>
    <t>ARM: 2021, BGR: 2021, GEO: 2021, LTU: 2021, LVA: 2021, MKD: 2021, MNE: 2021, UZB: 2021, XKX: 2021</t>
  </si>
  <si>
    <t>PT_YOUNG_LEFT_ALLFAMILY</t>
  </si>
  <si>
    <t>Number of young people (18-24 years) who left all formal family-based care during the year</t>
  </si>
  <si>
    <t>Number of young people aged 18-24 who left all formal family-based care during the year</t>
  </si>
  <si>
    <t>https://data.unicef.org/indicator-profile/PT_YOUNG_LEFT_ALLFAMILY/</t>
  </si>
  <si>
    <t>ARM: 2021, BGR: 2021, GEO: 2021, HUN: 2021, LVA: 2021, MNE: 2021, POL: 2021, SVN: 2021, UZB: 2021, XKX: 2021</t>
  </si>
  <si>
    <t>PT_YOUNG_DISAB_LEFT_ALLFAMILY</t>
  </si>
  <si>
    <t>Number of young people with disabilities (18-24 years) who left all formal family-based care during the year</t>
  </si>
  <si>
    <t>Number of young people with disabilities aged 18-24 who left all formal family-based care during the year</t>
  </si>
  <si>
    <t>https://data.unicef.org/indicator-profile/PT_YOUNG_DISAB_LEFT_ALLFAMILY/</t>
  </si>
  <si>
    <t>PT_YOUNG_LEFT_RESIDENTIAL</t>
  </si>
  <si>
    <t>Number of young people (18-24 years) who left formal residential care during the year</t>
  </si>
  <si>
    <t>Number of young people aged 18-24 who left formal residential care during the year</t>
  </si>
  <si>
    <t>https://data.unicef.org/indicator-profile/PT_YOUNG_LEFT_RESIDENTIAL/</t>
  </si>
  <si>
    <t>ARM: 2021, BGR: 2021, GEO: 2021, HUN: 2021, LVA: 2021, MKD: 2021, MNE: 2021, POL: 2021, SRB: 2021, SVN: 2021, TUR: 2021, UZB: 2021, XKX: 2021</t>
  </si>
  <si>
    <t>PT_YOUNG_DISAB_LEFT_RESIDENTIAL</t>
  </si>
  <si>
    <t>Number of young people with disabilities (18-24 years) who left formal residential care during the year</t>
  </si>
  <si>
    <t>Number of young people with disabilities aged 18-24 who left formal residential care during the year</t>
  </si>
  <si>
    <t>https://data.unicef.org/indicator-profile/PT_YOUNG_DISAB_LEFT_RESIDENTIAL/</t>
  </si>
  <si>
    <t>PT_YOUNG_INALL_FAMILY</t>
  </si>
  <si>
    <t>Number of young people (18-24 years) in all formal family-based care at the end of the year</t>
  </si>
  <si>
    <t>Number of young people aged 18-24 in all formal family-based care, at the end of the year</t>
  </si>
  <si>
    <t>https://data.unicef.org/indicator-profile/PT_YOUNG_INALL_FAMILY/</t>
  </si>
  <si>
    <t>ARM: 2021, BGR: 2021, GEO: 2021, HRV: 2021, HUN: 2021, LTU: 2021, LVA: 2021, MKD: 2021, MNE: 2021, POL: 2021, SRB: 2021, SVK: 2018, SVN: 2021, UZB: 2021, XKX: 2021</t>
  </si>
  <si>
    <t>Justice for children</t>
  </si>
  <si>
    <t>JJ_CHLD_DETENTION_RATE</t>
  </si>
  <si>
    <t>Rate of children (0-17 years) in detention at the end of the year (per 100,000)</t>
  </si>
  <si>
    <t>Rate of children in detention at the end of the year (per 100,000)</t>
  </si>
  <si>
    <t>Children in detention</t>
  </si>
  <si>
    <t>Number and rates of children (0-17 years) in detention at the end of the year, by type of detention</t>
  </si>
  <si>
    <t>https://data.unicef.org/indicator-profile/JJ_CHLD_DETENTION_RATE/</t>
  </si>
  <si>
    <t>ALB: 2021, ARM: 2021, BGR: 2021, GEO: 2021, HRV: 2018, HUN: 2021, KGZ: 2020, LTU: 2021, LVA: 2021, MDA: 2021, MKD: 2021, MNE: 2018, POL: 2021, ROU: 2021, RUS: 2019, SRB: 2021, TJK: 2021, TUR: 2021, UKR: 2020, XKX: 2021</t>
  </si>
  <si>
    <t>IND0022007</t>
  </si>
  <si>
    <t>Number of children (0-17 years) in pre-sentence detention at the end of the year</t>
  </si>
  <si>
    <t>https://data.unicef.org/indicator-profile/JJ_CHLD_PRETRIAL/</t>
  </si>
  <si>
    <t>ALB: 2021, ARM: 2021, BGR: 2021, GEO: 2021, HRV: 2020, HUN: 2021, KAZ: 2021, KGZ: 2020, LTU: 2021, LVA: 2021, MDA: 2021, MKD: 2021, MNE: 2018, POL: 2021, ROU: 2021, RUS: 2019, SRB: 2021, TJK: 2021, TUR: 2021, UKR: 2020, XKX: 2021</t>
  </si>
  <si>
    <t>JJ_CHLD_PRE_SENTENCE_DETENTION_RATE</t>
  </si>
  <si>
    <t>Rate of children (0-17 years) in pre-sentence detention at the end of the year (per 100,000)</t>
  </si>
  <si>
    <t>Rate of children in detention at the end of the year, by type: Pre-sentence detention (per 100,000)</t>
  </si>
  <si>
    <t>Children in pre-sentence detention</t>
  </si>
  <si>
    <t>https://data.unicef.org/indicator-profile/JJ_CHLD_PRE_SENTENCE_DETENTION_RATE/</t>
  </si>
  <si>
    <t>Number of children (0-17 years) in post-sentence detention at the end of the year</t>
  </si>
  <si>
    <t>Number of children in post-sentence detention, at the end of the year</t>
  </si>
  <si>
    <t>https://data.unicef.org/indicator-profile/JJ_CHLD_PRISION_ADJUDICATION/</t>
  </si>
  <si>
    <t>ALB: 2021, ARM: 2021, BGR: 2021, GEO: 2021, HRV: 2021, HUN: 2021, KGZ: 2021, LTU: 2021, LVA: 2021, MDA: 2021, MKD: 2021, MNE: 2018, POL: 2021, ROU: 2021, RUS: 2019, SRB: 2021, TJK: 2021, TUR: 2021, UKR: 2020, XKX: 2021</t>
  </si>
  <si>
    <t>JJ_CHLD_POST_SENTENCE_DETENTION_RATE</t>
  </si>
  <si>
    <t>Rate of children (0-17 years) in post-sentence detention at the end of the year (per 100,000)</t>
  </si>
  <si>
    <t>Rate of children in detention at the end of the year, by type: Post-sentence detention (per 100,000)</t>
  </si>
  <si>
    <t>Children in post-sentence detention</t>
  </si>
  <si>
    <t>https://data.unicef.org/indicator-profile/JJ_CHLD_POST_SENTENCE_DETENTION_RATE/</t>
  </si>
  <si>
    <t>ALB: 2021, ARM: 2021, BGR: 2021, GEO: 2021, HRV: 2021, HUN: 2021, KGZ: 2021, LTU: 2021, LVA: 2021, MDA: 2021, MKD: 2021, MNE: 2018, POL: 2021, ROU: 2021, RUS: 2020, SRB: 2021, TJK: 2021, TUR: 2021, UKR: 2020, XKX: 2021</t>
  </si>
  <si>
    <t>Number of children (0-17 years) detained in pre-sentence detention during the year</t>
  </si>
  <si>
    <t>Number of children detained in pre-sentence detention during the year</t>
  </si>
  <si>
    <t>Number and rate of children (0-17 years) detained in pre-sentence detention during the year</t>
  </si>
  <si>
    <t>https://data.unicef.org/indicator-profile/JJ_CHLD_DETENTION/</t>
  </si>
  <si>
    <t>BGR: 2021, BIH: 2021, CZE: 2016, HRV: 2020, HUN: 2021, KGZ: 2021, LTU: 2021, MDA: 2021, MNE: 2020, ROU: 2021, SRB: 2021, SVK: 2014, TJK: 2021, TUR: 2021, XKX: 2021</t>
  </si>
  <si>
    <t>JJ_CHLD_ENTER_PRE_SENTENCE_DETENTION_RATE</t>
  </si>
  <si>
    <t>Rate of children (0-17 years) detained in pre-sentence detention during the year (per 100,000)</t>
  </si>
  <si>
    <t>Rate of children detained during the year, by type: Pre-sentence detention (per 100,000)</t>
  </si>
  <si>
    <t>Children detained in pre-sentence detention during the year</t>
  </si>
  <si>
    <t>https://data.unicef.org/indicator-profile/JJ_CHLD_ENTER_PRE_SENTENCE_DETENTION_RATE/</t>
  </si>
  <si>
    <t>BGR: 2021, BIH: 2021, CZE: 2016, HRV: 2020, HUN: 2021, KGZ: 2021, LTU: 2021, MDA: 2021, MNE: 2020, ROU: 2021, SRB: 2021, SVK: 2014, TJK: 2021, TKM: 2021, TUR: 2021, UZB: 2021, XKX: 2021</t>
  </si>
  <si>
    <t>Unsentenced detainees as a proportion of overall prison population - SDG 16.3.2</t>
  </si>
  <si>
    <t>Unsentenced detainees (SDG 16.3.2)</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</si>
  <si>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</si>
  <si>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</si>
  <si>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Number of child victims of crime (0-17 years) registered by the police during the year</t>
  </si>
  <si>
    <t>Number and rate of child victims of crime (0-17 years) registered by the police during the year</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</si>
  <si>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</si>
  <si>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</si>
  <si>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JJ_CHLD_VICTIM_CRIME_RATE</t>
  </si>
  <si>
    <t>Rate of child victims of crime (0-17 years) registered by the police during the year (per 100,000)</t>
  </si>
  <si>
    <t>Rate of child victims of crime registered by the police during the year (per 100,000)</t>
  </si>
  <si>
    <t>Child victims of crime</t>
  </si>
  <si>
    <t>https://data.unicef.org/indicator-profile/JJ_CHLD_VICTIM_CRIME_RATE/</t>
  </si>
  <si>
    <t>Number of child witnesses of crime (0-17 years) registered by the police during the year</t>
  </si>
  <si>
    <t>Number and rate of child witnesses of crime (0-17 years) registered by the police during the year</t>
  </si>
  <si>
    <t>https://data.unicef.org/indicator-profile/JJ_CHLD_WITNESS_CRIME/</t>
  </si>
  <si>
    <t>1.8</t>
  </si>
  <si>
    <t>BIH: 2021</t>
  </si>
  <si>
    <t>JJ_CHLD_WITNESS_CRIME_RATE</t>
  </si>
  <si>
    <t>Rate of child witnesses of crime (0-17 years) registered by the police during the year (per 100,000)</t>
  </si>
  <si>
    <t>Rate of child witnesses of crime registered by the police during the year (per 100,000)</t>
  </si>
  <si>
    <t xml:space="preserve">Child witnesses of crime </t>
  </si>
  <si>
    <t>https://data.unicef.org/indicator-profile/JJ_CHLD_WITNESS_CRIME_RATE/</t>
  </si>
  <si>
    <t>JJ_CHLD_CUSTODIAL_SENTENCE</t>
  </si>
  <si>
    <t>Number of children (0-17 years) sentenced to custodial sentences during the year</t>
  </si>
  <si>
    <t>Number of children sentenced to custodial sentences during the year</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</si>
  <si>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</si>
  <si>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</si>
  <si>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JJ_CHLD_ALTERNATIVE_SENTENCE</t>
  </si>
  <si>
    <t>Number of children (0-17 years) sentenced to alternative measures during the year</t>
  </si>
  <si>
    <t>Number of children sentenced to alternative measures during the year</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</si>
  <si>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</si>
  <si>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</si>
  <si>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JJ_CHLD_CUSTODIAL_SENTENCE_PROP</t>
  </si>
  <si>
    <t>Percentage of children (0-17 years) sentenced to custodial sentences during the year</t>
  </si>
  <si>
    <t>Percentage of children sentenced to custodial sentences during the year</t>
  </si>
  <si>
    <t>Children sentenced to custodial sentences</t>
  </si>
  <si>
    <t>https://data.unicef.org/indicator-profile/JJ_CHLD_CUSTODIAL_SENTENCE_PROP/</t>
  </si>
  <si>
    <t>JJ_CHLD_ALTERNATIVE_SENTENCE_PROP</t>
  </si>
  <si>
    <t>Percentage of children (0-17 years) sentenced with alternative measures during the year</t>
  </si>
  <si>
    <t>Percentage of children sentenced with alternative measures during the year</t>
  </si>
  <si>
    <t>Children sentenced with alternative measures</t>
  </si>
  <si>
    <t>https://data.unicef.org/indicator-profile/JJ_CHLD_ALTERNATIVE_SENTENCE_PROP/</t>
  </si>
  <si>
    <t>JJ_CHLD_POST_SENTENCE_DETENTION</t>
  </si>
  <si>
    <t>Number of children (0-17 years) detained in post-sentence detention during the year</t>
  </si>
  <si>
    <t>Number of children detained in post-sentence detention during the year</t>
  </si>
  <si>
    <t>https://data.unicef.org/indicator-profile/JJ_CHLD_POST_SENTENCE_DETENTION/</t>
  </si>
  <si>
    <t>ARM: 2021, BGR: 2021, HUN: 2021, LTU: 2021, MDA: 2021, ROU: 2021, SRB: 2021, TJK: 2021, TUR: 2021, XKX: 2021</t>
  </si>
  <si>
    <t>JJ_CHLD_ENTER_DETENTION_RATE</t>
  </si>
  <si>
    <t>Rate of children (0-17 years) detained during the year (per 100,000)</t>
  </si>
  <si>
    <t>Rate of children detained during the year (per 100,000)</t>
  </si>
  <si>
    <t>https://data.unicef.org/indicator-profile/JJ_CHLD_ENTER_DETENTION_RATE/</t>
  </si>
  <si>
    <t>BGR: 2021, HUN: 2021, LTU: 2021, MDA: 2021, POL: 2021, ROU: 2021, SRB: 2021, SVK: 2021, TJK: 2021, TUR: 2021, XKX: 2021</t>
  </si>
  <si>
    <t>JJ_CHLD_ENTER_POST_SENTENCE_DETENTION_RATE</t>
  </si>
  <si>
    <t>Rate of children (0-17 years) detained in post-sentence detention during the year (per 100,000)</t>
  </si>
  <si>
    <t>Rate of children detained during the year, by type: Post-sentence detention (per 100,000)</t>
  </si>
  <si>
    <t>https://data.unicef.org/indicator-profile/JJ_CHLD_ENTER_POST_SENTENCE_DETENTION_RATE/</t>
  </si>
  <si>
    <t>JJ_PRISIONERS</t>
  </si>
  <si>
    <t>Number of Prisoners</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</si>
  <si>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</si>
  <si>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</si>
  <si>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JJ_PRISIONERS_RT</t>
  </si>
  <si>
    <t>Rate of Prisoners</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</si>
  <si>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</si>
  <si>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Child marriage and other harmful practices</t>
  </si>
  <si>
    <t>Percentage of girls (15-19 years) who are currently married or in union</t>
  </si>
  <si>
    <t>Girls aged 15-19 years who are currently married or in union</t>
  </si>
  <si>
    <t>Percentage of girls and boys (15-19 years) who are currently married or in union</t>
  </si>
  <si>
    <t>https://data.unicef.org/indicator-profile/PT_F_15-19_MRD/</t>
  </si>
  <si>
    <t>ALB: 2018, ARM: 2016, AZE: 2011, BGR: 2013, BIH: 2013, BLR: 2019, GEO: 2018, KAZ: 2015, KGZ: 2018, MDA: 2012, MKD: 2019, MNE: 2018, RUS: 2017, SRB: 2019, TJK: 2017, TKM: 2019, TUR: 2018, UKR: 2012, UZB: 2022, XKX: 2020</t>
  </si>
  <si>
    <t>Percentage of boys (15-19 years) who are currently married or in union</t>
  </si>
  <si>
    <t>Boys aged 15-19 years who are currently married or in union</t>
  </si>
  <si>
    <t>https://data.unicef.org/indicator-profile/PT_M_15-19_MRD/</t>
  </si>
  <si>
    <t>ALB: 2018, ARM: 2016, AZE: 2006, BIH: 2012, BLR: 2019, GEO: 2018, KAZ: 2011, KGZ: 2012, MDA: 2012, MNE: 2018, SRB: 2010, UKR: 2012, UZB: 2002, XKX: 2020</t>
  </si>
  <si>
    <t>Percentage of women (20-24 years) married or in union before age 18 - SDG 5.3.1.</t>
  </si>
  <si>
    <t>Women aged 20-24 years married or in union before age 18 (SDG 5.3.1)</t>
  </si>
  <si>
    <t>Percentage of women (20-24 years) married or in union before age 15 or 18</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</si>
  <si>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</si>
  <si>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</si>
  <si>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IND0000431</t>
  </si>
  <si>
    <t>Percentage of men (20-24 years) married or in union before age 18</t>
  </si>
  <si>
    <t>Men aged 20-24 years married or in union before age 18</t>
  </si>
  <si>
    <t>https://data.unicef.org/indicator-profile/PT_M_20-24_MRD_U18/</t>
  </si>
  <si>
    <t>ALB: 2018, ARM: 2016, AZE: 2006, BIH: 2012, BLR: 2019, GEO: 2018, KAZ: 2011, KGZ: 2012, MDA: 2012, MNE: 2018, SRB: 2010, UKR: 2012, UZB: 2002</t>
  </si>
  <si>
    <t>Percentage of women (20-24 years) married or in union before age 15 - SDG 5.3.1</t>
  </si>
  <si>
    <t>https://data.unicef.org/indicator-profile/PT_F_20-24_MRD_U15/</t>
  </si>
  <si>
    <t>ALB: 2018, ARM: 2016, AZE: 2011, BEL: 2019, BIH: 2012, BLR: 2019, GEO: 2018, KAZ: 2015, KGZ: 2018, LTU: 2020, MDA: 2012, MKD: 2019, MNE: 2018, RUS: 2017, SRB: 2019, TJK: 2017, TKM: 2019, TUR: 2018, UKR: 2012, UZB: 2006</t>
  </si>
  <si>
    <t>IND0022020</t>
  </si>
  <si>
    <t>Child exploitation</t>
  </si>
  <si>
    <t>Percentage of children (5-17 years) engaged in child labour (economic activities and household chores) - SDG 8.7.1</t>
  </si>
  <si>
    <t>Child labour - economic activities and household chores (SDG 8.7.1)</t>
  </si>
  <si>
    <t>https://data.unicef.org/indicator-profile/PT_CHLD_5-17_LBR_ECON-HC/</t>
  </si>
  <si>
    <t>ALB: 2010, ARM: 2015, BLR: 2019, GEO: 2015, KGZ: 2018, MKD: 2019, MNE: 2018, SRB: 2019, TKM: 2016, TUR: 2019, UKR: 2012, UZB: 2022</t>
  </si>
  <si>
    <t>PT_CHLD_5-17_LBR_ECON</t>
  </si>
  <si>
    <t>Percentage of children (5-17 years) engaged in child labour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</si>
  <si>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</si>
  <si>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Child labour - economic activities</t>
  </si>
  <si>
    <t>https://data.unicef.org/indicator-profile/PT_CHLD_5-17_LBR_ECON/</t>
  </si>
  <si>
    <t>PT_ADLS_10-14_LBR_HC</t>
  </si>
  <si>
    <t>Percentage of adolescents (10-14 years) engaged in household chores</t>
  </si>
  <si>
    <t>https://data.unicef.org/indicator-profile/PT_ADLS_10-14_LBR_HC/</t>
  </si>
  <si>
    <t>ALB: 2010, ARM: 2015, BLR: 2019, GEO: 2015, KGZ: 2018, MKD: 2019, MNE: 2018, SRB: 2019, TKM: 2016, UKR: 2012</t>
  </si>
  <si>
    <t>Participation and Civil Rights</t>
  </si>
  <si>
    <t>Birth registration and identity</t>
  </si>
  <si>
    <t>Countries with birth registration data that are at least 90 percent complete - SDG 17.19.2</t>
  </si>
  <si>
    <t>Birth registration data (SDG 17.19.2)</t>
  </si>
  <si>
    <t>Countries with birth and death registration data that are at least 90 and 75 percent complete - SDG 17.19.2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</si>
  <si>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</si>
  <si>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</si>
  <si>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Countries with death registration data that are at least 75 percent complete - SDG 17.19.2</t>
  </si>
  <si>
    <t>Death registration data (SDG 17.19.2)</t>
  </si>
  <si>
    <t>Percentage of children whose births have been registered with a civil authority - SDG 16.9.1</t>
  </si>
  <si>
    <t>Percentage of children whose births have been registered with a civil authority (%)</t>
  </si>
  <si>
    <t>Birth registration with a civil authority (SDG 16.9.1)</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</si>
  <si>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</si>
  <si>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</si>
  <si>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IND0000479</t>
  </si>
  <si>
    <t>Child participation</t>
  </si>
  <si>
    <t>PP_CHLD_VOL_WORK</t>
  </si>
  <si>
    <t>Percentage of 15-year-old students who report engaging in voluntary work</t>
  </si>
  <si>
    <t>Percentage of 15-year-old students who report having undertaken voluntary work in the last 12 months</t>
  </si>
  <si>
    <t>BGR: 2018, ESP: 2018, EST: 2018, FIN: 2018, ITA: 2018, LTU: 2018, LVA: 2018, NLD: 2018, POL: 2018, PRT: 2018, SVK: 2018</t>
  </si>
  <si>
    <t>PP_CHLD_PLACE_PLAY</t>
  </si>
  <si>
    <t>Percentage of 10-year-old school children who believe there are enough places to play in their area</t>
  </si>
  <si>
    <t>Percentage of 10-year-old school children who strongly agree with the statement 'In my area there are enough places to play and have a good time'</t>
  </si>
  <si>
    <t>Information, internet and protection of privacy</t>
  </si>
  <si>
    <t>Percentage of individuals who own a mobile telephone - SDG 5.b.1</t>
  </si>
  <si>
    <t>Percentage of individuals who own a mobile telephone - an individual owns a mobile cellular phone if he/she has a mobile cellular phone device with at least one
active SIM card for personal use.</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</si>
  <si>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</si>
  <si>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</si>
  <si>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Percentage of youth and adults with ICT skill: writing a computer program using a specialized programming language - SDG 4.4.1</t>
  </si>
  <si>
    <t>ICT skills: writing a computer program using a specialized programming language (SDG 4.4.1)</t>
  </si>
  <si>
    <t xml:space="preserve">Percentage of youth and adults with ICT skills, by type of skill - SDG 4.4.1 </t>
  </si>
  <si>
    <t>https://unstats.un.org/sdgs/metadata/files/Metadata-04-04-01.pdf</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</si>
  <si>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</si>
  <si>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Percentage of youth and adults with ICT skill: sending e-mails with attached files - SDG 4.4.1</t>
  </si>
  <si>
    <t>ICT skills: sending e-mails with attached files (SDG 4.4.1)</t>
  </si>
  <si>
    <t>AZE: 2021, BEL: 2017, BIH: 2021, BLR: 2021, CHE: 2021, DEU: 2021, DNK: 2021, GEO: 2021, GRC: 2021, HRV: 2016, IRL: 2020, KAZ: 2021, LTU: 2016, LUX: 2021, MLT: 2021, NLD: 2020, POL: 2014, ROU: 2020, RUS: 2021, SRB: 2015, SVK: 2021, SVN: 2021, SWE: 2021, UKR: 2021, UZB: 2021</t>
  </si>
  <si>
    <t>Percentage of youth and adults with ICT skill: finding, downloading, installing and configuring software - SDG 4.4.1</t>
  </si>
  <si>
    <t>ICT skills: finding, downloading, installing and configuring software (SDG 4.4.1)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</si>
  <si>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</si>
  <si>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Percentage of youth and adults with ICT skill: using copy and paste tools to duplicate or move information within a document - SDG 4.4.1</t>
  </si>
  <si>
    <t>ICT skills: using copy and paste tools to duplicate or move information within a document (SDG 4.4.1)</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</si>
  <si>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</si>
  <si>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Percentage of youth and adults with ICT skill: connecting and installing new devices - SDG 4.4.1</t>
  </si>
  <si>
    <t>ICT skills: connecting and installing new devices (SDG 4.4.1)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</si>
  <si>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</si>
  <si>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Percentage of youth and adults with ICT skill: using basic arithmetic formula in a spreadsheet - SDG 4.4.1</t>
  </si>
  <si>
    <t>ICT skills: using basic arithmetic formula in a spreadsheet (SDG 4.4.1)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</si>
  <si>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</si>
  <si>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Percentage of youth and adults with ICT skill: creating electronic presentations with presentation software - SDG 4.4.1</t>
  </si>
  <si>
    <t xml:space="preserve"> ICT skills: creating electronic presentations with presentation software (SDG 4.4.1)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</si>
  <si>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</si>
  <si>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Percentage of youth and adults with ICT skill: transferring files between a computer and other devices - SDG 4.4.1</t>
  </si>
  <si>
    <t>ICT skills: transferring files between a computer and other devices (SDG 4.4.1)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</si>
  <si>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</si>
  <si>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Percentage of youth and adults with ICT skill: copying or moving a file or folder - SDG 4.4.1</t>
  </si>
  <si>
    <t>ICT skills: copying or moving a file or folder (SDG 4.4.1)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</si>
  <si>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</si>
  <si>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Internet users per 100 inhabitants - SDG 17.8.1</t>
  </si>
  <si>
    <t>Percentage of individuals using the Internet is defined as the proportion of individuals who used the Internet from any location in the last three months._x000D_</t>
  </si>
  <si>
    <t>Internet use (SDG 17.8.1)</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</si>
  <si>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</si>
  <si>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</si>
  <si>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ICT_PERSONAL_DATA</t>
  </si>
  <si>
    <t>Percentage of population who used the internet in the last 3 months and managed access to their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</si>
  <si>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</si>
  <si>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Privacy and protection of personal data</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</si>
  <si>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</si>
  <si>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</si>
  <si>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ICT_SECURITY_CONCERN</t>
  </si>
  <si>
    <t>Percentage of population who limited their personal internet activities in the last 12 months due to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</si>
  <si>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</si>
  <si>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Internet security concerns</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</si>
  <si>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</si>
  <si>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PP_SE_GPI_ICTS_ATCH</t>
  </si>
  <si>
    <t>Gender parity index for the proportion of youth and adults with ICT skill: sending e-mails with attached files - SDG 4.4.1</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</si>
  <si>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</si>
  <si>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PP_SE_GPI_ICTS_CPT</t>
  </si>
  <si>
    <t>Gender parity index for the proportion of youth and adults with ICT skill: using copy and paste tools to duplicate or move information within a document - SDG 4.4.1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</si>
  <si>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</si>
  <si>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PP_SE_GPI_ICTS_CDV</t>
  </si>
  <si>
    <t>Gender parity index for the proportion of youth and adults with ICT skill: connecting and installing new devices - SDG 4.4.1</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</si>
  <si>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</si>
  <si>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PP_SE_GPI_ICTS_SSHT</t>
  </si>
  <si>
    <t>Gender parity index for the proportion of youth and adults with ICT skill: using basic arithmetic formula in a spreadsheet - SDG 4.4.1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</si>
  <si>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</si>
  <si>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PP_SE_GPI_ICTS_PRGM</t>
  </si>
  <si>
    <t>Gender parity index for the proportion of youth and adults with ICT skill: writing a computer program using a specialized programming language - SDG 4.4.1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</si>
  <si>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</si>
  <si>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PP_SE_GPI_ICTS_PST</t>
  </si>
  <si>
    <t>Gender parity index for the proportion of youth and adults with ICT skill: creating electronic presentations with presentation software - SDG 4.4.1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</si>
  <si>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</si>
  <si>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PP_SE_GPI_ICTS_SFWR</t>
  </si>
  <si>
    <t>Gender parity index for the proportion of youth and adults with ICT skill: finding, downloading, installing and configuring software - SDG 4.4.1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</si>
  <si>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</si>
  <si>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PP_SE_GPI_ICTS_TRFF</t>
  </si>
  <si>
    <t>Gender parity index for the proportion of youth and adults with ICT skill: transferring files between a computer and other devices - SDG 4.4.1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</si>
  <si>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</si>
  <si>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PP_SE_GPI_ICTS_CMFL</t>
  </si>
  <si>
    <t>Gender parity index for the proportion of youth and adults with ICT skill: copying or moving a file or folder - SDG 4.4.1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</si>
  <si>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</si>
  <si>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Poverty and Social Protection</t>
  </si>
  <si>
    <t>Social protection system</t>
  </si>
  <si>
    <t>Percentage of population covered by at least one social protection benefit - SDG 1.3.1</t>
  </si>
  <si>
    <t>Population covered by at least one social protection benefit (SDG 1.3.1)</t>
  </si>
  <si>
    <t>Percentage of population covered by: at least one social protection benefit, labour market programs, social assistance programs, and social insurance programs - SDG 1.3.1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</si>
  <si>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</si>
  <si>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</si>
  <si>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Percentage of population covered by labour market programs - SDG 1.3.1</t>
  </si>
  <si>
    <t>https://unstats.un.org/sdgs/metadata/files/Metadata-01-03-01b.pdf</t>
  </si>
  <si>
    <t>ALB: 2012, ARM: 2014, AZE: 2015, BGR: 2007, BIH: 2007, BLR: 2016, GEO: 2011, HRV: 2014, HUN: 2007, KAZ: 2014, KGZ: 2013, LTU: 2008, LVA: 2009, MDA: 2018, MNE: 2014, POL: 2015, ROU: 2016, RUS: 2017, SRB: 2015, SVK: 2009, TUR: 2019, UKR: 2018</t>
  </si>
  <si>
    <t>Percentage of population covered by social assistance programs - SDG 1.3.1</t>
  </si>
  <si>
    <t>ALB: 2012, ARM: 2018, AZE: 2015, BGR: 2007, BIH: 2015, BLR: 2019, GEO: 2018, HRV: 2014, HUN: 2007, KAZ: 2017, KGZ: 2013, LTU: 2008, LVA: 2009, MDA: 2018, MNE: 2014, POL: 2015, ROU: 2016, RUS: 2017, SRB: 2015, SVK: 2009, TJK: 2011, TUR: 2019, UKR: 2018, UZB: 2018</t>
  </si>
  <si>
    <t>Percentage of population covered by social insurance programs - SDG 1.3.1</t>
  </si>
  <si>
    <t>ALB: 2012, ARM: 2018, AZE: 2015, BGR: 2007, BIH: 2015, BLR: 2019, HRV: 2014, HUN: 2007, KAZ: 2017, KGZ: 2013, LTU: 2008, LVA: 2009, MDA: 2018, MNE: 2014, POL: 2015, ROU: 2016, RUS: 2017, SRB: 2015, SVK: 2009, TJK: 2011, TUR: 2019, UKR: 2018, UZB: 2018</t>
  </si>
  <si>
    <t>Percentage of vulnerable population receiving social assistance cash benefit - SDG 1.3.1</t>
  </si>
  <si>
    <t>Vulnerable population receiving social assistance cash benefit  (SDG 1.3.1)</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</si>
  <si>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</si>
  <si>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Percentage of population with severe disabilities receiving disability cash benefit - SDG 1.3.1</t>
  </si>
  <si>
    <t>Population with severe disabilities receiving disability cash benefit (SDG 1.3.1)</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</si>
  <si>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</si>
  <si>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Percentage of poor population receiving social assistance cash benefit - SDG 1.3.1</t>
  </si>
  <si>
    <t>Poor population receiving social assistance cash benefit (SDG 1.3.1)</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</si>
  <si>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</si>
  <si>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Percentage of mothers with newborns receiving maternity cash benefit - SDG 1.3.1</t>
  </si>
  <si>
    <t>Mothers with newborns receiving maternity cash benefit (SDG 1.3.1)</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</si>
  <si>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</si>
  <si>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Percentage of children/households receiving child/family cash benefit - SDG 1.3.1</t>
  </si>
  <si>
    <t>Children/households receiving child/family cash benefit (SDG 1.3.1)</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</si>
  <si>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</si>
  <si>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Provision of paid maternity leave (ILO standards)</t>
  </si>
  <si>
    <t>Provision of paid maternity and paternity leave</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</si>
  <si>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</si>
  <si>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</si>
  <si>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Provision of paid paternity leave (of any length)</t>
  </si>
  <si>
    <t>https://data.unicef.org/indicator-profile/GN_PTNTY_LV_BNFTS/</t>
  </si>
  <si>
    <t>Percentage of unemployed persons receiving unemployment cash benefit - SDG 1.3.1</t>
  </si>
  <si>
    <t>Unemployed persons receiving unemployment cash benefit (SDG 1.3.1)</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</si>
  <si>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</si>
  <si>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PV_SI_COV_WKINJRY</t>
  </si>
  <si>
    <t>Percentage of employed population covered in the event of work injury - SDG 1.3.1</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</si>
  <si>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</si>
  <si>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PV_SI_COV_PENSN</t>
  </si>
  <si>
    <t>Percentage of population above statutory pensionable age receiving a pension - SDG 1.3.1</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</si>
  <si>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</si>
  <si>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SP_EXP_CHLD_DISAB_CASH</t>
  </si>
  <si>
    <t>Expenditure on cash benefits provided directly to children with disabilities (millions local currency)</t>
  </si>
  <si>
    <t>https://data.unicef.org/indicator-profile/SP_EXP_CHLD_DISAB_CASH/</t>
  </si>
  <si>
    <t>AZE: 2021, BGR: 2020, BLR: 2020, GEO: 2021, HRV: 2021, KAZ: 2021, LTU: 2021, LVA: 2021, MDA: 2021, SVN: 2021, UKR: 2020, UZB: 2021, XKX: 2021</t>
  </si>
  <si>
    <t>Child poverty and material deprivation</t>
  </si>
  <si>
    <t>Percentage of population below international poverty line - SDG 1.1.1</t>
  </si>
  <si>
    <t>https://unstats.un.org/sdgs/metadata/files/Metadata-01-01-01a.pdf</t>
  </si>
  <si>
    <t>Percentage of population living below the national poverty line - SDG 1.2.1</t>
  </si>
  <si>
    <t>Population living below the national poverty line (SDG 1.2.1)</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</si>
  <si>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</si>
  <si>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</si>
  <si>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Poverty headcount ratio at $6.85 a day (2017 PPP)</t>
  </si>
  <si>
    <t>Poverty headcount ratio at $6.85 a day</t>
  </si>
  <si>
    <t>https://databank.worldbank.org/reports.aspx?source=2&amp;type=metadata&amp;series=SI.POV.UMIC#</t>
  </si>
  <si>
    <t>People at risk of poverty or social exclusion</t>
  </si>
  <si>
    <t>https://ec.europa.eu/eurostat/cache/metadata/en/ilc_esms.htm</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</si>
  <si>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</si>
  <si>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At-risk-of-poverty rate by threshold: 60% of national median equivalized disposable income after social transfers</t>
  </si>
  <si>
    <t>At-risk-of-poverty rate</t>
  </si>
  <si>
    <t>Percentage of population living in multidimensional poverty - SDG 1.2.1</t>
  </si>
  <si>
    <t>https://unstats.un.org/sdgs/metadata/files/Metadata-01-02-02.pdf</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</si>
  <si>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</si>
  <si>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PV_SEV_MAT_SOC_DPRT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</si>
  <si>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</si>
  <si>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</si>
  <si>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</si>
  <si>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</si>
  <si>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</si>
  <si>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Low work intensity</t>
  </si>
  <si>
    <t>https://ec.europa.eu/eurostat/databrowser/view/TEPSR_LM430/default/table?lang=en&amp;category=tepsr.tepsr_spi.tepsr_spi_hi.tepsr_spi_aro</t>
  </si>
  <si>
    <t>PV_INABLE_PROTEIN</t>
  </si>
  <si>
    <t>Share of households with dependent children with inability to afford a meal with protein every second day</t>
  </si>
  <si>
    <t>Share of households with dependent children with inability to afford a meal with meat, chicken, fish (or vegetarian equivalent) every second day (%)</t>
  </si>
  <si>
    <t>Inability to afford a meal with protein</t>
  </si>
  <si>
    <t>PV_SI_POV_EMP1</t>
  </si>
  <si>
    <t>Employed population below international poverty line - SDG 1.1.1</t>
  </si>
  <si>
    <t>https://unstats.un.org/sdgs/metadata/files/Metadata-01-01-01b.pdf</t>
  </si>
  <si>
    <t>ALB: 2022, ARM: 2022, AZE: 2022, BIH: 2022, BLR: 2022, GEO: 2022, KAZ: 2022, KGZ: 2022, MDA: 2022, MKD: 2022, MNE: 2022, RUS: 2022, SRB: 2022, TJK: 2022, TKM: 2022, TUR: 2022, UKR: 2022, UZB: 2022</t>
  </si>
  <si>
    <t>PV_SI_POV_UMIC</t>
  </si>
  <si>
    <t>Poverty headcount ratio at $5.50 a day (2011 PPP)</t>
  </si>
  <si>
    <t>PV_WB_SI_POV_NAHC</t>
  </si>
  <si>
    <t>Poverty headcount ratio at national poverty lines - SDG 1.2.1</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</si>
  <si>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</si>
  <si>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</si>
  <si>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PV_SD_MDP_CSMP</t>
  </si>
  <si>
    <t>Percentage of children living in child-specific multidimensional poverty - SDG 1.2.1</t>
  </si>
  <si>
    <t>ARM: 2017</t>
  </si>
  <si>
    <t>IND0000505</t>
  </si>
  <si>
    <t>PV_SD_MDP_MUHHC</t>
  </si>
  <si>
    <t>Percentage of households living in multidimensional poverty - SDG 1.2.1</t>
  </si>
  <si>
    <t>ARM: 2018</t>
  </si>
  <si>
    <t>PV_SI_POV_MDIM</t>
  </si>
  <si>
    <t>Multidimensional poverty headcount ratio for total population</t>
  </si>
  <si>
    <t>Multidimensional poverty headcount ratio (% of total population)</t>
  </si>
  <si>
    <t>https://databank.worldbank.org/reports.aspx?source=2&amp;type=metadata&amp;series=SI.POV.MDIM#</t>
  </si>
  <si>
    <t>PV_SI_POV_MDIM_17</t>
  </si>
  <si>
    <t>Multidimensional poverty headcount ratio for child population (0-17 years)</t>
  </si>
  <si>
    <t>Multidimensional poverty headcount ratio, children (% of population ages 0-17)</t>
  </si>
  <si>
    <t>https://databank.worldbank.org/reports.aspx?source=2&amp;type=metadata&amp;series=SI.POV.MDIM.17#</t>
  </si>
  <si>
    <t>WS_PPL_S-B</t>
  </si>
  <si>
    <t>Percentage of population using basic sanitation services</t>
  </si>
  <si>
    <t>Percentage of population using basic sanitation services (%)</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</si>
  <si>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</si>
  <si>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</si>
  <si>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IND0000496</t>
  </si>
  <si>
    <t>PV_SEV_MAT_DPRT</t>
  </si>
  <si>
    <t>Severe material deprivation rate</t>
  </si>
  <si>
    <t>Severe material deprivation rate (%)</t>
  </si>
  <si>
    <t>PV_CHLD_FOOD_DPRT</t>
  </si>
  <si>
    <t>Percentage of children (1-15 years) experiencing food deprivation</t>
  </si>
  <si>
    <t xml:space="preserve">Percentage of children (1-15 years) in households where at least one child does not have either fruits and vegetables or a meal with meat, chicken or fish (or vegetarian equivalent) at least once a day because the household cannot afford it
</t>
  </si>
  <si>
    <t>AUT: 2014, BEL: 2014, BGR: 2014, CHE: 2014, CZE: 2014, DEU: 2014, DNK: 2014, ESP: 2014, EST: 2014, FIN: 2014, FRA: 2014, GBR: 2014, GRC: 2014, HRV: 2014, HUN: 2014, IRL: 2014, ISL: 2014, ITA: 2014, LTU: 2014, LUX: 2014, LVA: 2014, NLD: 2014, POL: 2014, PRT: 2014, ROU: 2014, SVK: 2014, SVN: 2014, SWE: 2014</t>
  </si>
  <si>
    <t>PV_CHLD_HOUS_DPRT</t>
  </si>
  <si>
    <t>Percentage of children (0-17-years) in households experiencing severe housing deprivation</t>
  </si>
  <si>
    <t xml:space="preserve">Percentage of children (0-17-years) living in households experiencing severe housing deprivation (Eurostat definition)
</t>
  </si>
  <si>
    <t>AUT: 2020, BEL: 2020, BGR: 2020, CHE: 2020, CZE: 2020, DEU: 2014, DNK: 2020, ESP: 2020, EST: 2020, FIN: 2020, FRA: 2020, GBR: 2018, GRC: 2020, HRV: 2020, HUN: 2020, IRL: 2020, ISL: 2018, ITA: 2019, LTU: 2020, LUX: 2020, LVA: 2020, NLD: 2020, NOR: 2020, POL: 2019, PRT: 2020, ROU: 2020, SVK: 2020, SVN: 2020, SWE: 2020</t>
  </si>
  <si>
    <t>PV_CHLD_MAT_DPRT</t>
  </si>
  <si>
    <t xml:space="preserve">Percentage of children (1-15 years) experiencing child-specific material deprivation </t>
  </si>
  <si>
    <t xml:space="preserve">Percentage of children (1-15 years) experiencing child-specific material deprivation (Eurostat definition)
</t>
  </si>
  <si>
    <t>PV_CHLD_NO_INTERNET</t>
  </si>
  <si>
    <t>Percentage of 15-year-old students who report not having an internet connection at home</t>
  </si>
  <si>
    <t>PV_CHLD_REL_INC_POV</t>
  </si>
  <si>
    <t>Percentage of children (0-17 years) living in relative income poverty</t>
  </si>
  <si>
    <t xml:space="preserve">Percentage of children (0-17 years) in relative income poverty
</t>
  </si>
  <si>
    <t>AUT: 2019, BEL: 2019, BGR: 2019, CHE: 2018, CZE: 2019, DEU: 2018, DNK: 2018, ESP: 2019, EST: 2019, FIN: 2018, FRA: 2019, GBR: 2019, GRC: 2019, HUN: 2019, IRL: 2018, ISL: 2017, ITA: 2018, LTU: 2019, LUX: 2019, LVA: 2019, NLD: 2019, NOR: 2019, POL: 2018, PRT: 2019, ROU: 2019, SVK: 2019, SVN: 2019, SWE: 2019, TUR: 2018</t>
  </si>
  <si>
    <t>PV_FIN_VULN</t>
  </si>
  <si>
    <t>Percentage of individuals in working-age households with children that are financially vulnerable</t>
  </si>
  <si>
    <t>AUT: 2017, BEL: 2017, DEU: 2017, DNK: 2019, ESP: 2018, EST: 2017, FIN: 2016, FRA: 2017, GBR: 2017, GRC: 2018, HUN: 2017, IRL: 2018, ITA: 2016, LUX: 2018, LVA: 2017, NLD: 2019, NOR: 2018, POL: 2016, PRT: 2017, SVK: 2017, SVN: 2017</t>
  </si>
  <si>
    <t>Water and sanitation</t>
  </si>
  <si>
    <t>Percentage of population using basic drinking water services</t>
  </si>
  <si>
    <t xml:space="preserve">Percentage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</si>
  <si>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</si>
  <si>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</si>
  <si>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IND0022006</t>
  </si>
  <si>
    <t>Percentage of population using safely managed drinking water services - SDG 6.1.1</t>
  </si>
  <si>
    <t xml:space="preserve">Percentage of the population using drinking water from an improved source that is accessible on premises, available when needed and free from contamination
</t>
  </si>
  <si>
    <t>Safely managed drinking water services (SDG 6.1.1)</t>
  </si>
  <si>
    <t>https://data.unicef.org/indicator-profile/WS_PPL_W-SM/</t>
  </si>
  <si>
    <t>IND2001046</t>
  </si>
  <si>
    <t>Percentage of population using safely managed sanitation services - SDG 6.1.2</t>
  </si>
  <si>
    <t>Percentage of population using an improved sanitation facility that is not shared with other households, from which excreta are safely disposed of in situ or removed and treated off-site</t>
  </si>
  <si>
    <t>Safely managed sanitation services (SDG 6.1.2)</t>
  </si>
  <si>
    <t>https://data.unicef.org/indicator-profile/WS_PPL_S-SM/</t>
  </si>
  <si>
    <t>IND0000498</t>
  </si>
  <si>
    <t>Percentage of population with a handwashing facility with soap and water available at home - SDG 6.2.1</t>
  </si>
  <si>
    <t>Percentage of population with a basic handwashing facility with soap and water available on premises (%)</t>
  </si>
  <si>
    <t>https://data.unicef.org/indicator-profile/WS_PPL_H-B/</t>
  </si>
  <si>
    <t>ARM: 2020, AZE: 2017, BIH: 2016, GEO: 2020, KAZ: 2019, KGZ: 2020, MDA: 2016, MKD: 2020, MNE: 2020, SRB: 2014, TJK: 2020, TKM: 2020</t>
  </si>
  <si>
    <t>Percentage of population having neither a bath, nor a shower, nor indoor flushing toilet in their household</t>
  </si>
  <si>
    <t>Percentage of population having neither a bath, nor a shower, nor indoor flushing toilet in their household (%)</t>
  </si>
  <si>
    <t>No bath, shower, or indoor flushing toilet in household</t>
  </si>
  <si>
    <t>WS_PPL_S-OD</t>
  </si>
  <si>
    <t>Percentage of population practising open defecation</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</si>
  <si>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</si>
  <si>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</si>
  <si>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IND0000494</t>
  </si>
  <si>
    <t>Cross-Cutting</t>
  </si>
  <si>
    <t>Gender</t>
  </si>
  <si>
    <t>Gender Inequality Index</t>
  </si>
  <si>
    <t>Gender Development Index</t>
  </si>
  <si>
    <t xml:space="preserve">Gender Development Index </t>
  </si>
  <si>
    <t>Disability</t>
  </si>
  <si>
    <t>Number of children (0-17 years) registered as children with disabilities at the end of the year</t>
  </si>
  <si>
    <t>Number of children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</si>
  <si>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registered as having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</si>
  <si>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</si>
  <si>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</si>
  <si>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Number of persons registered as persons with disabilities at the end of the year</t>
  </si>
  <si>
    <t>https://data.unicef.org/indicator-profile/HT_REG_PS_DISAB/</t>
  </si>
  <si>
    <t>ARM: 2021, AZE: 2021, BLR: 2020, CZE: 2015, EST: 2016, HRV: 2021, HUN: 2021, KAZ: 2021, KGZ: 2021, LTU: 2021, LVA: 2021, MDA: 2014, ROU: 2021, RUS: 2016, SVK: 2021, TJK: 2021, TKM: 2021, UKR: 2020, UZB: 2021</t>
  </si>
  <si>
    <t>Number of children (0-17 years) newly registered as children with disabilities during the year</t>
  </si>
  <si>
    <t>Number of children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</si>
  <si>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newly registered as having disabilities during the year</t>
  </si>
  <si>
    <t>https://data.unicef.org/indicator-profile/HT_NEW_REG_CHLD_DISAB/</t>
  </si>
  <si>
    <t>ARM: 2021, AZE: 2021, BGR: 2020, BLR: 2020, EST: 2016, HRV: 2014, KAZ: 2021, KGZ: 2021, LTU: 2021, LVA: 2021, MDA: 2021, ROU: 2020, RUS: 2021, SVK: 2021, TJK: 2021, UKR: 2020, UZB: 2021</t>
  </si>
  <si>
    <t>Number of persons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</si>
  <si>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</si>
  <si>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</si>
  <si>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HT_REG_CHLD_DISAB_PROP</t>
  </si>
  <si>
    <t>Percentage of children (0-17 years) registered as having disabilities at the end of the year</t>
  </si>
  <si>
    <t>Percentage of children registered as having disabilities (at the end of the year)</t>
  </si>
  <si>
    <t>Children registered as having disabilities</t>
  </si>
  <si>
    <t>https://data.unicef.org/indicator-profile/HT_REG_CHLD_DISAB_PROP/</t>
  </si>
  <si>
    <t>ARM: 2021, AZE: 2021, BLR: 2020, CZE: 2015, EST: 2013, HRV: 2021, HUN: 2021, KAZ: 2021, KGZ: 2021, LTU: 2021, LVA: 2021, ROU: 2021, RUS: 2016, SVK: 2021, TJK: 2021, TKM: 2021, UKR: 2020, UZB: 2021</t>
  </si>
  <si>
    <t>HT_NEW_REG_CHLD_DISAB_PROP</t>
  </si>
  <si>
    <t>Percentage of children (0-17 years) newly registered as having disabilities during the year</t>
  </si>
  <si>
    <t>Percentage of children newly registered as having disabilities (during the year)</t>
  </si>
  <si>
    <t>Children newly registered as having disabilities</t>
  </si>
  <si>
    <t>https://data.unicef.org/indicator-profile/HT_NEW_REG_CHLD_DISAB_PROP/</t>
  </si>
  <si>
    <t>ARM: 2021, AZE: 2021, BGR: 2020, BLR: 2020, EST: 2014, HRV: 2014, KAZ: 2021, KGZ: 2021, LTU: 2021, LVA: 2021, MDA: 2021, ROU: 2020, RUS: 2021, SVK: 2021, TJK: 2021, UKR: 2020, UZB: 2021</t>
  </si>
  <si>
    <t>Number of children (0-17 years) receiving disability cash benefits at the end of the year</t>
  </si>
  <si>
    <t xml:space="preserve">Number of children (0-17 years) receiving disability cash benefits (at the end of the year). </t>
  </si>
  <si>
    <t>Number of persons and children (0-17 years) receiving disability cash benefits at the end of the year</t>
  </si>
  <si>
    <t>https://data.unicef.org/indicator-profile/SP_CHLD_DISAB_CASH/</t>
  </si>
  <si>
    <t>ALB: 2021, ARM: 2021, AZE: 2021, BGR: 2021, BLR: 2020, GEO: 2021, HRV: 2021, KAZ: 2021, KGZ: 2021, LTU: 2021, LVA: 2021, MDA: 2021, MNE: 2021, ROU: 2020, SRB: 2021, SVK: 2021, SVN: 2021, TJK: 2021, TKM: 2021, UKR: 2020, UZB: 2021, XKX: 2021</t>
  </si>
  <si>
    <t>Number of persons with disabilities receiving disability cash benefits at the end of the year</t>
  </si>
  <si>
    <t>https://data.unicef.org/indicator-profile/SP_PS_DISAB_CASH/</t>
  </si>
  <si>
    <t>ALB: 2021, ARM: 2021, AZE: 2021, BGR: 2021, BLR: 2020, GEO: 2021, HRV: 2021, HUN: 2021, KAZ: 2021, LTU: 2021, LVA: 2021, MDA: 2021, MNE: 2021, POL: 2019, ROU: 2020, SRB: 2021, SVK: 2021, TJK: 2021, TKM: 2021, UKR: 2020, UZB: 2021, XKX: 2021</t>
  </si>
  <si>
    <t>Percentage of persons with disability reporting having felt discriminated against - SDG 10.3.1</t>
  </si>
  <si>
    <t>Percentage of persons with disability  reporting having personally felt discriminated against or harassed in the previous 12 months on the basis of a ground of discrimination prohibited under international human rights law</t>
  </si>
  <si>
    <t>BLR: 2019, DNK: 2016, GEO: 2018, IRL: 2019, KGZ: 2018, MKD: 2018, NOR: 2015, SWE: 2018, TKM: 2019</t>
  </si>
  <si>
    <t>DIS_SEV_LIMIT</t>
  </si>
  <si>
    <t>Percentage of children (0-15 years) with severe limitation in activities due to health problems</t>
  </si>
  <si>
    <t>https://ec.europa.eu/eurostat/databrowser/view/ilc_hch13/default/table?lang=en</t>
  </si>
  <si>
    <t>DIS_MOD_LIMIT</t>
  </si>
  <si>
    <t>Percentage of children (0-15 years) with moderate limitation in activities due to health problems</t>
  </si>
  <si>
    <t>Early childhood development</t>
  </si>
  <si>
    <t>Percentage of children (36-59 months) with whom any adult household member has engaged in 4 or more activities to provide early stimulation and responsive care in the last 3 days</t>
  </si>
  <si>
    <t>Engagement in early stimulation activities with adult</t>
  </si>
  <si>
    <t>IND0000295</t>
  </si>
  <si>
    <t>Percentage of children (36-59 months) whose father has engaged in 4 or more activities to provide early stimulation and responsive care in the last 3 days</t>
  </si>
  <si>
    <t>Engagement in early stimulation activities with father</t>
  </si>
  <si>
    <t>4.2.1. Percentage of children (36-59 months) developmentally on track in at least 3 of the 4 following domains: literacy-numeracy, physical, social-emotional and learning</t>
  </si>
  <si>
    <t>Early Childhood Development Index (SDG 4.2.1)</t>
  </si>
  <si>
    <t>https://data.unicef.org/indicator-profile/ECD_CHLD_36-59M_LMPSL/</t>
  </si>
  <si>
    <t>BIH: 2012, BLR: 2019, GEO: 2018, KAZ: 2015, KGZ: 2018, MDA: 2012, MKD: 2019, MNE: 2018, SRB: 2019, TKM: 2019, TUR: 2018, UKR: 2012, UZB: 2022</t>
  </si>
  <si>
    <t>IND0000382</t>
  </si>
  <si>
    <t>ECD_EARLY_EDU</t>
  </si>
  <si>
    <t>Pupils from age 3 to the starting age of compulsory education at primary level</t>
  </si>
  <si>
    <t>Pupils from age 3 to the starting age of compulsory education at primary level - % of the population of the corresponding age</t>
  </si>
  <si>
    <t>https://ec.europa.eu/eurostat/databrowser/view/EDUC_UOE_ENRA21/default/table?lang=en&amp;category=educ.educ_part.educ_uoe_enr.educ_uoe_enra</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</si>
  <si>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</si>
  <si>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ECD_IN_CHILDCARE</t>
  </si>
  <si>
    <t xml:space="preserve">The percentage of children (under 3 years old) cared for by formal arrangements other than by the family. </t>
  </si>
  <si>
    <t>Children in formal childcare</t>
  </si>
  <si>
    <t>https://ec.europa.eu/eurostat/databrowser/view/tepsr_sp210/default/table?lang=en</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</si>
  <si>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</si>
  <si>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ECD_CHLD_U5_LFT-ALN</t>
  </si>
  <si>
    <t>Percentage of children under age 5 left alone or under the supervision of another child younger than 10 years of age for more than 1 hour at least once in the last week</t>
  </si>
  <si>
    <t>https://data.unicef.org/indicator-profile/ECD_CHLD_U5_LFT-ALN/</t>
  </si>
  <si>
    <t>ALB: 2018, BIH: 2012, BLR: 2019, GEO: 2018, KAZ: 2015, KGZ: 2018, MDA: 2012, MKD: 2019, MNE: 2018, SRB: 2019, TJK: 2005, TKM: 2019, TUR: 2018, UKR: 2012, UZB: 2022</t>
  </si>
  <si>
    <t>Environment and climate change</t>
  </si>
  <si>
    <t>Percentage of population with primary reliance on clean fuels and technology - SDG 7.1.2</t>
  </si>
  <si>
    <t>Percentage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</si>
  <si>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Reliance on clean fuels and technology (SDG 7.1.2)</t>
  </si>
  <si>
    <t>https://unstats.un.org/sdgs/metadata/files/Metadata-07-01-02.pdf</t>
  </si>
  <si>
    <t>ALB: 2021, ARM: 2016, AZE: 2016, BIH: 2021, BLR: 2008, GEO: 2021, KAZ: 2021, KGZ: 2021, MDA: 2016, MKD: 2021, MNE: 2021, RUS: 2021, SRB: 2021, TJK: 2021, TUR: 2021, UKR: 2021, UZB: 2021</t>
  </si>
  <si>
    <t>Percentage of population with access to electricity - SDG 7.1.1</t>
  </si>
  <si>
    <t>https://unstats.un.org/sdgs/metadata/files/Metadata-07-01-01.pdf</t>
  </si>
  <si>
    <t>Children's Climate Risk Index</t>
  </si>
  <si>
    <t>https://www.unicef.org/media/105531/file/UNICEF_climate%20crisis_child_rights_crisis-summary.pdf</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</si>
  <si>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</si>
  <si>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CCRI Pillar 1</t>
  </si>
  <si>
    <t>CCRI Pillar 2</t>
  </si>
  <si>
    <t>Crude death rate attributed to household air pollution - SDG 3.9.1</t>
  </si>
  <si>
    <t>Crude death rate attributed to household and ambient air pollution</t>
  </si>
  <si>
    <t>https://unstats.un.org/sdgs/metadata/files/Metadata-03-09-01.pdf</t>
  </si>
  <si>
    <t>ALB: 2016, ARM: 2016, AZE: 2016, BGR: 2016, BIH: 2016, BLR: 2016, CZE: 2016, EST: 2016, GEO: 2016, GRC: 2016, HRV: 2016, KAZ: 2016, KGZ: 2016, LVA: 2016, MDA: 2016, MKD: 2016, MNE: 2016, ROU: 2016, RUS: 2016, SRB: 2016, SVK: 2016, SVN: 2016, TJK: 2016, TKM: 2016, UKR: 2016, UZB: 2016</t>
  </si>
  <si>
    <t>Crude death rate attributed to household and ambient air pollution (deaths per 100,000 population) - SDG 3.9.1</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</si>
  <si>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</si>
  <si>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Age-standardized mortality rate attributed to household and ambient air pollution - SDG 3.9.1</t>
  </si>
  <si>
    <t>Mortailty rate - household and ambient air pollution  (SDG 3.9.1)</t>
  </si>
  <si>
    <t>Age-standardized mortality rate attributed to household and ambient air pollution - SDG 3.9.3</t>
  </si>
  <si>
    <t>CR_SH_AAP_ASMORT</t>
  </si>
  <si>
    <t>Age-standardized mortality rate attributed to ambient air pollution - SDG 3.9.1</t>
  </si>
  <si>
    <t>3.9.1. Age-standardized mortality rate attributed to ambient air pollution (deaths per 100,000 population)</t>
  </si>
  <si>
    <t>Mortailty rate - ambient air pollution (SDG 3.9.1)</t>
  </si>
  <si>
    <t>CR_SH_HAP_ASMORT</t>
  </si>
  <si>
    <t>Age-standardized mortality rate attributed to household air pollution - SDG 3.9.1</t>
  </si>
  <si>
    <t>3.9.1. Age-standardized mortality rate attributed to household air pollution (deaths per 100,000 population)</t>
  </si>
  <si>
    <t>Mortailty rate - household air pollution (SDG 3.9.1)</t>
  </si>
  <si>
    <t>Age-standardized mortality rate attributed to household and ambient air pollution - SDG 3.9.2</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</si>
  <si>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</si>
  <si>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HT_SDG_PM25</t>
  </si>
  <si>
    <t>Annual mean concentration of particles PM2.5 (ug/m3) - SDG 11.6.2</t>
  </si>
  <si>
    <t>The mean annual concentration of fine suspended particles of less than 2.5 microns in diameters is a common measure of air pollution. The mean is a population-weighted average for urban population in a country.</t>
  </si>
  <si>
    <t>Air quality (SDG 11.6.2)</t>
  </si>
  <si>
    <t>https://www.who.int/data/gho/indicator-metadata-registry/imr-details/4674</t>
  </si>
  <si>
    <t>CR_CCRI_EXP_HEAT</t>
  </si>
  <si>
    <t>CCRI Pillar 1.1: Children's exposure to extreme temperatures</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</si>
  <si>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</si>
  <si>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</si>
  <si>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</si>
  <si>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</si>
  <si>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</si>
  <si>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</si>
  <si>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</si>
  <si>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</si>
  <si>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</si>
  <si>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</si>
  <si>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CR_CCRI_EXP_AP</t>
  </si>
  <si>
    <t>CCRI Pillar 1.7: Children's exposure to air pollution</t>
  </si>
  <si>
    <t>CR_CCRI_EXP_SWP</t>
  </si>
  <si>
    <t>CCRI Pillar 1.8: Children's exposure to soil and water pollution</t>
  </si>
  <si>
    <t>CCRI Pillar 2.1: Children's vulnerability due to inadequate Water and sanitation</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</si>
  <si>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and sanitation' dimension of Pillar 2 contains two sub-dimensions that have indicators related to: 'Drinking water service level' and 'Basic handwashing facilities'.</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</si>
  <si>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</si>
  <si>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</si>
  <si>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CR_SH_AAP_MORT</t>
  </si>
  <si>
    <t>Crude death rate attributed to ambient air pollution - SDG 3.9.1</t>
  </si>
  <si>
    <t>CR_AAP_DEATH</t>
  </si>
  <si>
    <t>Number of deaths attributable to ambient air pollution</t>
  </si>
  <si>
    <t>https://www.who.int/data/gho/indicator-metadata-registry/imr-details/2259</t>
  </si>
  <si>
    <t>CR_HAP_DEATH</t>
  </si>
  <si>
    <t>Number of deaths attributable to household air pollution</t>
  </si>
  <si>
    <t>https://www.who.int/data/gho/indicator-metadata-registry/imr-details/2256</t>
  </si>
  <si>
    <t>Disaster, conflict and displacement</t>
  </si>
  <si>
    <t>Number of deaths and missing persons attributed to disasters (per 100,000 population) - SDG 11.5.1</t>
  </si>
  <si>
    <t>Deaths and missing persons attributed to disasters (SDG 11.5.1)</t>
  </si>
  <si>
    <t>Number of deaths and missing persons and directly affected persons attributed to disasters</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</si>
  <si>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</si>
  <si>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</si>
  <si>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CR_VC_DSR_DAFF</t>
  </si>
  <si>
    <t>Number of directly affected persons attributed to disasters (per 100,000 population) - SDG 11.5.1</t>
  </si>
  <si>
    <t>Persons directly affected by disasters (SDG 11.5.1)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</si>
  <si>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</si>
  <si>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Score of adoption and implementation of national DRR strategies in line with the Sendai Framework - SDG 1.5.3</t>
  </si>
  <si>
    <t>National DRR strategies (11.5.3)</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</si>
  <si>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</si>
  <si>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</si>
  <si>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Number of first time asylum applicants</t>
  </si>
  <si>
    <t>First time asylum applicants</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</si>
  <si>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</si>
  <si>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Number of asylum applicants considered to be unaccompanied minors</t>
  </si>
  <si>
    <t>Unaccompanied minors</t>
  </si>
  <si>
    <t>CR_INFORM</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</si>
  <si>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</si>
  <si>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</si>
  <si>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</si>
  <si>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</si>
  <si>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</si>
  <si>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CR_INFORM_HA</t>
  </si>
  <si>
    <t>INFORM Risk Index to Hazard &amp; Exposure Dimension</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</si>
  <si>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</si>
  <si>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</si>
  <si>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</si>
  <si>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</si>
  <si>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</si>
  <si>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</si>
  <si>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</si>
  <si>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</si>
  <si>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t>
  </si>
  <si>
    <t>CR_INFORM_HA_HUM</t>
  </si>
  <si>
    <t>INFORM Risk Index to Hazard &amp; Exposure Dimension: Human Category</t>
  </si>
  <si>
    <t>CR_INFORM_VU_SEV</t>
  </si>
  <si>
    <t>INFORM Risk Index to Vulnerability Dimension: Socio-economic Category</t>
  </si>
  <si>
    <t>CR_INFORM_VU_VGR</t>
  </si>
  <si>
    <t>INFORM Risk Index to Vulnerability Dimension: Vulnerable groups Category</t>
  </si>
  <si>
    <t>CR_INFORM_CC_INS</t>
  </si>
  <si>
    <t>INFORM Risk Index to Lack of Coping Capacity Dimension: Institutional Category</t>
  </si>
  <si>
    <t>CR_INFORM_CC_INF</t>
  </si>
  <si>
    <t>INFORM Risk Index to Lack of Coping Capacity Dimension: Infrastructure Category</t>
  </si>
  <si>
    <t>DM_SM_POP_REFG</t>
  </si>
  <si>
    <t>Refugee population by country or territory of asylum</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</si>
  <si>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</si>
  <si>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</si>
  <si>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DM_SM_POP_REFG_OR</t>
  </si>
  <si>
    <t>Refugee population by country or territory of origin</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</si>
  <si>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</si>
  <si>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</si>
  <si>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Description</t>
  </si>
  <si>
    <t>Dashboard_Code</t>
  </si>
  <si>
    <t>Database_Code</t>
  </si>
  <si>
    <t>1.1. Demographics</t>
  </si>
  <si>
    <t xml:space="preserve">Demographics provides an overview of a set of population and vital statistics, allowing for analysis of the basic demographic characteristics and phenomena on a national level, focusing on children.  </t>
  </si>
  <si>
    <t>DEM</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</si>
  <si>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</si>
  <si>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PLE</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</si>
  <si>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</si>
  <si>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CRG</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</si>
  <si>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</si>
  <si>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SPE</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</si>
  <si>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</si>
  <si>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DTA</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</si>
  <si>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</si>
  <si>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REM</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</si>
  <si>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</si>
  <si>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BUS</t>
  </si>
  <si>
    <t xml:space="preserve">Health system is related to children's access to quality health services, including prevention, health promotion, care and treatment services. </t>
  </si>
  <si>
    <t>HSM</t>
  </si>
  <si>
    <t xml:space="preserve">Maternal, newborn and child health concerns the extent to which mothers, new-borns and children enjoy the highest attainable standard of health. </t>
  </si>
  <si>
    <t>MNH</t>
  </si>
  <si>
    <t xml:space="preserve">Immunization reflects the progress and challenges with sustaining and advancing immunization coverage of children.  </t>
  </si>
  <si>
    <t>IMM</t>
  </si>
  <si>
    <t xml:space="preserve">Nutrition captures children's access to nutritious, safe, affordable and sustainable diets. It covers breastfeeding practices and the prevalence of different forms of malnutrition, including undernutrition, hidden hunger and overweight.  </t>
  </si>
  <si>
    <t>NUT</t>
  </si>
  <si>
    <t xml:space="preserve">Adolescent physical, mental and reproductive health focuses on the specific health and development needs, outcomes and challenges among adolescents and their access to quality, well-coordinated and well-integrated programs and services. </t>
  </si>
  <si>
    <t>ADO</t>
  </si>
  <si>
    <t xml:space="preserve">HIV/AIDS concerns the prevalence, prevention and treatment of HIV/AIDS infections among children. </t>
  </si>
  <si>
    <t>HIV</t>
  </si>
  <si>
    <t>3. Education, Leisure and Culture</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</si>
  <si>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</si>
  <si>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ESY</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</si>
  <si>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</si>
  <si>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EPA</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</si>
  <si>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</si>
  <si>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EQU</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</si>
  <si>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</si>
  <si>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ELE</t>
  </si>
  <si>
    <t>Violence against children and women captures the prevalence and the measures to prohibit, prevent and eliminate all forms of violence, such as physical or mental violence, injury or abuse, maltreatment, neglect or negligent treatment, including sexual abuse. </t>
  </si>
  <si>
    <t>VIO</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</si>
  <si>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</si>
  <si>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CPC</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</si>
  <si>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</si>
  <si>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JUS</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</si>
  <si>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</si>
  <si>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MAR</t>
  </si>
  <si>
    <t xml:space="preserve">Child exploitation concerns children in situations of economic exploitation, trafficking and sale, including measures to prohibit, prevent and eliminate and measures for children's physical and psychological recovery and social reintegration.  </t>
  </si>
  <si>
    <t>LAB</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</si>
  <si>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</si>
  <si>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REG</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</si>
  <si>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</si>
  <si>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PAR</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</si>
  <si>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</si>
  <si>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CIV</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</si>
  <si>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</si>
  <si>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ICT</t>
  </si>
  <si>
    <t xml:space="preserve">Social protection system covers the availability, accessibility and quality of the social protection system, including social security benefits, childcare services and other forms of support for children and their families. </t>
  </si>
  <si>
    <t>SPS</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</si>
  <si>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</si>
  <si>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MAT</t>
  </si>
  <si>
    <t xml:space="preserve">Water and sanitation assesses children's access to clean water, reliable sanitation and basic hygiene practices, and the measures in place for improving the infrastructure and expanding the services to those in need.  </t>
  </si>
  <si>
    <t>WSH</t>
  </si>
  <si>
    <t>7. Cross-Cutting</t>
  </si>
  <si>
    <t xml:space="preserve">Gender address gender-specific discrimination and disadvantages that impede children’s access to and enjoyment of their rights. </t>
  </si>
  <si>
    <t>GND</t>
  </si>
  <si>
    <t>7.2. Disability</t>
  </si>
  <si>
    <t xml:space="preserve">Disability concerns the extent to which children with disabilities enjoy their rights, including access to all kinds of services, transportation and institutions, and in particular to education and cultural activities.  
 </t>
  </si>
  <si>
    <t>DIS</t>
  </si>
  <si>
    <t>7.3. Early childhood development</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</si>
  <si>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</si>
  <si>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Adolescents</t>
  </si>
  <si>
    <t xml:space="preserve">Adolescents focuses on the holistic adolescent development, as well as the opportunities and challenges pertinent to this critical period of transition from childhood to adulthood. </t>
  </si>
  <si>
    <t>ODA</t>
  </si>
  <si>
    <t>7.5. Environment and climate change</t>
  </si>
  <si>
    <t xml:space="preserve">Environment and climate change covers issues such as access to a  clean, healthy and sustainable environment and taking action to fight climate change.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</si>
  <si>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</si>
  <si>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</si>
  <si>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Database</t>
  </si>
  <si>
    <t>Website</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</si>
  <si>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</si>
  <si>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</si>
  <si>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</si>
  <si>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</si>
  <si>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</si>
  <si>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</si>
  <si>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</si>
  <si>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</si>
  <si>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</si>
  <si>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</si>
  <si>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</si>
  <si>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</si>
  <si>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</si>
  <si>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</si>
  <si>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</si>
  <si>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</si>
  <si>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</si>
  <si>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</si>
  <si>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</si>
  <si>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</si>
  <si>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</si>
  <si>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</si>
  <si>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</si>
  <si>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</si>
  <si>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</si>
  <si>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</si>
  <si>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</si>
  <si>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</si>
  <si>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</si>
  <si>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</si>
  <si>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</si>
  <si>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</si>
  <si>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</si>
  <si>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</si>
  <si>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</si>
  <si>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</si>
  <si>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</si>
  <si>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</si>
  <si>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</si>
  <si>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</si>
  <si>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</si>
  <si>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</si>
  <si>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</si>
  <si>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</si>
  <si>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</si>
  <si>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</si>
  <si>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</si>
  <si>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</si>
  <si>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</si>
  <si>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</si>
  <si>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</si>
  <si>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</si>
  <si>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</si>
  <si>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</si>
  <si>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</si>
  <si>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</si>
  <si>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Indicator Category</t>
  </si>
  <si>
    <t>Workspace</t>
  </si>
  <si>
    <t>Goal Area Code</t>
  </si>
  <si>
    <t>Result Area Code</t>
  </si>
  <si>
    <t>Result Level</t>
  </si>
  <si>
    <t>Data Type</t>
  </si>
  <si>
    <t>Unit</t>
  </si>
  <si>
    <t>High is Good</t>
  </si>
  <si>
    <t>Is Cumulative</t>
  </si>
  <si>
    <t>Start Date</t>
  </si>
  <si>
    <t>End Date</t>
  </si>
  <si>
    <t>Gender Sensitive Code</t>
  </si>
  <si>
    <t>STANDARD</t>
  </si>
  <si>
    <t>Births delivered in a health facility (21-01-L2-01)</t>
  </si>
  <si>
    <t>Global</t>
  </si>
  <si>
    <t>Survive and Thrive</t>
  </si>
  <si>
    <t>Strengthening primary health care and high-impact health interventions</t>
  </si>
  <si>
    <t>Outcome</t>
  </si>
  <si>
    <t>NUM</t>
  </si>
  <si>
    <t>Percent</t>
  </si>
  <si>
    <t>01/01/2018</t>
  </si>
  <si>
    <t>12/31/2025</t>
  </si>
  <si>
    <t>Principal</t>
  </si>
  <si>
    <t>Data &amp; Analytics/CO verify only</t>
  </si>
  <si>
    <t>Niall Boot</t>
  </si>
  <si>
    <t>2.3.2.2: Maternal and neonatal health</t>
  </si>
  <si>
    <t>Births attended by a skilled health personnel (doctor, nurse, midwife, or auxiliary midwife)</t>
  </si>
  <si>
    <t>None</t>
  </si>
  <si>
    <t>Mothers receiving postnatal care within two days of childbirth (21-01-L2-03)</t>
  </si>
  <si>
    <t>-</t>
  </si>
  <si>
    <t>IND0000225</t>
  </si>
  <si>
    <t>Newborns receiving postnatal care within two days of births (21-01-L2-04)</t>
  </si>
  <si>
    <t>IND0000254</t>
  </si>
  <si>
    <t>Children aged 0-59 months  sleeping under an insecticide treated net (21-03-L2-01)</t>
  </si>
  <si>
    <t>Marginal</t>
  </si>
  <si>
    <t>Abheet Solomon</t>
  </si>
  <si>
    <t>HAC/SitRep</t>
  </si>
  <si>
    <t>2.3.2.4: Child and adolescent health</t>
  </si>
  <si>
    <t>IND0000255</t>
  </si>
  <si>
    <t>Children aged 0-59 months who had fever in the last two weeks who received anti-malarial drugs  (21-03-L2-02)</t>
  </si>
  <si>
    <t>IND0000256</t>
  </si>
  <si>
    <t>Percentage of children aged 0-59 months with diarrhea receiving ORS</t>
  </si>
  <si>
    <t>IND0000257</t>
  </si>
  <si>
    <t>Percentage of children aged 0-59 months with diarrhea receiving zinc</t>
  </si>
  <si>
    <t>IND0000259</t>
  </si>
  <si>
    <t xml:space="preserve">Percentage of children aged 0-59 months with symptoms of pneumonia taken to an appropriate health provider </t>
  </si>
  <si>
    <t>National budget allocated for health (Target: 15% as per Abuja declaration) (21-03-L2-09)</t>
  </si>
  <si>
    <t>Data &amp; Analytics and Social Policy Section/PD/CO verify only</t>
  </si>
  <si>
    <t>2.3.2.5: Strengthening of health systems and services</t>
  </si>
  <si>
    <t>IND0000263</t>
  </si>
  <si>
    <t>Percentage of children aged 0-59 months that are sleeping under an insecticide-treated net in Malaria-endemic countries</t>
  </si>
  <si>
    <t>NULL</t>
  </si>
  <si>
    <t>IND0021884</t>
  </si>
  <si>
    <t># children and women accessing primary healthcare in UNICEF supported facilities</t>
  </si>
  <si>
    <t>Number</t>
  </si>
  <si>
    <t>01/01/2022</t>
  </si>
  <si>
    <t>Health</t>
  </si>
  <si>
    <t>Angelika Preschitz/Abheet Solomon</t>
  </si>
  <si>
    <t>Percentage of pregnant women receiving at least four antenatal visits</t>
  </si>
  <si>
    <t>Children &lt; 1 year receiving DTP-containing vaccine at national level (21-02-L2-01)</t>
  </si>
  <si>
    <t>Immunization services as part of primary health care</t>
  </si>
  <si>
    <t>Data &amp; Analytics and PD/Health/CO verify only</t>
  </si>
  <si>
    <t>2.3.2.3: Immunization</t>
  </si>
  <si>
    <t>Children &lt; 1 year receiving measles-containing vaccine at national level (21-02-L2-02)</t>
  </si>
  <si>
    <t>District or equivalent administrative unit  with at least 80% coverage of DTP-containing vaccine for children &lt; 1 year  (21-02-L2-04)</t>
  </si>
  <si>
    <t>IND0000238</t>
  </si>
  <si>
    <t>District or equivalent administrative unit  with at least 80% coverage of measles-containing vaccine for children &lt; 1 year receiving (21-02-L2-05)</t>
  </si>
  <si>
    <t>IND0000240</t>
  </si>
  <si>
    <t>Share of budget requirements for vaccines and related devices covered by the government</t>
  </si>
  <si>
    <t>Percentage of children that are vaccinated with three doses of DTP / Penta containing vaccine</t>
  </si>
  <si>
    <t>IND0000242</t>
  </si>
  <si>
    <t>The country is polio-free</t>
  </si>
  <si>
    <t>TEXT</t>
  </si>
  <si>
    <t>Text</t>
  </si>
  <si>
    <t>Louise Mwirigi</t>
  </si>
  <si>
    <t>IND0000243</t>
  </si>
  <si>
    <t>Percentage of children 0-11 months vaccinated with 3 doses of DTP-containing/Penta vaccine nationally</t>
  </si>
  <si>
    <t>IND0000244</t>
  </si>
  <si>
    <t xml:space="preserve">Country has interrupted wild poliovirus transmission </t>
  </si>
  <si>
    <t>IND0000251</t>
  </si>
  <si>
    <t xml:space="preserve">Country has been verified/validated as having eliminated maternal and neonatal tetanus </t>
  </si>
  <si>
    <t>IND0000252</t>
  </si>
  <si>
    <t>Percentage of districts that have at least 80% of children 0-11 months vaccinated with three doses of DTP-containing/Penta vaccine</t>
  </si>
  <si>
    <t>IND0021911</t>
  </si>
  <si>
    <t>Country is successfully rolling out nOPV2 according to the defined roadmap</t>
  </si>
  <si>
    <t>IND0021995</t>
  </si>
  <si>
    <t>Percentage of increase of VPD SIAs that co-deliver bOPV</t>
  </si>
  <si>
    <t>Adolescents aged 15-19 years having comprehensive knowledge about HIV and AIDS (Disaggregated by sex) (21-06-L2-01)</t>
  </si>
  <si>
    <t>Fast-track the end of HIV/AIDS</t>
  </si>
  <si>
    <t>Significant</t>
  </si>
  <si>
    <t>HIV/AIDS</t>
  </si>
  <si>
    <t>Myungsoo Cho</t>
  </si>
  <si>
    <t>2.3.3.1: Prevention and testing</t>
  </si>
  <si>
    <t>IND0000285</t>
  </si>
  <si>
    <t>Percentage of adolescent boys and girls aged 15-19 years who reported use of a condom the last time they had sex with any partner among those who had more than one sexual partner in the past 12 months (21-06-L2-03)</t>
  </si>
  <si>
    <t>IND0000286</t>
  </si>
  <si>
    <t>Percentage of HIV exposed infants receiving a virological test for HIV within 2 months of birth (21-06-L2-04)</t>
  </si>
  <si>
    <t>2.3.3.2: Access to HIV treatment</t>
  </si>
  <si>
    <t>IND0000288</t>
  </si>
  <si>
    <t>Percentage of sexually active 15-19 year olds who were tested for HIV in the last 12 months and who know their results (disaggregated by female, male)</t>
  </si>
  <si>
    <t>Percentage and number of pregnant women living with HIV with life long access to ART for PMTCT and for their own health</t>
  </si>
  <si>
    <t>Percentage of children aged 0-14 years and adolescent girls and boys aged 10-19 years living with HIV that are receiving ART (21-07-L2-03)</t>
  </si>
  <si>
    <t>IND0000293</t>
  </si>
  <si>
    <t>Percentage of pregnant women with known HIV status (21-07-L2-04)</t>
  </si>
  <si>
    <t>IND0000294</t>
  </si>
  <si>
    <t>Percentage of HIV-positive women who received antiretroviral therapy during pregnancy and/or at labour and delivery</t>
  </si>
  <si>
    <t>IND0021982</t>
  </si>
  <si>
    <t>Percentage of children (0-14) and adolescents (10-19) with HIV alive and on ART 12 months after initiating treatment among patients initiating ART during a specified time period.</t>
  </si>
  <si>
    <t>IND0000260</t>
  </si>
  <si>
    <t>Children under 5 identified with developmental risk, delay or disabilities who received standard early intervention services through a UNICEF support health programme</t>
  </si>
  <si>
    <t>Health and development in early childhood and adolescence</t>
  </si>
  <si>
    <t>2.4.3.1: Access to services</t>
  </si>
  <si>
    <t xml:space="preserve">Percentage of children receiving early stimulation and responsive care from their parents or caregivers </t>
  </si>
  <si>
    <t>Chemba Raghavan</t>
  </si>
  <si>
    <t>2.4.3.2: Support to parents and caregivers</t>
  </si>
  <si>
    <t xml:space="preserve">Percentage of children 6-23 months of age who consumed a minimum acceptable diet </t>
  </si>
  <si>
    <t>Nutrition in early childhood</t>
  </si>
  <si>
    <t>01/01/2014</t>
  </si>
  <si>
    <t>CO</t>
  </si>
  <si>
    <t>Louise MwirigI</t>
  </si>
  <si>
    <t>2.3.4.3: Prevention of stunting, wasting, micronutrient deficiencies and overweight in children aged under five years</t>
  </si>
  <si>
    <t>IND0000089</t>
  </si>
  <si>
    <t>Number of children aged 6-59 months who received vitamin A supplements in the past six months in humanitarian situations</t>
  </si>
  <si>
    <t>IND0000090</t>
  </si>
  <si>
    <t>Number of children aged 6-59 months who received multiple micronutrient powders in humanitarian situations</t>
  </si>
  <si>
    <t>IND0000267</t>
  </si>
  <si>
    <t>Number of children aged 12-59 months who received: (a) deworming medication in semester 1; (b) deworming medication in semester 2</t>
  </si>
  <si>
    <t>IND0000268</t>
  </si>
  <si>
    <t>Number of children aged 6-59 months who receive micronutrient powders (MNP)</t>
  </si>
  <si>
    <t>IND0000269</t>
  </si>
  <si>
    <t>Number of children aged 6-59 months who received: (a) vitamin A supplements in semester 1; (b) vitamin A supplements in semester 2</t>
  </si>
  <si>
    <t>DRP/Data and Analytics, PD-Nutrition</t>
  </si>
  <si>
    <t>Percentage of children aged 0-23 months who are put to the breast within one hour of birth</t>
  </si>
  <si>
    <t>DRP/Data and Analytics</t>
  </si>
  <si>
    <t>Percentage of children aged 6-23 months receiving a minimum number of food groups</t>
  </si>
  <si>
    <t>Percentage of children under five who are overweight</t>
  </si>
  <si>
    <t xml:space="preserve">Percentage of children under five who are stunted </t>
  </si>
  <si>
    <t>Percentage of infants aged 0-5 months who are exclusively fed with breast milk</t>
  </si>
  <si>
    <t>IND0000278</t>
  </si>
  <si>
    <t>Percentage of girls and boys 6-59 months that received two annual doses of vitamin A supplementation</t>
  </si>
  <si>
    <t>IND0000072</t>
  </si>
  <si>
    <t>Number of pregnant women who received iron and folic acid supplements or multiple micronutrient supplements</t>
  </si>
  <si>
    <t>31-07</t>
  </si>
  <si>
    <t>Nutrition of adolescents and women</t>
  </si>
  <si>
    <t>2.3.4.5: Prevention of undernutrition, micronutrient deficiencies, and anaemia in pregnant women and breastfeeding mothers</t>
  </si>
  <si>
    <t>IND0000091</t>
  </si>
  <si>
    <t>Number of pregnant women who received iron and folic acid supplementation or multiple micronutrient supplementation in humanitarian situations</t>
  </si>
  <si>
    <t>IND0000276</t>
  </si>
  <si>
    <t xml:space="preserve">Percentage of households consuming iodized salt </t>
  </si>
  <si>
    <t>IND0000297</t>
  </si>
  <si>
    <t>Percentage of women with anaemia</t>
  </si>
  <si>
    <t>% of women (15-49 years old) and adolescents girls (15-19 years old) with anaemia</t>
  </si>
  <si>
    <t>2.3.4.4: Prevention of undernutrition, micronutrient deficiencies, and anaemia in middle childhood and adolescence</t>
  </si>
  <si>
    <t>IND0000080</t>
  </si>
  <si>
    <t>Number of children aged 6-59 months estimated to be affected by severe wasting (burden)</t>
  </si>
  <si>
    <t>Early detection and treatment of malnutrition</t>
  </si>
  <si>
    <t>2.3.4.6: Nutrition care for wasted children</t>
  </si>
  <si>
    <t>IND0000085</t>
  </si>
  <si>
    <t>Number of children aged 6-59 months affected by severe wasting who are admitted into treatment in humanitarian situations</t>
  </si>
  <si>
    <t>IND0000088</t>
  </si>
  <si>
    <t>Proportion of children aged 6-59 months affected by severe wasting who are discharged as recovered in humanitarian situations</t>
  </si>
  <si>
    <t>IND0000279</t>
  </si>
  <si>
    <t>In humanitarian situations: Percentage of children aged 6-59 months with severe wasting who: (a) are admitted for treatment and recover; (b) are admitted for treatment and default</t>
  </si>
  <si>
    <t>IND0000280</t>
  </si>
  <si>
    <t>Percentage of children aged 6-59 months with severe wasting who: (a) are admitted for treatment and recover; (b) are admitted for treatment and default</t>
  </si>
  <si>
    <t>Percentage of children under five who are wasted</t>
  </si>
  <si>
    <t>Gross enrolment ratio in pre-primary education (05-01-L2-04)</t>
  </si>
  <si>
    <t>Learn</t>
  </si>
  <si>
    <t>Access to quality learning opportunities</t>
  </si>
  <si>
    <t>Nicolas Jean Reuge</t>
  </si>
  <si>
    <t>2.3.6.2: Equitable access to learning</t>
  </si>
  <si>
    <t>IND0000299</t>
  </si>
  <si>
    <t>Children in humanitarian situations targeted by UNICEF and partners accessing formal or non-formal basic education (including pre-primary schools/early childhood learning spaces) (22-01-L2-01)</t>
  </si>
  <si>
    <t>Education</t>
  </si>
  <si>
    <t>Nicolas Reuge</t>
  </si>
  <si>
    <t>IND0000311</t>
  </si>
  <si>
    <t>Gross enrolment ratio in pre-primary education (22-01-L2-13)</t>
  </si>
  <si>
    <t>Lower secondary education completion rate (Admin Data)</t>
  </si>
  <si>
    <t>Lower secondary education net enrolment rate</t>
  </si>
  <si>
    <t>Lower secondary school gross enrolment ratio</t>
  </si>
  <si>
    <t>Net intake rate to primary education</t>
  </si>
  <si>
    <t>Number of lower secondary school age out of school children</t>
  </si>
  <si>
    <t>Number of primary school age out of school children (22-01-L2-25)</t>
  </si>
  <si>
    <t>Participation rate in organized learning one year before the official primary entry age</t>
  </si>
  <si>
    <t>Percentage of children age 36-59 months attending an early childhood education programme (attendance rate)</t>
  </si>
  <si>
    <t>Primary education net attendance rate (22-01-L2-41)</t>
  </si>
  <si>
    <t>Primary education net enrolment rate (22-01-L2-42)</t>
  </si>
  <si>
    <t>Primary school gross enrolment ratio (22-01-L2-45)</t>
  </si>
  <si>
    <t>Repetition rate in lower secondary education (22-01-L2-46)</t>
  </si>
  <si>
    <t>Rate</t>
  </si>
  <si>
    <t>Repetition rate in primary education (22-01-L2-47)</t>
  </si>
  <si>
    <t>IND0000346</t>
  </si>
  <si>
    <t>Repetition rate in upper secondary education (22-01-L2-48)</t>
  </si>
  <si>
    <t>Share of government expenditures allocated for education  (22-01-L2-50)</t>
  </si>
  <si>
    <t>2.3.6.5: Strengthening of education systems</t>
  </si>
  <si>
    <t>Transition rate between primary and lower secondary education (22-01-L2-57)</t>
  </si>
  <si>
    <t>IND0000356</t>
  </si>
  <si>
    <t>Upper secondary education net enrolment rate (22-01-L2-58)</t>
  </si>
  <si>
    <t>Upper secondary net attendance rate</t>
  </si>
  <si>
    <t>Rate of out-of-school children of primary and lower secondary school age</t>
  </si>
  <si>
    <t>IND0000370</t>
  </si>
  <si>
    <t>Average learning outcome results in core subjects (22-02-L2-02)</t>
  </si>
  <si>
    <t>Eri Dwivedi</t>
  </si>
  <si>
    <t>Children/young people at the end of primary level of education achieving at least a minimum proficiency level in core subjects (22-02-L2-03)</t>
  </si>
  <si>
    <t>Percentage of children aged 36-59 months who are on track in at least three of four development domains (MICS ECDI) (22-02-L2-14)</t>
  </si>
  <si>
    <t>IND0000421</t>
  </si>
  <si>
    <t>Enrolment in technical and vocational education and training (TVET), by 100,000 inhabitants</t>
  </si>
  <si>
    <t>Per 100,000 population</t>
  </si>
  <si>
    <t>Thomas George</t>
  </si>
  <si>
    <t>2.4.4.2: Capacity development</t>
  </si>
  <si>
    <t>IND0021925</t>
  </si>
  <si>
    <t xml:space="preserve">Gross intake ratio to last grade of lower secondary </t>
  </si>
  <si>
    <t xml:space="preserve">Nicolas Jean ReugeJean Luc Yameogo </t>
  </si>
  <si>
    <t>IND0023101</t>
  </si>
  <si>
    <t>Percentage of children (Grade 2-3 and 5-6) achieving minimum proficiency levels in reading and mathematics</t>
  </si>
  <si>
    <t>Jean Luc Yameogo
Nicolas Jean Reuge
Haritz Goya
Yacouba Djibo Abdou</t>
  </si>
  <si>
    <t>Percentage of children at grade 2-3 achieving minimum proficiency levels in reading and mathematics</t>
  </si>
  <si>
    <t>IND0023103</t>
  </si>
  <si>
    <t>Percentage of children at grade end of primary (at Grade 5-6) achieving minimum proficiency levels in reading and mathematics</t>
  </si>
  <si>
    <t>IND0000512</t>
  </si>
  <si>
    <t>Number of adolescent girls and boys who participate in or lead civic engagement initiatives through UNICEF-supported programmes</t>
  </si>
  <si>
    <t>Learning, skills, participation and engagement</t>
  </si>
  <si>
    <t>ADAP</t>
  </si>
  <si>
    <t>Fabio Friscia</t>
  </si>
  <si>
    <t>2.4.4.1: Access to information and services</t>
  </si>
  <si>
    <t>Adolescent birth rate (aged 10-14 years; aged 15-19 years) per 1,000 women</t>
  </si>
  <si>
    <t>Protection from Violence and Exploitation</t>
  </si>
  <si>
    <t>Protection from violence, exploitation, abuse and neglect</t>
  </si>
  <si>
    <t>Child Protection</t>
  </si>
  <si>
    <t>2.3.5.8: Sex-based Violence (GBV)</t>
  </si>
  <si>
    <t>Percentage of young women and men aged 18-29 who experienced sexual violence by age 18, by sex and age</t>
  </si>
  <si>
    <t>Percentage of girls and boys aged 15 to 19 years who consider a husband to be justified in hitting or beating his wife for at least one of the specified reasons</t>
  </si>
  <si>
    <t>IND0000433</t>
  </si>
  <si>
    <t>Number of girls and boys who have experienced violence reached by health, social work or justice/law enforcement services</t>
  </si>
  <si>
    <t>Percentage of men and women who think that physical punishment is necessary to raise/educate children</t>
  </si>
  <si>
    <t>IND0000454</t>
  </si>
  <si>
    <t>Percentage of girls and boys that have ever experienced any sexual violence and who sought help from a professional</t>
  </si>
  <si>
    <t>Number of children who entered formal care, by types of care, sex, disability status</t>
  </si>
  <si>
    <t>Aniruddha Kulkarni</t>
  </si>
  <si>
    <t>2.3.5.2: Strengthening of child protection systems</t>
  </si>
  <si>
    <t>Number of children who left formal care, by types of care, sex, disability status</t>
  </si>
  <si>
    <t>IND0021874</t>
  </si>
  <si>
    <t>Percentage of currently partnered women and girls aged 15–49 years who participate (alone or jointly) in all three of the following decisions: their own health care, making large purchases, and visits to family, relatives, friends, by age</t>
  </si>
  <si>
    <t>Stephen Blight</t>
  </si>
  <si>
    <t>2.4.1.3: Gender-responsive programming, including a lens on adolescent girls</t>
  </si>
  <si>
    <t>IND0021875</t>
  </si>
  <si>
    <t>Percentage of female and male adolescents aged 13–15 who report that their parents or guardians understood their problems and worries most of the time or always during the past 30 days, by sex</t>
  </si>
  <si>
    <t>IND0021876</t>
  </si>
  <si>
    <t>Percentage of females and males aged 15–19 years who had their first sexual intercourse before age 15, by sex.</t>
  </si>
  <si>
    <t>IND0021877</t>
  </si>
  <si>
    <t>Percentage of girls and boys aged 36–59 months with whom an adult household member engaged in four or more activities to promote learning and school readiness in the past three days, by sex of child.</t>
  </si>
  <si>
    <t>IND0021985</t>
  </si>
  <si>
    <t>Percentage of children who remain disengaged from armed forces or armed groups 12 months after completing targeted programmes</t>
  </si>
  <si>
    <t>Brigid Kennedy</t>
  </si>
  <si>
    <t>2.3.5.6: Children associated with armed forces and groups and detention of children in the context of armed conflict</t>
  </si>
  <si>
    <t>IND0021986</t>
  </si>
  <si>
    <t>Percentage of children, adolescents, caregivers/teachers receiving mental health and psychosocial support (MHPSS) services demonstrate improvement in relevant domains of mental health and psychosocial wellbeing</t>
  </si>
  <si>
    <t>Ann Willhoite</t>
  </si>
  <si>
    <t>2.3.5.3: Mental health and psychosocial support (MHPSS)</t>
  </si>
  <si>
    <t>IND0021987</t>
  </si>
  <si>
    <t>Percentage of community members with improved perceptions, knowledge, attitudes and behaviours towards children/adolescents and families/caregivers with mental health and psychosocial problems.</t>
  </si>
  <si>
    <t>IND0021996</t>
  </si>
  <si>
    <t>Percentage of parents/caregivers reporting ability to cope with common problems of children and adolescents (e.g., through skills related to stress management, conflict resolution, problem-solving or positive parenting; or knowledge of where to seek help or information)</t>
  </si>
  <si>
    <t>Percentage of students aged 13 to 15 years who reported being bullied on 1 or more days in the past 30 days</t>
  </si>
  <si>
    <t>2.3.5.10: Community engagement for behaviour and social change</t>
  </si>
  <si>
    <t>Proportion of children aged 1 to 17 years who experienced any physical punishment and/or psychological aggression by caregivers in the past month</t>
  </si>
  <si>
    <t>Children 0-17 yrs living in formal foster care</t>
  </si>
  <si>
    <t>Promotion of care, mental health and psychosocial well-being and justice</t>
  </si>
  <si>
    <t>2.3.5.4: Unaccompanied and separated children (UASC)</t>
  </si>
  <si>
    <t>Proportion of children under 5 years of age whose births have been registered with a civil authority, by age</t>
  </si>
  <si>
    <t>IND0000480</t>
  </si>
  <si>
    <t>Percentage of children under 1 whose births are registered</t>
  </si>
  <si>
    <t>IND0000482</t>
  </si>
  <si>
    <t>Percentage of girls and boys that are in contact with the justice and administrative bodies who benefit from interventions to improve children's access to justice</t>
  </si>
  <si>
    <t>0.0.0: No Commitment</t>
  </si>
  <si>
    <t>Number of children (0-17) in residential care</t>
  </si>
  <si>
    <t>04/13/2021</t>
  </si>
  <si>
    <t>IND0021994</t>
  </si>
  <si>
    <t>Percentage of health facilities with inter-operability between the health system and civil registration system to facilitate birth registration at the service delivery point</t>
  </si>
  <si>
    <t>Bhaskar Mishra</t>
  </si>
  <si>
    <t>Rate of children in detention</t>
  </si>
  <si>
    <t>Kirsten Di Martino</t>
  </si>
  <si>
    <t>Women (20-24 yrs) married before age 18  (23-01-L2-05)</t>
  </si>
  <si>
    <t>Prevention of harmful practice</t>
  </si>
  <si>
    <t>IND0000458</t>
  </si>
  <si>
    <t>Percentage of girls and women aged 15 to 49 years who have undergone female genital mutilation</t>
  </si>
  <si>
    <t>Joseph Mabirizi</t>
  </si>
  <si>
    <t>IND0000461</t>
  </si>
  <si>
    <t>Number of adolescent girls receiving prevention and care interventions to address child marriage</t>
  </si>
  <si>
    <t>2.4.1.2: Community engagement and AAP with girls and women</t>
  </si>
  <si>
    <t>IND0000464</t>
  </si>
  <si>
    <t>Percentage of girls, boys, women and men aged 15 to 49 years who believe that female genital mutilation should be eliminated</t>
  </si>
  <si>
    <t>IND0021991</t>
  </si>
  <si>
    <t>Nankali Maksud</t>
  </si>
  <si>
    <t>Women (20-24 yrs) married before age 15</t>
  </si>
  <si>
    <t>IND0000486</t>
  </si>
  <si>
    <t>Proportion of the population using a safely managed drinking water service at community level</t>
  </si>
  <si>
    <t>Safe and Clean Environment</t>
  </si>
  <si>
    <t>Safe and equitable water, sanitation and hygiene services and practices</t>
  </si>
  <si>
    <t>WASH-Water</t>
  </si>
  <si>
    <t>IND0000493</t>
  </si>
  <si>
    <t>Proportion of schools and ECD centres with basic WASH services   (24-02-L2-05)</t>
  </si>
  <si>
    <t>WASH-Institutions</t>
  </si>
  <si>
    <t>2.3.7.4: WASH in health care facilities and learning environments</t>
  </si>
  <si>
    <t>Proportion of the population practising open defecation (24-02-L2-06)</t>
  </si>
  <si>
    <t>WASH-Sanitation</t>
  </si>
  <si>
    <t>2.3.7.3: Sanitation</t>
  </si>
  <si>
    <t>Proportion of population using  basic sanitation services</t>
  </si>
  <si>
    <t>Proportion of schools with basic WASH services</t>
  </si>
  <si>
    <t>Proportion of the population using at least basic Hygiene Services</t>
  </si>
  <si>
    <t>WASH-Hygiene</t>
  </si>
  <si>
    <t>2.3.7.6: Hygiene promotion and community engagement for behaviour and social change</t>
  </si>
  <si>
    <t>IND0000499</t>
  </si>
  <si>
    <t>Number of people still practicing open defecation</t>
  </si>
  <si>
    <t>Proportion of population using at least basic drinking water services</t>
  </si>
  <si>
    <t>Silvia GayaNiall Boot</t>
  </si>
  <si>
    <t>2.3.7.2: Water supply</t>
  </si>
  <si>
    <t>% people accessing safe water through a durable solution</t>
  </si>
  <si>
    <t>10/01/2020</t>
  </si>
  <si>
    <t>WASH</t>
  </si>
  <si>
    <t>CCCs</t>
  </si>
  <si>
    <t>Number of children living in poverty according to (a) International extreme poverty line; (b) National monetary poverty lines or (c) National multidimensional poverty lines</t>
  </si>
  <si>
    <t>Equitable Chance in Life</t>
  </si>
  <si>
    <t>Reducing child poverty</t>
  </si>
  <si>
    <t>Social Policy</t>
  </si>
  <si>
    <t>2.3.8.2: Support social protection systems</t>
  </si>
  <si>
    <t>IND0022008</t>
  </si>
  <si>
    <t>Regular social protection transfers are maintained in times of crisis</t>
  </si>
  <si>
    <t>Access to inclusive social protection</t>
  </si>
  <si>
    <t>IND0000513</t>
  </si>
  <si>
    <t>Level of establishment of permanent national child rights coordinating mechanism</t>
  </si>
  <si>
    <t>Cross Sectoral</t>
  </si>
  <si>
    <t>Cross-sectoral - Monitoring, data and situation analyses</t>
  </si>
  <si>
    <t>IND0000516</t>
  </si>
  <si>
    <t>Number and percentage of reported allegations of SEA of children received by UNICEF that are referred for investigation with informed consent/assent</t>
  </si>
  <si>
    <t>36-07</t>
  </si>
  <si>
    <t>Cross-sectoral - Other programme areas</t>
  </si>
  <si>
    <t>2.1.5.1: Deliver on UNICEF’s commitment to protection from sexual exploitation and abuse</t>
  </si>
  <si>
    <t>IND0000518</t>
  </si>
  <si>
    <t xml:space="preserve">Number of reported allegations of SEA </t>
  </si>
  <si>
    <t>IND0001738</t>
  </si>
  <si>
    <t>Number of children, adolescents and adults directly benefited by volunteers through programme activities during the year of reporting</t>
  </si>
  <si>
    <t>01/01/2019</t>
  </si>
  <si>
    <t>Global Volunteer Office</t>
  </si>
  <si>
    <t>Suchitra Sugar</t>
  </si>
  <si>
    <t>3.6.1: Mobilization of adequate and quality resources</t>
  </si>
  <si>
    <t>IND0000525</t>
  </si>
  <si>
    <t>Gross revenue from Individual donors</t>
  </si>
  <si>
    <t>Special Purpose</t>
  </si>
  <si>
    <t>40-01</t>
  </si>
  <si>
    <t>PSFR modalities non-post</t>
  </si>
  <si>
    <t>USD</t>
  </si>
  <si>
    <t>PFP - Individual Giving</t>
  </si>
  <si>
    <t>Mary Louise Eagleton</t>
  </si>
  <si>
    <t xml:space="preserve">: </t>
  </si>
  <si>
    <t>IND0021898</t>
  </si>
  <si>
    <t>Amount of gross revenue acquired through private sector fundraising</t>
  </si>
  <si>
    <t>PFP</t>
  </si>
  <si>
    <t>WON KI HONG</t>
  </si>
  <si>
    <t>Indicators by CP and WBS</t>
  </si>
  <si>
    <t>Page 1 of 1</t>
  </si>
  <si>
    <t>Business Area</t>
  </si>
  <si>
    <t>COUNTRY PROGRAMME NAME</t>
  </si>
  <si>
    <t>WBS</t>
  </si>
  <si>
    <t>WBS Name</t>
  </si>
  <si>
    <t>Indicator
Code</t>
  </si>
  <si>
    <t>Indicator
Start Date</t>
  </si>
  <si>
    <t>Indicator
End Date</t>
  </si>
  <si>
    <t>Indicator Finalization Status</t>
  </si>
  <si>
    <t>WBS Indicator
Start Date</t>
  </si>
  <si>
    <t>WBS Indicator
End Date</t>
  </si>
  <si>
    <t>Indicator Type</t>
  </si>
  <si>
    <t>Republic of Kyrgyzstan - 2450</t>
  </si>
  <si>
    <t>KYRGYZSTAN CP (2023 - 2027)</t>
  </si>
  <si>
    <t>2450/A0/07/004</t>
  </si>
  <si>
    <t>HEALTH, NUTRITION, AND SAFE ENVIRONMENT</t>
  </si>
  <si>
    <t>01.01.2014</t>
  </si>
  <si>
    <t>31.12.2025</t>
  </si>
  <si>
    <t>APPROVED</t>
  </si>
  <si>
    <t>Moldova - 5640</t>
  </si>
  <si>
    <t>MOLDOVA CP (2023 - 2027)</t>
  </si>
  <si>
    <t>5640/A0/06/881</t>
  </si>
  <si>
    <t>FIRST DECADE: SURVIVAL, DEVELOPMENT, FAMILY CARE AND PROTECTION</t>
  </si>
  <si>
    <t>Republic of Montenegro - 8950</t>
  </si>
  <si>
    <t>MONTENEGRO CP (2023 - 2027)</t>
  </si>
  <si>
    <t>8950/A0/05/002</t>
  </si>
  <si>
    <t>EARLY CHILDHOOD DEVELOPMENT</t>
  </si>
  <si>
    <t>01.01.2023</t>
  </si>
  <si>
    <t>31.12.2027</t>
  </si>
  <si>
    <t>CPAP/PSN</t>
  </si>
  <si>
    <t>01.01.2018</t>
  </si>
  <si>
    <t>Armenia - 0260</t>
  </si>
  <si>
    <t>ARMENIA CP (OCT/2021 - 2025)</t>
  </si>
  <si>
    <t>0260/A0/06/882</t>
  </si>
  <si>
    <t>2. HEALTH AND NUTRITION</t>
  </si>
  <si>
    <t>Kosovo (UN SC resolution 1244) - 8971</t>
  </si>
  <si>
    <t>KOSOVO (UN SC RES.1244) (2021 - 2025)</t>
  </si>
  <si>
    <t>8971/A0/06/001</t>
  </si>
  <si>
    <t>FIRST DECADE</t>
  </si>
  <si>
    <t>01.01.2021</t>
  </si>
  <si>
    <t>North Macedonia - 2660</t>
  </si>
  <si>
    <t>NORTH MACEDONIA CP (MAR/2021 - 2025)</t>
  </si>
  <si>
    <t>2660/A0/07/881</t>
  </si>
  <si>
    <t>NURTURING AND CAREGIVING</t>
  </si>
  <si>
    <t>01.03.2021</t>
  </si>
  <si>
    <t>Other - Programme</t>
  </si>
  <si>
    <t>Serbia - 8970</t>
  </si>
  <si>
    <t>SERBIA COUNTRY PROGRAMME (2021 - 2025)</t>
  </si>
  <si>
    <t>8970/A0/07/881</t>
  </si>
  <si>
    <t>HEALTH AND ECD</t>
  </si>
  <si>
    <t>AMP - Programme</t>
  </si>
  <si>
    <t>Kazakhstan - 2390</t>
  </si>
  <si>
    <t>KAZAKHSTAN CP (2021 - 2025)</t>
  </si>
  <si>
    <t>2390/A0/06/881</t>
  </si>
  <si>
    <t>HEALTH, NUTRITION AND RESILIENCE</t>
  </si>
  <si>
    <t>Rep of Uzbekistan - 4630</t>
  </si>
  <si>
    <t>UZBEKISTAN CP (MAR/2021 - 2025)</t>
  </si>
  <si>
    <t>4630/A0/06/882</t>
  </si>
  <si>
    <t>2. CHILDREN SURVIVE AND THRIVE</t>
  </si>
  <si>
    <t>CPAP/PSN, National Priority(ies), Regional Priority(ies)</t>
  </si>
  <si>
    <t>Georgia - 1600</t>
  </si>
  <si>
    <t>GEORGIA CP (MAR/2021 - 2025)</t>
  </si>
  <si>
    <t>1600/A0/06/881</t>
  </si>
  <si>
    <t>HEALTH, WELLBEING AND NUTRITION</t>
  </si>
  <si>
    <t>Regional Priority(ies)</t>
  </si>
  <si>
    <t>AMP - Programme, CPAP/PSN</t>
  </si>
  <si>
    <t>Romania - 3660</t>
  </si>
  <si>
    <t>ROMANIA CP (2023 - 2027)</t>
  </si>
  <si>
    <t>3660/A0/07/702</t>
  </si>
  <si>
    <t>EARLY YEARS AND EDUCATION</t>
  </si>
  <si>
    <t>Croatia - 1030</t>
  </si>
  <si>
    <t>CROATIA CP (2023 - 2027)</t>
  </si>
  <si>
    <t>1030/A0/08/001</t>
  </si>
  <si>
    <t>Azerbaijan - 0310</t>
  </si>
  <si>
    <t>AZERBAIJAN CP (MAR/2021 - 2025)</t>
  </si>
  <si>
    <t>0310/A0/06/881</t>
  </si>
  <si>
    <t>1. INVESTING IN THE VERY BEST START TO EVERY CHILD S LIFE</t>
  </si>
  <si>
    <t>Tajikistan - 4150</t>
  </si>
  <si>
    <t>TAJIKISTAN CP (2023 - 2026)</t>
  </si>
  <si>
    <t>4150/A0/06/881</t>
  </si>
  <si>
    <t>HEALTH &amp; NUTRITION AND WASH</t>
  </si>
  <si>
    <t>31.12.2026</t>
  </si>
  <si>
    <t>Albania - 0090</t>
  </si>
  <si>
    <t>ALBANIA CP (2022 - 2026)</t>
  </si>
  <si>
    <t>0090/A0/06/601</t>
  </si>
  <si>
    <t>YOUNG CHILDREN</t>
  </si>
  <si>
    <t>03.01.2022</t>
  </si>
  <si>
    <t>CPAP/PSN, Other - Programme</t>
  </si>
  <si>
    <t>Turkmenistan - 4360</t>
  </si>
  <si>
    <t>TURKMENISTAN CP (2021 - 2025)</t>
  </si>
  <si>
    <t>4360/A0/06/882</t>
  </si>
  <si>
    <t>CHILD HEALTH, NUTRITION AND DEVELOPMENT</t>
  </si>
  <si>
    <t>Bosnia and Herzegovina - 0530</t>
  </si>
  <si>
    <t>BOSNIA &amp; HERZEGOVINA CP (2021 - 2025)</t>
  </si>
  <si>
    <t>0530/A0/08/001</t>
  </si>
  <si>
    <t>HEALTH, NUTRITION AND ECD SYSTEMS</t>
  </si>
  <si>
    <t>0260/A0/06/883</t>
  </si>
  <si>
    <t>3. EDUCATION AND INCLUSION FOR ALL</t>
  </si>
  <si>
    <t>Bulgaria - 0570</t>
  </si>
  <si>
    <t>BULGARIA CP (2023 - 2027)</t>
  </si>
  <si>
    <t>0570/A0/06/001</t>
  </si>
  <si>
    <t>ECD, ECEC AND CHILD PROTECTION</t>
  </si>
  <si>
    <t>4630/A0/06/883</t>
  </si>
  <si>
    <t>3. EDUCATION AND EARLY LEARNING AND DEVELOPMENT</t>
  </si>
  <si>
    <t>0530/A0/08/002</t>
  </si>
  <si>
    <t>EDUCATION AND SKILLS DEVELOPMENT</t>
  </si>
  <si>
    <t>1600/A0/06/882</t>
  </si>
  <si>
    <t>INCLUSIVE AND QUALITY EDUCATION</t>
  </si>
  <si>
    <t>4360/A0/06/884</t>
  </si>
  <si>
    <t>QUALITY AND INCLUSIVE EDUCATION</t>
  </si>
  <si>
    <t>2390/A0/06/882</t>
  </si>
  <si>
    <t>QUALITY EDUCATION AND SKILLS BUILDING</t>
  </si>
  <si>
    <t>2660/A0/07/882</t>
  </si>
  <si>
    <t>DEVELOPMENT FOR FLOURISHING</t>
  </si>
  <si>
    <t>2450/A0/07/003</t>
  </si>
  <si>
    <t>EDUCATION AND ADAP</t>
  </si>
  <si>
    <t>8970/A0/07/882</t>
  </si>
  <si>
    <t>QUALITY AND INCLUSIVE PRE-UNIVERSITY EDUCATION</t>
  </si>
  <si>
    <t>Türkiye - 4350</t>
  </si>
  <si>
    <t>TURKIYE COUNTRY PROGRAMME (2021 - 2025)</t>
  </si>
  <si>
    <t>4350/A0/06/882</t>
  </si>
  <si>
    <t>ENHANCED ADOLESCENT DEVELOPMENT AND PARTICIPATION</t>
  </si>
  <si>
    <t>8950/A0/05/003</t>
  </si>
  <si>
    <t>SKILLED, EMPOWERED AND WELL-SUPPORTED CHILDREN, ADOLESCENTS AND YOUNG PEOPLE</t>
  </si>
  <si>
    <t>4350/A0/06/881</t>
  </si>
  <si>
    <t>EQUITABLE EARLY CHILDHOOD DEVELOPMENT</t>
  </si>
  <si>
    <t>0090/A0/06/604</t>
  </si>
  <si>
    <t>ENABLING ENVIRONMENT</t>
  </si>
  <si>
    <t>2450/A0/07/002</t>
  </si>
  <si>
    <t>EQUITABLE CHILD PROTECTION SYSTEMS</t>
  </si>
  <si>
    <t>8950/A0/05/001</t>
  </si>
  <si>
    <t>PROTECTION FROM POVERTY, VIOLENCE AND EXPLOITATION</t>
  </si>
  <si>
    <t>3660/A0/07/703</t>
  </si>
  <si>
    <t>CHILD PROTECTION</t>
  </si>
  <si>
    <t>Belarus - 0630</t>
  </si>
  <si>
    <t>BELARUS COUNTRY PROGRAMME (2021 - 2025)</t>
  </si>
  <si>
    <t>0630/A0/06/881</t>
  </si>
  <si>
    <t>SUPPORTIVE FAMILY ENVIRONMENTS</t>
  </si>
  <si>
    <t>8971/A0/06/003</t>
  </si>
  <si>
    <t>NORMATIVE AGENDA</t>
  </si>
  <si>
    <t>0260/A0/06/884</t>
  </si>
  <si>
    <t>4. CHILD RIGHTS SYSTEMS AND CHILD PROTECTION</t>
  </si>
  <si>
    <t>0530/A0/08/003</t>
  </si>
  <si>
    <t>1600/A0/06/884</t>
  </si>
  <si>
    <t>CHILD PROTECTION, ALTERNATIVE CARE AND JUVENILE JUSTICE</t>
  </si>
  <si>
    <t>4350/A0/06/883</t>
  </si>
  <si>
    <t>IMPROVED CHILD PROTECTION AND SOCIAL PROTECTION SERVICES</t>
  </si>
  <si>
    <t>0260/A0/06/881</t>
  </si>
  <si>
    <t>1. SOCIAL POLICY</t>
  </si>
  <si>
    <t>0570/A0/06/003</t>
  </si>
  <si>
    <t>SOCIAL INCLUSION AND CRM</t>
  </si>
  <si>
    <t>1600/A0/06/883</t>
  </si>
  <si>
    <t>SOCIAL PROTECTION AND CHILD RIGHTS MONITORING</t>
  </si>
  <si>
    <t>2390/A0/06/883</t>
  </si>
  <si>
    <t>CHILD AND SOCIAL PROTECTION</t>
  </si>
  <si>
    <t>5640/A0/06/883</t>
  </si>
  <si>
    <t>CROSS-SECTORAL: KNOWLEDGE AND RESOURCES</t>
  </si>
  <si>
    <t>2660/A0/07/883</t>
  </si>
  <si>
    <t>EQUITY AND EMPOWERMENT</t>
  </si>
  <si>
    <t>0630/A0/06/883</t>
  </si>
  <si>
    <t>FUTURE GENERATIONS</t>
  </si>
  <si>
    <t>AMP - Programme, Regional Priority(ies)</t>
  </si>
  <si>
    <t>8971/A0/06/002</t>
  </si>
  <si>
    <t>SECOND DECADE</t>
  </si>
  <si>
    <t>8970/A0/07/884</t>
  </si>
  <si>
    <t>YOUNG PEOPLE</t>
  </si>
  <si>
    <t>4150/A0/06/882</t>
  </si>
  <si>
    <t>0310/A0/06/883</t>
  </si>
  <si>
    <t>3. POSITIONING CHILD RIGHTS AT THE HEART OF THE NATIONAL DEVELOPMENT AGENDA</t>
  </si>
  <si>
    <t>0530/A0/08/004</t>
  </si>
  <si>
    <t>SOCIAL POLICY AND CRM</t>
  </si>
  <si>
    <t>Greece - 1650</t>
  </si>
  <si>
    <t>GREECE CP (MAR/2022 - 2026)</t>
  </si>
  <si>
    <t>1650/A0/02/001</t>
  </si>
  <si>
    <t>SOCIAL POLICY &amp; CHILD RIGHTS MONITORING</t>
  </si>
  <si>
    <t>01.03.2022</t>
  </si>
  <si>
    <t>National Priority(ies)</t>
  </si>
  <si>
    <t>2450/A0/07/001</t>
  </si>
  <si>
    <t>SOCIAL POLICY</t>
  </si>
  <si>
    <t>8950/A0/05/004</t>
  </si>
  <si>
    <t>MONITORING AND MOBILIZING RESOURCES FORCHILD RIGHTS</t>
  </si>
  <si>
    <t>4150/A0/06/884</t>
  </si>
  <si>
    <t>1650/A0/02/777</t>
  </si>
  <si>
    <t>SPECIAL PURPOSE</t>
  </si>
  <si>
    <t>8970/A0/07/777</t>
  </si>
  <si>
    <t>PRIVATE SECTOR FUNDRAISING</t>
  </si>
  <si>
    <t>AMP - Management</t>
  </si>
  <si>
    <t>0090/A0/06/601/001</t>
  </si>
  <si>
    <t>YOUNG CHILDREN - HEALTH AND NUTRITION</t>
  </si>
  <si>
    <t>IND0001116</t>
  </si>
  <si>
    <t>Health providers providing home-visiting services with adequate skills related to early detection and intervention for children with developmental risk, delay or disabilities (21-01-L3-04)</t>
  </si>
  <si>
    <t>Ukraine - 4410</t>
  </si>
  <si>
    <t>UKRAINE CP (2018 - 2023) EXT.</t>
  </si>
  <si>
    <t>4410/A0/05/884/001</t>
  </si>
  <si>
    <t>QUALITY INTEGRATED MCH INTERVENTIONS, INCLUDING IMMUNIZATION, NUTRITION SERVICES</t>
  </si>
  <si>
    <t>0310/A0/06/881/001</t>
  </si>
  <si>
    <t>1.1 HEALTH &amp; NUTRITION</t>
  </si>
  <si>
    <t>IND0001119</t>
  </si>
  <si>
    <t>Policy for home visits of new borns is developed and/or revised, adopted and in use (21-01-L3-07)</t>
  </si>
  <si>
    <t>2450/A0/07/004/001</t>
  </si>
  <si>
    <t>MOTHER AND CHILD HEALTH</t>
  </si>
  <si>
    <t>4360/A0/06/882/001</t>
  </si>
  <si>
    <t>MOTHER, NEW-BORN AND CHILD HEALTH</t>
  </si>
  <si>
    <t>4410/A0/05/884/003</t>
  </si>
  <si>
    <t>EVIDENCE-BASED DATA, DEVELOPMENT OF POLICY AND STRATEGY AND DESIGN OF MCH SERVICE</t>
  </si>
  <si>
    <t>2390/A0/06/881/001</t>
  </si>
  <si>
    <t>MATERNAL, NEWBORN, CHILD AND ADOLESCENTCARE</t>
  </si>
  <si>
    <t>IND0001128</t>
  </si>
  <si>
    <t>% of targeted mothers reached through continuous social mobilization and communication to promote immunization</t>
  </si>
  <si>
    <t>04.01.2021</t>
  </si>
  <si>
    <t>2.3.2.6: Community engagement for behaviour and social change</t>
  </si>
  <si>
    <t>0530/A0/08/001/001</t>
  </si>
  <si>
    <t>IMMUNIZATION</t>
  </si>
  <si>
    <t>IND0001132</t>
  </si>
  <si>
    <t>Drop out rate between DPT1 and DPT3 coverage (21-02-L3-05)</t>
  </si>
  <si>
    <t>AMP - Programme, Other - Programme</t>
  </si>
  <si>
    <t>0530/A0/08/001/004</t>
  </si>
  <si>
    <t>2023-2025 IMMUNIZATION, SYSTEM STRENGTHENING</t>
  </si>
  <si>
    <t>01.03.2023</t>
  </si>
  <si>
    <t>1600/A0/06/881/001</t>
  </si>
  <si>
    <t>STRENGTHENED CAPACITY FOR MCH, DEVELOPMENT AND ENVIRONMENTAL HEALTH</t>
  </si>
  <si>
    <t>8970/A0/07/881/001</t>
  </si>
  <si>
    <t>MATERNAL, NEONATAL AND CHILD HEALTH</t>
  </si>
  <si>
    <t>01.01.2022</t>
  </si>
  <si>
    <t>31.12.2022</t>
  </si>
  <si>
    <t>4630/A0/06/882/002</t>
  </si>
  <si>
    <t>2.2 IMMUNIZATION AND ECD IN HEALTH</t>
  </si>
  <si>
    <t>IND0001133</t>
  </si>
  <si>
    <t>Existence of a Multi-Year Plan (MYP) for immunisation (21-02-L3-06)</t>
  </si>
  <si>
    <t>2450/A0/07/004/003</t>
  </si>
  <si>
    <t>8950/A0/05/002/001</t>
  </si>
  <si>
    <t>ECD INTEGRATED IN NATIONAL POLICIES ANDBUDGETS</t>
  </si>
  <si>
    <t>3660/A0/07/702/001</t>
  </si>
  <si>
    <t>HEALTH DIMENSION</t>
  </si>
  <si>
    <t>IND0001136</t>
  </si>
  <si>
    <t>Months with stockout of DTP containing vaccine at the national level (Target: 0 month) (21-02-L3-09)</t>
  </si>
  <si>
    <t>IND0001137</t>
  </si>
  <si>
    <t>Months with stockout of measles vaccine at the national level (Target: 0 month) (21-02-L3-10)</t>
  </si>
  <si>
    <t>8971/A0/06/001/001</t>
  </si>
  <si>
    <t>1.1 PRIMARY HEALTH CARE SERVICES</t>
  </si>
  <si>
    <t>IND0001138</t>
  </si>
  <si>
    <t>Percentage of cold chain equipment having electronic continuous temperature monitoring system (21-02-L3-11)</t>
  </si>
  <si>
    <t>0260/A0/06/882/001</t>
  </si>
  <si>
    <t>2.1. PREVENTIVE, PROMOTIVE AND CURATIVEHEALTHCARE SERVICES</t>
  </si>
  <si>
    <t>IND0001153</t>
  </si>
  <si>
    <t>Costed implementation plan for maternal, newborn and child health care available (21-03-L3-06)</t>
  </si>
  <si>
    <t>4150/A0/06/881/005</t>
  </si>
  <si>
    <t>BASIC AND SAFELY MANAGED CLIMATE RESILIENT WASH</t>
  </si>
  <si>
    <t>IND0001157</t>
  </si>
  <si>
    <t>Health care facilities with functioning basic water, sanitation and hygiene facilities</t>
  </si>
  <si>
    <t>31.12.2024</t>
  </si>
  <si>
    <t>2660/A0/07/881/002</t>
  </si>
  <si>
    <t>SUPPORT FOR FAMILIES AND CAREGIVERS</t>
  </si>
  <si>
    <t>IND0001160</t>
  </si>
  <si>
    <t>International Classification of Functioning, Disability and Health is integrated into health management information system for classification of functioning and disability in children (0-19 years)</t>
  </si>
  <si>
    <t>2390/A0/06/881/003</t>
  </si>
  <si>
    <t>SAFE AND CLEAN ENVIRONMENT</t>
  </si>
  <si>
    <t>IND0001164</t>
  </si>
  <si>
    <t>National Health strategies and plans with mainstreamed risk reduction/resilience, inclusive of climate change available (21-03-L3-17)</t>
  </si>
  <si>
    <t>IND0001169</t>
  </si>
  <si>
    <t>Primary Health Care facilities providing clinical care to children under five using the IMNCI approach (21-03-L3-22)</t>
  </si>
  <si>
    <t>4150/A0/06/881/001</t>
  </si>
  <si>
    <t>REPRODUCTIVE, MATERNAL, NEWBORN, CHILD AND ADOLESCENT HEALTH</t>
  </si>
  <si>
    <t>IND0001172</t>
  </si>
  <si>
    <t>Use of digital tools at service delivery points to improve quality, timeliness and availability of routine data Note: health service delivery points, to be defined by each country (e.g. Facility, outreach and/or community)? Note: measure should be text (Y</t>
  </si>
  <si>
    <t>0260/A0/06/882/002</t>
  </si>
  <si>
    <t>2.2. COORDINATED AND RESPONSIVE NUTRITION SERVICES</t>
  </si>
  <si>
    <t>IND0001181</t>
  </si>
  <si>
    <t>Existence of a national management information system that includes disaggregated data on nutrition, including sex-disaggregated data</t>
  </si>
  <si>
    <t>2.3.4.2: Information systems and nutrition assessments</t>
  </si>
  <si>
    <t>8970/A0/07/881/002</t>
  </si>
  <si>
    <t>4150/A0/06/881/002</t>
  </si>
  <si>
    <t>MATERNAL, CHILD AND ADOLESCENT NUTRITION</t>
  </si>
  <si>
    <t>IND0001183</t>
  </si>
  <si>
    <t>Implementation of a national strategy to prevent stunting in children</t>
  </si>
  <si>
    <t>IND0001184</t>
  </si>
  <si>
    <t>Implementation of policy actions or programmes for the prevention of overweight and obesity in children</t>
  </si>
  <si>
    <t>2390/A0/06/881/002</t>
  </si>
  <si>
    <t>DOUBLE BURDEN OF MALNUTRITION</t>
  </si>
  <si>
    <t>IND0001191</t>
  </si>
  <si>
    <t>Number of service delivery points (health facility or community) that provide IYCF counselling</t>
  </si>
  <si>
    <t>8950/A0/05/002/002</t>
  </si>
  <si>
    <t>QUALITY AND INCLUSIVE HEALTH, NUTRITION, ECE AND ECI FOR ALL YOUNG CHILDREN</t>
  </si>
  <si>
    <t>4630/A0/06/882/003</t>
  </si>
  <si>
    <t>2.3 NUTRITION</t>
  </si>
  <si>
    <t>IND0001195</t>
  </si>
  <si>
    <t>Percentage of health and nutrition workers trained to provide IYCF counselling services as per national standards</t>
  </si>
  <si>
    <t>2450/A0/07/004/002</t>
  </si>
  <si>
    <t>NUTRITION</t>
  </si>
  <si>
    <t>1650/A0/02/001/004</t>
  </si>
  <si>
    <t>PREVENT &amp; ADRESS CHILDHOOD OVERWEIGHT-OBESITY</t>
  </si>
  <si>
    <t>IND0001250</t>
  </si>
  <si>
    <t>Number of adolescent girls and boys who received services for the prevention of overweight and obesity</t>
  </si>
  <si>
    <t>IND0001251</t>
  </si>
  <si>
    <t>Number of health and nutrition workers trained to provide anemia prevention and adolescent nutrition counselling services as per national standards</t>
  </si>
  <si>
    <t>4360/A0/06/882/002</t>
  </si>
  <si>
    <t>HEALTHY NUTRITION</t>
  </si>
  <si>
    <t>0090/A0/06/602/002</t>
  </si>
  <si>
    <t>SCHOOL AGE - HEALTH AND NUTRITION</t>
  </si>
  <si>
    <t>IND0001252</t>
  </si>
  <si>
    <t>Number of schools providing direct nutrition interventions</t>
  </si>
  <si>
    <t>8971/A0/06/001/002</t>
  </si>
  <si>
    <t>1.2 EARLY CHILDHOOD AND PRIMARY EDUCATION SERVICES</t>
  </si>
  <si>
    <t>IND0001253</t>
  </si>
  <si>
    <t>Number of schools providing health and nutrition education as part of school curriculum</t>
  </si>
  <si>
    <t>0090/A0/06/602/001</t>
  </si>
  <si>
    <t>SCHOOL AGE - EDUCATION</t>
  </si>
  <si>
    <t>IND0001262</t>
  </si>
  <si>
    <t>Service Delivery -  Out of school children in the reporting year who participated in early learning, primary or secondary education through UNICEF supported programmes</t>
  </si>
  <si>
    <t>4150/A0/06/882/002</t>
  </si>
  <si>
    <t>SAFE LEARNING ENVIRONMENT</t>
  </si>
  <si>
    <t>IND0001265</t>
  </si>
  <si>
    <t>Service Delivery - Emergency preparedness - Number of schools / communities  developing and implementing DRR measures/plans with UNICEF support</t>
  </si>
  <si>
    <t>2.3.6.3: Safe learning environments</t>
  </si>
  <si>
    <t>1030/A0/08/002/004</t>
  </si>
  <si>
    <t>CROATIA UKRAINE RESPONSE - EDUCATION</t>
  </si>
  <si>
    <t>IND0001266</t>
  </si>
  <si>
    <t>Service Delivery - Emergency response - UNICEF-targeted children in humanitarian situations accessing formal or non-formal basic education (including pre-primary schools/early childhood learning spaces), see guidance</t>
  </si>
  <si>
    <t>5640/A0/06/882/002</t>
  </si>
  <si>
    <t>ADOLESCENT LEARNING AND LIFE-SKILLS</t>
  </si>
  <si>
    <t>IND0001278</t>
  </si>
  <si>
    <t>System Strengthening - Education sector planning - Education Sector Plan or Transitional Education Sector Plan developed with UNICEF support available (22-01-L3-25)</t>
  </si>
  <si>
    <t>8950/A0/05/003/001</t>
  </si>
  <si>
    <t>QUALITY AND INCLUSIVE EDUCATION FOR ALLCHILDREN AND ADOLESCENTS</t>
  </si>
  <si>
    <t>31.12.2023</t>
  </si>
  <si>
    <t>4150/A0/06/882/001</t>
  </si>
  <si>
    <t>ACCESS TO FORMAL AND NON-FORMAL EDUCATION AND SERVICES</t>
  </si>
  <si>
    <t>0260/A0/06/883/001</t>
  </si>
  <si>
    <t>3.1. INCLUSIVE AND EQUITABLE EDUCATION OUTCOMES FOR ALL CHILDREN.</t>
  </si>
  <si>
    <t>IND0001280</t>
  </si>
  <si>
    <t>System Strengthening - Education sector planning - Existence of national strategies to address inequities in education access, participation and retention - score (1-4), see guidance (22-01-L3-27)</t>
  </si>
  <si>
    <t>1030/A0/08/002/001</t>
  </si>
  <si>
    <t>SYSTEM STRENGTHENING FOR EDUCATION/ADAP</t>
  </si>
  <si>
    <t>1600/A0/06/882/001</t>
  </si>
  <si>
    <t>PRESCHOOL STANDARDS AND LEGISLATION</t>
  </si>
  <si>
    <t>1650/A0/02/002/001</t>
  </si>
  <si>
    <t>EQUITY-FOCUSED EDUCATION - POLICY DEVELOPMENT</t>
  </si>
  <si>
    <t>2390/A0/06/882/002</t>
  </si>
  <si>
    <t>QUALITY PRIMARY AND SECONDARY EDUCATION</t>
  </si>
  <si>
    <t>2450/A0/07/003/001</t>
  </si>
  <si>
    <t>ECD/ECE SYSTEM</t>
  </si>
  <si>
    <t>IND0001301</t>
  </si>
  <si>
    <t>System Strengthening - Gender - National education sector plan/policies support gender-responsive environments - score (1-4), see guidance</t>
  </si>
  <si>
    <t>3660/A0/07/702/002</t>
  </si>
  <si>
    <t>EDUCATION AND ECEC DIMENSION/LEARNING</t>
  </si>
  <si>
    <t>1650/A0/02/002/002</t>
  </si>
  <si>
    <t>EQUITABLE SCHOOL PRACTICES (CAPACITIES &amp; RESOURCES)</t>
  </si>
  <si>
    <t>IND0001314</t>
  </si>
  <si>
    <t>System Strengthening - Innovations - Innovations to improve access and learning for the most disadvantaged children are implemented at scale and are sustainable - score (1-4), see guidance</t>
  </si>
  <si>
    <t>2450/A0/07/003/002</t>
  </si>
  <si>
    <t>EDUCATION SYSTEM STRENGTHENING</t>
  </si>
  <si>
    <t>IND0001332</t>
  </si>
  <si>
    <t>Service Delivery - Early learning - ECD centres benefiting from UNICEF interventions</t>
  </si>
  <si>
    <t>8970/A0/07/882/001</t>
  </si>
  <si>
    <t>QUALITY INCLUSIVE PRE-SCHOOL EDUCATION</t>
  </si>
  <si>
    <t>IND0001334</t>
  </si>
  <si>
    <t>Service Delivery - Early learning - ECD facilitators/teachers who received  training with funding provided by UNICEF</t>
  </si>
  <si>
    <t>4350/A0/06/881/002</t>
  </si>
  <si>
    <t>QUALITY AND INCLUSIVE ECE SERVICES</t>
  </si>
  <si>
    <t>IND0001336</t>
  </si>
  <si>
    <t>Service Delivery - Early learning - Number of children benefiting from early childhood education through alternative approaches (such as home based provision of ECD, accelerated school readiness models, parent education, among others) with support from UN</t>
  </si>
  <si>
    <t>0630/A0/06/881/001</t>
  </si>
  <si>
    <t>INCLUSIVE ECD/ECE SERVICES</t>
  </si>
  <si>
    <t>IND0001350</t>
  </si>
  <si>
    <t>System Strengthening - Early learning - Early learning policy and early learning programme including quality early learning curriculum and standards - score (1-4), see guidance</t>
  </si>
  <si>
    <t>0260/A0/06/883/003</t>
  </si>
  <si>
    <t>3.3. QUALITY AND INCLUSIVE PRESCHOOL EDUCATION FOR ALL</t>
  </si>
  <si>
    <t>IND0001352</t>
  </si>
  <si>
    <t>System Strengthening - Early learning - Existence of national policy, leadership and budget for early learning - score (1-4), see guidance</t>
  </si>
  <si>
    <t>0310/A0/06/881/002</t>
  </si>
  <si>
    <t>1.2 EARLY LEARNING AND INCLUSIVE EDUCATION</t>
  </si>
  <si>
    <t>0570/A0/06/001/002</t>
  </si>
  <si>
    <t>QUALITY AND INCLUSIVE ECEC</t>
  </si>
  <si>
    <t>0570/A0/06/002/001</t>
  </si>
  <si>
    <t>4360/A0/06/884/001</t>
  </si>
  <si>
    <t>EARLY LEARNING</t>
  </si>
  <si>
    <t>0090/A0/06/601/002</t>
  </si>
  <si>
    <t>YOUNG CHILDREN - EARLY CHILDHOOD EDUCATION</t>
  </si>
  <si>
    <t>IND0001353</t>
  </si>
  <si>
    <t>System Strengthening - Early learning - Existence of quality teaching and learning environments for early learning - score (1-4), see guidance</t>
  </si>
  <si>
    <t>IND0001364</t>
  </si>
  <si>
    <t>System Strengthening - EMIS - National EMIS  provides quality and timely data - score (1-4), see guidance (22-02-L3-43)</t>
  </si>
  <si>
    <t>IND0001388</t>
  </si>
  <si>
    <t>System Strengthening - Teachers - The scope and quality of national teacher professional development - score (1-4), see guidance</t>
  </si>
  <si>
    <t>1030/A0/08/002/002</t>
  </si>
  <si>
    <t>IMPROVED WELLBEING AND LEARNING</t>
  </si>
  <si>
    <t>1600/A0/06/882/002</t>
  </si>
  <si>
    <t>INCLUSIVE AND QUALITY GENERAL EDUCATION</t>
  </si>
  <si>
    <t>2660/A0/07/882/001</t>
  </si>
  <si>
    <t>QUALITY, INCLUSIVE LEARNING ENVIRONMENTS</t>
  </si>
  <si>
    <t>4630/A0/06/883/003</t>
  </si>
  <si>
    <t>3.3 TEACHERS COMPETENCIES</t>
  </si>
  <si>
    <t>8970/A0/07/882/002</t>
  </si>
  <si>
    <t>SYSTEM-WIDE QUALITY TEACHING AND LEARNING IN INCLUSIVE SCHOOLS</t>
  </si>
  <si>
    <t>IND0001389</t>
  </si>
  <si>
    <t>System Strengthening - Early learning - Existence of effective governance for early learning - score (1-4), see guidance</t>
  </si>
  <si>
    <t>1030/A0/08/001/001</t>
  </si>
  <si>
    <t>ENABLING ENVIRONMENT FOR INTEGRATED ECD</t>
  </si>
  <si>
    <t>2390/A0/06/882/001</t>
  </si>
  <si>
    <t>PRE-SCHOOL EDUCATION, DEVELOPMENT</t>
  </si>
  <si>
    <t>IND0001399</t>
  </si>
  <si>
    <t>Service Delivery -  Schools that have included life skills and citizenship education in their school plans with UNICEF support</t>
  </si>
  <si>
    <t>0310/A0/06/882/002</t>
  </si>
  <si>
    <t>2.2 SKILL DEVELOPMENT AND YOUTH EMPLOYMENT</t>
  </si>
  <si>
    <t>IND0001403</t>
  </si>
  <si>
    <t>Service Delivery - Skills - Number of children who have participated in skills development programmes for learning, personal empowerment, active citizenship and/or employability through UNICEF-supported programmes</t>
  </si>
  <si>
    <t>2660/A0/07/882/002</t>
  </si>
  <si>
    <t>EMPOWERING ADOLESCENTS AND YOUNG PEOPLE</t>
  </si>
  <si>
    <t>8950/A0/05/003/002</t>
  </si>
  <si>
    <t>ADOLESCENTS PARTICIPATION, SKILLS AND EMPLOYABILITY ENHANCED</t>
  </si>
  <si>
    <t>4150/A0/06/882/005</t>
  </si>
  <si>
    <t>SKILLS AND EMPLOYABILITY</t>
  </si>
  <si>
    <t>4350/A0/06/882/006</t>
  </si>
  <si>
    <t>ADOLESCENT NFE/IFE PROGRAMMES</t>
  </si>
  <si>
    <t>4410/A0/05/887/004</t>
  </si>
  <si>
    <t>EDUCATION HUMANITARIAN RESPONSE TO UKRAINE CRISIS</t>
  </si>
  <si>
    <t>2390/A0/06/883/002</t>
  </si>
  <si>
    <t>EVAC AND DI PREVENTION AND RESPONSE SERVICES</t>
  </si>
  <si>
    <t>IND0001414</t>
  </si>
  <si>
    <t>Status of national, multi-sectoral plan(s) or strategy(ies) for coordinated action to prevent and respond to violence against children that meets key criteria for quality</t>
  </si>
  <si>
    <t>02.01.2023</t>
  </si>
  <si>
    <t>4630/A0/06/884/001</t>
  </si>
  <si>
    <t>4.1 CHILDCARE SYSTEM REFORM</t>
  </si>
  <si>
    <t>0530/A0/08/003/001</t>
  </si>
  <si>
    <t>ADEQUATE HUMAN AND FINANCIAL RESOURCES AND INSTITUTIONAL CAPACITIES</t>
  </si>
  <si>
    <t>IND0001417</t>
  </si>
  <si>
    <t>Country routinely collects and publishes key types of administrative data on violence, exploitation and abuse of children, disaggregated by age and sex</t>
  </si>
  <si>
    <t>0530/A0/08/003/006</t>
  </si>
  <si>
    <t>2023-2025 JUSTICE FOR CHILDREN</t>
  </si>
  <si>
    <t>1650/A0/02/003/001</t>
  </si>
  <si>
    <t>STRENGTHENED CHILD PROTECTION SYSTEM</t>
  </si>
  <si>
    <t>1650/A0/02/003/003</t>
  </si>
  <si>
    <t>CHILD PROTECTION RESPONSE TO VIOLENCE, ABUSE, NEGLECT AND EXPLOITA</t>
  </si>
  <si>
    <t>2660/A0/07/882/003</t>
  </si>
  <si>
    <t>SUPPORTING CHILDREN AT RISK</t>
  </si>
  <si>
    <t>2450/A0/07/002/001</t>
  </si>
  <si>
    <t>CP COORDINATION, LEGISLATION AND POLICY</t>
  </si>
  <si>
    <t>IND0001429</t>
  </si>
  <si>
    <t>Percentage of children and adolescent who were taught in their classes in the past academic year how to prevent and respond to violence such as physical fights, bullying, physical attack, forced sex, or unwanted sexual touch, by sex and age</t>
  </si>
  <si>
    <t>0530/A0/08/003/003</t>
  </si>
  <si>
    <t>AWARENESS OF AND ENHANCED SKILLS TO PREVENT VAC</t>
  </si>
  <si>
    <t>0530/A0/08/003/007</t>
  </si>
  <si>
    <t>2023-2025 VAC</t>
  </si>
  <si>
    <t>4410/A0/05/882/001</t>
  </si>
  <si>
    <t>ACCESS TO INTEGRATED SOCIAL SERVICES, INCLUDING IN HUMANITARIAN SETTINGS</t>
  </si>
  <si>
    <t>IND0001431</t>
  </si>
  <si>
    <t>Percentage of UNICEF-targeted girls and boys in humanitarian situations provided with psychosocial support, including access to child friendly spaces with intersectoral programming interventions</t>
  </si>
  <si>
    <t>01.01.2020</t>
  </si>
  <si>
    <t>0090/A0/06/603/001</t>
  </si>
  <si>
    <t>PROTECTING CHILDREN - DEINSTITUTIONALIZATION</t>
  </si>
  <si>
    <t>IND0001474</t>
  </si>
  <si>
    <t>An alternative care policy in line with the 2009 Guidelines for the Alternative Care of Children is available in the country (23-03-L3-01)</t>
  </si>
  <si>
    <t>2.5.1.4: Continuity of essential services and humanitarian assistance</t>
  </si>
  <si>
    <t>0570/A0/06/001/003</t>
  </si>
  <si>
    <t>PREVENTION OF FAMILY SEPARATION</t>
  </si>
  <si>
    <t>1030/A0/08/003/001</t>
  </si>
  <si>
    <t>STRENGTHENED CHILD PROTECTION SYSTEMS</t>
  </si>
  <si>
    <t>1600/A0/06/884/001</t>
  </si>
  <si>
    <t>CHILD PROTECTION AND SOCIAL SERVICES SYSTEMS</t>
  </si>
  <si>
    <t>4360/A0/06/883/002</t>
  </si>
  <si>
    <t>PROTECTION OF CHILDREN FROM VIOLENCE</t>
  </si>
  <si>
    <t>4410/A0/05/882/003</t>
  </si>
  <si>
    <t>ALTERNATIVE CHILD CARE</t>
  </si>
  <si>
    <t>4150/A0/06/881/004</t>
  </si>
  <si>
    <t>CLIMATE RESILIENT WASH POLICY, STRATEGIES</t>
  </si>
  <si>
    <t>IND0001485</t>
  </si>
  <si>
    <t xml:space="preserve">Existence and implementation of national water, sanitation and hygiene sector policy and strategy </t>
  </si>
  <si>
    <t>2.3.7.1: Leadership and coordination</t>
  </si>
  <si>
    <t>IND0001544</t>
  </si>
  <si>
    <t>Number of schools supported by UNICEF during the year of reporting with separate sanitation facilities for boys and girls</t>
  </si>
  <si>
    <t>0090/A0/06/604/001</t>
  </si>
  <si>
    <t>ENABLING ENVIRONMENT - PUBLIC FINANCING</t>
  </si>
  <si>
    <t>IND0001572</t>
  </si>
  <si>
    <t>Evidence generated on budgets and their linkages to child outcomes to improve budget allocations/expenditure for children</t>
  </si>
  <si>
    <t>0260/A0/06/881/002</t>
  </si>
  <si>
    <t>1.2. PUBLIC INVESTMENTS AND PARTNERSHIPS FOR FAMILIES AND CHILDREN</t>
  </si>
  <si>
    <t>0630/A0/06/884/004</t>
  </si>
  <si>
    <t>PUBLIC FINANCE &amp; SOCIAL PROTECTION FOR CHILDREN</t>
  </si>
  <si>
    <t>0570/A0/06/003/001</t>
  </si>
  <si>
    <t>CHILD POVERTY REDUCTION</t>
  </si>
  <si>
    <t>1600/A0/06/883/002</t>
  </si>
  <si>
    <t>CAPACITY FOR PLANNING, PF4C, IMPLEMENTING AND MONITORING SOCIAL PROGRAMMES</t>
  </si>
  <si>
    <t>2390/A0/06/883/001</t>
  </si>
  <si>
    <t>SOCIAL PROTECTION, CHILD POVERTY</t>
  </si>
  <si>
    <t>2660/A0/07/883/001</t>
  </si>
  <si>
    <t>IMPROVED PUBLIC EXPENDITURES</t>
  </si>
  <si>
    <t>2450/A0/07/001/003</t>
  </si>
  <si>
    <t>PUBLIC FINANCE FOR CHILDREN</t>
  </si>
  <si>
    <t>8950/A0/05/004/003</t>
  </si>
  <si>
    <t>PARTNERSHIPS FOR CHILD OUTCOMES</t>
  </si>
  <si>
    <t>3660/A0/07/701/001</t>
  </si>
  <si>
    <t>STRATEGIC PARTNERSHIPS WORK FOR ALL CHILDREN</t>
  </si>
  <si>
    <t>4150/A0/06/884/002</t>
  </si>
  <si>
    <t>PF4C</t>
  </si>
  <si>
    <t>4350/A0/06/884/002</t>
  </si>
  <si>
    <t>INVESTMENTS FOR CHILDREN</t>
  </si>
  <si>
    <t>4360/A0/06/881/001</t>
  </si>
  <si>
    <t>RESULTS-BASED PLANNING AND BUDGETING</t>
  </si>
  <si>
    <t>4410/A0/05/881/003</t>
  </si>
  <si>
    <t>PUBLIC FINANCES FOR CHILDREN</t>
  </si>
  <si>
    <t>0310/A0/06/883/001</t>
  </si>
  <si>
    <t>3.1 SOCIAL POLICY &amp; PF4C</t>
  </si>
  <si>
    <t>IND0001573</t>
  </si>
  <si>
    <t>Strengthened capacity of stakeholders in budgeting at all levels of government to improve spending outcomes for children</t>
  </si>
  <si>
    <t>4630/A0/06/881/001</t>
  </si>
  <si>
    <t>1.1 CHILD RIGHTS MONITORING</t>
  </si>
  <si>
    <t>0090/A0/06/602/003</t>
  </si>
  <si>
    <t>SCHOOL AGE - 21ST CENTURY SKILLS</t>
  </si>
  <si>
    <t>IND0001605</t>
  </si>
  <si>
    <t>Existence of a multi-sectoral, adolescent policy/action plan (reflecting sectoral commitments for adolescents)</t>
  </si>
  <si>
    <t>0260/A0/06/883/005</t>
  </si>
  <si>
    <t>3.5. ADOLESCENTS DEVELOPMENT</t>
  </si>
  <si>
    <t>01.10.2021</t>
  </si>
  <si>
    <t>1600/A0/06/881/004</t>
  </si>
  <si>
    <t>MENTAL HEALTH AND SCHOOL-BASED NUTRITION</t>
  </si>
  <si>
    <t>2390/A0/06/882/003</t>
  </si>
  <si>
    <t>SKILLS DEVELOPMENT</t>
  </si>
  <si>
    <t>0570/A0/06/002/002</t>
  </si>
  <si>
    <t>ADOLESCENT PARTICIPATION AND EMPOWERMENT</t>
  </si>
  <si>
    <t>IND0001606</t>
  </si>
  <si>
    <t>Existence of a strengthened system for adolescent participation</t>
  </si>
  <si>
    <t>2.4.4.3: Adolescent engagement and participation</t>
  </si>
  <si>
    <t>8971/A0/06/002/002</t>
  </si>
  <si>
    <t>2.2 ADOLESCENCE AND YOUTH EMPOWERMENT</t>
  </si>
  <si>
    <t>4630/A0/06/881/004</t>
  </si>
  <si>
    <t>1.4 YOUTH</t>
  </si>
  <si>
    <t>2450/A0/07/003/003</t>
  </si>
  <si>
    <t>3660/A0/07/701/003</t>
  </si>
  <si>
    <t>CHILD PARTICIPATION</t>
  </si>
  <si>
    <t>8970/A0/07/884/003</t>
  </si>
  <si>
    <t>INCREASING PARTICIPATION</t>
  </si>
  <si>
    <t>4150/A0/06/882/004</t>
  </si>
  <si>
    <t>PARTICIPATION</t>
  </si>
  <si>
    <t>4350/A0/06/882/003</t>
  </si>
  <si>
    <t>ADOLESCENT DEVELOPMENT AND PARTICIPATION</t>
  </si>
  <si>
    <t>IND0001607</t>
  </si>
  <si>
    <t xml:space="preserve">Number of adolescent girls and boys who completed a skills development program  </t>
  </si>
  <si>
    <t>0630/A0/06/883/004</t>
  </si>
  <si>
    <t>ADOLESCENT PARTICIPATION</t>
  </si>
  <si>
    <t>0530/A0/08/002/003</t>
  </si>
  <si>
    <t>ADOLESCENTS AND YOUTH SKILLS DEVELOPMENT</t>
  </si>
  <si>
    <t>AMP - Programme, AMP - Programme, Other - Programme, Other - Programme</t>
  </si>
  <si>
    <t>1030/A0/08/002/003</t>
  </si>
  <si>
    <t>SKILLS BUILDING AND PARTICIPATION</t>
  </si>
  <si>
    <t>1650/A0/02/004/003</t>
  </si>
  <si>
    <t>SKILLS DEVELOPMENT IN YOUNG PEOPLE</t>
  </si>
  <si>
    <t>8970/A0/07/884/001</t>
  </si>
  <si>
    <t>DEVELOPING AND APPLYING SKILLS</t>
  </si>
  <si>
    <t>4410/A0/05/883/004</t>
  </si>
  <si>
    <t>ADOLESCENTS &amp; YOUTH SKILLS AND COMPETENCIES INCREASED IN PREPARATION OF ADULT LIF</t>
  </si>
  <si>
    <t>0260/A0/06/881/004</t>
  </si>
  <si>
    <t>1.4. POSITIVE GENDER SOCIALIZATION PROCESSES</t>
  </si>
  <si>
    <t>IND0001612</t>
  </si>
  <si>
    <t xml:space="preserve">Gender - Existence at scale policy frameworks to promote non-discrimination for girls and boys </t>
  </si>
  <si>
    <t>IND0001616</t>
  </si>
  <si>
    <t>Gender - Number of frontline social workers or child protection workers trained with materials on gender roles and practices</t>
  </si>
  <si>
    <t>IND0001619</t>
  </si>
  <si>
    <t>Gender - Number of individuals in programme area reached with community based IEC campaign with at least 50% messaging and interactive discussions on gender equitable roles and practices</t>
  </si>
  <si>
    <t>2450/A0/07/880/004</t>
  </si>
  <si>
    <t>SBC AND GENDER</t>
  </si>
  <si>
    <t>2390/A0/06/880/004</t>
  </si>
  <si>
    <t>COMMUNICATION AND ADVOCACY FOR PROGRAMME RESULTS</t>
  </si>
  <si>
    <t>IND0001639</t>
  </si>
  <si>
    <t>Share of Voice on child-related issues in target media</t>
  </si>
  <si>
    <t>3.4.1: Communication</t>
  </si>
  <si>
    <t>0630/A0/06/880/004</t>
  </si>
  <si>
    <t>COMMUNICATIONS &amp; ADVOCACY</t>
  </si>
  <si>
    <t>IND0001640</t>
  </si>
  <si>
    <t>Percentage of media coverage that includes UNICEF key messages</t>
  </si>
  <si>
    <t>0570/A0/06/880/004</t>
  </si>
  <si>
    <t>COMMUNICATION, ADVOCACY AND PARTNERSHIPS</t>
  </si>
  <si>
    <t>IND0001641</t>
  </si>
  <si>
    <t>Number of articles/broadcasts with UNICEF mentions in target media</t>
  </si>
  <si>
    <t>1030/A0/08/880/003</t>
  </si>
  <si>
    <t>1600/A0/06/880/003</t>
  </si>
  <si>
    <t>COMMUNICATIONS AND ADVOCACY</t>
  </si>
  <si>
    <t>2660/A0/07/880/004</t>
  </si>
  <si>
    <t>COMMUNICATIONS, ADVOCACY AND PARTNERSHIPS</t>
  </si>
  <si>
    <t>4630/A0/06/880/005</t>
  </si>
  <si>
    <t>5.5 COMMUNICATION, ADVOCACY AND PARTNERSHIPS</t>
  </si>
  <si>
    <t>8950/A0/05/880/004</t>
  </si>
  <si>
    <t>COMMUNICATIONS, ADVOCACY AND PARTNERSHIP</t>
  </si>
  <si>
    <t>3660/A0/07/880/003</t>
  </si>
  <si>
    <t>CROSS-SECTORAL AREAS (PMER, COMMS, ETC)</t>
  </si>
  <si>
    <t>0260/A0/06/880/005</t>
  </si>
  <si>
    <t>5.5. COMMUNICATION AND ADVOCACY</t>
  </si>
  <si>
    <t>IND0001642</t>
  </si>
  <si>
    <t>Number of high-profile individuals who publicly support/amplify UNICEF advocacy messages and initiatives</t>
  </si>
  <si>
    <t>1650/A0/02/880/006</t>
  </si>
  <si>
    <t>EXTERNAL RELATIONS</t>
  </si>
  <si>
    <t>IND0001652</t>
  </si>
  <si>
    <t xml:space="preserve">Number of users on UNICEF websites and blogs </t>
  </si>
  <si>
    <t>8971/A0/06/880/003</t>
  </si>
  <si>
    <t>COMMUNICATION, ADVOCACY AND PARTNERSHIP</t>
  </si>
  <si>
    <t>Other - Programme, Regional Priority(ies)</t>
  </si>
  <si>
    <t>4360/A0/06/880/004</t>
  </si>
  <si>
    <t>Other - Management</t>
  </si>
  <si>
    <t>IND0001654</t>
  </si>
  <si>
    <t xml:space="preserve">Number of followers across all UNICEF social media channels </t>
  </si>
  <si>
    <t>2450/A0/07/880/006</t>
  </si>
  <si>
    <t>4410/A0/05/880/006</t>
  </si>
  <si>
    <t>COMMUNICATIONS, ADVOCACY AND PARTNERSHIP ON CHILDREN S RIGHTS</t>
  </si>
  <si>
    <t>IND0001655</t>
  </si>
  <si>
    <t>Number of video views</t>
  </si>
  <si>
    <t>2660/A0/07/880/003</t>
  </si>
  <si>
    <t>CROSS-SECTORAL</t>
  </si>
  <si>
    <t>IND0001666</t>
  </si>
  <si>
    <t>Percentage of UNICEF partners with improved knowledge and understanding of protection from sexual exploitation and abuse (PSEA) standards and protocols</t>
  </si>
  <si>
    <t>8970/A0/07/777/002</t>
  </si>
  <si>
    <t>KEY INFLUENCERS</t>
  </si>
  <si>
    <t>IND0001686</t>
  </si>
  <si>
    <t>Gross revenue from foundations</t>
  </si>
  <si>
    <t>0630/A0/06/884/001</t>
  </si>
  <si>
    <t>PUBLIC-PRIVATE PARTNERSHIPS</t>
  </si>
  <si>
    <t>IND0001694</t>
  </si>
  <si>
    <t>Number of active cash donors</t>
  </si>
  <si>
    <t>0260/A0/06/884/002</t>
  </si>
  <si>
    <t>4.2. STRENGTHENED CHILD PROTECTION AND JUSTICE SYSTEMS</t>
  </si>
  <si>
    <t>IND0017527</t>
  </si>
  <si>
    <t xml:space="preserve">Number of UNICEF-targeted children, adolescents, parents and caregivers provided with community-based mental health and psychosocial support services </t>
  </si>
  <si>
    <t>01.02.2021</t>
  </si>
  <si>
    <t>0630/A0/06/880/006</t>
  </si>
  <si>
    <t>UKRAINE RESPONSE</t>
  </si>
  <si>
    <t>HPM (Humanitarian Performance Monitoring)</t>
  </si>
  <si>
    <t>0570/A0/06/001/006</t>
  </si>
  <si>
    <t>UKR-CP</t>
  </si>
  <si>
    <t>1030/A0/08/003/004</t>
  </si>
  <si>
    <t>CROATIA UKRAINE RESPONSE - CHILD AND SOCIAL PROTECTION</t>
  </si>
  <si>
    <t>1650/A0/02/003/004</t>
  </si>
  <si>
    <t>UKRAINE REFUGEE RESPONSE - CHILD PROTECTION</t>
  </si>
  <si>
    <t>8950/A0/05/001/004</t>
  </si>
  <si>
    <t>HUMANITARIAN RESPONSE TO UKRAINE CRISIS</t>
  </si>
  <si>
    <t>4350/A0/06/883/002</t>
  </si>
  <si>
    <t>4350/A0/06/883/006</t>
  </si>
  <si>
    <t>0090/A0/06/603</t>
  </si>
  <si>
    <t>PROTECTING CHILDREN</t>
  </si>
  <si>
    <t>13.04.2021</t>
  </si>
  <si>
    <t>0310/A0/06/882</t>
  </si>
  <si>
    <t>2. INVESTING IN THE SECOND DECADE OF LIFE AND THE TRANSITION TO ADULTHOOD</t>
  </si>
  <si>
    <t>1030/A0/08/003</t>
  </si>
  <si>
    <t>SOCIAL INCLUSION, PROTECTION AND CRM</t>
  </si>
  <si>
    <t>4150/A0/06/883</t>
  </si>
  <si>
    <t>1600/A0/06/881/003</t>
  </si>
  <si>
    <t>PUBLIC AWARENESS ON IMMUNIZATION, NUTRITION, HYGIENE, MENTAL HEALTH AND ECD</t>
  </si>
  <si>
    <t>IND0020418</t>
  </si>
  <si>
    <t>Availability of an evidence-based and budgeted demand generation strategy/plan that addresses behavioral bottlenecks affecting demand for immunization, which developed and implemented with UNICEF support</t>
  </si>
  <si>
    <t>01.09.2021</t>
  </si>
  <si>
    <t>1650/A0/02/001/002</t>
  </si>
  <si>
    <t>PUBLIC AND PRIVATE INVESTMENTS FOR CHILDREN</t>
  </si>
  <si>
    <t>IND0021868</t>
  </si>
  <si>
    <t>Number of local governments (urban and rural) that effectively coordinate/monitor and/or deliver social services at local level.</t>
  </si>
  <si>
    <t>2.2.6.1: Invest in strengthening the capacities of local actors (national and local authorities, CSOs and communities) inhumanitarian action</t>
  </si>
  <si>
    <t>2450/A0/07/002/003</t>
  </si>
  <si>
    <t>PREVENTION OF HARMFUL SOCIAL AND GENDERBELIEFS AND PRACTICES</t>
  </si>
  <si>
    <t>IND0021873</t>
  </si>
  <si>
    <t>Number of women, men, girls and boys reached by social norm change interventions</t>
  </si>
  <si>
    <t>0530/A0/08/002/002</t>
  </si>
  <si>
    <t>IND0021885</t>
  </si>
  <si>
    <t># children receiving individual learning materials</t>
  </si>
  <si>
    <t>0570/A0/06/002/003</t>
  </si>
  <si>
    <t>UKR-EDUCATION - CHILDREN ON THE MOVE</t>
  </si>
  <si>
    <t>3660/A0/07/702/006</t>
  </si>
  <si>
    <t>UKRAINE EMERGENCY EDUCATION AND ECEC</t>
  </si>
  <si>
    <t>8970/A0/07/882/003</t>
  </si>
  <si>
    <t>HAC UKRAINE-EDUCATION</t>
  </si>
  <si>
    <t>IND0021889</t>
  </si>
  <si>
    <t xml:space="preserve"># of children accessing MHPSS in their schools/learning programmes </t>
  </si>
  <si>
    <t>2.3.6.4: Mental Health and Psychosocial support</t>
  </si>
  <si>
    <t>1030/A0/08/777/001</t>
  </si>
  <si>
    <t>INDIVIDUAL SUPPORTERS</t>
  </si>
  <si>
    <t>IND0021897</t>
  </si>
  <si>
    <t>Amount of gross income acquired through Individual Giving (cash, pledge fundraising, mid-level donors)</t>
  </si>
  <si>
    <t>1650/A0/02/777/001</t>
  </si>
  <si>
    <t>INDIVIDUAL GIVING</t>
  </si>
  <si>
    <t>1030/A0/08/777</t>
  </si>
  <si>
    <t>0570/A0/06/777/001</t>
  </si>
  <si>
    <t>IND0021900</t>
  </si>
  <si>
    <t>Amount of PSFR income raised nationally (ORR)</t>
  </si>
  <si>
    <t>1600/A0/06/883/004</t>
  </si>
  <si>
    <t>STRATEGIC PARTNERSHIPS FOR CHILD RIGHTS</t>
  </si>
  <si>
    <t>IND0021915</t>
  </si>
  <si>
    <t>Existence of a comprehensive child rights law/bill/code</t>
  </si>
  <si>
    <t>IND0021920</t>
  </si>
  <si>
    <t>Existence of functional sector or cluster coordination for Education</t>
  </si>
  <si>
    <t>2.3.6.1: Leadership and coordination</t>
  </si>
  <si>
    <t>1650/A0/02/777/002</t>
  </si>
  <si>
    <t>BUSINESS</t>
  </si>
  <si>
    <t>IND0021924</t>
  </si>
  <si>
    <t>Amount of gross income acquired through partnerships (global philanthropy, membership/faith-based organizations, foundations and corporate partners)</t>
  </si>
  <si>
    <t>8970/A0/07/777/003</t>
  </si>
  <si>
    <t>BUSINESSES</t>
  </si>
  <si>
    <t>2450/A0/07/004/004</t>
  </si>
  <si>
    <t>WASH, DRR AND CLIMATE CHANGE</t>
  </si>
  <si>
    <t>IND0021926</t>
  </si>
  <si>
    <t>In the year of reporting, what is the number of additional students that gained access to WASH facilities (one or more of the following: basic water, sanitation or hygiene facilities), through direct UNICEF-supported development (non emergency) programmes?</t>
  </si>
  <si>
    <t>1030/A0/08/001/003</t>
  </si>
  <si>
    <t>AWARENESS/NETWORKING FOR INTEGRATED ECD</t>
  </si>
  <si>
    <t>IND0021930</t>
  </si>
  <si>
    <t>Multi-sectoral and multi-stakeholder ECD partnerships established at national level to coordinate the programme interventions and advocacy</t>
  </si>
  <si>
    <t>2.4.3.3: Capacity-building</t>
  </si>
  <si>
    <t>IND0021940</t>
  </si>
  <si>
    <t>Number of business and government partners engaged to promote Family Friendly Policies</t>
  </si>
  <si>
    <t>0570/A0/06/003/003</t>
  </si>
  <si>
    <t>CHILD RIGHTS MONITORING</t>
  </si>
  <si>
    <t>IND0021948</t>
  </si>
  <si>
    <t>Number of complaints brought to an independent children's rights institution for a child rights violation that was officially investigated</t>
  </si>
  <si>
    <t>0570/A0/06/001/001</t>
  </si>
  <si>
    <t>SUPPORT FOR ECD/ECI</t>
  </si>
  <si>
    <t>IND0021949</t>
  </si>
  <si>
    <t xml:space="preserve">Number of ECD frontline workers with enhanced capacity through established national training mechanism </t>
  </si>
  <si>
    <t>1030/A0/08/001/002</t>
  </si>
  <si>
    <t>DELIVERY OF INTEGRATED ECD SERVICES</t>
  </si>
  <si>
    <t>IND0021953</t>
  </si>
  <si>
    <t>Number of high-value partnerships, especially with media/advertising/entertainment industries, carried out in support of child rights</t>
  </si>
  <si>
    <t>3.4.2: Advocacy</t>
  </si>
  <si>
    <t>IND0021956</t>
  </si>
  <si>
    <t>Number of initiatives supported by UNICEF to raise awareness and understanding of child rights principles and standards</t>
  </si>
  <si>
    <t>IND0021960</t>
  </si>
  <si>
    <t>Number of mothers, fathers and caregivers reached through gender transformative parenting programmes [COVID]</t>
  </si>
  <si>
    <t>IND0021964</t>
  </si>
  <si>
    <t>Number of persons engaged through community platforms in reflective dialogue towards the [adoption/abandonment] of [priority behaviour/social norm]</t>
  </si>
  <si>
    <t>0530/A0/08/800/001</t>
  </si>
  <si>
    <t>GOVERNANCE AND SYSTEMS</t>
  </si>
  <si>
    <t>IND0021967</t>
  </si>
  <si>
    <t>Number of processes/SoPs/workflows revised or initiatives implemented at the CO level aimed at reduction of workload through streamlining business processes</t>
  </si>
  <si>
    <t>AMP - Management, Other - Management</t>
  </si>
  <si>
    <t>0570/A0/06/800/001</t>
  </si>
  <si>
    <t>1030/A0/08/800/001</t>
  </si>
  <si>
    <t>IND0021971</t>
  </si>
  <si>
    <t>Number of social media followers aged 24 and under</t>
  </si>
  <si>
    <t>3660/A0/07/703/003</t>
  </si>
  <si>
    <t>UKRAINE EMERGENCY CHILD PROTECTION</t>
  </si>
  <si>
    <t>IND0021975</t>
  </si>
  <si>
    <t>Number of UNICEF-targeted unaccompanied and separated girls and boys in humanitarian contexts who were provided with alternative care and/or reunified</t>
  </si>
  <si>
    <t>IND0021977</t>
  </si>
  <si>
    <t>Number of U-Reporters</t>
  </si>
  <si>
    <t>2450/A0/07/002/002</t>
  </si>
  <si>
    <t>INCLUSIVE CP SERVICES FOR VULNERABLE CHILDREN</t>
  </si>
  <si>
    <t>IND0021978</t>
  </si>
  <si>
    <t>Number of women and girls  who receive GBV response services, including accessing safe spaces</t>
  </si>
  <si>
    <t>1600/A0/06/800/001</t>
  </si>
  <si>
    <t>IND0021979</t>
  </si>
  <si>
    <t>Office Accessibility Level</t>
  </si>
  <si>
    <t>5640/A0/06/880/003</t>
  </si>
  <si>
    <t>COMMUNICATION AND ADVOCACY</t>
  </si>
  <si>
    <t>IND0021980</t>
  </si>
  <si>
    <t>Office is measuring and monitoring UNICEF brand per the global Brand Barometer methodology</t>
  </si>
  <si>
    <t>IND0021983</t>
  </si>
  <si>
    <t>Percentage of children in criminal and civil proceedings with legal aid, representation and services</t>
  </si>
  <si>
    <t>4150/A0/06/881/003</t>
  </si>
  <si>
    <t>IND0021988</t>
  </si>
  <si>
    <t>Percentage of districts (or similar administrative units) that provide services for early stimulation and responsive care and early identification and intervention for children with developmental risk, delay or disabilities, and other screening services (hearing, vision) for children.</t>
  </si>
  <si>
    <t>8970/A0/07/800/001</t>
  </si>
  <si>
    <t>IND0022003</t>
  </si>
  <si>
    <t>Percentage reduction in Office carbon footprint</t>
  </si>
  <si>
    <t>0570/A0/06/001/004</t>
  </si>
  <si>
    <t>PREVENTION AND RESPONSE TO VAC AND GBV</t>
  </si>
  <si>
    <t>IND0022011</t>
  </si>
  <si>
    <t xml:space="preserve">Status of implementation of a comprehensive response to child sexual abuse and exploitation, including technology-facilitated abuse, guided by the WePROTECT Model National Response </t>
  </si>
  <si>
    <t>2.3.5.9: Protection from sexual exploitation and abuse</t>
  </si>
  <si>
    <t>IND0022014</t>
  </si>
  <si>
    <t>Status of multisectoral ECD policy and/or action plan establishment and implementation by the national government</t>
  </si>
  <si>
    <t>0570/A0/06/001/007</t>
  </si>
  <si>
    <t>REFUGEE AND MIGRANT RESPONSE</t>
  </si>
  <si>
    <t>IND0022016</t>
  </si>
  <si>
    <t xml:space="preserve"> Number of children, adolescents, parents and caregivers provided with community-based child protection services</t>
  </si>
  <si>
    <t>AMP - Programme, HPM (Humanitarian Performance Monitoring)</t>
  </si>
  <si>
    <t>IND0022021</t>
  </si>
  <si>
    <t>Availability of nationally representative social and behavior data to inform SBC/ community engagement interventions</t>
  </si>
  <si>
    <t>2.2.7.1: Implement community engagement for behaviour and social change in collaboration with national and local actors</t>
  </si>
  <si>
    <t>IND2001005</t>
  </si>
  <si>
    <t># children receiving measles vaccine</t>
  </si>
  <si>
    <t>01.10.2020</t>
  </si>
  <si>
    <t>AMP - Programme, HPM (Humanitarian Performance Monitoring), Other - Programme</t>
  </si>
  <si>
    <t>IND2001023</t>
  </si>
  <si>
    <t># children and adolescents accessing skills development programmes</t>
  </si>
  <si>
    <t>5640/A0/06/882/004</t>
  </si>
  <si>
    <t>EMERGENCY AND HUMANITARIAN ACTION (SECOND DECADE)</t>
  </si>
  <si>
    <t>4350/A0/06/882/002</t>
  </si>
  <si>
    <t>SKILLS DEVELOPMENT IN FORMAL EDUCATION</t>
  </si>
  <si>
    <t>IND2001024</t>
  </si>
  <si>
    <t>Existence of Standard Operating Procedure(s) governing referrals between social services, justice and health sectors in place and operational</t>
  </si>
  <si>
    <t>01.08.2020</t>
  </si>
  <si>
    <t>3660/A0/07/702/004</t>
  </si>
  <si>
    <t>UKRAINE EMERGENCY HEALTH, NUTRITION, WASH</t>
  </si>
  <si>
    <t>IND2001050</t>
  </si>
  <si>
    <t># people accessing a sufficient quantity of safe water</t>
  </si>
  <si>
    <t>4410/A0/05/887/002</t>
  </si>
  <si>
    <t>WASH HUMANITARIAN RESPONSE TO UKRAINE CRISIS</t>
  </si>
  <si>
    <t>0090/A0/06/880/003</t>
  </si>
  <si>
    <t>CROSS - SECTORIAL</t>
  </si>
  <si>
    <t>IND2001101</t>
  </si>
  <si>
    <t># people reached through messaging on prevention and access to services</t>
  </si>
  <si>
    <t>0570/A0/06/880/007</t>
  </si>
  <si>
    <t>SOCIAL AND BEHAVIOURAL CHANGE (SBC)</t>
  </si>
  <si>
    <t>0570/A0/06/880/008</t>
  </si>
  <si>
    <t>UKR-CROSS-SECTORAL-SBC</t>
  </si>
  <si>
    <t>8970/A0/07/880/003</t>
  </si>
  <si>
    <t>4150/A0/06/883/003</t>
  </si>
  <si>
    <t>ACCESS TO JUSTICE FOR CHILDREN</t>
  </si>
  <si>
    <t>4410/A0/05/887/006</t>
  </si>
  <si>
    <t>SOCIAL &amp; BEHAVIOUR CHANGE, AAP RESPONSETO UKRAINE CRISIS</t>
  </si>
  <si>
    <t>IND2001102</t>
  </si>
  <si>
    <t># people who participate in engagement actions</t>
  </si>
  <si>
    <t>IND2001103</t>
  </si>
  <si>
    <t># people sharing their concerns and asking questions/clarifications for available support services to address their needs through established feedback mechanisms</t>
  </si>
  <si>
    <t>2.1.6.1: Ensure that affected children and families participate in the decisions that affect their lives, are properly informed and consulted, and have their views acted upon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</si>
  <si>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</si>
  <si>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</si>
  <si>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</si>
  <si>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</si>
  <si>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</si>
  <si>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</si>
  <si>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</si>
  <si>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</si>
  <si>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</si>
  <si>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</si>
  <si>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</si>
  <si>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</si>
  <si>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</si>
  <si>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</si>
  <si>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</si>
  <si>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</si>
  <si>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</si>
  <si>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</si>
  <si>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</si>
  <si>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</si>
  <si>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</si>
  <si>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</si>
  <si>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</si>
  <si>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</si>
  <si>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</si>
  <si>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</si>
  <si>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</si>
  <si>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</si>
  <si>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</si>
  <si>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</si>
  <si>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</si>
  <si>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</si>
  <si>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</si>
  <si>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</si>
  <si>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</si>
  <si>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</si>
  <si>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</si>
  <si>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</si>
  <si>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</si>
  <si>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</si>
  <si>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</si>
  <si>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</si>
  <si>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</si>
  <si>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</si>
  <si>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</si>
  <si>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</si>
  <si>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</si>
  <si>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</si>
  <si>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</si>
  <si>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</si>
  <si>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</si>
  <si>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</si>
  <si>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</si>
  <si>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</si>
  <si>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</si>
  <si>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</si>
  <si>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</si>
  <si>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</si>
  <si>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</si>
  <si>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</si>
  <si>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</si>
  <si>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</si>
  <si>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</si>
  <si>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</si>
  <si>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</si>
  <si>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</si>
  <si>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</si>
  <si>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</si>
  <si>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</si>
  <si>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</si>
  <si>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</si>
  <si>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</si>
  <si>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</si>
  <si>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</si>
  <si>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</si>
  <si>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</si>
  <si>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</si>
  <si>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</si>
  <si>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</si>
  <si>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</si>
  <si>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</si>
  <si>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</si>
  <si>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</si>
  <si>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</si>
  <si>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</si>
  <si>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</si>
  <si>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</si>
  <si>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</si>
  <si>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</si>
  <si>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</si>
  <si>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</si>
  <si>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</si>
  <si>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</si>
  <si>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</si>
  <si>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</si>
  <si>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</si>
  <si>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</si>
  <si>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</si>
  <si>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</si>
  <si>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</si>
  <si>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</si>
  <si>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</si>
  <si>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</si>
  <si>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</si>
  <si>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</si>
  <si>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</si>
  <si>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</si>
  <si>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</si>
  <si>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</si>
  <si>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</si>
  <si>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</si>
  <si>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</si>
  <si>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</si>
  <si>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</si>
  <si>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</si>
  <si>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</si>
  <si>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</si>
  <si>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</si>
  <si>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</si>
  <si>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</si>
  <si>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</si>
  <si>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</si>
  <si>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</si>
  <si>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</si>
  <si>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</si>
  <si>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</si>
  <si>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</si>
  <si>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</si>
  <si>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</si>
  <si>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</si>
  <si>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</si>
  <si>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</si>
  <si>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</si>
  <si>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</si>
  <si>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</si>
  <si>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</si>
  <si>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</si>
  <si>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</si>
  <si>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rPr>
      <t xml:space="preserve">All staff compensation as a % of </t>
    </r>
    <r>
      <rPr>
        <strike/>
        <sz val="11"/>
        <color rgb="FF000000"/>
        <rFont val="Arial"/>
      </rPr>
      <t xml:space="preserve">public </t>
    </r>
    <r>
      <rPr>
        <sz val="11"/>
        <color rgb="FF000000"/>
        <rFont val="Arial"/>
      </rPr>
      <t xml:space="preserve"> total expenditure in public institutions</t>
    </r>
  </si>
  <si>
    <t>UNESCO UIS</t>
  </si>
  <si>
    <t>All staff compensation as a percentage of total expenditure in public institutions (%)? (NATMON_DS, XSPENDP_FDPUB_FNS)</t>
  </si>
  <si>
    <t>Domestic general government health expenditure (GGHE-D) per capita in US$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</si>
  <si>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</si>
  <si>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</si>
  <si>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</si>
  <si>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</si>
  <si>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</si>
  <si>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</si>
  <si>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Gini coefficient of equivalised disposable income</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</si>
  <si>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</si>
  <si>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</si>
  <si>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</si>
  <si>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3.8.1 UHC Service Coverage Index</t>
  </si>
  <si>
    <t>https://www.who.int/data/gho/data/indicators/indicator-details/GHO/uhc-index-of-service-coverage</t>
  </si>
  <si>
    <t>3.8.1 UHC Service Coverage sub-index on reproductive, maternal, newborn and child health</t>
  </si>
  <si>
    <t>Reported number of pregnant women presenting at antenatal clinics (ANC) who were tested for HIV or already knew their HIV positive status</t>
  </si>
  <si>
    <t>Estimated number of new HIV infections (children aged 0-19 years)</t>
  </si>
  <si>
    <t>Estimated number of annual AIDS-related deaths (children aged 0-19 years)</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</si>
  <si>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</si>
  <si>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</si>
  <si>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</si>
  <si>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</si>
  <si>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</si>
  <si>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</si>
  <si>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</si>
  <si>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</si>
  <si>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</si>
  <si>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</si>
  <si>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</si>
  <si>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</si>
  <si>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Percentage of population who limited their private internet activities in the last
12 months due to security concerns</t>
  </si>
  <si>
    <t>CRC Optional protocols</t>
  </si>
  <si>
    <t>Percentage of time spent on unpaid domestic and care work, by sex, age and location (SDG 5.4.1)</t>
  </si>
  <si>
    <t>Percentage of adolescent girls who are anaemic (SDG 2.2.3)</t>
  </si>
  <si>
    <t>Whether or not legal frameworks are in place to promote, enforce and monitor equality and non‐discrimination on the basis of sex (SDG 5.1.1)</t>
  </si>
  <si>
    <t>portion of women aged 15-49 years who make their own informed decisions regarding sexual relations, contraceptive use and reproductive health care (SDG 5.6.1)</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</si>
  <si>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</si>
  <si>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</si>
  <si>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</si>
  <si>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</si>
  <si>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</si>
  <si>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</si>
  <si>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</si>
  <si>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</si>
  <si>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</si>
  <si>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</si>
  <si>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</si>
  <si>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</si>
  <si>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</si>
  <si>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</si>
  <si>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</si>
  <si>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</si>
  <si>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</si>
  <si>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</si>
  <si>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</si>
  <si>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</si>
  <si>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</si>
  <si>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</si>
  <si>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</si>
  <si>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</si>
  <si>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</si>
  <si>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</si>
  <si>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</si>
  <si>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</si>
  <si>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</si>
  <si>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</si>
  <si>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</si>
  <si>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</si>
  <si>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</si>
  <si>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</si>
  <si>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</si>
  <si>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</si>
  <si>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</si>
  <si>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</si>
  <si>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</si>
  <si>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Countries that have conducted at least one population and housing census in the last 10 years</t>
  </si>
  <si>
    <t>Availability of child-related SDG indicators</t>
  </si>
  <si>
    <t>Proposed</t>
  </si>
  <si>
    <t>Total number of children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</si>
  <si>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</si>
  <si>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Out-of-pocket expenditure (OOPS), as % of current health expenditure</t>
  </si>
  <si>
    <t>Domestic General Government Health Expenditure (GGHE-D) (US$)</t>
  </si>
  <si>
    <t>Check data</t>
  </si>
  <si>
    <t>Children with unmet needs for medical care/ dental care</t>
  </si>
  <si>
    <t>Neonatal mortality rate (per 1,000 live births)</t>
  </si>
  <si>
    <t xml:space="preserve">Yes  </t>
  </si>
  <si>
    <t>Under-5 mortality rate (per 1,000 live births)</t>
  </si>
  <si>
    <t>Skilled birth attendant - percentage of deliveries attended by skilled health personnel</t>
  </si>
  <si>
    <t>Preterm birth rate (per 100 live births)</t>
  </si>
  <si>
    <t>Facility-based deliveries </t>
  </si>
  <si>
    <t>Percentage of surviving infants who received the third dose of DTP-containing vaccine (DTP3)</t>
  </si>
  <si>
    <t>Percentage of infants under 6 months of age who are exclusively breastfed</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</si>
  <si>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</si>
  <si>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</si>
  <si>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</si>
  <si>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</si>
  <si>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</si>
  <si>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</si>
  <si>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</si>
  <si>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</si>
  <si>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</si>
  <si>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</si>
  <si>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</si>
  <si>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</si>
  <si>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</si>
  <si>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</si>
  <si>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</si>
  <si>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</si>
  <si>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Reported number of children (aged 0-14 years) receiving antiretroviral treatment (ART)</t>
  </si>
  <si>
    <t>Percentage of children (aged 0-14 years) living with HIV and receiving antiretroviral therapy (ART)</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</si>
  <si>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</si>
  <si>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</si>
  <si>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</si>
  <si>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</si>
  <si>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</si>
  <si>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</si>
  <si>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</si>
  <si>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</si>
  <si>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</si>
  <si>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</si>
  <si>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</si>
  <si>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</si>
  <si>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</si>
  <si>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</si>
  <si>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</si>
  <si>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</si>
  <si>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</si>
  <si>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</si>
  <si>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</si>
  <si>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</si>
  <si>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</si>
  <si>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</si>
  <si>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Low achieving 15-year-olds in mathematics (%)</t>
  </si>
  <si>
    <t>Low achieving 15-year-olds in reading (%)</t>
  </si>
  <si>
    <t>Low achieving 15-year-olds in science (%)</t>
  </si>
  <si>
    <t>4.1.1. Proportion of children in grade 2 or 3 reaching minimum proficiency in reading</t>
  </si>
  <si>
    <t>4.1.1. Proportion of children in grade 2 or 3 reaching minimum proficiency in math</t>
  </si>
  <si>
    <t>4.1.1. Proportion of children at the end of primary education reaching minimum proficiency in reading</t>
  </si>
  <si>
    <t>4.1.1. Proportion of children at the end of primary education reaching minimum proficiency in math</t>
  </si>
  <si>
    <t xml:space="preserve">
EDU_SDG_STU_L1_GLAST_MAT</t>
  </si>
  <si>
    <t>4.1.1. Proportion of children at the end of lower secondary education reaching minimum proficiency in reading</t>
  </si>
  <si>
    <t xml:space="preserve">EDU_SDG_STU_L2_GLAST_REA
</t>
  </si>
  <si>
    <t>4.1.1. Proportion of children at the end of lower secondary education reaching minimum proficiency in math</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</si>
  <si>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</si>
  <si>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</si>
  <si>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</si>
  <si>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</si>
  <si>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</si>
  <si>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children who experienced any physical punishment and/or psychological aggression by caregivers</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</si>
  <si>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</si>
  <si>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</si>
  <si>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</si>
  <si>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child victims of violence aged 0-17 registered by child/social welfare authorities, during the year</t>
  </si>
  <si>
    <t>Total number of children aged 0-17 in formal kinship care, at the end of the year</t>
  </si>
  <si>
    <t>Total number of registered crimes committed against children (during the year)</t>
  </si>
  <si>
    <t>JJ_CHLD_CRIME</t>
  </si>
  <si>
    <t>Total number of children sentenced to custodial sentences, during the year</t>
  </si>
  <si>
    <t>Percentage of children aged 5-17 years engaged in child labour (economic activities)</t>
  </si>
  <si>
    <t>No?</t>
  </si>
  <si>
    <t>Percentage of children aged 5-17 years engaged in child labour (economic activities and household chores)</t>
  </si>
  <si>
    <t>Percentage of adolescents (aged 10-14 years) engaged in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</si>
  <si>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</si>
  <si>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</si>
  <si>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</si>
  <si>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</si>
  <si>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</si>
  <si>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</si>
  <si>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</si>
  <si>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</si>
  <si>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</si>
  <si>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1.3.1. Proportion of population covered by at least one social protection benefit (%)</t>
  </si>
  <si>
    <t>1.3.1. Proportion of population covered by labour market programs (%)</t>
  </si>
  <si>
    <t>1.3.1. Proportion of population covered by social assistance programs (%)</t>
  </si>
  <si>
    <t>1.3.1. Proportion of population covered by social insurance programs (%)</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</si>
  <si>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</si>
  <si>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</si>
  <si>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</si>
  <si>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</si>
  <si>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</si>
  <si>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Population covered by social transfers</t>
  </si>
  <si>
    <t>Poverty headcount ratio at $5.50 a day (2011 PPP) (% of population)</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</si>
  <si>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</si>
  <si>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</si>
  <si>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</si>
  <si>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</si>
  <si>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</si>
  <si>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</si>
  <si>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</si>
  <si>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</si>
  <si>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</si>
  <si>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</si>
  <si>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7.5. Climate, conflict and disaster risks</t>
  </si>
  <si>
    <t>Proportion of population with primary reliance on clean fuels and technology (%) </t>
  </si>
  <si>
    <t>INFORM Risk Index (scale 0-10)</t>
  </si>
  <si>
    <t>INFORM Risk Index to Hazard &amp; Exposure Dimension (scale 0-10)</t>
  </si>
  <si>
    <t>INFORM Risk Index to Vulnerability Dimension (scale 0-10)</t>
  </si>
  <si>
    <t>INFORM Risk Index to Lack of Coping Capacity Dimension (scale 0-10)</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</si>
  <si>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</si>
  <si>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</si>
  <si>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</si>
  <si>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</si>
  <si>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</si>
  <si>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</si>
  <si>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</si>
  <si>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WS_PPS_S-OD</t>
  </si>
  <si>
    <t>DM_POP_TOT</t>
  </si>
  <si>
    <t>DM_AVG_POP_TOT</t>
  </si>
  <si>
    <t>DM_POP_PROP</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</si>
  <si>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</si>
  <si>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</si>
  <si>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</si>
  <si>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</si>
  <si>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</si>
  <si>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</si>
  <si>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</si>
  <si>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</si>
  <si>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</si>
  <si>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</si>
  <si>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</si>
  <si>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</si>
  <si>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</si>
  <si>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</si>
  <si>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</si>
  <si>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</si>
  <si>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</si>
  <si>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</si>
  <si>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</si>
  <si>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</si>
  <si>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</si>
  <si>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</si>
  <si>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</si>
  <si>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</si>
  <si>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</si>
  <si>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</si>
  <si>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</si>
  <si>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</si>
  <si>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</si>
  <si>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</si>
  <si>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Universal health coverage (UHC) service coverage index</t>
  </si>
  <si>
    <t>Out-of-pocket expenditure (OOPS), as % of current health expenditure, per capita, and PPP (current international $)</t>
  </si>
  <si>
    <t>Out-of-pocket expenditure (OOPS) per capita, PPP (current international $)</t>
  </si>
  <si>
    <t>Out-of-pocket expenditure (OOPS) per capita (current US$)</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</si>
  <si>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</si>
  <si>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</si>
  <si>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</si>
  <si>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Maternal mortality ratio (per 100,000 live births)</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</si>
  <si>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</si>
  <si>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</si>
  <si>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</si>
  <si>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</si>
  <si>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</si>
  <si>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</si>
  <si>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</si>
  <si>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</si>
  <si>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</si>
  <si>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</si>
  <si>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</si>
  <si>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</si>
  <si>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</si>
  <si>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</si>
  <si>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</si>
  <si>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</si>
  <si>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</si>
  <si>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Prevalence of low birth weight among new-borns (%)</t>
  </si>
  <si>
    <t>Percentage of children age 6-23 months who had at least the minimum dietary diversity and the minimum meal frequency during the previous day</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</si>
  <si>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</si>
  <si>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</si>
  <si>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</si>
  <si>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</si>
  <si>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</si>
  <si>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</si>
  <si>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Age-standardized prevalence of current tobacco use among persons aged 15 years and older</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</si>
  <si>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</si>
  <si>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</si>
  <si>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</si>
  <si>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</si>
  <si>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</si>
  <si>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</si>
  <si>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</si>
  <si>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Total number of Classroom teachers in primary education (ISCED 1)</t>
  </si>
  <si>
    <t>School census</t>
  </si>
  <si>
    <t>Total number of Classroom teachers in lower secondary education (ISCED 2)</t>
  </si>
  <si>
    <t>Total number of Classroom teachers in upper secondary education (ISCED 3)</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</si>
  <si>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</si>
  <si>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</si>
  <si>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</si>
  <si>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Proportion of total schools with basic hygiene services (%)</t>
  </si>
  <si>
    <t>Proportion of total schools with basic sanitation services (%)</t>
  </si>
  <si>
    <t>Proportion of total schools with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</si>
  <si>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</si>
  <si>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</si>
  <si>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Percentage of children (aged 36-59 months) attending an early childhood education programme</t>
  </si>
  <si>
    <t>Participation in early childhood education (% of children aged 4 and over)</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</si>
  <si>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</si>
  <si>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</si>
  <si>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</si>
  <si>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</si>
  <si>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</si>
  <si>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</si>
  <si>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</si>
  <si>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</si>
  <si>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</si>
  <si>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</si>
  <si>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</si>
  <si>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</si>
  <si>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</si>
  <si>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</si>
  <si>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</si>
  <si>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</si>
  <si>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</si>
  <si>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</si>
  <si>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</si>
  <si>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</si>
  <si>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</si>
  <si>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</si>
  <si>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</si>
  <si>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</si>
  <si>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</si>
  <si>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</si>
  <si>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</si>
  <si>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</si>
  <si>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</si>
  <si>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</si>
  <si>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</si>
  <si>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</si>
  <si>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</si>
  <si>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</si>
  <si>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</si>
  <si>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</si>
  <si>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</si>
  <si>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</si>
  <si>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</si>
  <si>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</si>
  <si>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</si>
  <si>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</si>
  <si>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</si>
  <si>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</si>
  <si>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</si>
  <si>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</si>
  <si>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</si>
  <si>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</si>
  <si>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</si>
  <si>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</si>
  <si>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</si>
  <si>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</si>
  <si>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</si>
  <si>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</si>
  <si>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</si>
  <si>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t>At-risk-of-poverty rate by threshold: 60% of median equivalized income after social transfers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</si>
  <si>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</si>
  <si>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</si>
  <si>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</si>
  <si>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</si>
  <si>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</si>
  <si>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</si>
  <si>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</si>
  <si>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</si>
  <si>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</si>
  <si>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Number of persons with disabilities receiving disability cash benefits, at the end of the year</t>
  </si>
  <si>
    <t>Number of children aged 0-17 receiving disability cash benefits, at the end of the year</t>
  </si>
  <si>
    <t>Percentage of children (aged 36-59 months) whose father has engaged in 4 or more activities to provide early stimulation and responsive care in the last 3 days </t>
  </si>
  <si>
    <t>ECD_CHLD_36-59M_FHR-SPT-LNG</t>
  </si>
  <si>
    <t>Percentage of children with whom any adult household member has engaged in 4 or more activities to provide early stimulation and responsive care in the last 3 days </t>
  </si>
  <si>
    <t>ECD_CHLD_36-59M_ADLT_SRC</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</si>
  <si>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</si>
  <si>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</si>
  <si>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</si>
  <si>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</si>
  <si>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</si>
  <si>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</si>
  <si>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</si>
  <si>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</si>
  <si>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</si>
  <si>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</si>
  <si>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</si>
  <si>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</si>
  <si>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</si>
  <si>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</si>
  <si>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</si>
  <si>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</si>
  <si>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</si>
  <si>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</si>
  <si>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</si>
  <si>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</si>
  <si>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</si>
  <si>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</si>
  <si>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</si>
  <si>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</si>
  <si>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</si>
  <si>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</si>
  <si>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</si>
  <si>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</si>
  <si>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</si>
  <si>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</si>
  <si>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</si>
  <si>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</si>
  <si>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Environment and Climate Change</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</si>
  <si>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</si>
  <si>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</si>
  <si>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</si>
  <si>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</si>
  <si>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</si>
  <si>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</si>
  <si>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</si>
  <si>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</si>
  <si>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</si>
  <si>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</si>
  <si>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</si>
  <si>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</si>
  <si>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</si>
  <si>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</si>
  <si>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</si>
  <si>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</si>
  <si>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</si>
  <si>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</si>
  <si>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</si>
  <si>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</si>
  <si>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</si>
  <si>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</si>
  <si>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</si>
  <si>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</si>
  <si>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</si>
  <si>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</si>
  <si>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</si>
  <si>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</si>
  <si>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</si>
  <si>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</si>
  <si>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</si>
  <si>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</si>
  <si>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</si>
  <si>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</si>
  <si>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</si>
  <si>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</si>
  <si>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</si>
  <si>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</si>
  <si>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</si>
  <si>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</si>
  <si>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</si>
  <si>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</si>
  <si>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</si>
  <si>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</si>
  <si>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</si>
  <si>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</si>
  <si>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</si>
  <si>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</si>
  <si>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</si>
  <si>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</si>
  <si>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</si>
  <si>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</si>
  <si>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</si>
  <si>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</si>
  <si>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</si>
  <si>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</si>
  <si>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</si>
  <si>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</si>
  <si>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</si>
  <si>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</si>
  <si>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</si>
  <si>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</si>
  <si>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</si>
  <si>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</si>
  <si>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</si>
  <si>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</si>
  <si>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</si>
  <si>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</si>
  <si>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</si>
  <si>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</si>
  <si>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</si>
  <si>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</si>
  <si>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</si>
  <si>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</si>
  <si>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</si>
  <si>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</si>
  <si>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</si>
  <si>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</si>
  <si>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</si>
  <si>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</si>
  <si>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</si>
  <si>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</si>
  <si>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</si>
  <si>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</si>
  <si>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</si>
  <si>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</si>
  <si>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</si>
  <si>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</si>
  <si>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</si>
  <si>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</si>
  <si>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</si>
  <si>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</si>
  <si>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</si>
  <si>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</si>
  <si>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</si>
  <si>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</si>
  <si>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</si>
  <si>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</si>
  <si>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</si>
  <si>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</si>
  <si>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</si>
  <si>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</si>
  <si>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</si>
  <si>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</si>
  <si>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</si>
  <si>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</si>
  <si>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</si>
  <si>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</si>
  <si>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</si>
  <si>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</si>
  <si>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</si>
  <si>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</si>
  <si>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</si>
  <si>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</si>
  <si>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</si>
  <si>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</si>
  <si>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</si>
  <si>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</si>
  <si>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</si>
  <si>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</si>
  <si>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</si>
  <si>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</si>
  <si>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</si>
  <si>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</si>
  <si>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</si>
  <si>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</si>
  <si>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</si>
  <si>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</si>
  <si>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</si>
  <si>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</si>
  <si>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</si>
  <si>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</si>
  <si>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</si>
  <si>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</si>
  <si>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</si>
  <si>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</si>
  <si>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</si>
  <si>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</si>
  <si>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</si>
  <si>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</si>
  <si>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</si>
  <si>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</si>
  <si>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</si>
  <si>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</si>
  <si>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</si>
  <si>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</si>
  <si>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</si>
  <si>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</si>
  <si>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</si>
  <si>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</si>
  <si>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</si>
  <si>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</si>
  <si>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</si>
  <si>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</si>
  <si>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</si>
  <si>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</si>
  <si>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</si>
  <si>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</si>
  <si>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</si>
  <si>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</si>
  <si>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</si>
  <si>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</si>
  <si>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</si>
  <si>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</si>
  <si>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</si>
  <si>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</si>
  <si>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</si>
  <si>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</si>
  <si>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</si>
  <si>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</si>
  <si>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</si>
  <si>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</si>
  <si>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</si>
  <si>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</si>
  <si>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</si>
  <si>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</si>
  <si>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</si>
  <si>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</si>
  <si>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</si>
  <si>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</si>
  <si>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</si>
  <si>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</si>
  <si>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</si>
  <si>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</si>
  <si>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</si>
  <si>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</si>
  <si>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</si>
  <si>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</si>
  <si>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</si>
  <si>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</si>
  <si>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</si>
  <si>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</si>
  <si>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</si>
  <si>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</si>
  <si>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</si>
  <si>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</si>
  <si>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</si>
  <si>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</si>
  <si>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</si>
  <si>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</si>
  <si>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</si>
  <si>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</si>
  <si>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</si>
  <si>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</si>
  <si>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</si>
  <si>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</si>
  <si>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</si>
  <si>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</si>
  <si>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</si>
  <si>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</si>
  <si>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</si>
  <si>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</si>
  <si>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</si>
  <si>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</si>
  <si>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</si>
  <si>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</si>
  <si>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</si>
  <si>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</si>
  <si>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</si>
  <si>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</si>
  <si>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</si>
  <si>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</si>
  <si>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</si>
  <si>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</si>
  <si>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</si>
  <si>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</si>
  <si>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</si>
  <si>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</si>
  <si>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</si>
  <si>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</si>
  <si>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</si>
  <si>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</si>
  <si>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</si>
  <si>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</si>
  <si>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</si>
  <si>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</si>
  <si>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</si>
  <si>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</si>
  <si>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</si>
  <si>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</si>
  <si>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</si>
  <si>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</si>
  <si>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</si>
  <si>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</si>
  <si>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</si>
  <si>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</si>
  <si>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</si>
  <si>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</si>
  <si>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</si>
  <si>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</si>
  <si>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</si>
  <si>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</si>
  <si>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</si>
  <si>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</si>
  <si>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</si>
  <si>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</si>
  <si>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</si>
  <si>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</si>
  <si>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</si>
  <si>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</si>
  <si>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</si>
  <si>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</si>
  <si>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</si>
  <si>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</si>
  <si>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</si>
  <si>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</si>
  <si>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</si>
  <si>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</si>
  <si>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</si>
  <si>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</si>
  <si>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</si>
  <si>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</si>
  <si>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</si>
  <si>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</si>
  <si>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</si>
  <si>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</si>
  <si>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</si>
  <si>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</si>
  <si>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</si>
  <si>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</si>
  <si>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</si>
  <si>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</si>
  <si>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</si>
  <si>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</si>
  <si>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</si>
  <si>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</si>
  <si>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</si>
  <si>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</si>
  <si>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</si>
  <si>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</si>
  <si>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</si>
  <si>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</si>
  <si>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</si>
  <si>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</si>
  <si>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</si>
  <si>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</si>
  <si>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</si>
  <si>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</si>
  <si>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</si>
  <si>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</si>
  <si>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</si>
  <si>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</si>
  <si>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</si>
  <si>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</si>
  <si>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</si>
  <si>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</si>
  <si>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</si>
  <si>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</si>
  <si>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</si>
  <si>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</si>
  <si>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</si>
  <si>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</si>
  <si>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</si>
  <si>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</si>
  <si>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</si>
  <si>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</si>
  <si>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</si>
  <si>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</si>
  <si>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</si>
  <si>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</si>
  <si>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</si>
  <si>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</si>
  <si>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</si>
  <si>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</si>
  <si>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</si>
  <si>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</si>
  <si>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</si>
  <si>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</si>
  <si>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</si>
  <si>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</si>
  <si>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</si>
  <si>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</si>
  <si>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</si>
  <si>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</si>
  <si>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</si>
  <si>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</si>
  <si>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</si>
  <si>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</si>
  <si>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</si>
  <si>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</si>
  <si>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</si>
  <si>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</si>
  <si>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</si>
  <si>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7.4 Adolescents</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</si>
  <si>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</si>
  <si>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</si>
  <si>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</si>
  <si>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</si>
  <si>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</si>
  <si>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</si>
  <si>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</si>
  <si>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</si>
  <si>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</si>
  <si>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</si>
  <si>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</si>
  <si>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</si>
  <si>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Annual mean concentration of particles PM2.5 (ug/m3)</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</si>
  <si>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</si>
  <si>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</si>
  <si>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</si>
  <si>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</si>
  <si>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</si>
  <si>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</si>
  <si>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</si>
  <si>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</si>
  <si>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</si>
  <si>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</si>
  <si>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</si>
  <si>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</si>
  <si>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</si>
  <si>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</si>
  <si>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</si>
  <si>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</si>
  <si>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</si>
  <si>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</si>
  <si>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</si>
  <si>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</si>
  <si>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</si>
  <si>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</si>
  <si>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</si>
  <si>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</si>
  <si>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</si>
  <si>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</si>
  <si>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</si>
  <si>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</si>
  <si>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</si>
  <si>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</si>
  <si>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</si>
  <si>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</si>
  <si>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</si>
  <si>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</si>
  <si>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</si>
  <si>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</si>
  <si>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</si>
  <si>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</si>
  <si>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</si>
  <si>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</si>
  <si>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</si>
  <si>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</si>
  <si>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</si>
  <si>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</si>
  <si>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</si>
  <si>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</si>
  <si>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</si>
  <si>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</si>
  <si>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</si>
  <si>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</si>
  <si>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</si>
  <si>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</si>
  <si>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</si>
  <si>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</si>
  <si>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</si>
  <si>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</si>
  <si>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</si>
  <si>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</si>
  <si>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</si>
  <si>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</si>
  <si>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</si>
  <si>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</si>
  <si>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</si>
  <si>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</si>
  <si>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</si>
  <si>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</si>
  <si>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</si>
  <si>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</si>
  <si>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</si>
  <si>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</si>
  <si>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</si>
  <si>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</si>
  <si>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</si>
  <si>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</si>
  <si>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</si>
  <si>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</si>
  <si>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</si>
  <si>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</si>
  <si>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</si>
  <si>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</si>
  <si>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</si>
  <si>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</si>
  <si>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</si>
  <si>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</si>
  <si>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</si>
  <si>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</si>
  <si>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</si>
  <si>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</si>
  <si>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</si>
  <si>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</si>
  <si>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</si>
  <si>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</si>
  <si>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</si>
  <si>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</si>
  <si>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</si>
  <si>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</si>
  <si>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</si>
  <si>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</si>
  <si>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</si>
  <si>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</si>
  <si>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</si>
  <si>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</si>
  <si>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</si>
  <si>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</si>
  <si>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</si>
  <si>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</si>
  <si>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</si>
  <si>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</si>
  <si>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</si>
  <si>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</si>
  <si>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</si>
  <si>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</si>
  <si>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</si>
  <si>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</si>
  <si>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</si>
  <si>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</si>
  <si>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</si>
  <si>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</si>
  <si>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</si>
  <si>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</si>
  <si>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</si>
  <si>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</si>
  <si>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</si>
  <si>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</si>
  <si>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</si>
  <si>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</si>
  <si>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</si>
  <si>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</si>
  <si>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</si>
  <si>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</si>
  <si>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</si>
  <si>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</si>
  <si>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</si>
  <si>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</si>
  <si>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</si>
  <si>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</si>
  <si>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</si>
  <si>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</si>
  <si>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</si>
  <si>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</si>
  <si>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</si>
  <si>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</si>
  <si>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</si>
  <si>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</si>
  <si>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</si>
  <si>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</si>
  <si>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</si>
  <si>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</si>
  <si>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</si>
  <si>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</si>
  <si>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</si>
  <si>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</si>
  <si>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</si>
  <si>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</si>
  <si>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</si>
  <si>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</si>
  <si>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</si>
  <si>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</si>
  <si>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</si>
  <si>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</si>
  <si>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</si>
  <si>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</si>
  <si>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</si>
  <si>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</si>
  <si>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</si>
  <si>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</si>
  <si>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</si>
  <si>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</si>
  <si>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</si>
  <si>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</si>
  <si>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</si>
  <si>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</si>
  <si>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</si>
  <si>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</si>
  <si>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</si>
  <si>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</si>
  <si>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</si>
  <si>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</si>
  <si>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</si>
  <si>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</si>
  <si>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</si>
  <si>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</si>
  <si>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</si>
  <si>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</si>
  <si>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</si>
  <si>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</si>
  <si>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</si>
  <si>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</si>
  <si>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</si>
  <si>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</si>
  <si>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</si>
  <si>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</si>
  <si>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</si>
  <si>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</si>
  <si>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</si>
  <si>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</si>
  <si>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</si>
  <si>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</si>
  <si>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</si>
  <si>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</si>
  <si>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</si>
  <si>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</si>
  <si>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</si>
  <si>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</si>
  <si>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</si>
  <si>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</si>
  <si>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</si>
  <si>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</si>
  <si>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</si>
  <si>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</si>
  <si>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</si>
  <si>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</si>
  <si>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</si>
  <si>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</si>
  <si>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</si>
  <si>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</si>
  <si>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</si>
  <si>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</si>
  <si>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</si>
  <si>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</si>
  <si>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</si>
  <si>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</si>
  <si>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</si>
  <si>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</si>
  <si>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</si>
  <si>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</si>
  <si>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</si>
  <si>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</si>
  <si>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</si>
  <si>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</si>
  <si>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</si>
  <si>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</si>
  <si>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</si>
  <si>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</si>
  <si>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</si>
  <si>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</si>
  <si>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</si>
  <si>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</si>
  <si>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</si>
  <si>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</si>
  <si>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</si>
  <si>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</si>
  <si>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</si>
  <si>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</si>
  <si>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</si>
  <si>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</si>
  <si>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</si>
  <si>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</si>
  <si>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</si>
  <si>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</si>
  <si>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</si>
  <si>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</si>
  <si>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</si>
  <si>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</si>
  <si>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</si>
  <si>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</si>
  <si>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</si>
  <si>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</si>
  <si>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Source_Link</t>
  </si>
  <si>
    <t>Cross_Sector</t>
  </si>
  <si>
    <t>Total population by age (in thousands)</t>
  </si>
  <si>
    <t>Child population aged 0-17 at the beginning of the year</t>
  </si>
  <si>
    <t>Total fertility rate (average live births per woman aged 15-49)</t>
  </si>
  <si>
    <t>Life expectancy at birth (average years)</t>
  </si>
  <si>
    <t>Percentage of children (0-17) living with two parents</t>
  </si>
  <si>
    <t>Total child population aged 0-17 years (in thousands)</t>
  </si>
  <si>
    <t>GENDER, ECD</t>
  </si>
  <si>
    <t>Total adolescent population aged 10-19 years (in thousands)</t>
  </si>
  <si>
    <t>GENDER, ADOL</t>
  </si>
  <si>
    <t>Total adolescent, young and youth population aged 10-24 years (in thousands)</t>
  </si>
  <si>
    <t>Total adult youth population aged 20-29 years (in thousands)</t>
  </si>
  <si>
    <t>Total population of reproductive age 15-49 years (in thousands)</t>
  </si>
  <si>
    <t>https://data.unicef.org/indicator-profile/DM_CHLD_YOUNG_POP_COMP/</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</si>
  <si>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</si>
  <si>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</si>
  <si>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</si>
  <si>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</si>
  <si>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GENDER, ECD, ADOL</t>
  </si>
  <si>
    <t>Gender Inequality Index (GII)</t>
  </si>
  <si>
    <t>Country Policy and Institutional Assessment (CPIA) gender equality rating (1=low to 6=high)</t>
  </si>
  <si>
    <t>Social Institutions and Gender Index (SIGI)</t>
  </si>
  <si>
    <t>Labour force participation rate (%)</t>
  </si>
  <si>
    <t>Gross national income (GNI) per capita (constant 2017 PPP$)</t>
  </si>
  <si>
    <t>8.10.2. Proportion of adults (15 years and above) with an account at a financial institution or mobile-money-service provider</t>
  </si>
  <si>
    <t>5.4.1. Proportion of time spent on unpaid domestic chores and care work (%)</t>
  </si>
  <si>
    <t>5.5.1. Proportion of seats held by women in national parliaments (%)</t>
  </si>
  <si>
    <t>Inactivity rate (%)</t>
  </si>
  <si>
    <t>Youth inactivity rate (% of population aged 15 to 29 years old)</t>
  </si>
  <si>
    <t>Gender pay gap in unadjusted form (%)</t>
  </si>
  <si>
    <t>Share of women declaring lack of confidence in the justice system (%)</t>
  </si>
  <si>
    <t>ADOL</t>
  </si>
  <si>
    <t>Child Rights Governance</t>
  </si>
  <si>
    <t>10.3.1. Percentage of population reporting having felt discriminated against, by grounds of discrimination, sex or disability</t>
  </si>
  <si>
    <t>10.3.1. Percentage of persons with disability reporting having felt discriminated against, by grounds of discrimination, sex or disability</t>
  </si>
  <si>
    <t>DISAB</t>
  </si>
  <si>
    <t>10.3.1. Percentage of persons with disability reporting having felt discriminated against, by grounds of disability or health status</t>
  </si>
  <si>
    <t>Optional Protocol to the Convention on the Rights of the Child on the sale of children, child prostitution and child pornography (signature, ratification, accession or succession)</t>
  </si>
  <si>
    <t>ECD, DISAB</t>
  </si>
  <si>
    <t>Public spending on Children</t>
  </si>
  <si>
    <t>Government expenditure on education as a percentage of GDP (%)</t>
  </si>
  <si>
    <t>Initial government funding of pre-primary education as a percentage of GDP (%)</t>
  </si>
  <si>
    <t>Data on Children</t>
  </si>
  <si>
    <t>Statistical capacity score (Overall average): Scale 0-100</t>
  </si>
  <si>
    <t>1.3.1. Proportion of employed population covered in the event of work injury (%)</t>
  </si>
  <si>
    <t>1.3.1. Proportion of children/households receiving child/family cash benefit (%)</t>
  </si>
  <si>
    <t>1.3.1. Proportion of population with severe disabilities receiving disability cash benefit (%)</t>
  </si>
  <si>
    <t>GENDER, DISAB</t>
  </si>
  <si>
    <t>1.3.1. Proportion of mothers with newborns receiving maternity cash benefit (%)</t>
  </si>
  <si>
    <t>1.3.1. Proportion of poor population receiving social assistance cash benefit (%)</t>
  </si>
  <si>
    <t>1.3.1. Proportion of unemployed persons receiving unemployment cash benefit (%)</t>
  </si>
  <si>
    <t>1.3.1. Proportion of vulnerable population receiving social assistance cash benefit (%)</t>
  </si>
  <si>
    <t>1.3.1. Proportion of population above statutory pensionable age receiving a pension (%)</t>
  </si>
  <si>
    <t>Expenditure on cash benefits provided directly to children with disabilities (Millions Local Currency)</t>
  </si>
  <si>
    <t>Total number of registered as persons with disabilities (at the end of the year)</t>
  </si>
  <si>
    <t>Total number of registered as children aged 0-17 with disabilities (at the end of the year)</t>
  </si>
  <si>
    <t>Total number of newly registered as persons with disabilities (during the year)</t>
  </si>
  <si>
    <t>Total number of newly registered as children aged 0-17 with disabilities (during the year)</t>
  </si>
  <si>
    <t>Proportion of children registered as with disabilities at the end of the year</t>
  </si>
  <si>
    <t>Proportion of children newly registered as with disabilities (during the year)</t>
  </si>
  <si>
    <t>Child Poverty and Material Deprivation</t>
  </si>
  <si>
    <t>1.1.1. Employed population below international poverty line (%)</t>
  </si>
  <si>
    <t>1.2.1. Poverty headcount ratio at national poverty lines (% of population)</t>
  </si>
  <si>
    <t>ECD, ADOL</t>
  </si>
  <si>
    <t>1.2.1. Proportion of children living in child-specific multidimensional poverty (%)</t>
  </si>
  <si>
    <t>1.2.1. Proportion of households living in multidimensional poverty (%)</t>
  </si>
  <si>
    <t>1.2.1. Proportion of population living in multidimensional poverty (%)</t>
  </si>
  <si>
    <t>Proportion of population using basic sanitation services (%)</t>
  </si>
  <si>
    <t>Severe material and social deprivation rate for children aged 0-17</t>
  </si>
  <si>
    <t>Children experiencing food deprivation (%)</t>
  </si>
  <si>
    <t>Children in households experiencing severe housing deprivation (%)</t>
  </si>
  <si>
    <t>Children experiencing child-specific material deprivation (%)</t>
  </si>
  <si>
    <t>Children who report not having an internet connection at home (%)</t>
  </si>
  <si>
    <t>Children (0- to 17-year-olds) living in relative income poverty (%)</t>
  </si>
  <si>
    <t>Financial vulnerability rates in households with children (%)</t>
  </si>
  <si>
    <t>Water, sanitation and hygiene</t>
  </si>
  <si>
    <t>Proportion of population practising open defecation</t>
  </si>
  <si>
    <t>16.9.1. Proportion of children whose births have been registered with a civil authority (%)</t>
  </si>
  <si>
    <t>Child Participation</t>
  </si>
  <si>
    <t>Children (15-year-olds) who report engaging in voluntary work (%)</t>
  </si>
  <si>
    <t>Children (10-year-olds) who believe there are enough places to play in their area (%)</t>
  </si>
  <si>
    <t>Information, Internet and Protection of privacy</t>
  </si>
  <si>
    <t>4.4.1. Gender parity index for the proportion of youth and adults with ICT skill: sending e-mails with attached files</t>
  </si>
  <si>
    <t>4.4.1. Gender parity index for the proportion of youth and adults with ICT skill: using copy and paste tools to duplicate or move information within a document</t>
  </si>
  <si>
    <t>4.4.1. Gender parity index for the proportion of youth and adults with ICT skill: connecting and installing new devices</t>
  </si>
  <si>
    <t>4.4.1. Gender parity index for the proportion of youth and adults with ICT skill: using basic arithmetic formula in a spreadsheet</t>
  </si>
  <si>
    <t>4.4.1. Gender parity index for the proportion of youth and adults with ICT skill: writing a computer program using a specialized programming language</t>
  </si>
  <si>
    <t>4.4.1. Gender parity index for the proportion of youth and adults with ICT skill: creating electronic presentations with presentation software</t>
  </si>
  <si>
    <t>4.4.1. Gender parity index for the proportion of youth and adults with ICT skill: finding, downloading, installing and configuring software</t>
  </si>
  <si>
    <t>4.4.1. Gender parity index for the proportion of youth and adults with ICT skill: transferring files between a computer and other devices</t>
  </si>
  <si>
    <t>4.4.1. Gender parity index for the proportion of youth and adults with ICT skill: copying or moving a file or folder</t>
  </si>
  <si>
    <t>4.2.5. Number of years of free pre-primary education guaranteed in legal framework</t>
  </si>
  <si>
    <t>4.2.5. Number of years of compulsory pre-primary education guaranteed in legal framework</t>
  </si>
  <si>
    <t>Expenditure on education as a percentage of total government expenditure</t>
  </si>
  <si>
    <t>Total number of years of compulsory education guaranteed in legal frameworks</t>
  </si>
  <si>
    <t>Gross enrolment ratio of children aged 0-2 years in early childhood educational development programs</t>
  </si>
  <si>
    <t>Net Intake Rate to primary education of official entry age</t>
  </si>
  <si>
    <t>Number of upper secondary enrolments by program orientation - General</t>
  </si>
  <si>
    <t>Number of upper secondary enrolments by program orientation - Vocational</t>
  </si>
  <si>
    <t>Upper secondary enrolments - General, public institutions</t>
  </si>
  <si>
    <t>Upper secondary enrolments - General, private institutions</t>
  </si>
  <si>
    <t>Lower secondary education (ISCED 2) gross enrolment ratio by program orientation - General (% of relevant population)</t>
  </si>
  <si>
    <t>Lower secondary education (ISCED 2) gross enrolment ratio by program orientation - Vocational (% of relevant population)</t>
  </si>
  <si>
    <t>Upper-secondary education (ISCED 3) gross enrolment ratio (% of population aged 15-18)</t>
  </si>
  <si>
    <t>Upper secondary gross enrolment ratio by program orientiation - General (% of population aged 15-18)</t>
  </si>
  <si>
    <t>Upper secondary gross enrolment ratio by program orientiation - Vocational (% of population aged 15-18)</t>
  </si>
  <si>
    <t>Number of children with disabilities in education: Home schooling</t>
  </si>
  <si>
    <t>4.5.1. Adjusted gender parity index for students at the end of lower secondary education achieving a minimum proficiency level in reading</t>
  </si>
  <si>
    <t>4.5.1. Adjusted gender parity index for students at the end of lower secondary education achieving a minimum proficiency level in mathematics</t>
  </si>
  <si>
    <t>Percentage of tertiary education graduates from Science, Technology , Engineering and Mathematics (STEM) programmes</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</si>
  <si>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</si>
  <si>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</si>
  <si>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</si>
  <si>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</si>
  <si>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TIMSS: Mean performance on the Mathematics scale for Grade 4 students</t>
  </si>
  <si>
    <t>TIMSS: Mean performance on the Science scale for Grade 4 students</t>
  </si>
  <si>
    <t>TIMSS: Mean performance on the Mathematics scale for Grade 8 students</t>
  </si>
  <si>
    <t>TIMSS: Mean performance on the Science scale for Grade 8 students</t>
  </si>
  <si>
    <t>PIRLS: Mean performance on the Reading scale for Grade 4 students</t>
  </si>
  <si>
    <t>Mean performance on the Mathematics scale for 15-year-old students</t>
  </si>
  <si>
    <t>Mean performance on the Reading scale for 15-year-old students</t>
  </si>
  <si>
    <t>Mean performance on the Science scale for 15-year-old students</t>
  </si>
  <si>
    <t>Youth literacy rate, population 15-24 years (%)</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</si>
  <si>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</si>
  <si>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</si>
  <si>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</si>
  <si>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</si>
  <si>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</si>
  <si>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</si>
  <si>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</si>
  <si>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</si>
  <si>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</si>
  <si>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</si>
  <si>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</si>
  <si>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</si>
  <si>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</si>
  <si>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</si>
  <si>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</si>
  <si>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Percentage of children (aged 36-59 months) whose father has engaged in 4 or more activities to provide early stimulation and responsive care in the last 3 days</t>
  </si>
  <si>
    <t>https://data.unicef.org/indicator-profile/ECD_CHLD_36-59M_FHR-SPT-LNG/</t>
  </si>
  <si>
    <t>Children around age 10 who are top performers in reading (%)</t>
  </si>
  <si>
    <t>Children around age 10 who are top performers in maths and/or science (%)</t>
  </si>
  <si>
    <t>Children age 15 who are top performers in reading, maths and/or science (%)</t>
  </si>
  <si>
    <t>Children age 15 who expect to complete tertiary education (%)</t>
  </si>
  <si>
    <t>Children around age 10 who often participated in early learning activities with parents when young (%)</t>
  </si>
  <si>
    <t>Children age 15 in schools with high staff shortages (%)</t>
  </si>
  <si>
    <t>Children age 15 who report a poor relative disciplinary climate in their classroom (%)</t>
  </si>
  <si>
    <t>Children age 15 who feel like they belong at school (%)</t>
  </si>
  <si>
    <t>Leisure and Culture</t>
  </si>
  <si>
    <t>Adolescents (15-year-olds) who do paid work, before or after school (%)</t>
  </si>
  <si>
    <t>Adolescents (15-year-olds) who do unpaid work in the home, before or after school (%)</t>
  </si>
  <si>
    <t>Children (11-, 13- and 15-year-olds) who report problematic social media use (%)</t>
  </si>
  <si>
    <t>Children (11-, 13- and 15-year-olds) who report having been a victim of cyber-bullying (%)</t>
  </si>
  <si>
    <t>Children (15-year-olds) who firmly believe the Internet is a great resource for information (%)</t>
  </si>
  <si>
    <t>Violence against Children and Women</t>
  </si>
  <si>
    <t>5.2.1. Percentage of ever-partnered women and girls (aged 15 years and older) subjected to physical, sexual or psychological violence by a current or former intimate partner in the previous 12 months</t>
  </si>
  <si>
    <t>5.2.2. Women and girls aged 15 and older subjected to sexual violence by persons other than an intimate partner in the previous 12 months (%)</t>
  </si>
  <si>
    <t>16.1.3. Proportion of population subjected to physical violence in the previous 12 months</t>
  </si>
  <si>
    <t>16.1.3. Proportion of population subjected to sexual violence in the previous 12 months</t>
  </si>
  <si>
    <t>16.1.3. Proportion of population subjected to robbery in the previous 12 months</t>
  </si>
  <si>
    <t>16.3.1. Percentage of men (aged 18 and over) who experienced sexual violence by age 18</t>
  </si>
  <si>
    <t>17.7.2. Police reporting rate for physical assault (%)</t>
  </si>
  <si>
    <t>17.7.2. Police reporting rate for sexual assault (%)</t>
  </si>
  <si>
    <t>17.7.2. Police reporting rate for robbery (%)</t>
  </si>
  <si>
    <t>Children (15-year-olds) who report experiencing bullying at school at least a few times a month (%)</t>
  </si>
  <si>
    <t>Children (0- to 17-year-olds) in households that report crime and violence in their local area (%)</t>
  </si>
  <si>
    <t>Total number of child with disability victims of violence aged 0-17 registered by child/social welfare authorities, during the year</t>
  </si>
  <si>
    <t>Total number of child victims of violence aged 0-17 registered by healthcare authorities, during the year</t>
  </si>
  <si>
    <t>Total number of child with disability victims of violence aged 0-17 registered by healthcare authorities, during the year</t>
  </si>
  <si>
    <t>Total number of child victims of violence aged 0-17 registered by education authorities, during the year</t>
  </si>
  <si>
    <t>Total number of child with disability victims of violence aged 0-17 registered by education authorities, during the year</t>
  </si>
  <si>
    <t>Children without parental care</t>
  </si>
  <si>
    <t>Rate of children in formal alternative care at the end of the year (per 100,000)</t>
  </si>
  <si>
    <t>Total number of children aged 0-17 in formal residential care, at the end of the year</t>
  </si>
  <si>
    <t>Rate of children in formal residential care at the end of the year (per 100,000)</t>
  </si>
  <si>
    <t>Total number of children with disabilities aged 0-17 in formal residential care, at the end of the year</t>
  </si>
  <si>
    <t>ECD, ADOL, DISAB</t>
  </si>
  <si>
    <t>Total number of children with disabilities aged 0-17 who entered formal residential care, during the year</t>
  </si>
  <si>
    <t>Total number of children with disabilities aged 0-17 who left formal residential care, during the year</t>
  </si>
  <si>
    <t>Proportion of children with disabilities in formal residential care at the end of the year</t>
  </si>
  <si>
    <t>Total number of young people aged 18-24 in formal residential care, at the end of the year</t>
  </si>
  <si>
    <t>Total number of young people with disabilities aged 18-24 in formal residential care, at the end of the year</t>
  </si>
  <si>
    <t>Proportion of children with disabilities who entered formal residential care during the year</t>
  </si>
  <si>
    <t>Total number of children aged 0-17 who left formal residential care, during the year, by destination upon: Family reunification</t>
  </si>
  <si>
    <t>Total number of children aged 0-17 who left formal residential care, during the year, by destination upon: Placed in formal family-based care arrangements</t>
  </si>
  <si>
    <t>Total number of children aged 0-17 who left formal residential care, during the year, by destination upon: Adopted</t>
  </si>
  <si>
    <t>Total number of children aged 0-17 who left formal residential care, during the year, by destination upon: Started independent life before age 18</t>
  </si>
  <si>
    <t>Total number of children aged 0-17 who left formal residential care, during the year, by destination upon: Death of child</t>
  </si>
  <si>
    <t>Total number of children aged 0-17 who left formal residential care, during the year, by destination upon: Other reasons</t>
  </si>
  <si>
    <t>Proportion of children with disabilities who left formal residential care during the year</t>
  </si>
  <si>
    <t>Total number of young people aged 18-24 who left formal residential care, during the year</t>
  </si>
  <si>
    <t>Total number of young people with disabilities aged 18-24 who left formal residential care, during the year</t>
  </si>
  <si>
    <t>Proportion of children with disabilities in formal foster care of the total number of children in formal family-based care at the end of the year</t>
  </si>
  <si>
    <t>Proportion of children with disabilities in formal kinship care of the total number of children in formal family-based care at the end of the year</t>
  </si>
  <si>
    <t>Proportion of children with disabilities in other forms of formal family-based care of the total number of children in formal family-based care at the end of the year</t>
  </si>
  <si>
    <t>Proportion of children with disabilities in formal family-based care at the end of the year</t>
  </si>
  <si>
    <t>Proportion of children with disabilities who entered formal family-based care during the year</t>
  </si>
  <si>
    <t>Total number of children aged 0-17 in formal foster care, at the end of the year</t>
  </si>
  <si>
    <t>Total number of children with disabilities aged 0-17 in formal foster care, at the end of the year</t>
  </si>
  <si>
    <t>Total number of children aged 0-17 who left formal foster care, during the year, by destination upon: Family reunification</t>
  </si>
  <si>
    <t>Total number of children aged 0-17 who left formal foster care, during the year, by destination upon: Placed in formal residential care</t>
  </si>
  <si>
    <t>Total number of young people aged 18-24 in all formal family-based care, at the end of the year</t>
  </si>
  <si>
    <t>Total number of young people with disabilities aged 18-24 in all formal family-based care, at the end of the year</t>
  </si>
  <si>
    <t>Total number of children with disabilities aged 0-17 who entered formal foster care, during the year</t>
  </si>
  <si>
    <t>Total number of children with disabilities aged 0-17 who entered formal kinship care, during the year</t>
  </si>
  <si>
    <t>Total number of children with disabilities aged 0-17 who entered other forms of formal family-based care, during the year</t>
  </si>
  <si>
    <t>Total number of children aged 0-17 who left all formal family-based care, during the year, by destination upon: Family reunification</t>
  </si>
  <si>
    <t>Total number of children aged 0-17 who left all formal family-based care, during the year, by destination upon: Placed in formal residential care</t>
  </si>
  <si>
    <t>Total number of children aged 0-17 who left all formal family-based care, during the year, by destination upon: Adopted</t>
  </si>
  <si>
    <t>Total number of children aged 0-17 who left all formal family-based care, during the year, by destination upon: Started independent life before age 18</t>
  </si>
  <si>
    <t>Total number of children aged 0-17 who left all formal family-based care, during the year, by destination upon: Death of child</t>
  </si>
  <si>
    <t>Total number of children aged 0-17 who left all formal family-based care, during the year, by destination upon: Other reasons</t>
  </si>
  <si>
    <t>Total number of young people aged 18-24 who left all formal family-based care, during the year</t>
  </si>
  <si>
    <t>Total number of young people with disabilities aged 18-24 who left all formal family-based care, during the year</t>
  </si>
  <si>
    <t>Total number of children with disabilities aged 0-17 who left formal foster care, during the year, by destination upon leaving care/death of child</t>
  </si>
  <si>
    <t>Total number of children aged 0-17 who left formal foster care, during the year, by destination upon: Placed in formal kinship or other forms of formal family-based care arrangements</t>
  </si>
  <si>
    <t>Total number of children aged 0-17 who left formal foster care, during the year, by destination upon: Adopted</t>
  </si>
  <si>
    <t>Total number of children aged 0-17 who left formal foster care, during the year, by destination upon: Started independent life before age 18</t>
  </si>
  <si>
    <t>Total number of children aged 0-17 who left formal foster care, during the year, by destination upon: Death of child</t>
  </si>
  <si>
    <t>Total number of children aged 0-17 who left formal foster care, during the year, by destination upon: Other reasons</t>
  </si>
  <si>
    <t>Total number of children with disabilities aged 0-17 who left formal kinship care, during the year, by destination upon leaving care/death of child</t>
  </si>
  <si>
    <t>Total number of children aged 0-17 who left formal kinship care, during the year, by destination upon: Family reunification</t>
  </si>
  <si>
    <t>Total number of children aged 0-17 who left formal kinship care, during the year, by destination upon: Placed in formal foster or other forms of formal family-based care arrangements</t>
  </si>
  <si>
    <t>Total number of children aged 0-17 who left formal kinship care, during the year, by destination upon: Placed in formal residential care</t>
  </si>
  <si>
    <t>Total number of children aged 0-17 who left formal kinship care, during the year, by destination upon: Adopted</t>
  </si>
  <si>
    <t>Total number of children aged 0-17 who left formal kinship care, during the year, by destination upon: Started independent life before age 18</t>
  </si>
  <si>
    <t>Total number of children aged 0-17 who left formal kinship care, during the year, by destination upon: Death of child</t>
  </si>
  <si>
    <t>Total number of children aged 0-17 who left formal kinship care, during the year, by destination upon: Other reasons</t>
  </si>
  <si>
    <t>Total number of children with disabilities aged 0-17 who left other forms of formal family-based care, during the year, by destination upon leaving care/death of child</t>
  </si>
  <si>
    <t>Total number of children aged 0-17 who left other forms of formal family-based care, during the year, by destination upon: Family reunification</t>
  </si>
  <si>
    <t>Total number of children aged 0-17 who left other forms of formal family-based care, during the year, by destination upon: Placed in formal foster or kinship care arrangements</t>
  </si>
  <si>
    <t>Total number of children aged 0-17 who left other forms of formal family-based care, during the year, by destination upon: Placed in formal residential care</t>
  </si>
  <si>
    <t>Total number of children aged 0-17 who left other forms of formal family-based care, during the year, by destination upon: Adopted</t>
  </si>
  <si>
    <t>Total number of children aged 0-17 who left other forms of formal family-based care, during the year, by destination upon: Started independent life before age 18</t>
  </si>
  <si>
    <t>Total number of children aged 0-17 who left other forms of formal family-based care, during the year, by destination upon: Death of child</t>
  </si>
  <si>
    <t>Total number of children aged 0-17 who left other forms of formal family-based care, during the year, by destination upon: Other reasons</t>
  </si>
  <si>
    <t>Total number of children with disabilities aged 0-17 in formal kinship care, at the end of the year</t>
  </si>
  <si>
    <t>Total number of children with disabilities aged 0-17 in other forms of formal family-based care, at the end of the year</t>
  </si>
  <si>
    <t>Total number of children with disabilities aged 0-17 in all formal family-based care, at the end of the year</t>
  </si>
  <si>
    <t>Total number of children with disabilities aged 0-17 who entered all formal family-based care, during the year</t>
  </si>
  <si>
    <t>Total number of children with disabilities aged 0-17 who left all formal family-based care, during the year</t>
  </si>
  <si>
    <t>Rate of formal Adoption of children during the year (per 100,000)</t>
  </si>
  <si>
    <t>Total number of children with disabilities aged 0-17 formally adopted - Intercountry - during the year</t>
  </si>
  <si>
    <t>Rate of formal Adoption of children during the year, by type: Intercountry (per 100,000)</t>
  </si>
  <si>
    <t>Total number of children with disabilities aged 0-17 formally adopted - Domestic - during the year</t>
  </si>
  <si>
    <t>Rate of formal Adoption of children during the year, by type: Domestic (per 100,000)</t>
  </si>
  <si>
    <t>Proportion of children with disabilities who were formally adopted during the year</t>
  </si>
  <si>
    <t>Proportion of children with disabilities who were formally adopted during the year, by type: Domestic</t>
  </si>
  <si>
    <t>Proportion of children with disabilities who were formally adopted during the year, by type: Intercountry</t>
  </si>
  <si>
    <t>Total number of children detained in pre-sentence detention, during the year</t>
  </si>
  <si>
    <t>Total number of child victims of crime aged 0-17 registered by the police, during the year</t>
  </si>
  <si>
    <t>Total number of child witnesses of crime aged 0-17 registered by the police, during the year</t>
  </si>
  <si>
    <t>Total number of children in pre-sentence detention, at the end of the year</t>
  </si>
  <si>
    <t>Total number of children detained in post-sentence detention, during the year</t>
  </si>
  <si>
    <t>Total number of children sentenced to alternative measures, during the year</t>
  </si>
  <si>
    <t>8.7.1. Percentage of children aged 5-17 years engaged in child labour (economic activities and household chores)</t>
  </si>
  <si>
    <t>Health System</t>
  </si>
  <si>
    <t>Suicide mortality rate (deaths per 100,000 population)</t>
  </si>
  <si>
    <t>3.3.4. SDG Incidence of Hepatitis B (percentage of children under 5 years who have developed chronic HBV infection)</t>
  </si>
  <si>
    <t>3.3.2. Incidence of tuberculosis (new cases per 100,000 average population)</t>
  </si>
  <si>
    <t>3.5.1. Alcohol use disorders of 12 month prevalence with 95% (percentage of population aged 15+ years)</t>
  </si>
  <si>
    <t>3.5.1. Coverage of treatment interventions (pharmacological, psychosocial and rehabilitation and aftercare services) for substance use disorders (%)</t>
  </si>
  <si>
    <t>3.8.1 UHC Service Coverage sub-index on noncommunicable diseases</t>
  </si>
  <si>
    <t>3.8.1 UHC Service Coverage sub-index on service capacity an access</t>
  </si>
  <si>
    <t>3.8.1 UHC Service Coverage sub-index on infectious diseases</t>
  </si>
  <si>
    <t>3.2.1. Under-5 mortality rate (per 1,000 live births)</t>
  </si>
  <si>
    <t>Care seeking for children (under age 5) with symptoms of Acute Respiratory Infection -ARI- (%)</t>
  </si>
  <si>
    <t>C-section rate - percentage of deliveries by cesarean section</t>
  </si>
  <si>
    <t>Lifetime risk of maternal death (1 in X)</t>
  </si>
  <si>
    <t>Percentage of surviving infants who received the third dose of DPT-containing vaccine</t>
  </si>
  <si>
    <t>3.b.1. Proportion of the target population with access to 3 doses of diphtheria-tetanus-pertussis (DTP3)</t>
  </si>
  <si>
    <t>3.b.1. Proportion of the target population with access to affordable medicines and vaccines on a sustainable basis, human papillomavirus (HPV)</t>
  </si>
  <si>
    <t>3.b.1. Proportion of the target population with access to measles-containing-vaccine second-dose (MCV2)</t>
  </si>
  <si>
    <t>3.b.1. Proportion of the target population with access to pneumococcal conjugate 3rd dose (PCV3)</t>
  </si>
  <si>
    <t>Percentage of surviving infants who received the first dose of measles-containing vaccine</t>
  </si>
  <si>
    <t>Percentage of surviving infants who received the first dose of DPT-containing vaccine</t>
  </si>
  <si>
    <t>2.2.2. Percentage of children under age 5 who are above two standard deviations (moderate and severe) of the median weight for height of the WHO standard - Overweight prevelance</t>
  </si>
  <si>
    <t>2.2.1. Percentage of children under age 5 who fall below minus two standard deviations (moderate and severe) of the median height for age of the WHO standard -(stunting prevelance)</t>
  </si>
  <si>
    <t>2.2.2. Number of children moderately or severely overweight (in thousands)</t>
  </si>
  <si>
    <t>2.2.3. Proportion of women aged 15-49 years with anaemia (%)</t>
  </si>
  <si>
    <t>2.2.3. Proportion of women aged 15-49 years with anaemia, non-pregnant (%)</t>
  </si>
  <si>
    <t>2.2.3. Proportion of women aged 15-49 years with anaemia, pregnant (%)</t>
  </si>
  <si>
    <t>Prevalence of underweight among adults, BMI &lt; 18.5 (%, age-standardized estimate)</t>
  </si>
  <si>
    <t>Prevalence of wasting (weight for height &lt;-2 standard deviation from the median of the World Health Organization (WHO) Child Growth Standards) among children under 5 years of age</t>
  </si>
  <si>
    <t>3.7.2. Adolescent birth rate (per 1,000 women aged 15-19)</t>
  </si>
  <si>
    <t>3.7.1. Women of reproductive age 15-49 years, who have family planning modern methods (%)</t>
  </si>
  <si>
    <t>Adolescents (15-year-olds) skipping either breakfast or dinner (%)</t>
  </si>
  <si>
    <t>Children (11-, 13- and 15-year-olds) who report thinking their body is "about right" (%)</t>
  </si>
  <si>
    <t>Children (11-, 13- and 15-year-olds) who report thinking their body is "much too thin" or "much too fat" (%)</t>
  </si>
  <si>
    <t>Children (11-, 13- and 15-year-olds) who are regular smokers (%)</t>
  </si>
  <si>
    <t>Children (11-, 13- and 15-year-olds) who have been drunk at least twice (%)</t>
  </si>
  <si>
    <t>Children (11-, 13- and 15-year-olds) who report doing the WHO-recommended daily exercise (%)</t>
  </si>
  <si>
    <t>Children (11-, 13- and 15-year-olds) who rate their own health as 'fair' or 'poor' (%)</t>
  </si>
  <si>
    <t>Children (0- to 15-year-olds) living with limitations in activities due to health problems (%)</t>
  </si>
  <si>
    <t>Children (11-, 13- and 15-year-olds) who report feeling high support from their family (%)</t>
  </si>
  <si>
    <t>Children (15-year-olds) who express self-efficacy (%)</t>
  </si>
  <si>
    <t>Children (15-year-olds) who express a growth mindset (%)</t>
  </si>
  <si>
    <t>Children (11-, 13- and 15-year-olds) who report multiple subjective health complaints (%)</t>
  </si>
  <si>
    <t>Children (15-year-olds) who believe their life has meaning and purpose (%)</t>
  </si>
  <si>
    <t>Children (11-, 13- and 15-year-olds) who report finding it difficult to talk to their parents (%)</t>
  </si>
  <si>
    <t>Children (15-year-olds) who report that their parents encourage them to be confident (%)</t>
  </si>
  <si>
    <t>Children (10-year-olds) who feel that they have enough friends (%)</t>
  </si>
  <si>
    <t>Children (11-, 13- and 15-year-olds) who feel supported by their friends (%)</t>
  </si>
  <si>
    <t>Percentage of pregnant women living with HIV receiving ARVs for PMTCT</t>
  </si>
  <si>
    <t>Number of children (aged 0-14 years) living with HIV</t>
  </si>
  <si>
    <t>Estimated number of children (aged 0-19 years) living with HIV</t>
  </si>
  <si>
    <t>Estimated incidence rate (new HIV infection per 1,000 uninfected population, children aged 0-14 years)</t>
  </si>
  <si>
    <t>Estimated incidence rate (new HIV infection per 1,000 uninfected population, adolescents aged 10-19 years)</t>
  </si>
  <si>
    <t>Estimated number of new HIV infections in adolescents and young people aged 15-24 years</t>
  </si>
  <si>
    <t>Percentage of young people (aged 15-24 years) with comprehensive, correct knowledge of HIV</t>
  </si>
  <si>
    <t>Percentage of people (aged 15-49 years) expressing discriminatory attitudes towards people living with HIV</t>
  </si>
  <si>
    <t>Risks and humanitarian situation</t>
  </si>
  <si>
    <t>3.9.1. Crude death rate attributed to ambient air pollution (deaths per 100,000 population)</t>
  </si>
  <si>
    <t>Total number of deaths attributable to ambient air pollution</t>
  </si>
  <si>
    <t>Total number of deaths attributable to household air pollution</t>
  </si>
  <si>
    <t>RISKS</t>
  </si>
  <si>
    <t>INFORM Risk Index to Hazard &amp; Exposure Dimension: Natural Category (scale 0-10)</t>
  </si>
  <si>
    <t>INFORM Risk Index to Hazard &amp; Exposure Dimension: Human Category (scale 0-10)</t>
  </si>
  <si>
    <t>INFORM Risk Index to Vulnerability Dimension: Socio-economic Category (scale 0-10)</t>
  </si>
  <si>
    <t>INFORM Risk Index to Vulnerability Dimension: Vulnerable groups Category (scale 0-10)</t>
  </si>
  <si>
    <t>INFORM Risk Index to Lack of Coping Capacity Dimension: Institutional Category (scale 0-10)</t>
  </si>
  <si>
    <t>INFORM Risk Index to Lack of Coping Capacity Dimension: Infrastructure Category (scale 0-10)</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</si>
  <si>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</si>
  <si>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</si>
  <si>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</si>
  <si>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</si>
  <si>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</si>
  <si>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</si>
  <si>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</si>
  <si>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</si>
  <si>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</si>
  <si>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</si>
  <si>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</si>
  <si>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</si>
  <si>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</si>
  <si>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</si>
  <si>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</si>
  <si>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</si>
  <si>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</si>
  <si>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</si>
  <si>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https://data.unicef.org/indicator-profile/DM_YOUNG_NSO/</t>
  </si>
  <si>
    <t>Sub-domains</t>
  </si>
  <si>
    <t>Types of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</si>
</sst>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charset val="1"/>
    </font>
    <font>
      <sz val="11"/>
      <color rgb="FFFFFFFF"/>
      <name val="Calibri"/>
      <family val="2"/>
      <scheme val="minor"/>
    </font>
    <font>
      <sz val="11"/>
      <color rgb="FF000000"/>
      <name val="Calibri"/>
    </font>
    <font>
      <sz val="11"/>
      <color rgb="FF000000"/>
      <name val="Calibri"/>
      <charset val="1"/>
    </font>
    <font>
      <sz val="10"/>
      <color rgb="FF000000"/>
      <name val="Segoe UI"/>
      <charset val="1"/>
    </font>
    <font>
      <u/>
      <sz val="11"/>
      <color theme="10"/>
      <name val="Calibri"/>
    </font>
    <font>
      <i/>
      <sz val="10"/>
      <color rgb="FF000000"/>
      <name val="Calibri"/>
    </font>
    <font>
      <sz val="10"/>
      <color rgb="FF000000"/>
      <name val="Calibri"/>
    </font>
    <font>
      <sz val="11"/>
      <color rgb="FF000000"/>
      <name val="Arial"/>
    </font>
    <font>
      <strike/>
      <sz val="11"/>
      <color rgb="FF000000"/>
      <name val="Arial"/>
    </font>
    <font>
      <sz val="11"/>
      <color theme="1"/>
      <name val="Calibri"/>
      <family val="2"/>
      <charset val="1"/>
    </font>
    <font>
      <sz val="11"/>
      <color theme="0"/>
      <name val="Calibri"/>
      <family val="2"/>
      <scheme val="minor"/>
    </font>
    <font>
      <sz val="11"/>
      <color rgb="FF000000"/>
      <name val="Calibri"/>
      <family val="2"/>
      <scheme val="minor"/>
    </font>
    <font>
      <u/>
      <sz val="11"/>
      <color rgb="FF0000FF"/>
      <name val="Calibri"/>
      <family val="2"/>
    </font>
    <font>
      <b/>
      <sz val="11"/>
      <color theme="0"/>
      <name val="Calibri"/>
      <family val="2"/>
      <scheme val="minor"/>
    </font>
    <font>
      <b/>
      <sz val="8"/>
      <color rgb="FF000000"/>
      <name val="Arial"/>
    </font>
    <font>
      <sz val="8"/>
      <color rgb="FF000000"/>
      <name val="Arial"/>
    </font>
  </fonts>
  <fills count="64">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
      <patternFill patternType="solid">
        <fgColor theme="5"/>
        <bgColor indexed="64"/>
      </patternFill>
    </fill>
    <fill>
      <patternFill patternType="solid">
        <fgColor theme="4"/>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EED5F5"/>
        <bgColor indexed="64"/>
      </patternFill>
    </fill>
    <fill>
      <patternFill patternType="solid">
        <fgColor theme="8"/>
        <bgColor indexed="64"/>
      </patternFill>
    </fill>
    <fill>
      <patternFill patternType="solid">
        <fgColor theme="2" tint="-0.499984740745262"/>
        <bgColor indexed="64"/>
      </patternFill>
    </fill>
    <fill>
      <patternFill patternType="solid">
        <fgColor rgb="FFF36C21"/>
        <bgColor rgb="FF000000"/>
      </patternFill>
    </fill>
    <fill>
      <patternFill patternType="solid">
        <fgColor rgb="FFD0CECE"/>
        <bgColor rgb="FF000000"/>
      </patternFill>
    </fill>
    <fill>
      <patternFill patternType="solid">
        <fgColor rgb="FF6A2865"/>
        <bgColor rgb="FF000000"/>
      </patternFill>
    </fill>
    <fill>
      <patternFill patternType="solid">
        <fgColor rgb="FF008445"/>
        <bgColor rgb="FF000000"/>
      </patternFill>
    </fill>
    <fill>
      <patternFill patternType="solid">
        <fgColor rgb="FF37568F"/>
        <bgColor rgb="FF000000"/>
      </patternFill>
    </fill>
    <fill>
      <patternFill patternType="solid">
        <fgColor rgb="FFE5AE4B"/>
        <bgColor rgb="FF000000"/>
      </patternFill>
    </fill>
    <fill>
      <patternFill patternType="solid">
        <fgColor rgb="FF961A49"/>
        <bgColor rgb="FF000000"/>
      </patternFill>
    </fill>
    <fill>
      <patternFill patternType="solid">
        <fgColor rgb="FF4B8CB8"/>
        <bgColor rgb="FF000000"/>
      </patternFill>
    </fill>
    <fill>
      <patternFill patternType="solid">
        <fgColor rgb="FF97D8FF"/>
        <bgColor rgb="FF97D8FF"/>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style="thin">
        <color rgb="FFD0CECE"/>
      </left>
      <right/>
      <top style="thin">
        <color rgb="FFD0CECE"/>
      </top>
      <bottom style="thin">
        <color rgb="FFD0CECE"/>
      </bottom>
      <diagonal/>
    </border>
    <border>
      <left/>
      <right style="thin">
        <color rgb="FFD0CECE"/>
      </right>
      <top style="thin">
        <color rgb="FFD0CECE"/>
      </top>
      <bottom style="thin">
        <color rgb="FFD0CECE"/>
      </bottom>
      <diagonal/>
    </border>
    <border>
      <left/>
      <right/>
      <top style="thin">
        <color rgb="FFD0CECE"/>
      </top>
      <bottom style="thin">
        <color rgb="FFD0CECE"/>
      </bottom>
      <diagonal/>
    </border>
    <border>
      <left style="thin">
        <color rgb="FFD0CECE"/>
      </left>
      <right/>
      <top/>
      <bottom style="thin">
        <color rgb="FFD0CECE"/>
      </bottom>
      <diagonal/>
    </border>
    <border>
      <left/>
      <right/>
      <top/>
      <bottom style="thin">
        <color rgb="FFD0CECE"/>
      </bottom>
      <diagonal/>
    </border>
    <border>
      <left/>
      <right style="thin">
        <color rgb="FFD0CECE"/>
      </right>
      <top/>
      <bottom style="thin">
        <color rgb="FFD0CECE"/>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bottom style="thin">
        <color rgb="FFD3D3D3"/>
      </bottom>
      <diagonal/>
    </border>
    <border>
      <left/>
      <right style="thin">
        <color rgb="FFD3D3D3"/>
      </right>
      <top/>
      <bottom style="thin">
        <color rgb="FFD3D3D3"/>
      </bottom>
      <diagonal/>
    </border>
    <border>
      <left style="thin">
        <color rgb="FFD0CECE"/>
      </left>
      <right/>
      <top style="thin">
        <color rgb="FFD3D3D3"/>
      </top>
      <bottom style="thin">
        <color rgb="FFD3D3D3"/>
      </bottom>
      <diagonal/>
    </border>
    <border>
      <left/>
      <right/>
      <top style="thin">
        <color rgb="FFD3D3D3"/>
      </top>
      <bottom style="thin">
        <color rgb="FFD3D3D3"/>
      </bottom>
      <diagonal/>
    </border>
    <border>
      <left/>
      <right style="thin">
        <color rgb="FFD0CECE"/>
      </right>
      <top style="thin">
        <color rgb="FFD3D3D3"/>
      </top>
      <bottom style="thin">
        <color rgb="FFD3D3D3"/>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530">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0" fillId="0" borderId="0" xfId="0" applyAlignment="1">
      <alignment horizontal="left" vertical="top"/>
    </xf>
    <xf numFmtId="0" fontId="0" fillId="0" borderId="0" xfId="0" applyAlignment="1">
      <alignment horizontal="left" vertical="top" wrapText="1"/>
    </xf>
    <xf numFmtId="0" fontId="66" fillId="0" borderId="0" xfId="0" applyFont="1" applyAlignment="1">
      <alignment wrapText="1"/>
    </xf>
    <xf numFmtId="0" fontId="66" fillId="0" borderId="0" xfId="0" applyFont="1"/>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70" fillId="8" borderId="0" xfId="0" applyFont="1" applyFill="1"/>
    <xf numFmtId="0" fontId="72" fillId="0" borderId="0" xfId="0" applyFont="1"/>
    <xf numFmtId="0" fontId="27" fillId="8" borderId="0" xfId="0" applyFont="1" applyFill="1" applyAlignment="1">
      <alignment wrapText="1"/>
    </xf>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3" borderId="15" xfId="0" applyFill="1" applyBorder="1" applyAlignment="1">
      <alignment horizontal="left" vertical="top" wrapText="1"/>
    </xf>
    <xf numFmtId="0" fontId="34" fillId="23" borderId="15" xfId="0" applyFont="1" applyFill="1" applyBorder="1" applyAlignment="1">
      <alignment horizontal="left" vertical="top" wrapText="1"/>
    </xf>
    <xf numFmtId="0" fontId="0" fillId="23" borderId="15" xfId="0" applyFill="1" applyBorder="1" applyAlignment="1">
      <alignment horizontal="center" vertical="top" wrapText="1"/>
    </xf>
    <xf numFmtId="0" fontId="0" fillId="23"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top" wrapText="1"/>
    </xf>
    <xf numFmtId="0" fontId="0" fillId="23" borderId="0" xfId="0" applyFill="1" applyAlignment="1">
      <alignment wrapText="1"/>
    </xf>
    <xf numFmtId="0" fontId="73" fillId="24" borderId="15" xfId="0" applyFont="1" applyFill="1" applyBorder="1" applyAlignment="1">
      <alignment horizontal="left" vertical="top" wrapText="1"/>
    </xf>
    <xf numFmtId="0" fontId="0" fillId="25" borderId="15" xfId="0" applyFill="1" applyBorder="1" applyAlignment="1">
      <alignment horizontal="left" vertical="top" wrapText="1"/>
    </xf>
    <xf numFmtId="0" fontId="73" fillId="24" borderId="15" xfId="0" applyFont="1" applyFill="1" applyBorder="1" applyAlignment="1">
      <alignment horizontal="left" vertical="top"/>
    </xf>
    <xf numFmtId="0" fontId="0" fillId="26" borderId="15" xfId="0" applyFill="1" applyBorder="1" applyAlignment="1">
      <alignment horizontal="left" vertical="top" wrapText="1"/>
    </xf>
    <xf numFmtId="0" fontId="74" fillId="25" borderId="15" xfId="0" applyFont="1" applyFill="1" applyBorder="1" applyAlignment="1">
      <alignment horizontal="left" vertical="top" wrapText="1"/>
    </xf>
    <xf numFmtId="0" fontId="74" fillId="25" borderId="15" xfId="0" applyFont="1" applyFill="1" applyBorder="1" applyAlignment="1">
      <alignment horizontal="left" vertical="top"/>
    </xf>
    <xf numFmtId="0" fontId="0" fillId="25" borderId="15" xfId="0" applyFill="1" applyBorder="1" applyAlignment="1">
      <alignment horizontal="left" vertical="top"/>
    </xf>
    <xf numFmtId="0" fontId="73" fillId="27" borderId="15" xfId="0" applyFont="1" applyFill="1" applyBorder="1" applyAlignment="1">
      <alignment horizontal="left" vertical="top" wrapText="1"/>
    </xf>
    <xf numFmtId="0" fontId="0" fillId="28" borderId="15" xfId="0" applyFill="1" applyBorder="1" applyAlignment="1">
      <alignment horizontal="left" vertical="top" wrapText="1"/>
    </xf>
    <xf numFmtId="0" fontId="0" fillId="28" borderId="15" xfId="0" applyFill="1" applyBorder="1" applyAlignment="1">
      <alignment horizontal="left" vertical="top"/>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73" fillId="30" borderId="15" xfId="0" applyFont="1" applyFill="1" applyBorder="1" applyAlignment="1">
      <alignment horizontal="left" vertical="top" wrapText="1"/>
    </xf>
    <xf numFmtId="0" fontId="73" fillId="30" borderId="15" xfId="0" applyFont="1" applyFill="1" applyBorder="1" applyAlignment="1">
      <alignment horizontal="left" vertical="top"/>
    </xf>
    <xf numFmtId="0" fontId="0" fillId="31" borderId="15" xfId="0" applyFill="1" applyBorder="1" applyAlignment="1">
      <alignment horizontal="left" vertical="top"/>
    </xf>
    <xf numFmtId="0" fontId="0" fillId="31" borderId="15" xfId="0" applyFill="1" applyBorder="1" applyAlignment="1">
      <alignment horizontal="left" vertical="top" wrapText="1"/>
    </xf>
    <xf numFmtId="0" fontId="0" fillId="32" borderId="15" xfId="0" applyFill="1" applyBorder="1" applyAlignment="1">
      <alignment horizontal="left" vertical="top" wrapText="1"/>
    </xf>
    <xf numFmtId="0" fontId="0" fillId="32" borderId="15" xfId="0" applyFill="1" applyBorder="1" applyAlignment="1">
      <alignment horizontal="left" vertical="top"/>
    </xf>
    <xf numFmtId="0" fontId="73" fillId="33" borderId="15" xfId="0" applyFont="1" applyFill="1" applyBorder="1" applyAlignment="1">
      <alignment horizontal="left" vertical="top" wrapText="1"/>
    </xf>
    <xf numFmtId="0" fontId="0" fillId="34" borderId="15" xfId="0" applyFill="1" applyBorder="1" applyAlignment="1">
      <alignment horizontal="left" vertical="top" wrapText="1"/>
    </xf>
    <xf numFmtId="0" fontId="0" fillId="35" borderId="15" xfId="0" applyFill="1" applyBorder="1" applyAlignment="1">
      <alignment horizontal="left" vertical="top" wrapText="1"/>
    </xf>
    <xf numFmtId="0" fontId="73" fillId="36" borderId="15" xfId="0" applyFont="1" applyFill="1" applyBorder="1" applyAlignment="1">
      <alignment horizontal="left" vertical="top" wrapText="1"/>
    </xf>
    <xf numFmtId="0" fontId="0" fillId="37" borderId="15" xfId="0" applyFill="1" applyBorder="1" applyAlignment="1">
      <alignment horizontal="left" vertical="top" wrapText="1"/>
    </xf>
    <xf numFmtId="0" fontId="0" fillId="38" borderId="15" xfId="0" applyFill="1" applyBorder="1" applyAlignment="1">
      <alignment horizontal="left" vertical="top" wrapText="1"/>
    </xf>
    <xf numFmtId="0" fontId="0" fillId="37" borderId="15" xfId="0" applyFill="1" applyBorder="1" applyAlignment="1">
      <alignment horizontal="left" vertical="top"/>
    </xf>
    <xf numFmtId="0" fontId="73" fillId="39" borderId="15" xfId="0" applyFont="1" applyFill="1" applyBorder="1" applyAlignment="1">
      <alignment horizontal="left" vertical="top" wrapText="1"/>
    </xf>
    <xf numFmtId="0" fontId="73" fillId="39" borderId="15" xfId="0" applyFont="1" applyFill="1" applyBorder="1" applyAlignment="1">
      <alignment horizontal="left" vertical="top"/>
    </xf>
    <xf numFmtId="0" fontId="0" fillId="40" borderId="15" xfId="0" applyFill="1" applyBorder="1" applyAlignment="1">
      <alignment horizontal="left" vertical="top" wrapText="1"/>
    </xf>
    <xf numFmtId="0" fontId="0" fillId="41" borderId="15" xfId="0" applyFill="1" applyBorder="1" applyAlignment="1">
      <alignment horizontal="left" vertical="top" wrapText="1"/>
    </xf>
    <xf numFmtId="0" fontId="73" fillId="42" borderId="15" xfId="0" applyFont="1" applyFill="1" applyBorder="1" applyAlignment="1">
      <alignment horizontal="left" vertical="top"/>
    </xf>
    <xf numFmtId="0" fontId="73" fillId="42" borderId="15" xfId="0" applyFont="1" applyFill="1" applyBorder="1" applyAlignment="1">
      <alignment horizontal="left" vertical="top" wrapText="1"/>
    </xf>
    <xf numFmtId="0" fontId="0" fillId="43" borderId="15" xfId="0" applyFill="1" applyBorder="1" applyAlignment="1">
      <alignment horizontal="left" vertical="top" wrapText="1"/>
    </xf>
    <xf numFmtId="0" fontId="0" fillId="44" borderId="15" xfId="0" applyFill="1" applyBorder="1" applyAlignment="1">
      <alignment horizontal="left" vertical="top" wrapText="1"/>
    </xf>
    <xf numFmtId="0" fontId="63" fillId="45" borderId="15" xfId="0" applyFont="1" applyFill="1" applyBorder="1" applyAlignment="1">
      <alignment horizontal="center" vertical="center"/>
    </xf>
    <xf numFmtId="0" fontId="65" fillId="23" borderId="0" xfId="0" applyFont="1" applyFill="1" applyAlignment="1">
      <alignment wrapText="1"/>
    </xf>
    <xf numFmtId="0" fontId="0" fillId="43" borderId="15" xfId="0" applyFill="1" applyBorder="1" applyAlignment="1">
      <alignment horizontal="left" vertical="top"/>
    </xf>
    <xf numFmtId="0" fontId="34" fillId="23" borderId="15" xfId="0" applyFont="1" applyFill="1" applyBorder="1" applyAlignment="1">
      <alignment horizontal="left" vertical="top"/>
    </xf>
    <xf numFmtId="0" fontId="0" fillId="7" borderId="0" xfId="0" applyFill="1" applyAlignment="1">
      <alignment wrapText="1"/>
    </xf>
    <xf numFmtId="0" fontId="0" fillId="7" borderId="15" xfId="0" applyFill="1" applyBorder="1" applyAlignment="1">
      <alignment horizontal="left" vertical="top"/>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xf numFmtId="0" fontId="58" fillId="0" borderId="7" xfId="0" applyFont="1" applyBorder="1"/>
    <xf numFmtId="0" fontId="2" fillId="0" borderId="0" xfId="1" applyFill="1" applyBorder="1" applyAlignment="1"/>
    <xf numFmtId="0" fontId="75" fillId="0" borderId="0" xfId="0" applyFont="1"/>
    <xf numFmtId="0" fontId="0" fillId="11" borderId="0" xfId="0" applyFill="1"/>
    <xf numFmtId="0" fontId="73" fillId="6" borderId="15" xfId="0" applyFont="1" applyFill="1" applyBorder="1" applyAlignment="1">
      <alignment horizontal="left" vertical="top" wrapText="1"/>
    </xf>
    <xf numFmtId="0" fontId="0" fillId="10" borderId="15" xfId="0" quotePrefix="1" applyFill="1" applyBorder="1" applyAlignment="1">
      <alignment horizontal="left" vertical="top" wrapText="1"/>
    </xf>
    <xf numFmtId="0" fontId="0" fillId="0" borderId="0" xfId="0" applyAlignment="1">
      <alignment vertical="top"/>
    </xf>
    <xf numFmtId="0" fontId="64" fillId="0" borderId="0" xfId="0" applyFont="1" applyAlignment="1">
      <alignment vertical="top"/>
    </xf>
    <xf numFmtId="0" fontId="65" fillId="0" borderId="0" xfId="0" applyFont="1" applyAlignment="1">
      <alignment vertical="top"/>
    </xf>
    <xf numFmtId="0" fontId="0" fillId="23" borderId="0" xfId="0" applyFill="1" applyAlignment="1">
      <alignment vertical="top"/>
    </xf>
    <xf numFmtId="0" fontId="0" fillId="0" borderId="15" xfId="0" applyBorder="1" applyAlignment="1">
      <alignment horizontal="center" vertical="center" wrapText="1"/>
    </xf>
    <xf numFmtId="0" fontId="0" fillId="10" borderId="15" xfId="0" applyFill="1" applyBorder="1" applyAlignment="1">
      <alignment horizontal="center" vertical="center" wrapText="1"/>
    </xf>
    <xf numFmtId="0" fontId="0" fillId="23"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2" borderId="15" xfId="0" applyFill="1" applyBorder="1" applyAlignment="1">
      <alignment horizontal="center" vertical="center" wrapText="1"/>
    </xf>
    <xf numFmtId="0" fontId="0" fillId="6" borderId="15" xfId="0" applyFill="1" applyBorder="1" applyAlignment="1">
      <alignment horizontal="center" vertical="center" wrapText="1"/>
    </xf>
    <xf numFmtId="49" fontId="0" fillId="10" borderId="15" xfId="0" applyNumberFormat="1" applyFill="1" applyBorder="1" applyAlignment="1">
      <alignment horizontal="left" vertical="top" wrapText="1"/>
    </xf>
    <xf numFmtId="49" fontId="63" fillId="45" borderId="15" xfId="0" applyNumberFormat="1" applyFont="1" applyFill="1" applyBorder="1" applyAlignment="1">
      <alignment horizontal="center" vertical="center" wrapText="1"/>
    </xf>
    <xf numFmtId="49" fontId="0" fillId="0" borderId="15" xfId="0" applyNumberFormat="1" applyBorder="1" applyAlignment="1">
      <alignment horizontal="left" vertical="top" wrapText="1"/>
    </xf>
    <xf numFmtId="49" fontId="0" fillId="6" borderId="15" xfId="0" applyNumberFormat="1" applyFill="1" applyBorder="1" applyAlignment="1">
      <alignment horizontal="left" vertical="top" wrapText="1"/>
    </xf>
    <xf numFmtId="49" fontId="0" fillId="0" borderId="0" xfId="0" applyNumberFormat="1" applyAlignment="1">
      <alignment vertical="top" wrapText="1"/>
    </xf>
    <xf numFmtId="49" fontId="0" fillId="23" borderId="15" xfId="0" applyNumberFormat="1" applyFill="1" applyBorder="1" applyAlignment="1">
      <alignment horizontal="left" vertical="top" wrapText="1"/>
    </xf>
    <xf numFmtId="49" fontId="0" fillId="6" borderId="0" xfId="0" applyNumberFormat="1" applyFill="1" applyAlignment="1">
      <alignment vertical="top" wrapText="1"/>
    </xf>
    <xf numFmtId="49" fontId="0" fillId="7" borderId="15"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23" borderId="0" xfId="0" applyNumberFormat="1" applyFill="1" applyAlignment="1">
      <alignment vertical="top" wrapText="1"/>
    </xf>
    <xf numFmtId="0" fontId="73" fillId="46" borderId="16" xfId="0" applyFont="1" applyFill="1" applyBorder="1" applyAlignment="1">
      <alignment horizontal="center" vertical="center"/>
    </xf>
    <xf numFmtId="0" fontId="63" fillId="46" borderId="16" xfId="0" applyFont="1" applyFill="1" applyBorder="1" applyAlignment="1">
      <alignment horizontal="center" vertical="center"/>
    </xf>
    <xf numFmtId="0" fontId="73" fillId="44" borderId="15" xfId="0" applyFont="1" applyFill="1" applyBorder="1" applyAlignment="1">
      <alignment horizontal="center" vertical="center"/>
    </xf>
    <xf numFmtId="0" fontId="73" fillId="44" borderId="15" xfId="0" applyFont="1" applyFill="1" applyBorder="1" applyAlignment="1">
      <alignment horizontal="center" vertical="center" wrapText="1"/>
    </xf>
    <xf numFmtId="0" fontId="73" fillId="47" borderId="15" xfId="0" applyFont="1" applyFill="1" applyBorder="1" applyAlignment="1">
      <alignment horizontal="center" vertical="center" wrapText="1"/>
    </xf>
    <xf numFmtId="0" fontId="76" fillId="44" borderId="0" xfId="0" applyFont="1" applyFill="1" applyAlignment="1">
      <alignment horizontal="center" vertical="center"/>
    </xf>
    <xf numFmtId="0" fontId="76" fillId="44" borderId="1" xfId="0" applyFont="1" applyFill="1" applyBorder="1" applyAlignment="1">
      <alignment horizontal="center" vertical="center"/>
    </xf>
    <xf numFmtId="0" fontId="1" fillId="48" borderId="0" xfId="0" applyFont="1" applyFill="1" applyAlignment="1">
      <alignment horizontal="left" vertical="top"/>
    </xf>
    <xf numFmtId="0" fontId="1" fillId="48" borderId="0" xfId="0" applyFont="1" applyFill="1" applyAlignment="1">
      <alignment horizontal="left" vertical="top" wrapText="1"/>
    </xf>
    <xf numFmtId="0" fontId="73" fillId="49" borderId="15" xfId="0" applyFont="1" applyFill="1" applyBorder="1" applyAlignment="1">
      <alignment horizontal="center" vertical="center"/>
    </xf>
    <xf numFmtId="0" fontId="73" fillId="50" borderId="15" xfId="0" applyFont="1" applyFill="1" applyBorder="1" applyAlignment="1">
      <alignment horizontal="center" vertical="center" wrapText="1"/>
    </xf>
    <xf numFmtId="0" fontId="73" fillId="51" borderId="15" xfId="0" applyFont="1" applyFill="1" applyBorder="1" applyAlignment="1">
      <alignment horizontal="center" vertical="center" wrapText="1"/>
    </xf>
    <xf numFmtId="0" fontId="73" fillId="51" borderId="15" xfId="0" applyFont="1" applyFill="1" applyBorder="1" applyAlignment="1">
      <alignment horizontal="center" vertical="center"/>
    </xf>
    <xf numFmtId="0" fontId="73" fillId="36" borderId="15" xfId="0" applyFont="1" applyFill="1" applyBorder="1" applyAlignment="1">
      <alignment horizontal="center" vertical="center" wrapText="1"/>
    </xf>
    <xf numFmtId="0" fontId="73" fillId="36" borderId="15" xfId="0" applyFont="1" applyFill="1" applyBorder="1" applyAlignment="1">
      <alignment horizontal="center" vertical="center"/>
    </xf>
    <xf numFmtId="0" fontId="0" fillId="10" borderId="15" xfId="0" applyFill="1" applyBorder="1" applyAlignment="1">
      <alignment vertical="center"/>
    </xf>
    <xf numFmtId="0" fontId="0" fillId="52" borderId="15" xfId="0" applyFill="1" applyBorder="1" applyAlignment="1">
      <alignment horizontal="left" vertical="top" wrapText="1"/>
    </xf>
    <xf numFmtId="0" fontId="0" fillId="52" borderId="15" xfId="0" applyFill="1" applyBorder="1" applyAlignment="1">
      <alignment horizontal="left" vertical="top"/>
    </xf>
    <xf numFmtId="0" fontId="63" fillId="53" borderId="15" xfId="0" applyFont="1" applyFill="1" applyBorder="1" applyAlignment="1">
      <alignment horizontal="center" vertical="center"/>
    </xf>
    <xf numFmtId="0" fontId="63" fillId="53" borderId="15" xfId="0" applyFont="1" applyFill="1" applyBorder="1" applyAlignment="1">
      <alignment horizontal="center" vertical="center" wrapText="1"/>
    </xf>
    <xf numFmtId="0" fontId="63" fillId="54" borderId="15" xfId="0" applyFont="1" applyFill="1" applyBorder="1" applyAlignment="1">
      <alignment horizontal="center" vertical="center"/>
    </xf>
    <xf numFmtId="0" fontId="58" fillId="56" borderId="0" xfId="0" applyFont="1" applyFill="1"/>
    <xf numFmtId="0" fontId="36" fillId="57" borderId="15" xfId="0" applyFont="1" applyFill="1" applyBorder="1" applyAlignment="1">
      <alignment wrapText="1"/>
    </xf>
    <xf numFmtId="0" fontId="36" fillId="57" borderId="16" xfId="0" applyFont="1" applyFill="1" applyBorder="1" applyAlignment="1">
      <alignment wrapText="1"/>
    </xf>
    <xf numFmtId="0" fontId="36" fillId="58" borderId="16" xfId="0" applyFont="1" applyFill="1" applyBorder="1" applyAlignment="1">
      <alignment wrapText="1"/>
    </xf>
    <xf numFmtId="0" fontId="36" fillId="59" borderId="16" xfId="0" applyFont="1" applyFill="1" applyBorder="1" applyAlignment="1">
      <alignment wrapText="1"/>
    </xf>
    <xf numFmtId="0" fontId="36" fillId="60" borderId="16" xfId="0" applyFont="1" applyFill="1" applyBorder="1" applyAlignment="1">
      <alignment wrapText="1"/>
    </xf>
    <xf numFmtId="0" fontId="36" fillId="61" borderId="16" xfId="0" applyFont="1" applyFill="1" applyBorder="1" applyAlignment="1">
      <alignment wrapText="1"/>
    </xf>
    <xf numFmtId="0" fontId="36" fillId="62" borderId="16" xfId="0" applyFont="1" applyFill="1" applyBorder="1" applyAlignment="1">
      <alignment wrapText="1"/>
    </xf>
    <xf numFmtId="0" fontId="36" fillId="55" borderId="16" xfId="0" applyFont="1" applyFill="1" applyBorder="1"/>
    <xf numFmtId="0" fontId="0" fillId="10" borderId="15" xfId="0" applyFill="1" applyBorder="1" applyAlignment="1">
      <alignment vertical="center" wrapText="1"/>
    </xf>
    <xf numFmtId="0" fontId="0" fillId="6" borderId="15" xfId="0" applyFill="1" applyBorder="1" applyAlignment="1">
      <alignment vertical="center" wrapText="1"/>
    </xf>
    <xf numFmtId="0" fontId="77" fillId="63" borderId="23" xfId="0" applyFont="1" applyFill="1" applyBorder="1" applyAlignment="1">
      <alignment horizontal="left" vertical="top" wrapText="1" readingOrder="1"/>
    </xf>
    <xf numFmtId="0" fontId="77" fillId="63" borderId="24" xfId="0" applyFont="1" applyFill="1" applyBorder="1" applyAlignment="1">
      <alignment horizontal="left" vertical="top" wrapText="1" readingOrder="1"/>
    </xf>
    <xf numFmtId="0" fontId="78" fillId="0" borderId="25" xfId="0" applyFont="1" applyBorder="1" applyAlignment="1">
      <alignment horizontal="left" vertical="top" wrapText="1" readingOrder="1"/>
    </xf>
    <xf numFmtId="0" fontId="78" fillId="0" borderId="26" xfId="0" applyFont="1" applyBorder="1" applyAlignment="1">
      <alignment horizontal="left" vertical="top" wrapText="1" readingOrder="1"/>
    </xf>
    <xf numFmtId="0" fontId="78" fillId="0" borderId="26" xfId="0" quotePrefix="1" applyFont="1" applyBorder="1" applyAlignment="1">
      <alignment horizontal="left" vertical="top" wrapText="1" readingOrder="1"/>
    </xf>
    <xf numFmtId="49" fontId="77" fillId="63" borderId="23" xfId="0" applyNumberFormat="1" applyFont="1" applyFill="1" applyBorder="1" applyAlignment="1">
      <alignment wrapText="1" readingOrder="1"/>
    </xf>
    <xf numFmtId="49" fontId="78" fillId="0" borderId="25" xfId="0" applyNumberFormat="1" applyFont="1" applyBorder="1" applyAlignment="1">
      <alignment wrapText="1" readingOrder="1"/>
    </xf>
    <xf numFmtId="0" fontId="78" fillId="7" borderId="26" xfId="0" applyFont="1" applyFill="1" applyBorder="1" applyAlignment="1">
      <alignment horizontal="left" vertical="top" wrapText="1" readingOrder="1"/>
    </xf>
    <xf numFmtId="0" fontId="0" fillId="8" borderId="15" xfId="0" applyFill="1" applyBorder="1" applyAlignment="1">
      <alignment horizontal="left" vertical="top"/>
    </xf>
    <xf numFmtId="0" fontId="78" fillId="8" borderId="26" xfId="0" applyFont="1" applyFill="1" applyBorder="1" applyAlignment="1">
      <alignment horizontal="left" vertical="top" wrapText="1" readingOrder="1"/>
    </xf>
    <xf numFmtId="0" fontId="78" fillId="6" borderId="26" xfId="0" applyFont="1" applyFill="1" applyBorder="1" applyAlignment="1">
      <alignment horizontal="left" vertical="top" wrapText="1" readingOrder="1"/>
    </xf>
    <xf numFmtId="0" fontId="64" fillId="63" borderId="23" xfId="0" applyFont="1" applyFill="1" applyBorder="1" applyAlignment="1">
      <alignment wrapText="1" readingOrder="1"/>
    </xf>
    <xf numFmtId="0" fontId="64" fillId="63" borderId="24" xfId="0" applyFont="1" applyFill="1" applyBorder="1" applyAlignment="1">
      <alignment readingOrder="1"/>
    </xf>
    <xf numFmtId="0" fontId="0" fillId="0" borderId="0" xfId="0" applyAlignment="1">
      <alignment horizontal="left" vertical="center"/>
    </xf>
    <xf numFmtId="0" fontId="2" fillId="10" borderId="15" xfId="1" applyFill="1" applyBorder="1" applyAlignment="1">
      <alignment horizontal="left" vertical="top"/>
    </xf>
    <xf numFmtId="0" fontId="73" fillId="50" borderId="15" xfId="0" applyFont="1" applyFill="1" applyBorder="1" applyAlignment="1">
      <alignment horizontal="center" vertical="center"/>
    </xf>
    <xf numFmtId="49" fontId="0" fillId="8" borderId="15" xfId="0" applyNumberFormat="1" applyFill="1" applyBorder="1" applyAlignment="1">
      <alignment horizontal="left" vertical="top" wrapText="1"/>
    </xf>
    <xf numFmtId="0" fontId="2" fillId="0" borderId="0" xfId="1" applyFill="1"/>
    <xf numFmtId="0" fontId="63" fillId="53" borderId="17" xfId="0" applyFont="1" applyFill="1" applyBorder="1" applyAlignment="1">
      <alignment horizontal="center" vertical="center"/>
    </xf>
    <xf numFmtId="0" fontId="64" fillId="63" borderId="27" xfId="0" applyFont="1" applyFill="1" applyBorder="1" applyAlignment="1">
      <alignment horizontal="center" wrapText="1" readingOrder="1"/>
    </xf>
    <xf numFmtId="0" fontId="64" fillId="63" borderId="28" xfId="0" applyFont="1" applyFill="1" applyBorder="1" applyAlignment="1">
      <alignment horizontal="center" wrapText="1" readingOrder="1"/>
    </xf>
    <xf numFmtId="0" fontId="64" fillId="63" borderId="29" xfId="0" applyFont="1" applyFill="1" applyBorder="1" applyAlignment="1">
      <alignment horizontal="center" wrapText="1" readingOrder="1"/>
    </xf>
    <xf numFmtId="0" fontId="63" fillId="54" borderId="17" xfId="0" applyFont="1" applyFill="1" applyBorder="1" applyAlignment="1">
      <alignment horizontal="center" vertical="center"/>
    </xf>
    <xf numFmtId="0" fontId="63" fillId="54" borderId="18" xfId="0" applyFont="1" applyFill="1" applyBorder="1" applyAlignment="1">
      <alignment horizontal="center" vertical="center"/>
    </xf>
    <xf numFmtId="0" fontId="73" fillId="49" borderId="17" xfId="0" applyFont="1" applyFill="1" applyBorder="1" applyAlignment="1">
      <alignment horizontal="center" vertical="center"/>
    </xf>
    <xf numFmtId="0" fontId="73" fillId="49" borderId="19" xfId="0" applyFont="1" applyFill="1" applyBorder="1" applyAlignment="1">
      <alignment horizontal="center" vertical="center"/>
    </xf>
    <xf numFmtId="0" fontId="73" fillId="49" borderId="18" xfId="0" applyFont="1" applyFill="1" applyBorder="1" applyAlignment="1">
      <alignment horizontal="center" vertical="center"/>
    </xf>
    <xf numFmtId="0" fontId="73" fillId="51" borderId="17" xfId="0" applyFont="1" applyFill="1" applyBorder="1" applyAlignment="1">
      <alignment horizontal="center" vertical="center"/>
    </xf>
    <xf numFmtId="0" fontId="73" fillId="51" borderId="19" xfId="0" applyFont="1" applyFill="1" applyBorder="1" applyAlignment="1">
      <alignment horizontal="center" vertical="center"/>
    </xf>
    <xf numFmtId="0" fontId="73" fillId="51" borderId="18" xfId="0" applyFont="1" applyFill="1" applyBorder="1" applyAlignment="1">
      <alignment horizontal="center" vertical="center"/>
    </xf>
    <xf numFmtId="0" fontId="73" fillId="50" borderId="17" xfId="0" applyFont="1" applyFill="1" applyBorder="1" applyAlignment="1">
      <alignment horizontal="center" vertical="center"/>
    </xf>
    <xf numFmtId="0" fontId="73" fillId="50" borderId="19" xfId="0" applyFont="1" applyFill="1" applyBorder="1" applyAlignment="1">
      <alignment horizontal="center" vertical="center"/>
    </xf>
    <xf numFmtId="0" fontId="73" fillId="50" borderId="18" xfId="0" applyFont="1" applyFill="1" applyBorder="1" applyAlignment="1">
      <alignment horizontal="center" vertical="center"/>
    </xf>
    <xf numFmtId="0" fontId="73" fillId="44" borderId="17" xfId="0" applyFont="1" applyFill="1" applyBorder="1" applyAlignment="1">
      <alignment horizontal="center" vertical="center"/>
    </xf>
    <xf numFmtId="0" fontId="73" fillId="44" borderId="19" xfId="0" applyFont="1" applyFill="1" applyBorder="1" applyAlignment="1">
      <alignment horizontal="center" vertical="center"/>
    </xf>
    <xf numFmtId="0" fontId="73" fillId="44" borderId="18" xfId="0" applyFont="1" applyFill="1" applyBorder="1" applyAlignment="1">
      <alignment horizontal="center" vertical="center"/>
    </xf>
    <xf numFmtId="0" fontId="73" fillId="47" borderId="17" xfId="0" applyFont="1" applyFill="1" applyBorder="1" applyAlignment="1">
      <alignment horizontal="center" vertical="center"/>
    </xf>
    <xf numFmtId="0" fontId="73" fillId="47" borderId="19" xfId="0" applyFont="1" applyFill="1" applyBorder="1" applyAlignment="1">
      <alignment horizontal="center" vertical="center"/>
    </xf>
    <xf numFmtId="0" fontId="73" fillId="47" borderId="18" xfId="0" applyFont="1" applyFill="1" applyBorder="1" applyAlignment="1">
      <alignment horizontal="center" vertical="center"/>
    </xf>
    <xf numFmtId="0" fontId="63" fillId="45" borderId="17" xfId="0" applyFont="1" applyFill="1" applyBorder="1" applyAlignment="1">
      <alignment horizontal="center" vertical="center"/>
    </xf>
    <xf numFmtId="0" fontId="63" fillId="45" borderId="19" xfId="0" applyFont="1" applyFill="1" applyBorder="1" applyAlignment="1">
      <alignment horizontal="center" vertical="center"/>
    </xf>
    <xf numFmtId="0" fontId="63" fillId="45" borderId="18" xfId="0" applyFont="1" applyFill="1" applyBorder="1" applyAlignment="1">
      <alignment horizontal="center" vertical="center"/>
    </xf>
    <xf numFmtId="0" fontId="63" fillId="53" borderId="17" xfId="0" applyFont="1" applyFill="1" applyBorder="1" applyAlignment="1">
      <alignment horizontal="center" vertical="center"/>
    </xf>
    <xf numFmtId="0" fontId="63" fillId="53" borderId="18" xfId="0" applyFont="1" applyFill="1" applyBorder="1" applyAlignment="1">
      <alignment horizontal="center" vertical="center"/>
    </xf>
    <xf numFmtId="0" fontId="73" fillId="36" borderId="17" xfId="0" applyFont="1" applyFill="1" applyBorder="1" applyAlignment="1">
      <alignment horizontal="center" vertical="center" wrapText="1"/>
    </xf>
    <xf numFmtId="0" fontId="73" fillId="36" borderId="19" xfId="0" applyFont="1" applyFill="1" applyBorder="1" applyAlignment="1">
      <alignment horizontal="center" vertical="center" wrapText="1"/>
    </xf>
    <xf numFmtId="0" fontId="73" fillId="36" borderId="18" xfId="0" applyFont="1" applyFill="1" applyBorder="1" applyAlignment="1">
      <alignment horizontal="center" vertical="center" wrapText="1"/>
    </xf>
    <xf numFmtId="0" fontId="73" fillId="46" borderId="20" xfId="0" applyFont="1" applyFill="1" applyBorder="1" applyAlignment="1">
      <alignment horizontal="center" vertical="center"/>
    </xf>
    <xf numFmtId="0" fontId="73" fillId="46" borderId="21" xfId="0" applyFont="1" applyFill="1" applyBorder="1" applyAlignment="1">
      <alignment horizontal="center" vertical="center"/>
    </xf>
    <xf numFmtId="0" fontId="73" fillId="46" borderId="22" xfId="0" applyFont="1" applyFill="1" applyBorder="1" applyAlignment="1">
      <alignment horizontal="center" vertical="center"/>
    </xf>
  </cellXfs>
  <cellStyles count="3">
    <cellStyle name="Hyperlink" xfId="1" builtinId="8"/>
    <cellStyle name="Hyperlink 2" xfId="2" xr:uid="{DBBF1829-5562-4BD4-9272-F64D11F2D766}"/>
    <cellStyle name="Normal" xfId="0" builtinId="0"/>
  </cellStyles>
  <dxfs count="74">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s>
  <tableStyles count="0" defaultTableStyle="TableStyleMedium2" defaultPivotStyle="PivotStyleLight16"/>
  <colors>
    <mruColors>
      <color rgb="FF961A49"/>
      <color rgb="FFEED5F5"/>
      <color rgb="FFA889B0"/>
      <color rgb="FFE3986F"/>
      <color rgb="FFE9B0F7"/>
      <color rgb="FFF0B899"/>
      <color rgb="FFF36C21"/>
      <color rgb="FFA9D6F5"/>
      <color rgb="FFA1BED1"/>
      <color rgb="FF4B8C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Types" Target="richData/rdRichValueTypes.xml"/><Relationship Id="rId33"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alcChain" Target="calcChain.xml"/><Relationship Id="rId30"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428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428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C33" dT="2023-08-04T12:49:00.39" personId="{9326533F-166E-4B7E-B7C9-197C524E73AD}" id="{9A008E7A-F825-4FC8-B2F6-8F7963AC435B}">
    <text>Delete these indicators, add real 1.a.2, three sep or one composite</text>
  </threadedComment>
  <threadedComment ref="F43" dT="2023-08-01T08:00:20.22" personId="{9326533F-166E-4B7E-B7C9-197C524E73AD}" id="{F6386F8D-6559-4201-8831-868DF358AB93}">
    <text>Add to all</text>
  </threadedComment>
  <threadedComment ref="D69" dT="2023-08-16T09:23:02.60" personId="{9326533F-166E-4B7E-B7C9-197C524E73AD}" id="{921498C8-DF40-47E6-8977-8CF09FBC82B8}">
    <text>Need to change to "Ratification of.." after I have adjusted the ETL to only say yes for countries which have ratified</text>
  </threadedComment>
  <threadedComment ref="D78" dT="2023-08-04T13:25:16.60" personId="{9326533F-166E-4B7E-B7C9-197C524E73AD}" id="{E0EA4CBF-78B4-4270-AAD3-D6FF1CA2F92E}">
    <text>check what this is and correct the name or delete</text>
  </threadedComment>
  <threadedComment ref="E78" dT="2023-08-04T13:25:16.60" personId="{9326533F-166E-4B7E-B7C9-197C524E73AD}" id="{9552DE1F-F73F-4FAD-8C8B-9F4DE800AA00}">
    <text>check what this is and correct the name or delete</text>
  </threadedComment>
  <threadedComment ref="Q98" dT="2023-10-04T07:05:19.44" personId="{9326533F-166E-4B7E-B7C9-197C524E73AD}" id="{5A3129B9-7E45-4B84-A650-AF8269A3ED30}">
    <text>If we decide to tag as CRM then we should group these with the other family-children benefit measures</text>
  </threadedComment>
  <threadedComment ref="C112" dT="2023-06-23T10:44:08.65" personId="{9326533F-166E-4B7E-B7C9-197C524E73AD}" id="{31941A09-B96B-4D79-B16E-40F505B1D9B8}">
    <text>Not in the snapshot tab, so not included in ETL</text>
  </threadedComment>
  <threadedComment ref="D129" dT="2023-07-18T09:14:43.34" personId="{9326533F-166E-4B7E-B7C9-197C524E73AD}" id="{6FB56CFD-CE45-40DE-A917-439A4D27B7B8}">
    <text>Remove and swap with indicator below</text>
  </threadedComment>
  <threadedComment ref="D129" dT="2023-08-22T09:55:35.03" personId="{9326533F-166E-4B7E-B7C9-197C524E73AD}" id="{8ED6BCC6-70BF-4076-AAFA-790216BAF8E7}" parentId="{6FB56CFD-CE45-40DE-A917-439A4D27B7B8}">
    <text>Should we remove from database?</text>
  </threadedComment>
  <threadedComment ref="F129" dT="2023-08-04T14:04:29.75" personId="{9326533F-166E-4B7E-B7C9-197C524E73AD}" id="{F133A7A7-92AF-4D40-8953-7F9F53D78BC5}" done="1">
    <text>check if data matches</text>
  </threadedComment>
  <threadedComment ref="F129" dT="2023-08-22T09:55:05.63" personId="{9326533F-166E-4B7E-B7C9-197C524E73AD}" id="{B81AA551-DB4F-40D6-977D-7B08A4F42572}" parentId="{F133A7A7-92AF-4D40-8953-7F9F53D78BC5}">
    <text>it does</text>
  </threadedComment>
  <threadedComment ref="AY144" dT="2023-09-18T09:58:11.53" personId="{9326533F-166E-4B7E-B7C9-197C524E73AD}" id="{3C3F18C2-2113-4BAD-91E7-85EAE2086CC8}">
    <text>Not sure how well this matches</text>
  </threadedComment>
  <threadedComment ref="D146" dT="2023-07-18T09:39:14.16" personId="{9326533F-166E-4B7E-B7C9-197C524E73AD}" id="{69CF7485-8742-4DAF-888A-217FDA9B8BFA}">
    <text>Keep both or delete one?</text>
  </threadedComment>
  <threadedComment ref="D147" dT="2023-08-23T08:30:30.16" personId="{9326533F-166E-4B7E-B7C9-197C524E73AD}" id="{CDFA583A-8D9B-43DF-B1DC-8B0A627746DE}">
    <text>Repetition of indicator, need to decide which one to keep</text>
  </threadedComment>
  <threadedComment ref="F148" dT="2023-07-18T09:39:56.26" personId="{9326533F-166E-4B7E-B7C9-197C524E73AD}" id="{9DC924C6-5782-4D28-BF53-F20BAC5DEF0F}">
    <text>Tag as CRM indicator and add to group name?</text>
  </threadedComment>
  <threadedComment ref="P148" dT="2023-10-04T07:25:13.87" personId="{9326533F-166E-4B7E-B7C9-197C524E73AD}" id="{D97B8F37-DA87-40C7-A3D6-E367483130BE}">
    <text>Need to amend group name if we tag as CRM indicator</text>
  </threadedComment>
  <threadedComment ref="D194" dT="2023-08-16T11:08:31.12" personId="{9326533F-166E-4B7E-B7C9-197C524E73AD}" id="{5BC3C5D1-7E50-4556-973C-9DFBDF41F58C}">
    <text>I'm not sure how relevant this indicator is as the rate varies by country and I can't find the info on the rate for each country - plus it days the data shouldn't be compared to historical data, so we can't compare countries or analyse trends</text>
  </threadedComment>
  <threadedComment ref="F198" dT="2023-07-18T10:54:05.55" personId="{9326533F-166E-4B7E-B7C9-197C524E73AD}" id="{0825AAE3-4F8D-4C2D-9F8A-61B2CF2BACF4}">
    <text>Suggest deleting as the source of this indicator isn't being updated anymore</text>
  </threadedComment>
  <threadedComment ref="F199" dT="2023-07-18T10:54:38.82" personId="{9326533F-166E-4B7E-B7C9-197C524E73AD}" id="{7A77EF36-0416-4516-BBCD-4F42B2B4A655}">
    <text>Not in Word doc but suggest adding</text>
  </threadedComment>
  <threadedComment ref="D220" dT="2023-07-18T11:37:33.50" personId="{9326533F-166E-4B7E-B7C9-197C524E73AD}" id="{BDC7F94E-1612-4CCD-AB91-93235934D60D}">
    <text>Keep like this or use longer names?</text>
  </threadedComment>
  <threadedComment ref="E222" dT="2023-08-16T11:41:36.97" personId="{9326533F-166E-4B7E-B7C9-197C524E73AD}" id="{E4D3CDE2-9AAD-4D3C-9C38-DB68F67A7952}">
    <text xml:space="preserve">Needs to be revised
</text>
  </threadedComment>
  <threadedComment ref="D255" dT="2023-08-16T12:30:18.36" personId="{9326533F-166E-4B7E-B7C9-197C524E73AD}" id="{3C4E6AD1-861C-42C6-87CD-E67D3BCCA3D5}">
    <text>Consider a different name for this indicator - comprehensive doesn't seem right</text>
  </threadedComment>
  <threadedComment ref="H255" dT="2023-07-11T14:05:13.19" personId="{9326533F-166E-4B7E-B7C9-197C524E73AD}" id="{D94CF8C5-06E4-40B5-A5DC-7128AB975357}">
    <text>No total for sex (only M/F) available so difficult to add to TM dashboard</text>
  </threadedComment>
  <threadedComment ref="Q256" dT="2023-10-04T07:31:29.94" personId="{9326533F-166E-4B7E-B7C9-197C524E73AD}" id="{EB7CB8A4-ABCF-4F15-B2DA-9F95D3A8607D}">
    <text>Need to decide to group or not</text>
  </threadedComment>
  <threadedComment ref="D258" dT="2023-08-23T08:51:21.71" personId="{9326533F-166E-4B7E-B7C9-197C524E73AD}" id="{F00C1163-368D-419F-86C8-EA1A8BD61A7A}">
    <text xml:space="preserve">We already have 0-14 years in the framework, more years and disaggregation available from this indicator
</text>
  </threadedComment>
  <threadedComment ref="D262" dT="2023-08-23T08:52:38.68" personId="{9326533F-166E-4B7E-B7C9-197C524E73AD}" id="{6B0AB2EF-5E12-4717-BD5B-09749EB7E933}">
    <text>We already have this indicator in framework for 15-24 years, can you include this one too or else replace other one with this?</text>
  </threadedComment>
  <threadedComment ref="D262" dT="2023-08-23T08:53:40.63" personId="{9326533F-166E-4B7E-B7C9-197C524E73AD}" id="{E921744A-A9C0-461A-AA88-9EE1076DFC1B}" parentId="{6B0AB2EF-5E12-4717-BD5B-09749EB7E933}">
    <text>although we also already have incidence rate for 0-14 and 10-19years in framework</text>
  </threadedComment>
  <threadedComment ref="D275" dT="2023-07-11T14:27:06.38" personId="{9326533F-166E-4B7E-B7C9-197C524E73AD}" id="{4E50FD66-3F37-4A58-A4D0-B69F700787BA}">
    <text>In public spending subdomain</text>
  </threadedComment>
  <threadedComment ref="F275" dT="2023-07-18T12:48:09.24" personId="{9326533F-166E-4B7E-B7C9-197C524E73AD}" id="{25505634-5EFF-46D9-B164-611EDF7581D5}">
    <text>Delete as CRM indicators? No longer being published by UIS</text>
  </threadedComment>
  <threadedComment ref="D276" dT="2023-07-11T14:27:12.44" personId="{9326533F-166E-4B7E-B7C9-197C524E73AD}" id="{0B8FB4EE-6117-48FA-80D4-5D404857B180}">
    <text>In public spending subdomain</text>
  </threadedComment>
  <threadedComment ref="F337" dT="2023-07-26T07:05:07.41" personId="{9326533F-166E-4B7E-B7C9-197C524E73AD}" id="{ADAF70C0-6071-4829-BC04-81FD4D732037}">
    <text>Use total instead of the two below?</text>
  </threadedComment>
  <threadedComment ref="F338" dT="2023-08-23T09:05:34.70" personId="{9326533F-166E-4B7E-B7C9-197C524E73AD}" id="{EEE776DE-2AAE-458B-9B28-53C70E437211}">
    <text xml:space="preserve">No longer being published by UIS
</text>
  </threadedComment>
  <threadedComment ref="D378" dT="2023-07-18T13:25:03.39" personId="{9326533F-166E-4B7E-B7C9-197C524E73AD}" id="{26A0A5B5-6CFB-414C-A4AE-3EAC8A19A3D8}">
    <text>Need to decide if these infrastructure indicators should be in education system or here</text>
  </threadedComment>
  <threadedComment ref="D381" dT="2023-07-18T13:31:26.31" personId="{9326533F-166E-4B7E-B7C9-197C524E73AD}" id="{7BA06991-1E23-4864-865D-9F0EC7F41458}">
    <text>Need to decide to keep here or move to education system, in education system in Word doc</text>
  </threadedComment>
  <threadedComment ref="D384" dT="2023-07-18T13:27:27.68" personId="{9326533F-166E-4B7E-B7C9-197C524E73AD}" id="{293AC5FA-FDCB-4679-B12F-CBEF5B1DB179}">
    <text>Need to decide to keep here or move to education system</text>
  </threadedComment>
  <threadedComment ref="D478" dT="2023-08-16T13:35:31.04" personId="{9326533F-166E-4B7E-B7C9-197C524E73AD}" id="{CC3C6CB3-BEC5-4759-8F31-53AE521E83FC}">
    <text>suggesting this name change - the definition shows the original name</text>
  </threadedComment>
  <threadedComment ref="D558" dT="2023-08-23T09:14:11.85" personId="{9326533F-166E-4B7E-B7C9-197C524E73AD}" id="{F58AA308-1EB1-412E-983A-413EA3DAB11B}">
    <text>No longer being published?</text>
  </threadedComment>
  <threadedComment ref="D579" dT="2023-10-04T08:05:20.88" personId="{9326533F-166E-4B7E-B7C9-197C524E73AD}" id="{CAF81C49-84A7-4892-A072-127A817AE0BA}">
    <text>We have the rate of children in formal alternative care but no total number</text>
  </threadedComment>
  <threadedComment ref="D589" dT="2023-10-04T08:08:22.50" personId="{9326533F-166E-4B7E-B7C9-197C524E73AD}" id="{1B74A081-7CCD-4D5D-A664-202FCD1E0D9A}">
    <text>We have the rate but number the total number of children</text>
  </threadedComment>
  <threadedComment ref="D652" dT="2023-08-16T14:43:31.95" personId="{9326533F-166E-4B7E-B7C9-197C524E73AD}" id="{BC2712E9-71FD-407F-8E07-8E991F1C957D}">
    <text>does this count children coming in as well as going out of the country?</text>
  </threadedComment>
  <threadedComment ref="D660" dT="2023-08-23T09:34:36.44" personId="{9326533F-166E-4B7E-B7C9-197C524E73AD}" id="{64ED902F-9866-4BE8-BFFF-51FBCEADF604}">
    <text>Should these disability indicators have their own indicator groups?</text>
  </threadedComment>
  <threadedComment ref="D665" dT="2023-08-23T09:35:15.91" personId="{9326533F-166E-4B7E-B7C9-197C524E73AD}" id="{588C5C09-AF65-4341-BC10-355A7A54E5D3}">
    <text>We already number and rate, do we also want to include percentage</text>
  </threadedComment>
  <threadedComment ref="D679" dT="2023-10-04T08:17:39.41" personId="{9326533F-166E-4B7E-B7C9-197C524E73AD}" id="{A3A752A6-A382-4AAC-A950-31896D075968}">
    <text>we have the rate but no total number</text>
  </threadedComment>
  <threadedComment ref="F704" dT="2023-07-26T09:20:56.19" personId="{9326533F-166E-4B7E-B7C9-197C524E73AD}" id="{8F64CFF8-0B34-4E58-9C00-992694DE3142}">
    <text>Not in Word anymore, delete?</text>
  </threadedComment>
  <threadedComment ref="D712" dT="2023-07-26T09:23:18.65" personId="{9326533F-166E-4B7E-B7C9-197C524E73AD}" id="{E5E93DF9-43FE-4C2F-B02F-8FF0011406E5}">
    <text>Move to leisure and culture?</text>
  </threadedComment>
  <threadedComment ref="F746" dT="2023-07-26T09:36:52.55" personId="{9326533F-166E-4B7E-B7C9-197C524E73AD}" id="{B334F6F0-B51C-4E29-BC07-950F1593129C}">
    <text>Not in Word doc</text>
  </threadedComment>
  <threadedComment ref="D749" dT="2023-08-16T15:22:06.68" personId="{9326533F-166E-4B7E-B7C9-197C524E73AD}" id="{48AA432A-41DA-4C0C-A4F5-CC2322A94B74}">
    <text>what does million local currency mean?</text>
  </threadedComment>
  <threadedComment ref="C793" dT="2023-07-26T11:20:24.81" personId="{9326533F-166E-4B7E-B7C9-197C524E73AD}" id="{BC5CA0AC-FE71-488B-8F3B-43E4501D9FE7}">
    <text>Need to come back to definition of these indicators (i.e. which age to use), UNICEF now says 24-59 months</text>
  </threadedComment>
  <threadedComment ref="D795" dT="2023-07-26T11:20:54.09" personId="{9326533F-166E-4B7E-B7C9-197C524E73AD}" id="{27670141-B36C-4ACB-9747-4F7D60650200}">
    <text>Also should double-check this one</text>
  </threadedComment>
  <threadedComment ref="D804" dT="2023-08-23T10:35:11.54" personId="{9326533F-166E-4B7E-B7C9-197C524E73AD}" id="{07A252D0-0C61-4D1D-ADAF-88EB6BBBFF4A}">
    <text>No longer being published</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hyperlink" Target="https://ec.europa.eu/eurostat/databrowser/view/ilc_hch13/default/table?lang=en" TargetMode="External"/><Relationship Id="rId2" Type="http://schemas.openxmlformats.org/officeDocument/2006/relationships/hyperlink" Target="https://ec.europa.eu/eurostat/databrowser/view/ilc_hch13/default/table?lang=en" TargetMode="External"/><Relationship Id="rId1" Type="http://schemas.openxmlformats.org/officeDocument/2006/relationships/hyperlink" Target="https://databank.worldbank.org/reports.aspx?source=2&amp;type=metadata&amp;series=NY.GDP.MKTP.KD.ZG"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A6" activePane="bottomLeft" state="frozen"/>
      <selection pane="bottomLeft" activeCell="D6" sqref="D6"/>
      <selection activeCell="A4" sqref="A4"/>
    </sheetView>
  </sheetViews>
  <sheetFormatPr defaultColWidth="9.140625" defaultRowHeight="11.25" customHeight="1"/>
  <cols>
    <col min="1" max="1" width="24.5703125" style="28" customWidth="1"/>
    <col min="2" max="2" width="26.42578125" style="28" customWidth="1"/>
    <col min="3" max="3" width="10.140625" style="63" customWidth="1"/>
    <col min="4" max="4" width="9.42578125" style="63" customWidth="1"/>
    <col min="5" max="5" width="11.7109375" style="63" customWidth="1"/>
    <col min="6" max="7" width="11.42578125" style="63" customWidth="1"/>
    <col min="8" max="8" width="18.140625" style="29" customWidth="1"/>
    <col min="9" max="10" width="10.7109375" style="28" customWidth="1"/>
    <col min="11" max="11" width="84.5703125" style="28" customWidth="1"/>
    <col min="12" max="12" width="28.140625" style="30" customWidth="1"/>
    <col min="13" max="13" width="35.5703125" style="30" customWidth="1"/>
    <col min="14" max="14" width="13.140625" style="28" customWidth="1"/>
    <col min="15" max="15" width="42.140625" style="28" customWidth="1"/>
    <col min="16" max="16" width="36.28515625" style="28" customWidth="1"/>
    <col min="17" max="18" width="9.140625" style="63" customWidth="1"/>
    <col min="19" max="19" width="12.7109375" style="29" customWidth="1"/>
    <col min="20" max="20" width="16" style="29" customWidth="1"/>
    <col min="21" max="21" width="11.28515625" style="29" customWidth="1"/>
    <col min="22" max="22" width="18" style="29" customWidth="1"/>
    <col min="23" max="23" width="10.85546875" style="29" customWidth="1"/>
    <col min="24" max="24" width="9.42578125" style="29" customWidth="1"/>
    <col min="25" max="25" width="17.7109375" style="29" customWidth="1"/>
    <col min="26" max="26" width="38.140625" style="175" customWidth="1"/>
    <col min="27" max="27" width="15.42578125" style="29" customWidth="1"/>
    <col min="28" max="28" width="24" style="28" customWidth="1"/>
    <col min="29" max="29" width="22.7109375" style="31" customWidth="1"/>
    <col min="30" max="31" width="9.140625" style="29" customWidth="1"/>
    <col min="32" max="32" width="10.7109375" style="29" customWidth="1"/>
    <col min="33" max="33" width="9.140625" style="29" customWidth="1"/>
    <col min="34" max="38" width="13" style="29" customWidth="1"/>
    <col min="39" max="39" width="11.140625" style="29" customWidth="1"/>
    <col min="40" max="40" width="10.42578125" style="29" customWidth="1"/>
    <col min="41" max="41" width="11.28515625" style="29" customWidth="1"/>
    <col min="42" max="42" width="15.28515625" style="29" customWidth="1"/>
    <col min="43" max="43" width="14" style="29" customWidth="1"/>
    <col min="44" max="44" width="11.28515625" style="29" customWidth="1"/>
    <col min="45" max="45" width="18.5703125" style="29" customWidth="1"/>
    <col min="46" max="46" width="49" style="211" customWidth="1"/>
    <col min="47" max="47" width="20" style="251" customWidth="1"/>
    <col min="48" max="48" width="79.28515625" style="36" customWidth="1"/>
    <col min="49" max="83" width="9.140625" style="37" customWidth="1"/>
    <col min="84" max="97" width="9.140625" style="28" customWidth="1"/>
    <col min="98" max="16384" width="9.140625" style="28"/>
  </cols>
  <sheetData>
    <row r="2" spans="1:48" ht="33.75">
      <c r="AD2" s="32" t="s">
        <v>0</v>
      </c>
      <c r="AE2" s="33"/>
      <c r="AF2" s="33"/>
      <c r="AG2" s="34"/>
      <c r="AH2" s="35"/>
      <c r="AI2" s="35"/>
      <c r="AJ2" s="35"/>
      <c r="AK2" s="35"/>
      <c r="AL2" s="35"/>
      <c r="AM2" s="35"/>
      <c r="AN2" s="35"/>
      <c r="AO2" s="35"/>
      <c r="AP2" s="35"/>
      <c r="AQ2" s="35"/>
      <c r="AR2" s="35"/>
      <c r="AS2" s="35"/>
      <c r="AT2" s="35"/>
    </row>
    <row r="3" spans="1:48" ht="45">
      <c r="A3" s="38" t="s">
        <v>1</v>
      </c>
      <c r="B3" s="38" t="s">
        <v>2</v>
      </c>
      <c r="C3" s="39" t="s">
        <v>3</v>
      </c>
      <c r="D3" s="39" t="s">
        <v>4</v>
      </c>
      <c r="E3" s="39" t="s">
        <v>5</v>
      </c>
      <c r="F3" s="40" t="s">
        <v>6</v>
      </c>
      <c r="G3" s="206"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0" t="s">
        <v>44</v>
      </c>
      <c r="AU3" s="171" t="s">
        <v>45</v>
      </c>
      <c r="AV3" s="47" t="s">
        <v>46</v>
      </c>
    </row>
    <row r="4" spans="1:48" s="59" customFormat="1" ht="24">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72">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4">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60">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5">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4">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48">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60">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72">
      <c r="A12" s="48" t="s">
        <v>47</v>
      </c>
      <c r="B12" s="48" t="s">
        <v>48</v>
      </c>
      <c r="C12" s="49" t="s">
        <v>49</v>
      </c>
      <c r="D12" s="49" t="s">
        <v>49</v>
      </c>
      <c r="E12" s="204"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108">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48">
      <c r="A14" s="48" t="s">
        <v>47</v>
      </c>
      <c r="B14" s="48" t="s">
        <v>48</v>
      </c>
      <c r="C14" s="49" t="s">
        <v>49</v>
      </c>
      <c r="D14" s="204"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120">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4"/>
    </row>
    <row r="16" spans="1:48" s="59" customFormat="1" ht="323.25" customHeight="1">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4"/>
    </row>
    <row r="17" spans="1:132" s="59" customFormat="1" ht="45">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6"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4">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4"/>
    </row>
    <row r="19" spans="1:132" s="59" customFormat="1" ht="36">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4"/>
    </row>
    <row r="20" spans="1:132" s="59" customFormat="1" ht="36">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4"/>
    </row>
    <row r="21" spans="1:132" s="59" customFormat="1" ht="120">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4"/>
    </row>
    <row r="22" spans="1:132" s="59" customFormat="1" ht="315.75" customHeight="1">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48">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36">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96">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08" t="s">
        <v>57</v>
      </c>
      <c r="Y25" s="308"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68">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60">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84">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08"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4"/>
    </row>
    <row r="29" spans="1:132" s="59" customFormat="1" ht="60">
      <c r="A29" s="48" t="s">
        <v>47</v>
      </c>
      <c r="B29" s="53" t="s">
        <v>195</v>
      </c>
      <c r="C29" s="49" t="s">
        <v>49</v>
      </c>
      <c r="D29" s="204"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48">
      <c r="A30" s="48" t="s">
        <v>47</v>
      </c>
      <c r="B30" s="53" t="s">
        <v>195</v>
      </c>
      <c r="C30" s="49" t="s">
        <v>49</v>
      </c>
      <c r="D30" s="204"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72">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72">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6"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120">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6"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120">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6"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120">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6"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48">
      <c r="A37" s="48" t="s">
        <v>47</v>
      </c>
      <c r="B37" s="53" t="s">
        <v>239</v>
      </c>
      <c r="C37" s="49" t="s">
        <v>49</v>
      </c>
      <c r="D37" s="204"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7"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4"/>
    </row>
    <row r="38" spans="1:132" s="59" customFormat="1" ht="60">
      <c r="A38" s="48" t="s">
        <v>47</v>
      </c>
      <c r="B38" s="53" t="s">
        <v>239</v>
      </c>
      <c r="C38" s="49" t="s">
        <v>49</v>
      </c>
      <c r="D38" s="204"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7"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4"/>
    </row>
    <row r="39" spans="1:132" s="59" customFormat="1" ht="59.25" customHeight="1">
      <c r="A39" s="48" t="s">
        <v>47</v>
      </c>
      <c r="B39" s="53" t="s">
        <v>239</v>
      </c>
      <c r="C39" s="49" t="s">
        <v>49</v>
      </c>
      <c r="D39" s="204"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4"/>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4"/>
    </row>
    <row r="40" spans="1:132" s="59" customFormat="1" ht="61.5" customHeight="1">
      <c r="A40" s="48" t="s">
        <v>47</v>
      </c>
      <c r="B40" s="53" t="s">
        <v>239</v>
      </c>
      <c r="C40" s="49" t="s">
        <v>49</v>
      </c>
      <c r="D40" s="204"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4"/>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4"/>
    </row>
    <row r="41" spans="1:132" s="59" customFormat="1" ht="84">
      <c r="A41" s="48" t="s">
        <v>47</v>
      </c>
      <c r="B41" s="53" t="s">
        <v>239</v>
      </c>
      <c r="C41" s="49" t="s">
        <v>49</v>
      </c>
      <c r="D41" s="204"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4"/>
    </row>
    <row r="42" spans="1:132" s="59" customFormat="1" ht="36">
      <c r="A42" s="48" t="s">
        <v>47</v>
      </c>
      <c r="B42" s="53" t="s">
        <v>239</v>
      </c>
      <c r="C42" s="49" t="s">
        <v>49</v>
      </c>
      <c r="D42" s="204"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4"/>
    </row>
    <row r="43" spans="1:132" s="59" customFormat="1" ht="108">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48" t="s">
        <v>57</v>
      </c>
      <c r="Y43" s="55"/>
      <c r="Z43" s="247"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108">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48" t="s">
        <v>57</v>
      </c>
      <c r="Y44" s="55"/>
      <c r="Z44" s="247"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108">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48" t="s">
        <v>57</v>
      </c>
      <c r="Y45" s="55"/>
      <c r="Z45" s="247"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108">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48" t="s">
        <v>57</v>
      </c>
      <c r="Y46" s="55"/>
      <c r="Z46" s="247"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108">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48" t="s">
        <v>57</v>
      </c>
      <c r="Y47" s="55"/>
      <c r="Z47" s="247"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108">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48" t="s">
        <v>57</v>
      </c>
      <c r="Y48" s="55"/>
      <c r="Z48" s="247"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108">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48" t="s">
        <v>57</v>
      </c>
      <c r="Y49" s="55"/>
      <c r="Z49" s="247"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108">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48" t="s">
        <v>57</v>
      </c>
      <c r="Y50" s="55"/>
      <c r="Z50" s="247"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108">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48" t="s">
        <v>57</v>
      </c>
      <c r="Y51" s="55"/>
      <c r="Z51" s="247"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32">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120">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6"/>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72">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6"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60">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6"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60">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48">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78" customFormat="1" ht="47.25" customHeight="1">
      <c r="A58" s="79" t="s">
        <v>47</v>
      </c>
      <c r="B58" s="60" t="s">
        <v>288</v>
      </c>
      <c r="C58" s="269" t="s">
        <v>49</v>
      </c>
      <c r="D58" s="269" t="s">
        <v>49</v>
      </c>
      <c r="E58" s="269" t="s">
        <v>49</v>
      </c>
      <c r="F58" s="270" t="s">
        <v>49</v>
      </c>
      <c r="G58" s="270" t="s">
        <v>49</v>
      </c>
      <c r="H58" s="271" t="str">
        <f t="shared" ref="H58" si="96">_xlfn.CONCAT(IF(C58="YES",$C$3&amp;", ", ""),"", IF(D58="YES",$D$3&amp;", ", ""),"", IF(E58="YES",$E$3&amp;", ", ""),"",IF(F58="YES",$F$3&amp;", ", ""),IF(G58="YES",$G$3, ""))</f>
        <v/>
      </c>
      <c r="I58" s="272" t="str">
        <f t="shared" ref="I58" si="97">IF(L58="","NO","YES")</f>
        <v>NO</v>
      </c>
      <c r="J58" s="279"/>
      <c r="K58" s="273"/>
      <c r="L58" s="85"/>
      <c r="M58" s="85" t="s">
        <v>324</v>
      </c>
      <c r="N58" s="60"/>
      <c r="O58" s="60"/>
      <c r="P58" s="60"/>
      <c r="Q58" s="274"/>
      <c r="R58" s="274"/>
      <c r="S58" s="274"/>
      <c r="T58" s="274"/>
      <c r="U58" s="274"/>
      <c r="V58" s="274"/>
      <c r="W58" s="274"/>
      <c r="X58" s="212"/>
      <c r="Y58" s="212"/>
      <c r="Z58" s="275"/>
      <c r="AA58" s="274"/>
      <c r="AB58" s="276"/>
      <c r="AC58" s="276"/>
      <c r="AD58" s="209"/>
      <c r="AE58" s="209"/>
      <c r="AF58" s="209"/>
      <c r="AG58" s="209"/>
      <c r="AH58" s="209"/>
      <c r="AI58" s="209"/>
      <c r="AJ58" s="209"/>
      <c r="AK58" s="209"/>
      <c r="AL58" s="209"/>
      <c r="AM58" s="209"/>
      <c r="AN58" s="209"/>
      <c r="AO58" s="209"/>
      <c r="AP58" s="209"/>
      <c r="AQ58" s="209"/>
      <c r="AR58" s="209"/>
      <c r="AS58" s="209"/>
      <c r="AT58" s="277"/>
      <c r="AU58" s="277"/>
      <c r="AV58" s="276"/>
      <c r="AW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c r="CL58" s="280"/>
      <c r="CM58" s="280"/>
      <c r="CN58" s="280"/>
      <c r="CO58" s="280"/>
      <c r="CP58" s="280"/>
      <c r="CQ58" s="280"/>
      <c r="CR58" s="280"/>
      <c r="CS58" s="280"/>
      <c r="CT58" s="280"/>
      <c r="CU58" s="280"/>
      <c r="CV58" s="280"/>
      <c r="CW58" s="280"/>
      <c r="CX58" s="280"/>
      <c r="CY58" s="280"/>
      <c r="CZ58" s="280"/>
      <c r="DA58" s="280"/>
      <c r="DB58" s="280"/>
      <c r="DC58" s="280"/>
      <c r="DD58" s="280"/>
      <c r="DE58" s="280"/>
      <c r="DF58" s="280"/>
      <c r="DG58" s="280"/>
      <c r="DH58" s="280"/>
      <c r="DI58" s="280"/>
      <c r="DJ58" s="280"/>
      <c r="DK58" s="280"/>
      <c r="DL58" s="280"/>
      <c r="DM58" s="280"/>
      <c r="DN58" s="280"/>
      <c r="DO58" s="280"/>
      <c r="DP58" s="280"/>
      <c r="DQ58" s="280"/>
      <c r="DR58" s="280"/>
      <c r="DS58" s="280"/>
      <c r="DT58" s="280"/>
      <c r="DU58" s="280"/>
      <c r="DV58" s="280"/>
      <c r="DW58" s="280"/>
      <c r="DX58" s="280"/>
      <c r="DY58" s="280"/>
      <c r="DZ58" s="280"/>
      <c r="EA58" s="280"/>
      <c r="EB58" s="280"/>
    </row>
    <row r="59" spans="1:132" s="59" customFormat="1" ht="48">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29"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5">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5"/>
    </row>
    <row r="61" spans="1:132" ht="84">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4"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48">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4"/>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6">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4"/>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48">
      <c r="A64" s="53" t="s">
        <v>335</v>
      </c>
      <c r="B64" s="53" t="s">
        <v>336</v>
      </c>
      <c r="C64" s="49" t="s">
        <v>49</v>
      </c>
      <c r="D64" s="204"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4"/>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48">
      <c r="A65" s="53" t="s">
        <v>335</v>
      </c>
      <c r="B65" s="53" t="s">
        <v>336</v>
      </c>
      <c r="C65" s="49" t="s">
        <v>49</v>
      </c>
      <c r="D65" s="204"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08" t="s">
        <v>57</v>
      </c>
      <c r="Y65" s="196"/>
      <c r="Z65" s="329"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4"/>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48">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08" t="s">
        <v>57</v>
      </c>
      <c r="Y66" s="196"/>
      <c r="Z66" s="329"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4"/>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60">
      <c r="A67" s="53" t="s">
        <v>335</v>
      </c>
      <c r="B67" s="53" t="s">
        <v>336</v>
      </c>
      <c r="C67" s="49" t="s">
        <v>49</v>
      </c>
      <c r="D67" s="204"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4"/>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72">
      <c r="A68" s="53" t="s">
        <v>335</v>
      </c>
      <c r="B68" s="53" t="s">
        <v>336</v>
      </c>
      <c r="C68" s="49" t="s">
        <v>49</v>
      </c>
      <c r="D68" s="204"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08" t="s">
        <v>57</v>
      </c>
      <c r="Y68" s="196"/>
      <c r="Z68" s="329"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4"/>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72">
      <c r="A69" s="53" t="s">
        <v>335</v>
      </c>
      <c r="B69" s="53" t="s">
        <v>336</v>
      </c>
      <c r="C69" s="49" t="s">
        <v>49</v>
      </c>
      <c r="D69" s="204"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08" t="s">
        <v>57</v>
      </c>
      <c r="Y69" s="196"/>
      <c r="Z69" s="329"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4"/>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132">
      <c r="A70" s="53" t="s">
        <v>335</v>
      </c>
      <c r="B70" s="53" t="s">
        <v>336</v>
      </c>
      <c r="C70" s="49" t="s">
        <v>49</v>
      </c>
      <c r="D70" s="204"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08" t="s">
        <v>57</v>
      </c>
      <c r="Y70" s="196"/>
      <c r="Z70" s="329"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4"/>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72">
      <c r="A71" s="53" t="s">
        <v>335</v>
      </c>
      <c r="B71" s="53" t="s">
        <v>336</v>
      </c>
      <c r="C71" s="49" t="s">
        <v>49</v>
      </c>
      <c r="D71" s="204"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4"/>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60">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4"/>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48">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48">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48">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48">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48">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48">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48">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48">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48">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48">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84">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5" t="s">
        <v>421</v>
      </c>
      <c r="AV83" s="246"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4">
      <c r="A84" s="53" t="s">
        <v>335</v>
      </c>
      <c r="B84" s="53" t="s">
        <v>423</v>
      </c>
      <c r="C84" s="49" t="s">
        <v>49</v>
      </c>
      <c r="D84" s="204"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32">
      <c r="A85" s="53" t="s">
        <v>335</v>
      </c>
      <c r="B85" s="53" t="s">
        <v>423</v>
      </c>
      <c r="C85" s="49" t="s">
        <v>62</v>
      </c>
      <c r="D85" s="204"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36">
      <c r="A86" s="53" t="s">
        <v>335</v>
      </c>
      <c r="B86" s="53" t="s">
        <v>423</v>
      </c>
      <c r="C86" s="49" t="s">
        <v>49</v>
      </c>
      <c r="D86" s="204"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4">
      <c r="A87" s="53" t="s">
        <v>335</v>
      </c>
      <c r="B87" s="53" t="s">
        <v>423</v>
      </c>
      <c r="C87" s="49" t="s">
        <v>49</v>
      </c>
      <c r="D87" s="204"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4">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4">
      <c r="A89" s="53" t="s">
        <v>335</v>
      </c>
      <c r="B89" s="53" t="s">
        <v>423</v>
      </c>
      <c r="C89" s="49" t="s">
        <v>49</v>
      </c>
      <c r="D89" s="204"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60">
      <c r="A90" s="53" t="s">
        <v>335</v>
      </c>
      <c r="B90" s="53" t="s">
        <v>423</v>
      </c>
      <c r="C90" s="49" t="s">
        <v>49</v>
      </c>
      <c r="D90" s="204"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60">
      <c r="A91" s="53" t="s">
        <v>335</v>
      </c>
      <c r="B91" s="53" t="s">
        <v>423</v>
      </c>
      <c r="C91" s="49" t="s">
        <v>49</v>
      </c>
      <c r="D91" s="204"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60">
      <c r="A92" s="53" t="s">
        <v>335</v>
      </c>
      <c r="B92" s="53" t="s">
        <v>423</v>
      </c>
      <c r="C92" s="49" t="s">
        <v>49</v>
      </c>
      <c r="D92" s="204"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60">
      <c r="A93" s="53" t="s">
        <v>335</v>
      </c>
      <c r="B93" s="53" t="s">
        <v>423</v>
      </c>
      <c r="C93" s="49" t="s">
        <v>49</v>
      </c>
      <c r="D93" s="204"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60">
      <c r="A94" s="53" t="s">
        <v>335</v>
      </c>
      <c r="B94" s="53" t="s">
        <v>423</v>
      </c>
      <c r="C94" s="49" t="s">
        <v>49</v>
      </c>
      <c r="D94" s="204"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60">
      <c r="A95" s="53" t="s">
        <v>335</v>
      </c>
      <c r="B95" s="53" t="s">
        <v>423</v>
      </c>
      <c r="C95" s="49" t="s">
        <v>49</v>
      </c>
      <c r="D95" s="204"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60">
      <c r="A96" s="53" t="s">
        <v>335</v>
      </c>
      <c r="B96" s="53" t="s">
        <v>423</v>
      </c>
      <c r="C96" s="49" t="s">
        <v>49</v>
      </c>
      <c r="D96" s="204"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60">
      <c r="A97" s="53" t="s">
        <v>335</v>
      </c>
      <c r="B97" s="53" t="s">
        <v>423</v>
      </c>
      <c r="C97" s="49" t="s">
        <v>49</v>
      </c>
      <c r="D97" s="204"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60">
      <c r="A98" s="53" t="s">
        <v>335</v>
      </c>
      <c r="B98" s="53" t="s">
        <v>423</v>
      </c>
      <c r="C98" s="49" t="s">
        <v>49</v>
      </c>
      <c r="D98" s="204"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60">
      <c r="A99" s="53" t="s">
        <v>335</v>
      </c>
      <c r="B99" s="53" t="s">
        <v>423</v>
      </c>
      <c r="C99" s="49" t="s">
        <v>49</v>
      </c>
      <c r="D99" s="204"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60">
      <c r="A100" s="53" t="s">
        <v>335</v>
      </c>
      <c r="B100" s="53" t="s">
        <v>423</v>
      </c>
      <c r="C100" s="49" t="s">
        <v>49</v>
      </c>
      <c r="D100" s="204"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60">
      <c r="A101" s="53" t="s">
        <v>335</v>
      </c>
      <c r="B101" s="53" t="s">
        <v>423</v>
      </c>
      <c r="C101" s="49" t="s">
        <v>49</v>
      </c>
      <c r="D101" s="204"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60">
      <c r="A102" s="53" t="s">
        <v>335</v>
      </c>
      <c r="B102" s="53" t="s">
        <v>423</v>
      </c>
      <c r="C102" s="49" t="s">
        <v>49</v>
      </c>
      <c r="D102" s="204"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60">
      <c r="A103" s="53" t="s">
        <v>335</v>
      </c>
      <c r="B103" s="53" t="s">
        <v>423</v>
      </c>
      <c r="C103" s="49" t="s">
        <v>49</v>
      </c>
      <c r="D103" s="204"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60">
      <c r="A104" s="53" t="s">
        <v>335</v>
      </c>
      <c r="B104" s="53" t="s">
        <v>423</v>
      </c>
      <c r="C104" s="49" t="s">
        <v>49</v>
      </c>
      <c r="D104" s="204"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84">
      <c r="A105" s="53" t="s">
        <v>335</v>
      </c>
      <c r="B105" s="53" t="s">
        <v>423</v>
      </c>
      <c r="C105" s="49" t="s">
        <v>62</v>
      </c>
      <c r="D105" s="204"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36">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09"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6">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6">
      <c r="A108" s="53" t="s">
        <v>335</v>
      </c>
      <c r="B108" s="53" t="s">
        <v>423</v>
      </c>
      <c r="C108" s="204"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6">
      <c r="A109" s="53" t="s">
        <v>335</v>
      </c>
      <c r="B109" s="53" t="s">
        <v>423</v>
      </c>
      <c r="C109" s="204"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48">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60">
      <c r="A111" s="53" t="s">
        <v>335</v>
      </c>
      <c r="B111" s="53" t="s">
        <v>423</v>
      </c>
      <c r="C111" s="49" t="s">
        <v>49</v>
      </c>
      <c r="D111" s="49" t="s">
        <v>62</v>
      </c>
      <c r="E111" s="204"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36">
      <c r="A113" s="53" t="s">
        <v>335</v>
      </c>
      <c r="B113" s="53" t="s">
        <v>522</v>
      </c>
      <c r="C113" s="204"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6">
      <c r="A114" s="53" t="s">
        <v>335</v>
      </c>
      <c r="B114" s="53" t="s">
        <v>522</v>
      </c>
      <c r="C114" s="204"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6">
      <c r="A115" s="53" t="s">
        <v>335</v>
      </c>
      <c r="B115" s="53" t="s">
        <v>522</v>
      </c>
      <c r="C115" s="204"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4">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4">
      <c r="A117" s="53" t="s">
        <v>335</v>
      </c>
      <c r="B117" s="53" t="s">
        <v>541</v>
      </c>
      <c r="C117" s="49" t="s">
        <v>49</v>
      </c>
      <c r="D117" s="204"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36">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08"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6">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60">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6"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36">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60">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60">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48">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6"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c r="A125" s="53" t="s">
        <v>335</v>
      </c>
      <c r="B125" s="48" t="s">
        <v>592</v>
      </c>
      <c r="C125" s="49" t="s">
        <v>62</v>
      </c>
      <c r="D125" s="204"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4">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84">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48" t="s">
        <v>57</v>
      </c>
      <c r="Y127" s="55"/>
      <c r="Z127" s="247"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56">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108">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48" t="s">
        <v>57</v>
      </c>
      <c r="Y129" s="55"/>
      <c r="Z129" s="247"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108">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48" t="s">
        <v>57</v>
      </c>
      <c r="Y130" s="55"/>
      <c r="Z130" s="247"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48">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6"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60">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72">
      <c r="A133" s="53" t="s">
        <v>335</v>
      </c>
      <c r="B133" s="48" t="s">
        <v>592</v>
      </c>
      <c r="C133" s="49"/>
      <c r="D133" s="49"/>
      <c r="E133" s="49"/>
      <c r="F133" s="50"/>
      <c r="G133" s="50"/>
      <c r="H133" s="51"/>
      <c r="I133" s="150"/>
      <c r="J133" s="150"/>
      <c r="K133" s="152"/>
      <c r="L133" s="52"/>
      <c r="M133" s="249"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48" t="s">
        <v>57</v>
      </c>
      <c r="Y134" s="55"/>
      <c r="Z134" s="247"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4"/>
    </row>
    <row r="135" spans="1:132" s="59" customFormat="1" ht="36">
      <c r="A135" s="53" t="s">
        <v>335</v>
      </c>
      <c r="B135" s="48" t="s">
        <v>636</v>
      </c>
      <c r="C135" s="204"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4">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36">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6">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28"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4">
      <c r="A139" s="53" t="s">
        <v>335</v>
      </c>
      <c r="B139" s="48" t="s">
        <v>636</v>
      </c>
      <c r="C139" s="204" t="s">
        <v>49</v>
      </c>
      <c r="D139" s="49" t="s">
        <v>49</v>
      </c>
      <c r="E139" s="204"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28"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6"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36">
      <c r="A140" s="53" t="s">
        <v>335</v>
      </c>
      <c r="B140" s="48" t="s">
        <v>636</v>
      </c>
      <c r="C140" s="204"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60">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28"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68">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48">
      <c r="A143" s="48" t="s">
        <v>673</v>
      </c>
      <c r="B143" s="48" t="s">
        <v>674</v>
      </c>
      <c r="C143" s="49" t="s">
        <v>49</v>
      </c>
      <c r="D143" s="204"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5"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4">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3"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72">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3"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72">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3"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72">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3"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72">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3"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72">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3"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72">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3"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48">
      <c r="A151" s="48" t="s">
        <v>673</v>
      </c>
      <c r="B151" s="48" t="s">
        <v>674</v>
      </c>
      <c r="C151" s="49"/>
      <c r="D151" s="49"/>
      <c r="E151" s="49"/>
      <c r="F151" s="50"/>
      <c r="G151" s="50"/>
      <c r="H151" s="51"/>
      <c r="I151" s="150"/>
      <c r="J151" s="150"/>
      <c r="K151" s="152"/>
      <c r="L151" s="52" t="s">
        <v>700</v>
      </c>
      <c r="M151" s="195" t="s">
        <v>701</v>
      </c>
      <c r="N151" s="305"/>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48">
      <c r="A152" s="48" t="s">
        <v>673</v>
      </c>
      <c r="B152" s="48" t="s">
        <v>674</v>
      </c>
      <c r="C152" s="49"/>
      <c r="D152" s="49"/>
      <c r="E152" s="49"/>
      <c r="F152" s="50"/>
      <c r="G152" s="50"/>
      <c r="H152" s="51"/>
      <c r="I152" s="150"/>
      <c r="J152" s="150"/>
      <c r="K152" s="152"/>
      <c r="L152" s="52" t="s">
        <v>700</v>
      </c>
      <c r="M152" s="195" t="s">
        <v>703</v>
      </c>
      <c r="N152" s="305"/>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48">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5"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48">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5"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72">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5"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72">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5"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72">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5"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32">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5"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32">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5"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32">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5"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32">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5"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32">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5"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32">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5"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56">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6"/>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56">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6"/>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56">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6"/>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60">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6"/>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60">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6"/>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60">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6"/>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48">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60">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60">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120">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6"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120">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6"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120">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6"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36">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48">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48">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3"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48">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3"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108">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5"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108">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5"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36">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3"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36">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3"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48">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6">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6">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36">
      <c r="A188" s="48" t="s">
        <v>673</v>
      </c>
      <c r="B188" s="48" t="s">
        <v>781</v>
      </c>
      <c r="C188" s="204"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36">
      <c r="A189" s="48" t="s">
        <v>673</v>
      </c>
      <c r="B189" s="48" t="s">
        <v>781</v>
      </c>
      <c r="C189" s="204"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36">
      <c r="A190" s="48" t="s">
        <v>673</v>
      </c>
      <c r="B190" s="48" t="s">
        <v>781</v>
      </c>
      <c r="C190" s="204"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36">
      <c r="A191" s="48" t="s">
        <v>673</v>
      </c>
      <c r="B191" s="48" t="s">
        <v>781</v>
      </c>
      <c r="C191" s="204"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36">
      <c r="A192" s="48" t="s">
        <v>673</v>
      </c>
      <c r="B192" s="48" t="s">
        <v>781</v>
      </c>
      <c r="C192" s="204"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36">
      <c r="A193" s="48" t="s">
        <v>673</v>
      </c>
      <c r="B193" s="48" t="s">
        <v>781</v>
      </c>
      <c r="C193" s="204"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84">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4"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48">
      <c r="A195" s="48" t="s">
        <v>673</v>
      </c>
      <c r="B195" s="48" t="s">
        <v>781</v>
      </c>
      <c r="C195" s="49"/>
      <c r="D195" s="49"/>
      <c r="E195" s="49"/>
      <c r="F195" s="50"/>
      <c r="G195" s="50"/>
      <c r="H195" s="51"/>
      <c r="I195" s="150" t="s">
        <v>62</v>
      </c>
      <c r="J195" s="150"/>
      <c r="K195" s="152"/>
      <c r="L195" s="52" t="s">
        <v>844</v>
      </c>
      <c r="M195" s="52" t="s">
        <v>845</v>
      </c>
      <c r="N195" s="306"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48">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5"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48">
      <c r="A197" s="48" t="s">
        <v>673</v>
      </c>
      <c r="B197" s="48" t="s">
        <v>781</v>
      </c>
      <c r="C197" s="49"/>
      <c r="D197" s="49"/>
      <c r="E197" s="49"/>
      <c r="F197" s="50"/>
      <c r="G197" s="50"/>
      <c r="H197" s="51"/>
      <c r="I197" s="150" t="s">
        <v>62</v>
      </c>
      <c r="J197" s="150"/>
      <c r="K197" s="152"/>
      <c r="L197" s="52" t="s">
        <v>852</v>
      </c>
      <c r="M197" s="52" t="s">
        <v>853</v>
      </c>
      <c r="N197" s="305"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48">
      <c r="A198" s="48" t="s">
        <v>673</v>
      </c>
      <c r="B198" s="48" t="s">
        <v>781</v>
      </c>
      <c r="C198" s="49"/>
      <c r="D198" s="49"/>
      <c r="E198" s="49"/>
      <c r="F198" s="50"/>
      <c r="G198" s="50"/>
      <c r="H198" s="51"/>
      <c r="I198" s="150" t="s">
        <v>62</v>
      </c>
      <c r="J198" s="150"/>
      <c r="K198" s="152"/>
      <c r="L198" s="52" t="s">
        <v>852</v>
      </c>
      <c r="M198" s="52" t="s">
        <v>855</v>
      </c>
      <c r="N198" s="305"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48">
      <c r="A199" s="48" t="s">
        <v>673</v>
      </c>
      <c r="B199" s="48" t="s">
        <v>781</v>
      </c>
      <c r="C199" s="49"/>
      <c r="D199" s="49"/>
      <c r="E199" s="49"/>
      <c r="F199" s="50"/>
      <c r="G199" s="50"/>
      <c r="H199" s="51"/>
      <c r="I199" s="150" t="s">
        <v>62</v>
      </c>
      <c r="J199" s="150"/>
      <c r="K199" s="152"/>
      <c r="L199" s="52" t="s">
        <v>852</v>
      </c>
      <c r="M199" s="52" t="s">
        <v>856</v>
      </c>
      <c r="N199" s="305"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48">
      <c r="A200" s="48" t="s">
        <v>673</v>
      </c>
      <c r="B200" s="48" t="s">
        <v>781</v>
      </c>
      <c r="C200" s="49"/>
      <c r="D200" s="49"/>
      <c r="E200" s="49"/>
      <c r="F200" s="50"/>
      <c r="G200" s="50"/>
      <c r="H200" s="51"/>
      <c r="I200" s="150" t="s">
        <v>62</v>
      </c>
      <c r="J200" s="150"/>
      <c r="K200" s="152"/>
      <c r="L200" s="52" t="s">
        <v>852</v>
      </c>
      <c r="M200" s="52" t="s">
        <v>858</v>
      </c>
      <c r="N200" s="305"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48">
      <c r="A201" s="48" t="s">
        <v>673</v>
      </c>
      <c r="B201" s="48" t="s">
        <v>781</v>
      </c>
      <c r="C201" s="49"/>
      <c r="D201" s="49"/>
      <c r="E201" s="49"/>
      <c r="F201" s="50"/>
      <c r="G201" s="50"/>
      <c r="H201" s="51"/>
      <c r="I201" s="150" t="s">
        <v>62</v>
      </c>
      <c r="J201" s="150"/>
      <c r="K201" s="152"/>
      <c r="L201" s="52" t="s">
        <v>852</v>
      </c>
      <c r="M201" s="52" t="s">
        <v>860</v>
      </c>
      <c r="N201" s="305"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5"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48">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3"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48">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3"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108">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5"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108">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5"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108">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5"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108">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108">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108">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6">
      <c r="A211" s="48" t="s">
        <v>673</v>
      </c>
      <c r="B211" s="48" t="s">
        <v>781</v>
      </c>
      <c r="C211" s="204"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5"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36">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6">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5"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6">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4"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6">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5"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4">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4"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72">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5"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72">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5"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72">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5"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72">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5"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48">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48">
      <c r="A222" s="48" t="s">
        <v>673</v>
      </c>
      <c r="B222" s="48" t="s">
        <v>910</v>
      </c>
      <c r="C222" s="204" t="s">
        <v>49</v>
      </c>
      <c r="D222" s="49" t="s">
        <v>49</v>
      </c>
      <c r="E222" s="204"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48">
      <c r="A223" s="48" t="s">
        <v>673</v>
      </c>
      <c r="B223" s="48" t="s">
        <v>910</v>
      </c>
      <c r="C223" s="49" t="s">
        <v>49</v>
      </c>
      <c r="D223" s="49" t="s">
        <v>49</v>
      </c>
      <c r="E223" s="204"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48">
      <c r="A224" s="48" t="s">
        <v>673</v>
      </c>
      <c r="B224" s="48" t="s">
        <v>910</v>
      </c>
      <c r="C224" s="49" t="s">
        <v>49</v>
      </c>
      <c r="D224" s="49" t="s">
        <v>49</v>
      </c>
      <c r="E224" s="204"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48">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48">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48">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48">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48">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48">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48">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48">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48">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48">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48">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48">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48">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48">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48">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24">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5"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96">
      <c r="A241" s="48" t="s">
        <v>673</v>
      </c>
      <c r="B241" s="48" t="s">
        <v>964</v>
      </c>
      <c r="C241" s="49" t="s">
        <v>62</v>
      </c>
      <c r="D241" s="49" t="s">
        <v>49</v>
      </c>
      <c r="E241" s="204"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96">
      <c r="A242" s="48" t="s">
        <v>673</v>
      </c>
      <c r="B242" s="48" t="s">
        <v>964</v>
      </c>
      <c r="C242" s="49" t="s">
        <v>62</v>
      </c>
      <c r="D242" s="49" t="s">
        <v>49</v>
      </c>
      <c r="E242" s="204"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80">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72">
      <c r="A244" s="48" t="s">
        <v>975</v>
      </c>
      <c r="B244" s="48" t="s">
        <v>976</v>
      </c>
      <c r="C244" s="49" t="s">
        <v>62</v>
      </c>
      <c r="D244" s="49" t="s">
        <v>49</v>
      </c>
      <c r="E244" s="204"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72">
      <c r="A245" s="48" t="s">
        <v>975</v>
      </c>
      <c r="B245" s="48" t="s">
        <v>976</v>
      </c>
      <c r="C245" s="49" t="s">
        <v>62</v>
      </c>
      <c r="D245" s="49" t="s">
        <v>49</v>
      </c>
      <c r="E245" s="204"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80">
      <c r="A246" s="48" t="s">
        <v>975</v>
      </c>
      <c r="B246" s="48" t="s">
        <v>976</v>
      </c>
      <c r="C246" s="49" t="s">
        <v>62</v>
      </c>
      <c r="D246" s="49" t="s">
        <v>62</v>
      </c>
      <c r="E246" s="204"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84">
      <c r="A247" s="48" t="s">
        <v>975</v>
      </c>
      <c r="B247" s="48" t="s">
        <v>976</v>
      </c>
      <c r="C247" s="49" t="s">
        <v>62</v>
      </c>
      <c r="D247" s="204" t="s">
        <v>49</v>
      </c>
      <c r="E247" s="204"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48">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36">
      <c r="A249" s="48" t="s">
        <v>975</v>
      </c>
      <c r="B249" s="48" t="s">
        <v>976</v>
      </c>
      <c r="C249" s="49" t="s">
        <v>49</v>
      </c>
      <c r="D249" s="49" t="s">
        <v>49</v>
      </c>
      <c r="E249" s="204"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96">
      <c r="A250" s="48" t="s">
        <v>975</v>
      </c>
      <c r="B250" s="48" t="s">
        <v>976</v>
      </c>
      <c r="C250" s="204" t="s">
        <v>49</v>
      </c>
      <c r="D250" s="49" t="s">
        <v>62</v>
      </c>
      <c r="E250" s="204"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88">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88">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6">
      <c r="A253" s="48" t="s">
        <v>975</v>
      </c>
      <c r="B253" s="48" t="s">
        <v>976</v>
      </c>
      <c r="C253" s="49" t="s">
        <v>49</v>
      </c>
      <c r="D253" s="204"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6">
      <c r="A254" s="48" t="s">
        <v>975</v>
      </c>
      <c r="B254" s="127" t="s">
        <v>1026</v>
      </c>
      <c r="C254" s="49" t="s">
        <v>49</v>
      </c>
      <c r="D254" s="204" t="s">
        <v>49</v>
      </c>
      <c r="E254" s="204"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6">
      <c r="A255" s="48" t="s">
        <v>975</v>
      </c>
      <c r="B255" s="127" t="s">
        <v>1026</v>
      </c>
      <c r="C255" s="49"/>
      <c r="D255" s="204"/>
      <c r="E255" s="204"/>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6">
      <c r="A256" s="48" t="s">
        <v>975</v>
      </c>
      <c r="B256" s="127" t="s">
        <v>1026</v>
      </c>
      <c r="C256" s="49" t="s">
        <v>49</v>
      </c>
      <c r="D256" s="49" t="s">
        <v>49</v>
      </c>
      <c r="E256" s="204"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6">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6">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6">
      <c r="A259" s="48" t="s">
        <v>975</v>
      </c>
      <c r="B259" s="127" t="s">
        <v>1026</v>
      </c>
      <c r="C259" s="49" t="s">
        <v>49</v>
      </c>
      <c r="D259" s="204"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6">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6">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48">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48">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48">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48">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48">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48">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48">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48">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48">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48">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48">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48">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48">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48">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48">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48">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48">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48">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48">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48">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4">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4">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4">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4">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6">
      <c r="A286" s="48" t="s">
        <v>975</v>
      </c>
      <c r="B286" s="48" t="s">
        <v>1105</v>
      </c>
      <c r="C286" s="204" t="s">
        <v>49</v>
      </c>
      <c r="D286" s="49" t="s">
        <v>49</v>
      </c>
      <c r="E286" s="204"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6">
      <c r="A287" s="48" t="s">
        <v>975</v>
      </c>
      <c r="B287" s="48" t="s">
        <v>1105</v>
      </c>
      <c r="C287" s="204" t="s">
        <v>49</v>
      </c>
      <c r="D287" s="49" t="s">
        <v>49</v>
      </c>
      <c r="E287" s="204"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36">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49"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36">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49"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36">
      <c r="A290" s="48" t="s">
        <v>975</v>
      </c>
      <c r="B290" s="87" t="s">
        <v>1105</v>
      </c>
      <c r="C290" s="204" t="s">
        <v>49</v>
      </c>
      <c r="D290" s="49" t="s">
        <v>49</v>
      </c>
      <c r="E290" s="204" t="s">
        <v>49</v>
      </c>
      <c r="F290" s="50" t="s">
        <v>49</v>
      </c>
      <c r="G290" s="50" t="s">
        <v>49</v>
      </c>
      <c r="H290" s="51" t="str">
        <f t="shared" si="226"/>
        <v/>
      </c>
      <c r="I290" s="150" t="str">
        <f t="shared" si="228"/>
        <v>YES</v>
      </c>
      <c r="J290" s="150"/>
      <c r="K290" s="152" t="str">
        <f t="shared" si="229"/>
        <v>Percentage of women and men aged 20-24 years married or in union before age 18</v>
      </c>
      <c r="L290" s="250"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3" t="s">
        <v>49</v>
      </c>
      <c r="AF290" s="263" t="s">
        <v>62</v>
      </c>
      <c r="AG290" s="263"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6" t="s">
        <v>63</v>
      </c>
      <c r="AV290" s="257"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7.5">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59"/>
      <c r="AE291" s="259"/>
      <c r="AF291" s="259"/>
      <c r="AG291" s="259"/>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58" t="s">
        <v>1127</v>
      </c>
      <c r="AV291" s="259"/>
      <c r="AX291" s="59"/>
    </row>
    <row r="292" spans="1:132" s="59" customFormat="1" ht="108">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4" t="s">
        <v>62</v>
      </c>
      <c r="AE292" s="264" t="s">
        <v>62</v>
      </c>
      <c r="AF292" s="264" t="s">
        <v>49</v>
      </c>
      <c r="AG292" s="264"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58" t="s">
        <v>1134</v>
      </c>
      <c r="AV292" s="260"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6">
      <c r="A293" s="53" t="s">
        <v>1135</v>
      </c>
      <c r="B293" s="53" t="s">
        <v>1136</v>
      </c>
      <c r="C293" s="49" t="s">
        <v>49</v>
      </c>
      <c r="D293" s="49" t="s">
        <v>62</v>
      </c>
      <c r="E293" s="204"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6"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6">
      <c r="A294" s="53" t="s">
        <v>1135</v>
      </c>
      <c r="B294" s="53" t="s">
        <v>1136</v>
      </c>
      <c r="C294" s="49" t="s">
        <v>49</v>
      </c>
      <c r="D294" s="49" t="s">
        <v>49</v>
      </c>
      <c r="E294" s="204"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6"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36">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6"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24">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6"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24">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6"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60">
      <c r="A298" s="53" t="s">
        <v>1135</v>
      </c>
      <c r="B298" s="53" t="s">
        <v>1154</v>
      </c>
      <c r="C298" s="204" t="s">
        <v>49</v>
      </c>
      <c r="D298" s="49" t="s">
        <v>49</v>
      </c>
      <c r="E298" s="204"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60">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6"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60">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6"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60">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6"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60">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6"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60">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6"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60">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6"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60">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6"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60">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6"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60">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6"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48">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3"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4" t="s">
        <v>49</v>
      </c>
      <c r="AE308" s="264" t="s">
        <v>49</v>
      </c>
      <c r="AF308" s="264" t="s">
        <v>49</v>
      </c>
      <c r="AG308" s="264"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58" t="s">
        <v>1189</v>
      </c>
      <c r="AV308" s="260" t="s">
        <v>1190</v>
      </c>
    </row>
    <row r="309" spans="1:132" s="59" customFormat="1" ht="24">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4" t="s">
        <v>117</v>
      </c>
    </row>
    <row r="310" spans="1:132" s="59" customFormat="1" ht="36">
      <c r="A310" s="48" t="s">
        <v>1191</v>
      </c>
      <c r="B310" s="48" t="s">
        <v>1192</v>
      </c>
      <c r="C310" s="49" t="s">
        <v>49</v>
      </c>
      <c r="D310" s="204"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4" t="s">
        <v>117</v>
      </c>
    </row>
    <row r="311" spans="1:132" s="59" customFormat="1" ht="36">
      <c r="A311" s="48" t="s">
        <v>1191</v>
      </c>
      <c r="B311" s="48" t="s">
        <v>1192</v>
      </c>
      <c r="C311" s="49" t="s">
        <v>49</v>
      </c>
      <c r="D311" s="204"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4" t="s">
        <v>117</v>
      </c>
    </row>
    <row r="312" spans="1:132" s="59" customFormat="1" ht="15">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4"/>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72">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4"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72">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4"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48">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4" t="s">
        <v>117</v>
      </c>
    </row>
    <row r="316" spans="1:132" s="59" customFormat="1" ht="72">
      <c r="A316" s="48" t="s">
        <v>1191</v>
      </c>
      <c r="B316" s="48" t="s">
        <v>1192</v>
      </c>
      <c r="C316" s="204"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38"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4"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6">
      <c r="A317" s="48" t="s">
        <v>1191</v>
      </c>
      <c r="B317" s="48" t="s">
        <v>1192</v>
      </c>
      <c r="C317" s="204" t="s">
        <v>49</v>
      </c>
      <c r="D317" s="49" t="s">
        <v>49</v>
      </c>
      <c r="E317" s="49" t="s">
        <v>49</v>
      </c>
      <c r="F317" s="204"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38"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4"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72">
      <c r="A318" s="48" t="s">
        <v>1191</v>
      </c>
      <c r="B318" s="48" t="s">
        <v>1192</v>
      </c>
      <c r="C318" s="204"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38"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4"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72">
      <c r="A319" s="48" t="s">
        <v>1191</v>
      </c>
      <c r="B319" s="48" t="s">
        <v>1192</v>
      </c>
      <c r="C319" s="204"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38"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4"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4">
      <c r="A320" s="48" t="s">
        <v>1191</v>
      </c>
      <c r="B320" s="48" t="s">
        <v>1192</v>
      </c>
      <c r="C320" s="204"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38"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4"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84">
      <c r="A321" s="48" t="s">
        <v>1191</v>
      </c>
      <c r="B321" s="48" t="s">
        <v>1192</v>
      </c>
      <c r="C321" s="204"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38"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4"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36">
      <c r="A322" s="48" t="s">
        <v>1191</v>
      </c>
      <c r="B322" s="48" t="s">
        <v>1192</v>
      </c>
      <c r="C322" s="204"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38"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4"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72">
      <c r="A323" s="48" t="s">
        <v>1191</v>
      </c>
      <c r="B323" s="48" t="s">
        <v>1192</v>
      </c>
      <c r="C323" s="204"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4"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72">
      <c r="A324" s="48" t="s">
        <v>1191</v>
      </c>
      <c r="B324" s="48" t="s">
        <v>1192</v>
      </c>
      <c r="C324" s="204"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4"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72">
      <c r="A325" s="48" t="s">
        <v>1191</v>
      </c>
      <c r="B325" s="48" t="s">
        <v>1192</v>
      </c>
      <c r="C325" s="204"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4"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48">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08"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4">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48">
      <c r="A328" s="48" t="s">
        <v>1191</v>
      </c>
      <c r="B328" s="48" t="s">
        <v>1251</v>
      </c>
      <c r="C328" s="204" t="s">
        <v>49</v>
      </c>
      <c r="D328" s="204"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6"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36">
      <c r="A329" s="48" t="s">
        <v>1191</v>
      </c>
      <c r="B329" s="48" t="s">
        <v>1251</v>
      </c>
      <c r="C329" s="49" t="s">
        <v>49</v>
      </c>
      <c r="D329" s="204"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6">
      <c r="A330" s="48" t="s">
        <v>1191</v>
      </c>
      <c r="B330" s="48" t="s">
        <v>1251</v>
      </c>
      <c r="C330" s="49" t="s">
        <v>49</v>
      </c>
      <c r="D330" s="204"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44">
      <c r="A331" s="48" t="s">
        <v>1191</v>
      </c>
      <c r="B331" s="48" t="s">
        <v>1251</v>
      </c>
      <c r="C331" s="49" t="s">
        <v>49</v>
      </c>
      <c r="D331" s="204" t="s">
        <v>49</v>
      </c>
      <c r="E331" s="204"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72">
      <c r="A332" s="48" t="s">
        <v>1191</v>
      </c>
      <c r="B332" s="48" t="s">
        <v>1251</v>
      </c>
      <c r="C332" s="49" t="s">
        <v>49</v>
      </c>
      <c r="D332" s="204"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4">
      <c r="A333" s="48" t="s">
        <v>1191</v>
      </c>
      <c r="B333" s="48" t="s">
        <v>1251</v>
      </c>
      <c r="C333" s="49" t="s">
        <v>49</v>
      </c>
      <c r="D333" s="49" t="s">
        <v>49</v>
      </c>
      <c r="E333" s="204"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6"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44">
      <c r="A334" s="48" t="s">
        <v>1191</v>
      </c>
      <c r="B334" s="48" t="s">
        <v>1251</v>
      </c>
      <c r="C334" s="49" t="s">
        <v>49</v>
      </c>
      <c r="D334" s="49" t="s">
        <v>49</v>
      </c>
      <c r="E334" s="204"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96">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4"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60">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48">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36">
      <c r="A338" s="48" t="s">
        <v>1191</v>
      </c>
      <c r="B338" s="48" t="s">
        <v>1280</v>
      </c>
      <c r="C338" s="49" t="s">
        <v>49</v>
      </c>
      <c r="D338" s="204"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36">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60">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108">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48">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32">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2"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48">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32">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2"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48">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48">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48">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4" t="s">
        <v>558</v>
      </c>
    </row>
    <row r="350" spans="1:132" s="59" customFormat="1" ht="60">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52">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44">
      <c r="A352" s="203" t="s">
        <v>1354</v>
      </c>
      <c r="B352" s="310" t="s">
        <v>1355</v>
      </c>
      <c r="C352" s="205"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6"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60">
      <c r="A353" s="203" t="s">
        <v>1354</v>
      </c>
      <c r="B353" s="310" t="s">
        <v>1355</v>
      </c>
      <c r="C353" s="205"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6" t="s">
        <v>1287</v>
      </c>
    </row>
    <row r="354" spans="1:132" s="59" customFormat="1" ht="96">
      <c r="A354" s="203" t="s">
        <v>1354</v>
      </c>
      <c r="B354" s="310" t="s">
        <v>1355</v>
      </c>
      <c r="C354" s="205"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6" t="s">
        <v>117</v>
      </c>
    </row>
    <row r="355" spans="1:132" s="59" customFormat="1" ht="132">
      <c r="A355" s="203" t="s">
        <v>1354</v>
      </c>
      <c r="B355" s="310" t="s">
        <v>1355</v>
      </c>
      <c r="C355" s="205"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6" t="s">
        <v>117</v>
      </c>
    </row>
    <row r="356" spans="1:132" s="59" customFormat="1" ht="168">
      <c r="A356" s="203" t="s">
        <v>1354</v>
      </c>
      <c r="B356" s="310" t="s">
        <v>1355</v>
      </c>
      <c r="C356" s="205"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6" t="s">
        <v>117</v>
      </c>
    </row>
    <row r="357" spans="1:132" s="59" customFormat="1" ht="132">
      <c r="A357" s="203" t="s">
        <v>1354</v>
      </c>
      <c r="B357" s="310" t="s">
        <v>1355</v>
      </c>
      <c r="C357" s="205"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6" t="s">
        <v>117</v>
      </c>
    </row>
    <row r="358" spans="1:132" s="59" customFormat="1" ht="132">
      <c r="A358" s="203" t="s">
        <v>1354</v>
      </c>
      <c r="B358" s="310" t="s">
        <v>1355</v>
      </c>
      <c r="C358" s="205"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6" t="s">
        <v>117</v>
      </c>
    </row>
    <row r="359" spans="1:132" s="59" customFormat="1" ht="135" customHeight="1">
      <c r="A359" s="203" t="s">
        <v>1354</v>
      </c>
      <c r="B359" s="310" t="s">
        <v>1355</v>
      </c>
      <c r="C359" s="205"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6" t="s">
        <v>117</v>
      </c>
    </row>
    <row r="360" spans="1:132" s="59" customFormat="1" ht="156">
      <c r="A360" s="203" t="s">
        <v>1354</v>
      </c>
      <c r="B360" s="310" t="s">
        <v>1355</v>
      </c>
      <c r="C360" s="205"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6" t="s">
        <v>117</v>
      </c>
    </row>
    <row r="361" spans="1:132" s="59" customFormat="1" ht="264">
      <c r="A361" s="203" t="s">
        <v>1354</v>
      </c>
      <c r="B361" s="310" t="s">
        <v>1355</v>
      </c>
      <c r="C361" s="205"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64">
      <c r="A362" s="203" t="s">
        <v>1354</v>
      </c>
      <c r="B362" s="310" t="s">
        <v>1355</v>
      </c>
      <c r="C362" s="205"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64">
      <c r="A363" s="203" t="s">
        <v>1354</v>
      </c>
      <c r="B363" s="310" t="s">
        <v>1355</v>
      </c>
      <c r="C363" s="205"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32">
      <c r="A364" s="203" t="s">
        <v>1354</v>
      </c>
      <c r="B364" s="310" t="s">
        <v>1355</v>
      </c>
      <c r="C364" s="205"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6"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84">
      <c r="A365" s="203" t="s">
        <v>1354</v>
      </c>
      <c r="B365" s="310" t="s">
        <v>1355</v>
      </c>
      <c r="C365" s="205"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6"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44">
      <c r="A366" s="203" t="s">
        <v>1354</v>
      </c>
      <c r="B366" s="310"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3"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2"/>
      <c r="AE366" s="262"/>
      <c r="AF366" s="262"/>
      <c r="AG366" s="262"/>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1" t="s">
        <v>63</v>
      </c>
      <c r="AV366" s="262"/>
      <c r="AX366" s="59"/>
    </row>
    <row r="367" spans="1:132" s="59" customFormat="1" ht="48">
      <c r="A367" s="203" t="s">
        <v>1354</v>
      </c>
      <c r="B367" s="310" t="s">
        <v>1355</v>
      </c>
      <c r="C367" s="205"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6"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5">
      <c r="C368" s="49" t="s">
        <v>49</v>
      </c>
      <c r="D368" s="49" t="s">
        <v>49</v>
      </c>
      <c r="E368" s="49" t="s">
        <v>49</v>
      </c>
      <c r="F368" s="50" t="s">
        <v>49</v>
      </c>
      <c r="G368" s="50" t="s">
        <v>62</v>
      </c>
      <c r="H368" s="51" t="str">
        <f t="shared" si="295"/>
        <v>CCDR</v>
      </c>
      <c r="I368" s="150" t="str">
        <f t="shared" si="296"/>
        <v>NO</v>
      </c>
      <c r="J368" s="150"/>
      <c r="K368" s="152">
        <f t="shared" si="297"/>
        <v>0</v>
      </c>
    </row>
    <row r="369" spans="1:132">
      <c r="A369" s="119" t="s">
        <v>1420</v>
      </c>
      <c r="B369" s="120"/>
      <c r="C369" s="120"/>
      <c r="D369" s="120"/>
      <c r="E369" s="120"/>
      <c r="F369" s="120"/>
      <c r="G369" s="120"/>
      <c r="H369" s="121"/>
      <c r="I369" s="120"/>
      <c r="J369" s="120"/>
      <c r="K369" s="120"/>
      <c r="L369" s="122"/>
      <c r="M369" s="122"/>
      <c r="N369" s="120"/>
      <c r="O369" s="120"/>
      <c r="P369" s="120"/>
      <c r="Q369" s="208"/>
      <c r="R369" s="208"/>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2"/>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2" activePane="bottomLeft" state="frozen"/>
      <selection pane="bottomLeft"/>
    </sheetView>
  </sheetViews>
  <sheetFormatPr defaultColWidth="9.140625" defaultRowHeight="12.75"/>
  <cols>
    <col min="1" max="1" width="27.85546875" style="215" customWidth="1"/>
    <col min="2" max="2" width="25.5703125" style="315" customWidth="1"/>
    <col min="3" max="3" width="56.85546875" style="215" customWidth="1"/>
    <col min="4" max="4" width="19.7109375" style="226" customWidth="1"/>
    <col min="5" max="5" width="41.85546875" style="215" customWidth="1"/>
    <col min="6" max="6" width="14" style="229" hidden="1" customWidth="1"/>
    <col min="7" max="7" width="11.42578125" style="229" customWidth="1"/>
    <col min="8" max="8" width="14.42578125" style="229" customWidth="1"/>
    <col min="9" max="9" width="9.140625" style="229" customWidth="1"/>
    <col min="10" max="12" width="11.28515625" style="229" customWidth="1"/>
    <col min="13" max="13" width="63.42578125" style="215" customWidth="1"/>
    <col min="14" max="14" width="32.5703125" style="215" customWidth="1"/>
    <col min="15" max="16384" width="9.140625" style="215"/>
  </cols>
  <sheetData>
    <row r="1" spans="1:22" s="235" customFormat="1">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2" ht="78" customHeight="1">
      <c r="A2" s="312" t="s">
        <v>1433</v>
      </c>
      <c r="B2" s="230" t="s">
        <v>50</v>
      </c>
      <c r="C2" s="230" t="s">
        <v>1434</v>
      </c>
      <c r="D2" s="231" t="s">
        <v>1435</v>
      </c>
      <c r="E2" s="230" t="s">
        <v>1436</v>
      </c>
      <c r="F2" s="27" t="s">
        <v>1437</v>
      </c>
      <c r="G2" s="27" t="s">
        <v>1438</v>
      </c>
      <c r="H2" s="27"/>
      <c r="I2" s="239">
        <v>44943</v>
      </c>
      <c r="J2" s="27" t="s">
        <v>1439</v>
      </c>
      <c r="K2" s="27" t="s">
        <v>49</v>
      </c>
      <c r="L2" s="27" t="s">
        <v>1440</v>
      </c>
      <c r="M2" s="230" t="s">
        <v>1441</v>
      </c>
      <c r="N2" s="230"/>
      <c r="O2" s="230"/>
      <c r="P2" s="230"/>
      <c r="Q2" s="230"/>
      <c r="R2" s="230"/>
      <c r="S2" s="230"/>
      <c r="T2" s="230"/>
      <c r="U2" s="230"/>
      <c r="V2" s="230" t="s">
        <v>1442</v>
      </c>
    </row>
    <row r="3" spans="1:22" ht="76.5" customHeight="1">
      <c r="A3" s="312" t="s">
        <v>1433</v>
      </c>
      <c r="B3" s="230" t="s">
        <v>50</v>
      </c>
      <c r="C3" s="230" t="s">
        <v>1443</v>
      </c>
      <c r="D3" s="231" t="s">
        <v>1444</v>
      </c>
      <c r="E3" s="213" t="s">
        <v>1445</v>
      </c>
      <c r="F3" s="27" t="s">
        <v>1437</v>
      </c>
      <c r="G3" s="27" t="s">
        <v>1438</v>
      </c>
      <c r="H3" s="27"/>
      <c r="I3" s="239">
        <v>44943</v>
      </c>
      <c r="J3" s="27" t="s">
        <v>1439</v>
      </c>
      <c r="K3" s="27" t="s">
        <v>56</v>
      </c>
      <c r="L3" s="27" t="s">
        <v>1440</v>
      </c>
      <c r="M3" s="230" t="s">
        <v>1446</v>
      </c>
      <c r="N3" s="230"/>
      <c r="O3" s="230"/>
      <c r="P3" s="230"/>
      <c r="Q3" s="230"/>
      <c r="R3" s="230"/>
      <c r="S3" s="230"/>
      <c r="T3" s="230"/>
      <c r="U3" s="230"/>
      <c r="V3" s="230" t="s">
        <v>1447</v>
      </c>
    </row>
    <row r="4" spans="1:22" ht="72.75" customHeight="1">
      <c r="A4" s="312" t="s">
        <v>1433</v>
      </c>
      <c r="B4" s="230" t="s">
        <v>82</v>
      </c>
      <c r="C4" s="356" t="s">
        <v>1448</v>
      </c>
      <c r="D4" s="227" t="s">
        <v>1444</v>
      </c>
      <c r="E4" s="230" t="s">
        <v>1449</v>
      </c>
      <c r="F4" s="27" t="s">
        <v>1437</v>
      </c>
      <c r="G4" s="27" t="s">
        <v>1450</v>
      </c>
      <c r="H4" s="27"/>
      <c r="I4" s="239">
        <v>44943</v>
      </c>
      <c r="J4" s="27" t="s">
        <v>1447</v>
      </c>
      <c r="K4" s="27" t="s">
        <v>56</v>
      </c>
      <c r="L4" s="27" t="s">
        <v>1440</v>
      </c>
      <c r="M4" s="230"/>
      <c r="N4" s="230"/>
      <c r="O4" s="230"/>
      <c r="P4" s="230"/>
      <c r="Q4" s="230"/>
      <c r="R4" s="230"/>
      <c r="S4" s="230"/>
      <c r="T4" s="230"/>
      <c r="U4" s="230"/>
      <c r="V4" s="230" t="s">
        <v>1439</v>
      </c>
    </row>
    <row r="5" spans="1:22" ht="66.75" customHeight="1">
      <c r="A5" s="312" t="s">
        <v>1433</v>
      </c>
      <c r="B5" s="230" t="s">
        <v>1451</v>
      </c>
      <c r="C5" s="230" t="s">
        <v>1452</v>
      </c>
      <c r="D5" s="231" t="s">
        <v>1453</v>
      </c>
      <c r="E5" s="230" t="s">
        <v>1454</v>
      </c>
      <c r="F5" s="27" t="s">
        <v>1455</v>
      </c>
      <c r="G5" s="27" t="s">
        <v>1456</v>
      </c>
      <c r="H5" s="27"/>
      <c r="I5" s="239">
        <v>44953</v>
      </c>
      <c r="J5" s="27" t="s">
        <v>1439</v>
      </c>
      <c r="K5" s="27" t="s">
        <v>56</v>
      </c>
      <c r="L5" s="27" t="s">
        <v>1440</v>
      </c>
      <c r="M5" s="230" t="s">
        <v>1457</v>
      </c>
      <c r="N5" s="230"/>
      <c r="O5" s="230"/>
      <c r="P5" s="230"/>
      <c r="Q5" s="230"/>
      <c r="R5" s="230"/>
      <c r="S5" s="230"/>
      <c r="T5" s="230"/>
      <c r="U5" s="230"/>
      <c r="V5" s="230"/>
    </row>
    <row r="6" spans="1:22" ht="78.75" customHeight="1">
      <c r="A6" s="312" t="s">
        <v>1433</v>
      </c>
      <c r="B6" s="230" t="s">
        <v>82</v>
      </c>
      <c r="C6" s="230" t="s">
        <v>1458</v>
      </c>
      <c r="D6" s="231" t="s">
        <v>1453</v>
      </c>
      <c r="E6" s="230" t="s">
        <v>1459</v>
      </c>
      <c r="F6" s="27" t="s">
        <v>1455</v>
      </c>
      <c r="G6" s="27" t="s">
        <v>1456</v>
      </c>
      <c r="H6" s="27"/>
      <c r="I6" s="239">
        <v>44953</v>
      </c>
      <c r="J6" s="27" t="s">
        <v>1447</v>
      </c>
      <c r="K6" s="27" t="s">
        <v>56</v>
      </c>
      <c r="L6" s="27" t="s">
        <v>1460</v>
      </c>
      <c r="M6" s="230" t="s">
        <v>1461</v>
      </c>
      <c r="N6" s="230"/>
      <c r="O6" s="230"/>
      <c r="P6" s="230"/>
      <c r="Q6" s="230"/>
      <c r="R6" s="230"/>
      <c r="S6" s="230"/>
      <c r="T6" s="230"/>
      <c r="U6" s="230"/>
      <c r="V6" s="230"/>
    </row>
    <row r="7" spans="1:22" ht="120" customHeight="1">
      <c r="A7" s="312" t="s">
        <v>118</v>
      </c>
      <c r="B7" s="217" t="s">
        <v>1462</v>
      </c>
      <c r="C7" s="230" t="s">
        <v>1463</v>
      </c>
      <c r="D7" s="231" t="s">
        <v>1444</v>
      </c>
      <c r="E7" s="213" t="s">
        <v>1464</v>
      </c>
      <c r="F7" s="27" t="s">
        <v>1437</v>
      </c>
      <c r="G7" s="27" t="s">
        <v>1456</v>
      </c>
      <c r="H7" s="27"/>
      <c r="I7" s="239">
        <v>44943</v>
      </c>
      <c r="J7" s="27" t="s">
        <v>1439</v>
      </c>
      <c r="K7" s="27" t="s">
        <v>49</v>
      </c>
      <c r="L7" s="27" t="s">
        <v>1460</v>
      </c>
      <c r="M7" s="230" t="s">
        <v>1465</v>
      </c>
      <c r="N7" s="230"/>
      <c r="O7" s="230"/>
      <c r="P7" s="230"/>
      <c r="Q7" s="230"/>
      <c r="R7" s="230"/>
      <c r="S7" s="230"/>
      <c r="T7" s="230"/>
      <c r="U7" s="230"/>
      <c r="V7" s="230"/>
    </row>
    <row r="8" spans="1:22" ht="43.5" customHeight="1">
      <c r="A8" s="312" t="s">
        <v>118</v>
      </c>
      <c r="B8" s="217" t="s">
        <v>1462</v>
      </c>
      <c r="C8" s="230" t="s">
        <v>1466</v>
      </c>
      <c r="D8" s="231" t="s">
        <v>1435</v>
      </c>
      <c r="E8" s="230"/>
      <c r="F8" s="27" t="s">
        <v>1467</v>
      </c>
      <c r="G8" s="27" t="s">
        <v>1456</v>
      </c>
      <c r="H8" s="27"/>
      <c r="I8" s="239">
        <v>44943</v>
      </c>
      <c r="J8" s="27" t="s">
        <v>1439</v>
      </c>
      <c r="K8" s="27" t="s">
        <v>49</v>
      </c>
      <c r="L8" s="27" t="s">
        <v>1460</v>
      </c>
      <c r="M8" s="230" t="s">
        <v>1468</v>
      </c>
      <c r="N8" s="230"/>
      <c r="O8" s="230"/>
      <c r="P8" s="230"/>
      <c r="Q8" s="230"/>
      <c r="R8" s="230"/>
      <c r="S8" s="230"/>
      <c r="T8" s="230"/>
      <c r="U8" s="230"/>
      <c r="V8" s="230"/>
    </row>
    <row r="9" spans="1:22" ht="55.5" customHeight="1">
      <c r="A9" s="312" t="s">
        <v>118</v>
      </c>
      <c r="B9" s="230" t="s">
        <v>1469</v>
      </c>
      <c r="C9" s="218" t="s">
        <v>1470</v>
      </c>
      <c r="D9" s="227" t="s">
        <v>1444</v>
      </c>
      <c r="E9" s="218" t="s">
        <v>1471</v>
      </c>
      <c r="F9" s="27" t="s">
        <v>1437</v>
      </c>
      <c r="G9" s="27" t="s">
        <v>1472</v>
      </c>
      <c r="H9" s="27" t="s">
        <v>1438</v>
      </c>
      <c r="I9" s="239">
        <v>44943</v>
      </c>
      <c r="J9" s="27" t="s">
        <v>1439</v>
      </c>
      <c r="K9" s="27" t="s">
        <v>49</v>
      </c>
      <c r="L9" s="27" t="s">
        <v>1460</v>
      </c>
      <c r="M9" s="230" t="s">
        <v>1473</v>
      </c>
      <c r="N9" s="230"/>
      <c r="O9" s="230"/>
      <c r="P9" s="230"/>
      <c r="Q9" s="230"/>
      <c r="R9" s="230"/>
      <c r="S9" s="230"/>
      <c r="T9" s="230"/>
      <c r="U9" s="230"/>
      <c r="V9" s="230"/>
    </row>
    <row r="10" spans="1:22" ht="48.75" customHeight="1">
      <c r="A10" s="313" t="s">
        <v>118</v>
      </c>
      <c r="B10" s="230" t="s">
        <v>1474</v>
      </c>
      <c r="C10" s="230" t="s">
        <v>1475</v>
      </c>
      <c r="D10" s="231" t="s">
        <v>1435</v>
      </c>
      <c r="E10" s="230"/>
      <c r="F10" s="27" t="s">
        <v>1476</v>
      </c>
      <c r="G10" s="27" t="s">
        <v>1450</v>
      </c>
      <c r="H10" s="27"/>
      <c r="I10" s="27"/>
      <c r="J10" s="27" t="s">
        <v>1439</v>
      </c>
      <c r="K10" s="27" t="s">
        <v>49</v>
      </c>
      <c r="L10" s="27" t="s">
        <v>1460</v>
      </c>
      <c r="M10" s="230" t="s">
        <v>1477</v>
      </c>
      <c r="N10" s="230"/>
      <c r="O10" s="230"/>
      <c r="P10" s="230"/>
      <c r="Q10" s="230"/>
      <c r="R10" s="230"/>
      <c r="S10" s="230"/>
      <c r="T10" s="230"/>
      <c r="U10" s="230"/>
      <c r="V10" s="230"/>
    </row>
    <row r="11" spans="1:22" ht="47.25" customHeight="1">
      <c r="A11" s="313" t="s">
        <v>118</v>
      </c>
      <c r="B11" s="230" t="s">
        <v>1478</v>
      </c>
      <c r="C11" s="230" t="s">
        <v>1475</v>
      </c>
      <c r="D11" s="231" t="s">
        <v>1435</v>
      </c>
      <c r="E11" s="230"/>
      <c r="F11" s="27" t="s">
        <v>1476</v>
      </c>
      <c r="G11" s="27" t="s">
        <v>1450</v>
      </c>
      <c r="H11" s="27"/>
      <c r="I11" s="27"/>
      <c r="J11" s="27" t="s">
        <v>1442</v>
      </c>
      <c r="K11" s="27" t="s">
        <v>49</v>
      </c>
      <c r="L11" s="27" t="s">
        <v>1460</v>
      </c>
      <c r="M11" s="230" t="s">
        <v>1477</v>
      </c>
      <c r="N11" s="230"/>
      <c r="O11" s="230"/>
      <c r="P11" s="230"/>
      <c r="Q11" s="230"/>
      <c r="R11" s="230"/>
      <c r="S11" s="230"/>
      <c r="T11" s="230"/>
      <c r="U11" s="230"/>
      <c r="V11" s="230"/>
    </row>
    <row r="12" spans="1:22" ht="33" customHeight="1">
      <c r="A12" s="313" t="s">
        <v>118</v>
      </c>
      <c r="B12" s="230" t="s">
        <v>1479</v>
      </c>
      <c r="C12" s="230" t="s">
        <v>1475</v>
      </c>
      <c r="D12" s="231" t="s">
        <v>1435</v>
      </c>
      <c r="E12" s="230"/>
      <c r="F12" s="27" t="s">
        <v>1476</v>
      </c>
      <c r="G12" s="27" t="s">
        <v>1450</v>
      </c>
      <c r="H12" s="27"/>
      <c r="I12" s="27"/>
      <c r="J12" s="27" t="s">
        <v>1439</v>
      </c>
      <c r="K12" s="27" t="s">
        <v>49</v>
      </c>
      <c r="L12" s="27" t="s">
        <v>1460</v>
      </c>
      <c r="M12" s="230" t="s">
        <v>1477</v>
      </c>
      <c r="N12" s="230"/>
      <c r="O12" s="230"/>
      <c r="P12" s="230"/>
      <c r="Q12" s="230"/>
      <c r="R12" s="230"/>
      <c r="S12" s="230"/>
      <c r="T12" s="230"/>
      <c r="U12" s="230"/>
      <c r="V12" s="230"/>
    </row>
    <row r="13" spans="1:22" ht="60" customHeight="1">
      <c r="A13" s="312" t="s">
        <v>1480</v>
      </c>
      <c r="B13" s="214" t="s">
        <v>103</v>
      </c>
      <c r="C13" s="218" t="s">
        <v>1481</v>
      </c>
      <c r="D13" s="227" t="s">
        <v>1444</v>
      </c>
      <c r="E13" s="218" t="s">
        <v>1482</v>
      </c>
      <c r="F13" s="27" t="s">
        <v>1437</v>
      </c>
      <c r="G13" s="27" t="s">
        <v>1438</v>
      </c>
      <c r="H13" s="27"/>
      <c r="I13" s="239">
        <v>44943</v>
      </c>
      <c r="J13" s="27" t="s">
        <v>1439</v>
      </c>
      <c r="K13" s="27" t="s">
        <v>49</v>
      </c>
      <c r="L13" s="27" t="s">
        <v>1460</v>
      </c>
      <c r="M13" s="230" t="s">
        <v>1483</v>
      </c>
      <c r="N13" s="230"/>
      <c r="O13" s="230"/>
      <c r="P13" s="230"/>
      <c r="Q13" s="230"/>
      <c r="R13" s="230"/>
      <c r="S13" s="230"/>
      <c r="T13" s="230"/>
      <c r="U13" s="230"/>
      <c r="V13" s="230"/>
    </row>
    <row r="14" spans="1:22" ht="100.5" customHeight="1">
      <c r="A14" s="312" t="s">
        <v>1484</v>
      </c>
      <c r="C14" s="218" t="s">
        <v>1485</v>
      </c>
      <c r="D14" s="227" t="s">
        <v>1435</v>
      </c>
      <c r="E14" s="218" t="s">
        <v>1486</v>
      </c>
      <c r="F14" s="27" t="s">
        <v>1437</v>
      </c>
      <c r="G14" s="27" t="s">
        <v>1450</v>
      </c>
      <c r="H14" s="27"/>
      <c r="I14" s="239">
        <v>44943</v>
      </c>
      <c r="J14" s="27" t="s">
        <v>1447</v>
      </c>
      <c r="K14" s="27" t="s">
        <v>49</v>
      </c>
      <c r="L14" s="27" t="s">
        <v>1460</v>
      </c>
      <c r="M14" s="230" t="s">
        <v>1487</v>
      </c>
      <c r="N14" s="230"/>
      <c r="O14" s="230"/>
      <c r="P14" s="230"/>
      <c r="Q14" s="230"/>
      <c r="R14" s="230"/>
      <c r="S14" s="230"/>
      <c r="T14" s="230"/>
      <c r="U14" s="230"/>
      <c r="V14" s="230"/>
    </row>
    <row r="15" spans="1:22" ht="57" customHeight="1">
      <c r="A15" s="230" t="s">
        <v>239</v>
      </c>
      <c r="B15" s="230" t="s">
        <v>252</v>
      </c>
      <c r="C15" s="230" t="s">
        <v>1488</v>
      </c>
      <c r="D15" s="231" t="s">
        <v>1489</v>
      </c>
      <c r="E15" s="230"/>
      <c r="F15" s="27" t="s">
        <v>1456</v>
      </c>
      <c r="G15" s="27" t="s">
        <v>1438</v>
      </c>
      <c r="H15" s="27"/>
      <c r="I15" s="27"/>
      <c r="J15" s="27" t="s">
        <v>1442</v>
      </c>
      <c r="K15" s="27" t="s">
        <v>56</v>
      </c>
      <c r="L15" s="27" t="s">
        <v>1460</v>
      </c>
      <c r="M15" s="230"/>
      <c r="N15" s="230"/>
      <c r="O15" s="230"/>
      <c r="P15" s="230"/>
      <c r="Q15" s="230"/>
      <c r="R15" s="230"/>
      <c r="S15" s="230"/>
      <c r="T15" s="230"/>
      <c r="U15" s="230"/>
      <c r="V15" s="230"/>
    </row>
    <row r="16" spans="1:22" ht="76.5" customHeight="1">
      <c r="A16" s="230" t="s">
        <v>239</v>
      </c>
      <c r="B16" s="230" t="s">
        <v>256</v>
      </c>
      <c r="C16" s="230" t="s">
        <v>1488</v>
      </c>
      <c r="D16" s="231" t="s">
        <v>1489</v>
      </c>
      <c r="E16" s="230"/>
      <c r="F16" s="27" t="s">
        <v>1456</v>
      </c>
      <c r="G16" s="27" t="s">
        <v>1438</v>
      </c>
      <c r="H16" s="27"/>
      <c r="I16" s="27"/>
      <c r="J16" s="27" t="s">
        <v>1442</v>
      </c>
      <c r="K16" s="27" t="s">
        <v>56</v>
      </c>
      <c r="L16" s="27" t="s">
        <v>1460</v>
      </c>
      <c r="M16" s="230"/>
      <c r="N16" s="230"/>
      <c r="O16" s="230"/>
      <c r="P16" s="230"/>
      <c r="Q16" s="230"/>
      <c r="R16" s="230"/>
      <c r="S16" s="230"/>
      <c r="T16" s="230"/>
      <c r="U16" s="230"/>
      <c r="V16" s="230"/>
    </row>
    <row r="17" spans="1:23" ht="58.5" customHeight="1">
      <c r="A17" s="312" t="s">
        <v>239</v>
      </c>
      <c r="C17" s="213" t="s">
        <v>1490</v>
      </c>
      <c r="D17" s="227" t="s">
        <v>1435</v>
      </c>
      <c r="E17" s="218" t="s">
        <v>1491</v>
      </c>
      <c r="F17" s="27" t="s">
        <v>1437</v>
      </c>
      <c r="G17" s="27" t="s">
        <v>1450</v>
      </c>
      <c r="H17" s="27"/>
      <c r="I17" s="239">
        <v>44943</v>
      </c>
      <c r="J17" s="27" t="s">
        <v>1447</v>
      </c>
      <c r="K17" s="27" t="s">
        <v>49</v>
      </c>
      <c r="L17" s="27" t="s">
        <v>1492</v>
      </c>
      <c r="M17" s="230"/>
      <c r="N17" s="230"/>
      <c r="O17" s="230"/>
      <c r="P17" s="230"/>
      <c r="Q17" s="230"/>
      <c r="R17" s="230"/>
      <c r="S17" s="230"/>
      <c r="T17" s="230"/>
      <c r="U17" s="230"/>
      <c r="V17" s="230"/>
      <c r="W17" s="230"/>
    </row>
    <row r="18" spans="1:23" ht="81" customHeight="1">
      <c r="A18" s="230" t="s">
        <v>288</v>
      </c>
      <c r="B18" s="315" t="s">
        <v>1493</v>
      </c>
      <c r="C18" s="218" t="s">
        <v>1494</v>
      </c>
      <c r="D18" s="227" t="s">
        <v>1495</v>
      </c>
      <c r="E18" s="218" t="s">
        <v>1496</v>
      </c>
      <c r="F18" s="27" t="s">
        <v>1437</v>
      </c>
      <c r="G18" s="27" t="s">
        <v>1497</v>
      </c>
      <c r="H18" s="27"/>
      <c r="I18" s="239">
        <v>44943</v>
      </c>
      <c r="J18" s="27" t="s">
        <v>1442</v>
      </c>
      <c r="K18" s="27" t="s">
        <v>49</v>
      </c>
      <c r="L18" s="27"/>
      <c r="M18" s="230" t="s">
        <v>1498</v>
      </c>
      <c r="N18" s="230"/>
      <c r="O18" s="230"/>
      <c r="P18" s="230"/>
      <c r="Q18" s="230"/>
      <c r="R18" s="230"/>
      <c r="S18" s="230"/>
      <c r="T18" s="230"/>
      <c r="U18" s="230"/>
      <c r="V18" s="230"/>
      <c r="W18" s="230"/>
    </row>
    <row r="19" spans="1:23" ht="54" customHeight="1">
      <c r="A19" s="313" t="s">
        <v>325</v>
      </c>
      <c r="B19" s="222" t="s">
        <v>1499</v>
      </c>
      <c r="C19" s="218" t="s">
        <v>1500</v>
      </c>
      <c r="D19" s="227" t="s">
        <v>1435</v>
      </c>
      <c r="E19" s="218" t="s">
        <v>1501</v>
      </c>
      <c r="F19" s="27" t="s">
        <v>1437</v>
      </c>
      <c r="G19" s="27" t="s">
        <v>1456</v>
      </c>
      <c r="H19" s="27"/>
      <c r="I19" s="239">
        <v>44943</v>
      </c>
      <c r="J19" s="27" t="s">
        <v>1442</v>
      </c>
      <c r="K19" s="27" t="s">
        <v>49</v>
      </c>
      <c r="L19" s="27" t="s">
        <v>1460</v>
      </c>
      <c r="M19" s="230" t="s">
        <v>1502</v>
      </c>
      <c r="N19" s="230"/>
      <c r="O19" s="230"/>
      <c r="P19" s="230"/>
      <c r="Q19" s="230"/>
      <c r="R19" s="230"/>
      <c r="S19" s="230"/>
      <c r="T19" s="230"/>
      <c r="U19" s="230"/>
      <c r="V19" s="230"/>
      <c r="W19" s="230"/>
    </row>
    <row r="20" spans="1:23" ht="104.25" customHeight="1">
      <c r="A20" s="312" t="s">
        <v>336</v>
      </c>
      <c r="B20" s="230" t="s">
        <v>392</v>
      </c>
      <c r="C20" s="220" t="s">
        <v>1503</v>
      </c>
      <c r="D20" s="316" t="s">
        <v>1444</v>
      </c>
      <c r="E20" s="218" t="s">
        <v>1504</v>
      </c>
      <c r="F20" s="27" t="s">
        <v>1437</v>
      </c>
      <c r="G20" s="27" t="s">
        <v>1472</v>
      </c>
      <c r="H20" s="27"/>
      <c r="I20" s="239">
        <v>44945</v>
      </c>
      <c r="J20" s="27" t="s">
        <v>1442</v>
      </c>
      <c r="K20" s="27" t="s">
        <v>49</v>
      </c>
      <c r="L20" s="27" t="s">
        <v>1460</v>
      </c>
      <c r="M20" s="230"/>
      <c r="N20" s="230"/>
      <c r="O20" s="230"/>
      <c r="P20" s="230"/>
      <c r="Q20" s="230"/>
      <c r="R20" s="230"/>
      <c r="S20" s="230"/>
      <c r="T20" s="230"/>
      <c r="U20" s="230"/>
      <c r="V20" s="230"/>
      <c r="W20" s="230"/>
    </row>
    <row r="21" spans="1:23" ht="72.75" customHeight="1">
      <c r="A21" s="312" t="s">
        <v>336</v>
      </c>
      <c r="B21" s="218" t="s">
        <v>1505</v>
      </c>
      <c r="C21" s="218" t="s">
        <v>1506</v>
      </c>
      <c r="D21" s="227" t="s">
        <v>1435</v>
      </c>
      <c r="E21" s="218" t="s">
        <v>1507</v>
      </c>
      <c r="F21" s="27" t="s">
        <v>1455</v>
      </c>
      <c r="G21" s="27" t="s">
        <v>1450</v>
      </c>
      <c r="H21" s="27"/>
      <c r="I21" s="239">
        <v>44945</v>
      </c>
      <c r="J21" s="27" t="s">
        <v>1447</v>
      </c>
      <c r="K21" s="27" t="s">
        <v>49</v>
      </c>
      <c r="L21" s="27" t="s">
        <v>1492</v>
      </c>
      <c r="M21" s="230" t="s">
        <v>1508</v>
      </c>
      <c r="N21" s="230"/>
      <c r="O21" s="230"/>
      <c r="P21" s="230"/>
      <c r="Q21" s="230"/>
      <c r="R21" s="230"/>
      <c r="S21" s="230"/>
      <c r="T21" s="230"/>
      <c r="U21" s="230"/>
      <c r="V21" s="230"/>
      <c r="W21" s="230"/>
    </row>
    <row r="22" spans="1:23" ht="105" customHeight="1">
      <c r="A22" s="313" t="s">
        <v>336</v>
      </c>
      <c r="B22" s="230" t="s">
        <v>1509</v>
      </c>
      <c r="C22" s="230" t="s">
        <v>1475</v>
      </c>
      <c r="D22" s="231" t="s">
        <v>1435</v>
      </c>
      <c r="E22" s="230"/>
      <c r="F22" s="27" t="s">
        <v>1476</v>
      </c>
      <c r="G22" s="27" t="s">
        <v>1450</v>
      </c>
      <c r="H22" s="27" t="s">
        <v>1456</v>
      </c>
      <c r="I22" s="27"/>
      <c r="J22" s="27" t="s">
        <v>1439</v>
      </c>
      <c r="K22" s="27" t="s">
        <v>56</v>
      </c>
      <c r="L22" s="27" t="s">
        <v>1440</v>
      </c>
      <c r="M22" s="230" t="s">
        <v>1510</v>
      </c>
      <c r="N22" s="230"/>
      <c r="O22" s="230"/>
      <c r="P22" s="230"/>
      <c r="Q22" s="230"/>
      <c r="R22" s="230"/>
      <c r="S22" s="230"/>
      <c r="T22" s="230"/>
      <c r="U22" s="230"/>
      <c r="V22" s="230"/>
      <c r="W22" s="230"/>
    </row>
    <row r="23" spans="1:23" ht="68.25" customHeight="1">
      <c r="A23" s="312" t="s">
        <v>423</v>
      </c>
      <c r="B23" s="230" t="s">
        <v>452</v>
      </c>
      <c r="C23" s="218" t="s">
        <v>1511</v>
      </c>
      <c r="D23" s="227" t="s">
        <v>1444</v>
      </c>
      <c r="E23" s="218"/>
      <c r="F23" s="27" t="s">
        <v>1437</v>
      </c>
      <c r="G23" s="27" t="s">
        <v>1472</v>
      </c>
      <c r="H23" s="27"/>
      <c r="I23" s="239">
        <v>44945</v>
      </c>
      <c r="J23" s="27" t="s">
        <v>1442</v>
      </c>
      <c r="K23" s="27" t="s">
        <v>56</v>
      </c>
      <c r="L23" s="27" t="s">
        <v>1460</v>
      </c>
      <c r="M23" s="230"/>
      <c r="N23" s="230"/>
      <c r="O23" s="230"/>
      <c r="P23" s="230"/>
      <c r="Q23" s="230"/>
      <c r="R23" s="230"/>
      <c r="S23" s="230"/>
      <c r="T23" s="230"/>
      <c r="U23" s="230"/>
      <c r="V23" s="230"/>
      <c r="W23" s="230"/>
    </row>
    <row r="24" spans="1:23" ht="108.75" customHeight="1">
      <c r="A24" s="312" t="s">
        <v>541</v>
      </c>
      <c r="B24" s="219" t="s">
        <v>1512</v>
      </c>
      <c r="C24" s="218" t="s">
        <v>1513</v>
      </c>
      <c r="D24" s="231" t="s">
        <v>1435</v>
      </c>
      <c r="E24" s="218" t="s">
        <v>1514</v>
      </c>
      <c r="F24" s="27" t="s">
        <v>1437</v>
      </c>
      <c r="G24" s="27" t="s">
        <v>1438</v>
      </c>
      <c r="H24" s="27"/>
      <c r="I24" s="239">
        <v>44945</v>
      </c>
      <c r="J24" s="27" t="s">
        <v>1447</v>
      </c>
      <c r="K24" s="27" t="s">
        <v>49</v>
      </c>
      <c r="L24" s="27" t="s">
        <v>1492</v>
      </c>
      <c r="M24" s="230" t="s">
        <v>1515</v>
      </c>
      <c r="N24" s="230"/>
      <c r="O24" s="230"/>
      <c r="P24" s="230"/>
      <c r="Q24" s="230"/>
      <c r="R24" s="230"/>
      <c r="S24" s="230"/>
      <c r="T24" s="230"/>
      <c r="U24" s="230"/>
      <c r="V24" s="230"/>
      <c r="W24" s="230"/>
    </row>
    <row r="25" spans="1:23" ht="109.5" customHeight="1">
      <c r="A25" s="312" t="s">
        <v>541</v>
      </c>
      <c r="B25" s="219" t="s">
        <v>1516</v>
      </c>
      <c r="C25" s="218" t="s">
        <v>1517</v>
      </c>
      <c r="D25" s="227" t="s">
        <v>1435</v>
      </c>
      <c r="E25" s="218" t="s">
        <v>1518</v>
      </c>
      <c r="F25" s="27" t="s">
        <v>1437</v>
      </c>
      <c r="G25" s="27" t="s">
        <v>1438</v>
      </c>
      <c r="H25" s="27"/>
      <c r="I25" s="239">
        <v>44945</v>
      </c>
      <c r="J25" s="27" t="s">
        <v>1447</v>
      </c>
      <c r="K25" s="27" t="s">
        <v>49</v>
      </c>
      <c r="L25" s="27" t="s">
        <v>1460</v>
      </c>
      <c r="M25" s="230" t="s">
        <v>1519</v>
      </c>
      <c r="N25" s="230"/>
      <c r="O25" s="230"/>
      <c r="P25" s="230"/>
      <c r="Q25" s="230"/>
      <c r="R25" s="230"/>
      <c r="S25" s="230"/>
      <c r="T25" s="230"/>
      <c r="U25" s="230"/>
      <c r="V25" s="230"/>
      <c r="W25" s="230"/>
    </row>
    <row r="26" spans="1:23" ht="91.5" customHeight="1">
      <c r="A26" s="312" t="s">
        <v>541</v>
      </c>
      <c r="C26" s="230" t="s">
        <v>1520</v>
      </c>
      <c r="D26" s="231" t="s">
        <v>1521</v>
      </c>
      <c r="E26" s="230" t="s">
        <v>1522</v>
      </c>
      <c r="F26" s="27" t="s">
        <v>1455</v>
      </c>
      <c r="G26" s="27" t="s">
        <v>1456</v>
      </c>
      <c r="H26" s="27"/>
      <c r="I26" s="239">
        <v>44953</v>
      </c>
      <c r="J26" s="27" t="s">
        <v>1442</v>
      </c>
      <c r="K26" s="27" t="s">
        <v>49</v>
      </c>
      <c r="L26" s="27" t="s">
        <v>1492</v>
      </c>
      <c r="M26" s="230" t="s">
        <v>1523</v>
      </c>
      <c r="N26" s="230"/>
      <c r="O26" s="230"/>
      <c r="P26" s="230"/>
      <c r="Q26" s="230"/>
      <c r="R26" s="230"/>
      <c r="S26" s="230"/>
      <c r="T26" s="230"/>
      <c r="U26" s="230"/>
      <c r="V26" s="230"/>
      <c r="W26" s="230"/>
    </row>
    <row r="27" spans="1:23" ht="115.5" customHeight="1">
      <c r="A27" s="312" t="s">
        <v>592</v>
      </c>
      <c r="C27" s="230" t="s">
        <v>1524</v>
      </c>
      <c r="D27" s="231" t="s">
        <v>1435</v>
      </c>
      <c r="E27" s="230" t="s">
        <v>1525</v>
      </c>
      <c r="F27" s="27" t="s">
        <v>1455</v>
      </c>
      <c r="G27" s="27" t="s">
        <v>1438</v>
      </c>
      <c r="H27" s="27"/>
      <c r="I27" s="239">
        <v>44953</v>
      </c>
      <c r="J27" s="27" t="s">
        <v>1442</v>
      </c>
      <c r="K27" s="27" t="s">
        <v>49</v>
      </c>
      <c r="L27" s="27" t="s">
        <v>1460</v>
      </c>
      <c r="M27" s="230" t="s">
        <v>1526</v>
      </c>
      <c r="N27" s="230"/>
      <c r="O27" s="230"/>
      <c r="P27" s="230"/>
      <c r="Q27" s="230"/>
      <c r="R27" s="230"/>
      <c r="S27" s="230"/>
      <c r="T27" s="230"/>
      <c r="U27" s="230"/>
      <c r="V27" s="230"/>
      <c r="W27" s="230"/>
    </row>
    <row r="28" spans="1:23" ht="180" customHeight="1">
      <c r="A28" s="312" t="s">
        <v>592</v>
      </c>
      <c r="B28" s="219" t="s">
        <v>1527</v>
      </c>
      <c r="C28" s="218" t="s">
        <v>1528</v>
      </c>
      <c r="D28" s="227" t="s">
        <v>1435</v>
      </c>
      <c r="E28" s="218" t="s">
        <v>1529</v>
      </c>
      <c r="F28" s="27" t="s">
        <v>1437</v>
      </c>
      <c r="G28" s="27" t="s">
        <v>1456</v>
      </c>
      <c r="H28" s="27"/>
      <c r="I28" s="239">
        <v>44945</v>
      </c>
      <c r="J28" s="27" t="s">
        <v>1447</v>
      </c>
      <c r="K28" s="27" t="s">
        <v>62</v>
      </c>
      <c r="L28" s="27" t="s">
        <v>1440</v>
      </c>
      <c r="M28" s="230" t="s">
        <v>1530</v>
      </c>
      <c r="N28" s="230"/>
      <c r="O28" s="230"/>
      <c r="P28" s="230"/>
      <c r="Q28" s="230"/>
      <c r="R28" s="230"/>
      <c r="S28" s="230"/>
      <c r="T28" s="230"/>
      <c r="U28" s="230"/>
      <c r="V28" s="230"/>
      <c r="W28" s="230"/>
    </row>
    <row r="29" spans="1:23" ht="114.75" customHeight="1">
      <c r="A29" s="312" t="s">
        <v>781</v>
      </c>
      <c r="B29" s="230" t="s">
        <v>908</v>
      </c>
      <c r="C29" s="230" t="s">
        <v>1531</v>
      </c>
      <c r="D29" s="231" t="s">
        <v>1435</v>
      </c>
      <c r="E29" s="230" t="s">
        <v>1532</v>
      </c>
      <c r="F29" s="27" t="s">
        <v>1437</v>
      </c>
      <c r="G29" s="27" t="s">
        <v>1533</v>
      </c>
      <c r="H29" s="27"/>
      <c r="I29" s="239">
        <v>44966</v>
      </c>
      <c r="J29" s="27" t="s">
        <v>1447</v>
      </c>
      <c r="K29" s="27" t="s">
        <v>62</v>
      </c>
      <c r="L29" s="27" t="s">
        <v>1440</v>
      </c>
      <c r="M29" s="230" t="s">
        <v>1534</v>
      </c>
      <c r="N29" s="230" t="s">
        <v>1535</v>
      </c>
      <c r="O29" s="230"/>
      <c r="P29" s="230"/>
      <c r="Q29" s="230"/>
      <c r="R29" s="230"/>
      <c r="S29" s="230"/>
      <c r="T29" s="230"/>
      <c r="U29" s="230"/>
      <c r="V29" s="230"/>
      <c r="W29" s="230"/>
    </row>
    <row r="30" spans="1:23" ht="123" customHeight="1">
      <c r="A30" s="312" t="s">
        <v>592</v>
      </c>
      <c r="B30" s="312" t="s">
        <v>1536</v>
      </c>
      <c r="C30" s="218" t="s">
        <v>1537</v>
      </c>
      <c r="D30" s="227" t="s">
        <v>1444</v>
      </c>
      <c r="E30" s="218"/>
      <c r="F30" s="27" t="s">
        <v>1456</v>
      </c>
      <c r="G30" s="27" t="s">
        <v>1456</v>
      </c>
      <c r="H30" s="27"/>
      <c r="I30" s="239"/>
      <c r="J30" s="27" t="s">
        <v>1447</v>
      </c>
      <c r="K30" s="27" t="s">
        <v>49</v>
      </c>
      <c r="L30" s="27" t="s">
        <v>1492</v>
      </c>
      <c r="M30" s="230" t="s">
        <v>1538</v>
      </c>
      <c r="N30" s="230"/>
      <c r="O30" s="230"/>
      <c r="P30" s="230"/>
      <c r="Q30" s="230"/>
      <c r="R30" s="230"/>
      <c r="S30" s="230"/>
      <c r="T30" s="230"/>
      <c r="U30" s="230"/>
      <c r="V30" s="230"/>
      <c r="W30" s="230"/>
    </row>
    <row r="31" spans="1:23" ht="130.5" customHeight="1">
      <c r="A31" s="312" t="s">
        <v>636</v>
      </c>
      <c r="B31" s="219" t="s">
        <v>1539</v>
      </c>
      <c r="C31" s="218" t="s">
        <v>1540</v>
      </c>
      <c r="D31" s="227" t="s">
        <v>1541</v>
      </c>
      <c r="E31" s="218" t="s">
        <v>1542</v>
      </c>
      <c r="F31" s="27" t="s">
        <v>1437</v>
      </c>
      <c r="G31" s="27" t="s">
        <v>1456</v>
      </c>
      <c r="H31" s="27"/>
      <c r="I31" s="239">
        <v>44945</v>
      </c>
      <c r="J31" s="27" t="s">
        <v>1447</v>
      </c>
      <c r="K31" s="27" t="s">
        <v>49</v>
      </c>
      <c r="L31" s="27" t="s">
        <v>1492</v>
      </c>
      <c r="M31" s="230" t="s">
        <v>1543</v>
      </c>
      <c r="N31" s="230"/>
      <c r="O31" s="230"/>
      <c r="P31" s="230"/>
      <c r="Q31" s="230"/>
      <c r="R31" s="230"/>
      <c r="S31" s="230"/>
      <c r="T31" s="230"/>
      <c r="U31" s="230"/>
      <c r="V31" s="230"/>
      <c r="W31" s="230"/>
    </row>
    <row r="32" spans="1:23" ht="213.75" customHeight="1">
      <c r="A32" s="312" t="s">
        <v>636</v>
      </c>
      <c r="B32" s="219" t="s">
        <v>1516</v>
      </c>
      <c r="C32" s="218" t="s">
        <v>1544</v>
      </c>
      <c r="D32" s="227" t="s">
        <v>1435</v>
      </c>
      <c r="E32" s="218" t="s">
        <v>1545</v>
      </c>
      <c r="F32" s="27" t="s">
        <v>1437</v>
      </c>
      <c r="G32" s="27" t="s">
        <v>1450</v>
      </c>
      <c r="H32" s="27"/>
      <c r="I32" s="239">
        <v>44945</v>
      </c>
      <c r="J32" s="27" t="s">
        <v>1442</v>
      </c>
      <c r="K32" s="27" t="s">
        <v>56</v>
      </c>
      <c r="L32" s="27" t="s">
        <v>1460</v>
      </c>
      <c r="M32" s="230" t="s">
        <v>1546</v>
      </c>
      <c r="N32" s="230"/>
      <c r="O32" s="230"/>
      <c r="P32" s="230"/>
      <c r="Q32" s="230"/>
      <c r="R32" s="230"/>
      <c r="S32" s="230"/>
      <c r="T32" s="230"/>
      <c r="U32" s="230"/>
      <c r="V32" s="230"/>
      <c r="W32" s="230"/>
    </row>
    <row r="33" spans="1:23" ht="171.75" customHeight="1">
      <c r="A33" s="312" t="s">
        <v>673</v>
      </c>
      <c r="B33" s="315" t="s">
        <v>1547</v>
      </c>
      <c r="C33" s="230" t="s">
        <v>1548</v>
      </c>
      <c r="D33" s="231" t="s">
        <v>1521</v>
      </c>
      <c r="E33" s="230"/>
      <c r="F33" s="27" t="s">
        <v>1476</v>
      </c>
      <c r="G33" s="27" t="s">
        <v>1450</v>
      </c>
      <c r="H33" s="27"/>
      <c r="I33" s="239">
        <v>44953</v>
      </c>
      <c r="J33" s="27" t="s">
        <v>1439</v>
      </c>
      <c r="K33" s="27" t="s">
        <v>56</v>
      </c>
      <c r="L33" s="27" t="s">
        <v>1492</v>
      </c>
      <c r="M33" s="230" t="s">
        <v>1549</v>
      </c>
      <c r="N33" s="230"/>
      <c r="O33" s="230"/>
      <c r="P33" s="230"/>
      <c r="Q33" s="230"/>
      <c r="R33" s="230"/>
      <c r="S33" s="230"/>
      <c r="T33" s="230"/>
      <c r="U33" s="230"/>
      <c r="V33" s="230"/>
      <c r="W33" s="230"/>
    </row>
    <row r="34" spans="1:23" ht="77.25" customHeight="1">
      <c r="A34" s="230" t="s">
        <v>674</v>
      </c>
      <c r="B34" s="315" t="s">
        <v>1550</v>
      </c>
      <c r="C34" s="230" t="s">
        <v>1551</v>
      </c>
      <c r="D34" s="231" t="s">
        <v>1521</v>
      </c>
      <c r="E34" s="230" t="s">
        <v>1552</v>
      </c>
      <c r="F34" s="27" t="s">
        <v>1455</v>
      </c>
      <c r="G34" s="27" t="s">
        <v>1450</v>
      </c>
      <c r="H34" s="27"/>
      <c r="I34" s="239">
        <v>44953</v>
      </c>
      <c r="J34" s="27" t="s">
        <v>1447</v>
      </c>
      <c r="K34" s="27" t="s">
        <v>56</v>
      </c>
      <c r="L34" s="27" t="s">
        <v>1492</v>
      </c>
      <c r="M34" s="230" t="s">
        <v>1553</v>
      </c>
      <c r="N34" s="230"/>
      <c r="O34" s="230"/>
      <c r="P34" s="230"/>
      <c r="Q34" s="230"/>
      <c r="R34" s="230"/>
      <c r="S34" s="230"/>
      <c r="T34" s="230"/>
      <c r="U34" s="230"/>
      <c r="V34" s="230"/>
      <c r="W34" s="230"/>
    </row>
    <row r="35" spans="1:23" ht="86.25" customHeight="1">
      <c r="A35" s="317" t="s">
        <v>674</v>
      </c>
      <c r="B35" s="230" t="s">
        <v>1554</v>
      </c>
      <c r="C35" s="230" t="s">
        <v>1555</v>
      </c>
      <c r="D35" s="231" t="s">
        <v>1541</v>
      </c>
      <c r="E35" s="230" t="s">
        <v>1556</v>
      </c>
      <c r="F35" s="27" t="s">
        <v>1437</v>
      </c>
      <c r="G35" s="27" t="s">
        <v>1438</v>
      </c>
      <c r="H35" s="27"/>
      <c r="I35" s="239">
        <v>44966</v>
      </c>
      <c r="J35" s="27" t="s">
        <v>1442</v>
      </c>
      <c r="K35" s="27" t="s">
        <v>49</v>
      </c>
      <c r="L35" s="27" t="s">
        <v>1492</v>
      </c>
      <c r="M35" s="230" t="s">
        <v>1557</v>
      </c>
      <c r="N35" s="230"/>
      <c r="O35" s="230"/>
      <c r="P35" s="230"/>
      <c r="Q35" s="230"/>
      <c r="R35" s="230"/>
      <c r="S35" s="230"/>
      <c r="T35" s="230"/>
      <c r="U35" s="230"/>
      <c r="V35" s="230"/>
      <c r="W35" s="230"/>
    </row>
    <row r="36" spans="1:23" ht="128.25" customHeight="1">
      <c r="A36" s="317" t="s">
        <v>674</v>
      </c>
      <c r="B36" s="230" t="s">
        <v>1554</v>
      </c>
      <c r="C36" s="230" t="s">
        <v>1558</v>
      </c>
      <c r="D36" s="231" t="s">
        <v>1541</v>
      </c>
      <c r="E36" s="230" t="s">
        <v>1559</v>
      </c>
      <c r="F36" s="27" t="s">
        <v>1437</v>
      </c>
      <c r="G36" s="27" t="s">
        <v>1438</v>
      </c>
      <c r="H36" s="27"/>
      <c r="I36" s="239">
        <v>44966</v>
      </c>
      <c r="J36" s="27" t="s">
        <v>1442</v>
      </c>
      <c r="K36" s="27" t="s">
        <v>49</v>
      </c>
      <c r="L36" s="27" t="s">
        <v>1492</v>
      </c>
      <c r="M36" s="230" t="s">
        <v>1560</v>
      </c>
      <c r="N36" s="230"/>
      <c r="O36" s="230"/>
      <c r="P36" s="230"/>
      <c r="Q36" s="230"/>
      <c r="R36" s="230"/>
      <c r="S36" s="230"/>
      <c r="T36" s="230"/>
      <c r="U36" s="230"/>
      <c r="V36" s="230"/>
      <c r="W36" s="230"/>
    </row>
    <row r="37" spans="1:23" ht="104.25" customHeight="1">
      <c r="A37" s="317" t="s">
        <v>674</v>
      </c>
      <c r="B37" s="230" t="s">
        <v>1561</v>
      </c>
      <c r="C37" s="230" t="s">
        <v>1562</v>
      </c>
      <c r="D37" s="231" t="s">
        <v>1563</v>
      </c>
      <c r="E37" s="230"/>
      <c r="F37" s="27" t="s">
        <v>1476</v>
      </c>
      <c r="G37" s="27" t="s">
        <v>1456</v>
      </c>
      <c r="H37" s="27" t="s">
        <v>1456</v>
      </c>
      <c r="I37" s="239">
        <v>44966</v>
      </c>
      <c r="J37" s="27" t="s">
        <v>1447</v>
      </c>
      <c r="K37" s="27" t="s">
        <v>59</v>
      </c>
      <c r="L37" s="27" t="s">
        <v>1440</v>
      </c>
      <c r="M37" s="230" t="s">
        <v>1564</v>
      </c>
      <c r="N37" s="230"/>
      <c r="O37" s="230"/>
      <c r="P37" s="230"/>
      <c r="Q37" s="230"/>
      <c r="R37" s="230"/>
      <c r="S37" s="230"/>
      <c r="T37" s="230"/>
      <c r="U37" s="230"/>
      <c r="V37" s="230"/>
      <c r="W37" s="230"/>
    </row>
    <row r="38" spans="1:23" ht="111.75" customHeight="1">
      <c r="A38" s="317" t="s">
        <v>674</v>
      </c>
      <c r="B38" s="230"/>
      <c r="C38" s="230" t="s">
        <v>1565</v>
      </c>
      <c r="D38" s="231" t="s">
        <v>1435</v>
      </c>
      <c r="E38" s="230" t="s">
        <v>1566</v>
      </c>
      <c r="F38" s="27" t="s">
        <v>1437</v>
      </c>
      <c r="G38" s="27" t="s">
        <v>1533</v>
      </c>
      <c r="H38" s="27"/>
      <c r="I38" s="239">
        <v>44966</v>
      </c>
      <c r="J38" s="27" t="s">
        <v>1439</v>
      </c>
      <c r="K38" s="27" t="s">
        <v>62</v>
      </c>
      <c r="L38" s="27" t="s">
        <v>1492</v>
      </c>
      <c r="M38" s="230" t="s">
        <v>1567</v>
      </c>
      <c r="N38" s="230"/>
      <c r="O38" s="230"/>
      <c r="P38" s="230"/>
      <c r="Q38" s="230"/>
      <c r="R38" s="230"/>
      <c r="S38" s="230"/>
      <c r="T38" s="230"/>
      <c r="U38" s="230"/>
      <c r="V38" s="230"/>
      <c r="W38" s="230"/>
    </row>
    <row r="39" spans="1:23" ht="189.75" customHeight="1">
      <c r="A39" s="312" t="s">
        <v>781</v>
      </c>
      <c r="B39" s="315" t="s">
        <v>1568</v>
      </c>
      <c r="C39" s="230" t="s">
        <v>1569</v>
      </c>
      <c r="D39" s="231" t="s">
        <v>1435</v>
      </c>
      <c r="E39" s="230" t="s">
        <v>1570</v>
      </c>
      <c r="F39" s="27" t="s">
        <v>1455</v>
      </c>
      <c r="G39" s="27" t="s">
        <v>1456</v>
      </c>
      <c r="H39" s="27"/>
      <c r="I39" s="239">
        <v>44953</v>
      </c>
      <c r="J39" s="27" t="s">
        <v>1447</v>
      </c>
      <c r="K39" s="27" t="s">
        <v>56</v>
      </c>
      <c r="L39" s="27" t="s">
        <v>1492</v>
      </c>
      <c r="M39" s="230" t="s">
        <v>1571</v>
      </c>
      <c r="N39" s="230"/>
      <c r="O39" s="230"/>
      <c r="P39" s="230"/>
      <c r="Q39" s="230"/>
      <c r="R39" s="230"/>
      <c r="S39" s="230"/>
      <c r="T39" s="230"/>
      <c r="U39" s="230"/>
      <c r="V39" s="230"/>
      <c r="W39" s="230"/>
    </row>
    <row r="40" spans="1:23" ht="71.25" customHeight="1">
      <c r="A40" s="230" t="s">
        <v>910</v>
      </c>
      <c r="B40" s="312" t="s">
        <v>1572</v>
      </c>
      <c r="C40" s="230" t="s">
        <v>1573</v>
      </c>
      <c r="D40" s="231" t="s">
        <v>1444</v>
      </c>
      <c r="E40" s="230" t="s">
        <v>1574</v>
      </c>
      <c r="F40" s="27" t="s">
        <v>1437</v>
      </c>
      <c r="G40" s="27" t="s">
        <v>1456</v>
      </c>
      <c r="H40" s="27"/>
      <c r="I40" s="239">
        <v>44966</v>
      </c>
      <c r="J40" s="27" t="s">
        <v>1442</v>
      </c>
      <c r="K40" s="27" t="s">
        <v>49</v>
      </c>
      <c r="L40" s="27" t="s">
        <v>1492</v>
      </c>
      <c r="M40" s="230"/>
      <c r="N40" s="230"/>
      <c r="O40" s="230"/>
      <c r="P40" s="230"/>
      <c r="Q40" s="230"/>
      <c r="R40" s="230"/>
      <c r="S40" s="230"/>
      <c r="T40" s="230"/>
      <c r="U40" s="230"/>
      <c r="V40" s="230"/>
      <c r="W40" s="230"/>
    </row>
    <row r="41" spans="1:23" ht="60.75" customHeight="1">
      <c r="A41" s="317" t="s">
        <v>964</v>
      </c>
      <c r="C41" s="230" t="s">
        <v>1575</v>
      </c>
      <c r="D41" s="231" t="s">
        <v>1435</v>
      </c>
      <c r="E41" s="230" t="s">
        <v>1576</v>
      </c>
      <c r="F41" s="27" t="s">
        <v>1455</v>
      </c>
      <c r="G41" s="27" t="s">
        <v>1456</v>
      </c>
      <c r="H41" s="27"/>
      <c r="I41" s="239">
        <v>44953</v>
      </c>
      <c r="J41" s="27" t="s">
        <v>1442</v>
      </c>
      <c r="K41" s="27" t="s">
        <v>49</v>
      </c>
      <c r="L41" s="27" t="s">
        <v>1492</v>
      </c>
      <c r="M41" s="230"/>
      <c r="N41" s="230"/>
      <c r="O41" s="230"/>
      <c r="P41" s="230"/>
      <c r="Q41" s="230"/>
      <c r="R41" s="230"/>
      <c r="S41" s="230"/>
      <c r="T41" s="230"/>
      <c r="U41" s="230"/>
      <c r="V41" s="230"/>
      <c r="W41" s="230"/>
    </row>
    <row r="42" spans="1:23" ht="85.5" customHeight="1">
      <c r="A42" s="315" t="s">
        <v>1026</v>
      </c>
      <c r="B42" s="230" t="s">
        <v>1577</v>
      </c>
      <c r="C42" s="230" t="s">
        <v>1578</v>
      </c>
      <c r="D42" s="231" t="s">
        <v>1444</v>
      </c>
      <c r="E42" s="230" t="s">
        <v>1579</v>
      </c>
      <c r="F42" s="27" t="s">
        <v>1455</v>
      </c>
      <c r="G42" s="27" t="s">
        <v>1456</v>
      </c>
      <c r="H42" s="27"/>
      <c r="I42" s="239">
        <v>44953</v>
      </c>
      <c r="J42" s="27" t="s">
        <v>1442</v>
      </c>
      <c r="K42" s="27" t="s">
        <v>56</v>
      </c>
      <c r="L42" s="27" t="s">
        <v>1492</v>
      </c>
      <c r="M42" s="230"/>
      <c r="N42" s="230"/>
      <c r="O42" s="230"/>
      <c r="P42" s="230"/>
      <c r="Q42" s="230"/>
      <c r="R42" s="230"/>
      <c r="S42" s="230"/>
      <c r="T42" s="230"/>
      <c r="U42" s="230"/>
      <c r="V42" s="230"/>
      <c r="W42" s="230"/>
    </row>
    <row r="43" spans="1:23" ht="49.5" customHeight="1">
      <c r="A43" s="315" t="s">
        <v>1026</v>
      </c>
      <c r="B43" s="315" t="s">
        <v>1580</v>
      </c>
      <c r="C43" s="230" t="s">
        <v>1581</v>
      </c>
      <c r="D43" s="231" t="s">
        <v>1444</v>
      </c>
      <c r="E43" s="230"/>
      <c r="F43" s="27" t="s">
        <v>1455</v>
      </c>
      <c r="G43" s="27" t="s">
        <v>1456</v>
      </c>
      <c r="H43" s="27"/>
      <c r="I43" s="239">
        <v>44953</v>
      </c>
      <c r="J43" s="27" t="s">
        <v>1442</v>
      </c>
      <c r="K43" s="27" t="s">
        <v>56</v>
      </c>
      <c r="L43" s="27" t="s">
        <v>1492</v>
      </c>
      <c r="M43" s="230"/>
      <c r="N43" s="230"/>
      <c r="O43" s="230"/>
      <c r="P43" s="230"/>
      <c r="Q43" s="230"/>
      <c r="R43" s="230"/>
      <c r="S43" s="230"/>
      <c r="T43" s="230"/>
      <c r="U43" s="230"/>
      <c r="V43" s="230"/>
      <c r="W43" s="230"/>
    </row>
    <row r="44" spans="1:23" ht="68.25" customHeight="1">
      <c r="A44" s="230" t="s">
        <v>1342</v>
      </c>
      <c r="B44" s="320" t="s">
        <v>1582</v>
      </c>
      <c r="C44" s="230" t="s">
        <v>1583</v>
      </c>
      <c r="D44" s="231" t="s">
        <v>1435</v>
      </c>
      <c r="E44" s="230"/>
      <c r="F44" s="27" t="s">
        <v>1476</v>
      </c>
      <c r="G44" s="27" t="s">
        <v>1533</v>
      </c>
      <c r="H44" s="27" t="s">
        <v>1456</v>
      </c>
      <c r="I44" s="239">
        <v>44986</v>
      </c>
      <c r="J44" s="27" t="s">
        <v>1439</v>
      </c>
      <c r="K44" s="27" t="s">
        <v>62</v>
      </c>
      <c r="L44" s="27" t="s">
        <v>1440</v>
      </c>
      <c r="M44" s="230" t="s">
        <v>1584</v>
      </c>
      <c r="N44" s="230"/>
      <c r="O44" s="230"/>
      <c r="P44" s="230"/>
      <c r="Q44" s="230"/>
      <c r="R44" s="230"/>
      <c r="S44" s="230"/>
      <c r="T44" s="230"/>
      <c r="U44" s="230"/>
      <c r="V44" s="230"/>
      <c r="W44" s="230"/>
    </row>
    <row r="45" spans="1:23" ht="153.75" customHeight="1">
      <c r="A45" s="312" t="s">
        <v>423</v>
      </c>
      <c r="B45" s="219" t="s">
        <v>1585</v>
      </c>
      <c r="C45" s="218" t="s">
        <v>1586</v>
      </c>
      <c r="D45" s="227" t="s">
        <v>1435</v>
      </c>
      <c r="E45" s="218" t="s">
        <v>1587</v>
      </c>
      <c r="F45" s="27" t="s">
        <v>1437</v>
      </c>
      <c r="G45" s="27" t="s">
        <v>1533</v>
      </c>
      <c r="H45" s="27"/>
      <c r="I45" s="239">
        <v>44945</v>
      </c>
      <c r="J45" s="27" t="s">
        <v>1439</v>
      </c>
      <c r="K45" s="27" t="s">
        <v>62</v>
      </c>
      <c r="L45" s="27" t="s">
        <v>1492</v>
      </c>
      <c r="M45" s="230" t="s">
        <v>1588</v>
      </c>
      <c r="N45" s="230"/>
      <c r="O45" s="230"/>
      <c r="P45" s="230"/>
      <c r="Q45" s="230"/>
      <c r="R45" s="230"/>
      <c r="S45" s="230"/>
      <c r="T45" s="230"/>
      <c r="U45" s="230"/>
      <c r="V45" s="230"/>
      <c r="W45" s="230"/>
    </row>
    <row r="46" spans="1:23" ht="76.5" customHeight="1">
      <c r="A46" s="312" t="s">
        <v>592</v>
      </c>
      <c r="B46" s="219" t="s">
        <v>1589</v>
      </c>
      <c r="C46" s="218" t="s">
        <v>1590</v>
      </c>
      <c r="D46" s="227" t="s">
        <v>1435</v>
      </c>
      <c r="E46" s="218" t="s">
        <v>1591</v>
      </c>
      <c r="F46" s="27" t="s">
        <v>1437</v>
      </c>
      <c r="G46" s="27" t="s">
        <v>1533</v>
      </c>
      <c r="H46" s="27"/>
      <c r="I46" s="239">
        <v>44945</v>
      </c>
      <c r="J46" s="27" t="s">
        <v>1447</v>
      </c>
      <c r="K46" s="27" t="s">
        <v>62</v>
      </c>
      <c r="L46" s="27" t="s">
        <v>1492</v>
      </c>
      <c r="M46" s="230" t="s">
        <v>1592</v>
      </c>
      <c r="N46" s="230"/>
      <c r="O46" s="230"/>
      <c r="P46" s="230"/>
      <c r="Q46" s="230"/>
      <c r="R46" s="230"/>
      <c r="S46" s="230"/>
      <c r="T46" s="230"/>
      <c r="U46" s="230"/>
      <c r="V46" s="230"/>
      <c r="W46" s="230"/>
    </row>
    <row r="47" spans="1:23" ht="90.75" customHeight="1">
      <c r="A47" s="312" t="s">
        <v>1128</v>
      </c>
      <c r="B47" s="315" t="s">
        <v>1593</v>
      </c>
      <c r="C47" s="230" t="s">
        <v>1594</v>
      </c>
      <c r="D47" s="231" t="s">
        <v>1435</v>
      </c>
      <c r="E47" s="230"/>
      <c r="F47" s="27" t="s">
        <v>1476</v>
      </c>
      <c r="G47" s="27" t="s">
        <v>1456</v>
      </c>
      <c r="H47" s="27"/>
      <c r="I47" s="239">
        <v>44952</v>
      </c>
      <c r="J47" s="27" t="s">
        <v>1447</v>
      </c>
      <c r="K47" s="27" t="s">
        <v>49</v>
      </c>
      <c r="L47" s="27"/>
      <c r="M47" s="230" t="s">
        <v>1595</v>
      </c>
      <c r="N47" s="230"/>
      <c r="O47" s="230"/>
      <c r="P47" s="230"/>
      <c r="Q47" s="230"/>
      <c r="R47" s="230"/>
      <c r="S47" s="230"/>
      <c r="T47" s="230"/>
      <c r="U47" s="230"/>
      <c r="V47" s="230"/>
      <c r="W47" s="230"/>
    </row>
    <row r="48" spans="1:23" ht="104.25" customHeight="1">
      <c r="A48" s="312" t="s">
        <v>1152</v>
      </c>
      <c r="B48" s="230" t="s">
        <v>1596</v>
      </c>
      <c r="C48" s="230" t="s">
        <v>1597</v>
      </c>
      <c r="D48" s="231" t="s">
        <v>1435</v>
      </c>
      <c r="E48" s="230" t="s">
        <v>1598</v>
      </c>
      <c r="F48" s="27" t="s">
        <v>1437</v>
      </c>
      <c r="G48" s="27" t="s">
        <v>1438</v>
      </c>
      <c r="H48" s="27"/>
      <c r="I48" s="239"/>
      <c r="J48" s="27" t="s">
        <v>1442</v>
      </c>
      <c r="K48" s="27" t="s">
        <v>49</v>
      </c>
      <c r="L48" s="27"/>
      <c r="M48" s="230"/>
      <c r="N48" s="230"/>
      <c r="O48" s="230"/>
      <c r="P48" s="230"/>
      <c r="Q48" s="230"/>
      <c r="R48" s="230"/>
      <c r="S48" s="230"/>
      <c r="T48" s="230"/>
      <c r="U48" s="230"/>
      <c r="V48" s="230"/>
      <c r="W48" s="230"/>
    </row>
    <row r="49" spans="1:23" ht="82.5" customHeight="1">
      <c r="A49" s="312" t="s">
        <v>1152</v>
      </c>
      <c r="B49" s="230" t="s">
        <v>1599</v>
      </c>
      <c r="C49" s="230" t="s">
        <v>1600</v>
      </c>
      <c r="D49" s="231" t="s">
        <v>1435</v>
      </c>
      <c r="E49" s="230" t="s">
        <v>1601</v>
      </c>
      <c r="F49" s="27" t="s">
        <v>1437</v>
      </c>
      <c r="G49" s="27" t="s">
        <v>1450</v>
      </c>
      <c r="H49" s="27"/>
      <c r="I49" s="239"/>
      <c r="J49" s="27" t="s">
        <v>1442</v>
      </c>
      <c r="K49" s="27" t="s">
        <v>49</v>
      </c>
      <c r="L49" s="27"/>
      <c r="M49" s="230"/>
      <c r="N49" s="230"/>
      <c r="O49" s="230"/>
      <c r="P49" s="230"/>
      <c r="Q49" s="230"/>
      <c r="R49" s="230"/>
      <c r="S49" s="230"/>
      <c r="T49" s="230"/>
      <c r="U49" s="230"/>
      <c r="V49" s="230"/>
      <c r="W49" s="230"/>
    </row>
    <row r="50" spans="1:23" ht="79.5" customHeight="1">
      <c r="A50" s="312" t="s">
        <v>1152</v>
      </c>
      <c r="B50" s="230" t="s">
        <v>1602</v>
      </c>
      <c r="C50" s="230" t="s">
        <v>1603</v>
      </c>
      <c r="D50" s="231" t="s">
        <v>1435</v>
      </c>
      <c r="E50" s="230" t="s">
        <v>1601</v>
      </c>
      <c r="F50" s="27" t="s">
        <v>1437</v>
      </c>
      <c r="G50" s="27" t="s">
        <v>1450</v>
      </c>
      <c r="H50" s="27"/>
      <c r="I50" s="239"/>
      <c r="J50" s="27" t="s">
        <v>1442</v>
      </c>
      <c r="K50" s="27" t="s">
        <v>49</v>
      </c>
      <c r="L50" s="27"/>
      <c r="M50" s="230"/>
      <c r="N50" s="230"/>
      <c r="O50" s="230"/>
      <c r="P50" s="230"/>
      <c r="Q50" s="230"/>
      <c r="R50" s="230"/>
      <c r="S50" s="230"/>
      <c r="T50" s="230"/>
      <c r="U50" s="230"/>
      <c r="V50" s="230"/>
      <c r="W50" s="230"/>
    </row>
    <row r="51" spans="1:23" ht="315.75" customHeight="1">
      <c r="A51" s="312" t="s">
        <v>1152</v>
      </c>
      <c r="B51" s="230"/>
      <c r="C51" s="230" t="s">
        <v>1604</v>
      </c>
      <c r="D51" s="231" t="s">
        <v>1435</v>
      </c>
      <c r="E51" s="230" t="s">
        <v>1605</v>
      </c>
      <c r="F51" s="27" t="s">
        <v>1437</v>
      </c>
      <c r="G51" s="27" t="s">
        <v>1450</v>
      </c>
      <c r="H51" s="27"/>
      <c r="I51" s="239"/>
      <c r="J51" s="27" t="s">
        <v>1442</v>
      </c>
      <c r="K51" s="27" t="s">
        <v>49</v>
      </c>
      <c r="L51" s="27"/>
      <c r="M51" s="230"/>
      <c r="N51" s="230"/>
      <c r="O51" s="230"/>
      <c r="P51" s="230"/>
      <c r="Q51" s="230"/>
      <c r="R51" s="230"/>
      <c r="S51" s="230"/>
      <c r="T51" s="230"/>
      <c r="U51" s="230"/>
      <c r="V51" s="230"/>
      <c r="W51" s="230"/>
    </row>
    <row r="52" spans="1:23" ht="125.25" customHeight="1">
      <c r="A52" s="312" t="s">
        <v>1152</v>
      </c>
      <c r="B52" s="230" t="s">
        <v>1606</v>
      </c>
      <c r="C52" s="230" t="s">
        <v>1607</v>
      </c>
      <c r="D52" s="231" t="s">
        <v>1435</v>
      </c>
      <c r="E52" s="230" t="s">
        <v>1608</v>
      </c>
      <c r="F52" s="27" t="s">
        <v>1437</v>
      </c>
      <c r="G52" s="27" t="s">
        <v>1456</v>
      </c>
      <c r="H52" s="27"/>
      <c r="I52" s="239"/>
      <c r="J52" s="27" t="s">
        <v>1442</v>
      </c>
      <c r="K52" s="27" t="s">
        <v>49</v>
      </c>
      <c r="L52" s="27"/>
      <c r="M52" s="230" t="s">
        <v>1609</v>
      </c>
      <c r="N52" s="230"/>
      <c r="O52" s="230"/>
      <c r="P52" s="230"/>
      <c r="Q52" s="230"/>
      <c r="R52" s="230"/>
      <c r="S52" s="230"/>
      <c r="T52" s="230"/>
      <c r="U52" s="230"/>
      <c r="V52" s="230"/>
      <c r="W52" s="230"/>
    </row>
    <row r="53" spans="1:23" ht="104.25" customHeight="1">
      <c r="A53" s="312" t="s">
        <v>1152</v>
      </c>
      <c r="B53" s="230" t="s">
        <v>1610</v>
      </c>
      <c r="C53" s="230" t="s">
        <v>1611</v>
      </c>
      <c r="D53" s="231" t="s">
        <v>1435</v>
      </c>
      <c r="E53" s="230" t="s">
        <v>1612</v>
      </c>
      <c r="F53" s="27" t="s">
        <v>1437</v>
      </c>
      <c r="G53" s="27" t="s">
        <v>1438</v>
      </c>
      <c r="H53" s="27"/>
      <c r="I53" s="239"/>
      <c r="J53" s="27" t="s">
        <v>1442</v>
      </c>
      <c r="K53" s="27" t="s">
        <v>49</v>
      </c>
      <c r="L53" s="27"/>
      <c r="M53" s="230"/>
      <c r="N53" s="230"/>
      <c r="O53" s="230"/>
      <c r="P53" s="230"/>
      <c r="Q53" s="230"/>
      <c r="R53" s="230"/>
      <c r="S53" s="230"/>
      <c r="T53" s="230"/>
      <c r="U53" s="230"/>
      <c r="V53" s="230"/>
      <c r="W53" s="230"/>
    </row>
    <row r="54" spans="1:23" ht="69.75" customHeight="1">
      <c r="A54" s="230" t="s">
        <v>1154</v>
      </c>
      <c r="B54" s="230" t="s">
        <v>1185</v>
      </c>
      <c r="C54" s="230" t="s">
        <v>1613</v>
      </c>
      <c r="D54" s="231" t="s">
        <v>1435</v>
      </c>
      <c r="E54" s="230" t="s">
        <v>1614</v>
      </c>
      <c r="F54" s="27" t="s">
        <v>1456</v>
      </c>
      <c r="G54" s="27" t="s">
        <v>1456</v>
      </c>
      <c r="H54" s="27"/>
      <c r="I54" s="239">
        <v>44937</v>
      </c>
      <c r="J54" s="27" t="s">
        <v>1447</v>
      </c>
      <c r="K54" s="27" t="s">
        <v>56</v>
      </c>
      <c r="L54" s="27"/>
      <c r="M54" s="230" t="s">
        <v>1615</v>
      </c>
      <c r="N54" s="230"/>
      <c r="O54" s="230"/>
      <c r="P54" s="230"/>
      <c r="Q54" s="230"/>
      <c r="R54" s="230"/>
      <c r="S54" s="230"/>
      <c r="T54" s="230"/>
      <c r="U54" s="230"/>
      <c r="V54" s="230"/>
      <c r="W54" s="230"/>
    </row>
    <row r="55" spans="1:23" ht="350.25" customHeight="1">
      <c r="A55" s="230" t="s">
        <v>1154</v>
      </c>
      <c r="B55" s="220"/>
      <c r="C55" s="230" t="s">
        <v>1616</v>
      </c>
      <c r="D55" s="231" t="s">
        <v>1435</v>
      </c>
      <c r="E55" s="230" t="s">
        <v>1617</v>
      </c>
      <c r="F55" s="27" t="s">
        <v>1437</v>
      </c>
      <c r="G55" s="27" t="s">
        <v>1438</v>
      </c>
      <c r="H55" s="27"/>
      <c r="I55" s="239"/>
      <c r="J55" s="27" t="s">
        <v>1442</v>
      </c>
      <c r="K55" s="27" t="s">
        <v>49</v>
      </c>
      <c r="L55" s="27"/>
      <c r="M55" s="230"/>
      <c r="N55" s="230"/>
      <c r="O55" s="230"/>
      <c r="P55" s="230"/>
      <c r="Q55" s="230"/>
      <c r="R55" s="230"/>
      <c r="S55" s="230"/>
      <c r="T55" s="230"/>
      <c r="U55" s="230"/>
      <c r="V55" s="230"/>
      <c r="W55" s="230"/>
    </row>
    <row r="56" spans="1:23" ht="343.5" customHeight="1">
      <c r="A56" s="230" t="s">
        <v>1154</v>
      </c>
      <c r="B56" s="220"/>
      <c r="C56" s="230" t="s">
        <v>1618</v>
      </c>
      <c r="D56" s="231" t="s">
        <v>1435</v>
      </c>
      <c r="E56" s="230" t="s">
        <v>1619</v>
      </c>
      <c r="F56" s="27" t="s">
        <v>1437</v>
      </c>
      <c r="G56" s="27" t="s">
        <v>1438</v>
      </c>
      <c r="H56" s="27"/>
      <c r="I56" s="239"/>
      <c r="J56" s="27" t="s">
        <v>1442</v>
      </c>
      <c r="K56" s="27" t="s">
        <v>49</v>
      </c>
      <c r="L56" s="27"/>
      <c r="M56" s="230"/>
      <c r="N56" s="230"/>
      <c r="O56" s="230"/>
      <c r="P56" s="230"/>
      <c r="Q56" s="230"/>
      <c r="R56" s="230"/>
      <c r="S56" s="230"/>
      <c r="T56" s="230"/>
      <c r="U56" s="230"/>
      <c r="V56" s="230"/>
      <c r="W56" s="230"/>
    </row>
    <row r="57" spans="1:23" ht="144" customHeight="1">
      <c r="A57" s="230" t="s">
        <v>1154</v>
      </c>
      <c r="B57" s="220"/>
      <c r="C57" s="230" t="s">
        <v>1620</v>
      </c>
      <c r="D57" s="231" t="s">
        <v>1435</v>
      </c>
      <c r="E57" s="230" t="s">
        <v>1621</v>
      </c>
      <c r="F57" s="27" t="s">
        <v>1437</v>
      </c>
      <c r="G57" s="27" t="s">
        <v>1456</v>
      </c>
      <c r="H57" s="27"/>
      <c r="I57" s="239"/>
      <c r="J57" s="27" t="s">
        <v>1442</v>
      </c>
      <c r="K57" s="27" t="s">
        <v>49</v>
      </c>
      <c r="L57" s="27"/>
      <c r="M57" s="230"/>
      <c r="N57" s="312"/>
      <c r="O57" s="230"/>
      <c r="P57" s="230"/>
      <c r="Q57" s="230"/>
      <c r="R57" s="230"/>
      <c r="S57" s="230"/>
      <c r="T57" s="230"/>
      <c r="U57" s="230"/>
      <c r="V57" s="230"/>
      <c r="W57" s="230"/>
    </row>
    <row r="58" spans="1:23" ht="57.75" customHeight="1">
      <c r="A58" s="317" t="s">
        <v>1192</v>
      </c>
      <c r="B58" s="237" t="s">
        <v>1622</v>
      </c>
      <c r="C58" s="315" t="s">
        <v>1623</v>
      </c>
      <c r="D58" s="319" t="s">
        <v>1624</v>
      </c>
      <c r="E58" s="230" t="s">
        <v>1625</v>
      </c>
      <c r="F58" s="27" t="s">
        <v>1437</v>
      </c>
      <c r="G58" s="27" t="s">
        <v>1456</v>
      </c>
      <c r="H58" s="27"/>
      <c r="I58" s="27"/>
      <c r="J58" s="27" t="s">
        <v>1442</v>
      </c>
      <c r="K58" s="27" t="s">
        <v>49</v>
      </c>
      <c r="L58" s="27"/>
      <c r="M58" s="230" t="s">
        <v>1626</v>
      </c>
      <c r="N58" s="230"/>
      <c r="O58" s="230"/>
      <c r="P58" s="230"/>
      <c r="Q58" s="230"/>
      <c r="R58" s="230"/>
      <c r="S58" s="230"/>
      <c r="T58" s="230"/>
      <c r="U58" s="230"/>
      <c r="V58" s="230"/>
      <c r="W58" s="230"/>
    </row>
    <row r="59" spans="1:23" ht="47.25" customHeight="1">
      <c r="A59" s="317" t="s">
        <v>1192</v>
      </c>
      <c r="B59" s="237" t="s">
        <v>1627</v>
      </c>
      <c r="C59" s="315"/>
      <c r="D59" s="319"/>
      <c r="E59" s="230"/>
      <c r="F59" s="27"/>
      <c r="G59" s="27"/>
      <c r="H59" s="27"/>
      <c r="I59" s="27"/>
      <c r="J59" s="27"/>
      <c r="K59" s="27"/>
      <c r="L59" s="27"/>
      <c r="M59" s="230"/>
      <c r="N59" s="230"/>
      <c r="O59" s="230"/>
      <c r="P59" s="230"/>
      <c r="Q59" s="230"/>
      <c r="R59" s="230"/>
      <c r="S59" s="230"/>
      <c r="T59" s="230"/>
      <c r="U59" s="230"/>
      <c r="V59" s="230"/>
      <c r="W59" s="230"/>
    </row>
    <row r="60" spans="1:23" ht="57" customHeight="1">
      <c r="A60" s="230" t="s">
        <v>1251</v>
      </c>
      <c r="C60" s="230" t="s">
        <v>1628</v>
      </c>
      <c r="D60" s="231" t="s">
        <v>1444</v>
      </c>
      <c r="E60" s="230" t="s">
        <v>1629</v>
      </c>
      <c r="F60" s="27" t="s">
        <v>1455</v>
      </c>
      <c r="G60" s="27" t="s">
        <v>1438</v>
      </c>
      <c r="H60" s="27"/>
      <c r="I60" s="239">
        <v>44953</v>
      </c>
      <c r="J60" s="27" t="s">
        <v>1442</v>
      </c>
      <c r="K60" s="27"/>
      <c r="L60" s="27"/>
      <c r="M60" s="230"/>
      <c r="N60" s="230"/>
      <c r="O60" s="230"/>
      <c r="P60" s="230"/>
      <c r="Q60" s="230"/>
      <c r="R60" s="230"/>
      <c r="S60" s="230"/>
      <c r="T60" s="230"/>
      <c r="U60" s="230"/>
      <c r="V60" s="230"/>
      <c r="W60" s="230"/>
    </row>
    <row r="61" spans="1:23" ht="54.75" customHeight="1">
      <c r="A61" s="230" t="s">
        <v>1251</v>
      </c>
      <c r="C61" s="230" t="s">
        <v>1630</v>
      </c>
      <c r="D61" s="231" t="s">
        <v>1435</v>
      </c>
      <c r="E61" s="230"/>
      <c r="F61" s="27" t="s">
        <v>1631</v>
      </c>
      <c r="G61" s="27" t="s">
        <v>1456</v>
      </c>
      <c r="H61" s="27"/>
      <c r="I61" s="239">
        <v>44935</v>
      </c>
      <c r="J61" s="27" t="s">
        <v>1442</v>
      </c>
      <c r="K61" s="27"/>
      <c r="L61" s="27"/>
      <c r="M61" s="230"/>
      <c r="N61" s="230"/>
      <c r="O61" s="230"/>
      <c r="P61" s="230"/>
      <c r="Q61" s="230"/>
      <c r="R61" s="230"/>
      <c r="S61" s="230"/>
      <c r="T61" s="230"/>
      <c r="U61" s="230"/>
      <c r="V61" s="230"/>
      <c r="W61" s="230"/>
    </row>
    <row r="62" spans="1:23" ht="51.75" customHeight="1">
      <c r="A62" s="230" t="s">
        <v>1251</v>
      </c>
      <c r="C62" s="230" t="s">
        <v>1632</v>
      </c>
      <c r="D62" s="231" t="s">
        <v>1435</v>
      </c>
      <c r="E62" s="230"/>
      <c r="F62" s="27" t="s">
        <v>1631</v>
      </c>
      <c r="G62" s="27" t="s">
        <v>1456</v>
      </c>
      <c r="H62" s="27"/>
      <c r="I62" s="239">
        <v>44935</v>
      </c>
      <c r="J62" s="27" t="s">
        <v>1442</v>
      </c>
      <c r="K62" s="27" t="s">
        <v>49</v>
      </c>
      <c r="L62" s="27" t="s">
        <v>1492</v>
      </c>
      <c r="M62" s="230"/>
      <c r="N62" s="230"/>
      <c r="O62" s="230"/>
      <c r="P62" s="230"/>
      <c r="Q62" s="230"/>
      <c r="R62" s="230"/>
      <c r="S62" s="230"/>
      <c r="T62" s="230"/>
      <c r="U62" s="230"/>
      <c r="V62" s="230"/>
      <c r="W62" s="230"/>
    </row>
    <row r="63" spans="1:23" ht="78" customHeight="1">
      <c r="A63" s="230" t="s">
        <v>1251</v>
      </c>
      <c r="C63" s="230" t="s">
        <v>1633</v>
      </c>
      <c r="D63" s="231" t="s">
        <v>1435</v>
      </c>
      <c r="E63" s="230"/>
      <c r="F63" s="27" t="s">
        <v>1631</v>
      </c>
      <c r="G63" s="27" t="s">
        <v>1456</v>
      </c>
      <c r="H63" s="27"/>
      <c r="I63" s="239">
        <v>44935</v>
      </c>
      <c r="J63" s="27" t="s">
        <v>1442</v>
      </c>
      <c r="K63" s="27" t="s">
        <v>49</v>
      </c>
      <c r="L63" s="27" t="s">
        <v>1492</v>
      </c>
      <c r="M63" s="230"/>
      <c r="N63" s="230"/>
      <c r="O63" s="230"/>
      <c r="P63" s="230"/>
      <c r="Q63" s="230"/>
      <c r="R63" s="230"/>
      <c r="S63" s="230"/>
      <c r="T63" s="230"/>
      <c r="U63" s="230"/>
      <c r="V63" s="230"/>
      <c r="W63" s="230"/>
    </row>
    <row r="64" spans="1:23" ht="71.25" customHeight="1">
      <c r="A64" s="230" t="s">
        <v>1251</v>
      </c>
      <c r="C64" s="230" t="s">
        <v>1634</v>
      </c>
      <c r="D64" s="231" t="s">
        <v>1435</v>
      </c>
      <c r="E64" s="230"/>
      <c r="F64" s="27" t="s">
        <v>1631</v>
      </c>
      <c r="G64" s="27" t="s">
        <v>1456</v>
      </c>
      <c r="H64" s="27"/>
      <c r="I64" s="239">
        <v>44935</v>
      </c>
      <c r="J64" s="27" t="s">
        <v>1442</v>
      </c>
      <c r="K64" s="27" t="s">
        <v>49</v>
      </c>
      <c r="L64" s="27" t="s">
        <v>1492</v>
      </c>
      <c r="M64" s="230"/>
      <c r="N64" s="230"/>
      <c r="O64" s="230"/>
      <c r="P64" s="230"/>
      <c r="Q64" s="230"/>
      <c r="R64" s="230"/>
      <c r="S64" s="230"/>
      <c r="T64" s="230"/>
      <c r="U64" s="230"/>
      <c r="V64" s="230"/>
      <c r="W64" s="230"/>
    </row>
    <row r="65" spans="1:23" ht="131.25" customHeight="1">
      <c r="A65" s="317" t="s">
        <v>1251</v>
      </c>
      <c r="B65" s="312" t="s">
        <v>1635</v>
      </c>
      <c r="C65" s="230" t="s">
        <v>1475</v>
      </c>
      <c r="D65" s="231" t="s">
        <v>1435</v>
      </c>
      <c r="E65" s="230"/>
      <c r="F65" s="27" t="s">
        <v>1636</v>
      </c>
      <c r="G65" s="27" t="s">
        <v>1456</v>
      </c>
      <c r="H65" s="27" t="s">
        <v>1456</v>
      </c>
      <c r="I65" s="27"/>
      <c r="J65" s="27" t="s">
        <v>1439</v>
      </c>
      <c r="K65" s="27"/>
      <c r="L65" s="27"/>
      <c r="M65" s="230" t="s">
        <v>1637</v>
      </c>
      <c r="N65" s="230"/>
      <c r="O65" s="230"/>
      <c r="P65" s="230"/>
      <c r="Q65" s="230"/>
      <c r="R65" s="230"/>
      <c r="S65" s="230"/>
      <c r="T65" s="230"/>
      <c r="U65" s="230"/>
      <c r="V65" s="230"/>
      <c r="W65" s="230"/>
    </row>
    <row r="66" spans="1:23" ht="120.75" customHeight="1">
      <c r="A66" s="317" t="s">
        <v>1251</v>
      </c>
      <c r="B66" s="312" t="s">
        <v>1638</v>
      </c>
      <c r="C66" s="230" t="s">
        <v>1475</v>
      </c>
      <c r="D66" s="231" t="s">
        <v>1435</v>
      </c>
      <c r="E66" s="230"/>
      <c r="F66" s="27" t="s">
        <v>1636</v>
      </c>
      <c r="G66" s="27" t="s">
        <v>1456</v>
      </c>
      <c r="H66" s="27" t="s">
        <v>1456</v>
      </c>
      <c r="I66" s="27"/>
      <c r="J66" s="27" t="s">
        <v>1439</v>
      </c>
      <c r="K66" s="27"/>
      <c r="L66" s="27"/>
      <c r="M66" s="230" t="s">
        <v>1637</v>
      </c>
      <c r="N66" s="230"/>
      <c r="O66" s="230"/>
      <c r="P66" s="230"/>
      <c r="Q66" s="230"/>
      <c r="R66" s="230"/>
      <c r="S66" s="230"/>
      <c r="T66" s="230"/>
      <c r="U66" s="230"/>
      <c r="V66" s="230"/>
      <c r="W66" s="230"/>
    </row>
    <row r="67" spans="1:23" ht="86.25" customHeight="1">
      <c r="A67" s="317" t="s">
        <v>1251</v>
      </c>
      <c r="B67" s="315" t="s">
        <v>1639</v>
      </c>
      <c r="C67" s="230" t="s">
        <v>1640</v>
      </c>
      <c r="D67" s="231" t="s">
        <v>1641</v>
      </c>
      <c r="E67" s="230"/>
      <c r="F67" s="27" t="s">
        <v>1497</v>
      </c>
      <c r="G67" s="27" t="s">
        <v>1438</v>
      </c>
      <c r="H67" s="27"/>
      <c r="I67" s="27"/>
      <c r="J67" s="27" t="s">
        <v>1442</v>
      </c>
      <c r="K67" s="27" t="s">
        <v>56</v>
      </c>
      <c r="L67" s="27" t="s">
        <v>1492</v>
      </c>
      <c r="M67" s="230"/>
      <c r="N67" s="230"/>
      <c r="O67" s="230"/>
      <c r="P67" s="230"/>
      <c r="Q67" s="230"/>
      <c r="R67" s="230"/>
      <c r="S67" s="230"/>
      <c r="T67" s="230"/>
      <c r="U67" s="230"/>
      <c r="V67" s="230"/>
      <c r="W67" s="230"/>
    </row>
    <row r="68" spans="1:23" ht="95.25" customHeight="1">
      <c r="A68" s="317" t="s">
        <v>1251</v>
      </c>
      <c r="C68" s="230" t="s">
        <v>1642</v>
      </c>
      <c r="D68" s="231" t="s">
        <v>1624</v>
      </c>
      <c r="E68" s="230" t="s">
        <v>1643</v>
      </c>
      <c r="F68" s="27" t="s">
        <v>1437</v>
      </c>
      <c r="G68" s="27" t="s">
        <v>1456</v>
      </c>
      <c r="H68" s="27"/>
      <c r="I68" s="27"/>
      <c r="J68" s="27" t="s">
        <v>1442</v>
      </c>
      <c r="K68" s="27" t="s">
        <v>49</v>
      </c>
      <c r="L68" s="27" t="s">
        <v>1492</v>
      </c>
      <c r="M68" s="230" t="s">
        <v>1644</v>
      </c>
      <c r="N68" s="230"/>
      <c r="O68" s="230"/>
      <c r="P68" s="230"/>
      <c r="Q68" s="230"/>
      <c r="R68" s="230"/>
      <c r="S68" s="230"/>
      <c r="T68" s="230"/>
      <c r="U68" s="230"/>
      <c r="V68" s="230"/>
      <c r="W68" s="230"/>
    </row>
    <row r="69" spans="1:23" ht="173.25" customHeight="1">
      <c r="A69" s="317" t="s">
        <v>1251</v>
      </c>
      <c r="B69" s="217" t="s">
        <v>1645</v>
      </c>
      <c r="C69" s="230" t="s">
        <v>1646</v>
      </c>
      <c r="D69" s="231" t="s">
        <v>1435</v>
      </c>
      <c r="E69" s="230" t="s">
        <v>1647</v>
      </c>
      <c r="F69" s="27" t="s">
        <v>1437</v>
      </c>
      <c r="G69" s="27" t="s">
        <v>1438</v>
      </c>
      <c r="H69" s="27"/>
      <c r="I69" s="27"/>
      <c r="J69" s="27" t="s">
        <v>1442</v>
      </c>
      <c r="K69" s="27" t="s">
        <v>49</v>
      </c>
      <c r="L69" s="27" t="s">
        <v>1492</v>
      </c>
      <c r="M69" s="230"/>
      <c r="N69" s="230"/>
      <c r="O69" s="230"/>
      <c r="P69" s="230"/>
      <c r="Q69" s="230"/>
      <c r="R69" s="230"/>
      <c r="S69" s="230"/>
      <c r="T69" s="230"/>
      <c r="U69" s="230"/>
      <c r="V69" s="230"/>
      <c r="W69" s="230"/>
    </row>
    <row r="70" spans="1:23" ht="29.25" customHeight="1">
      <c r="A70" s="313" t="s">
        <v>1309</v>
      </c>
      <c r="B70" s="315" t="s">
        <v>109</v>
      </c>
      <c r="C70" s="230" t="s">
        <v>1648</v>
      </c>
      <c r="D70" s="231" t="s">
        <v>1435</v>
      </c>
      <c r="E70" s="230" t="s">
        <v>1649</v>
      </c>
      <c r="F70" s="27" t="s">
        <v>1455</v>
      </c>
      <c r="G70" s="27" t="s">
        <v>1456</v>
      </c>
      <c r="H70" s="27"/>
      <c r="I70" s="239">
        <v>44953</v>
      </c>
      <c r="J70" s="27" t="s">
        <v>1442</v>
      </c>
      <c r="K70" s="27" t="s">
        <v>49</v>
      </c>
      <c r="L70" s="27" t="s">
        <v>1492</v>
      </c>
      <c r="M70" s="230"/>
      <c r="N70" s="230"/>
      <c r="O70" s="230"/>
      <c r="P70" s="230"/>
      <c r="Q70" s="230"/>
      <c r="R70" s="230"/>
      <c r="S70" s="230"/>
      <c r="T70" s="230"/>
      <c r="U70" s="230"/>
      <c r="V70" s="230"/>
      <c r="W70" s="230"/>
    </row>
    <row r="71" spans="1:23" ht="96" customHeight="1">
      <c r="A71" s="317" t="s">
        <v>1317</v>
      </c>
      <c r="C71" s="230" t="s">
        <v>1650</v>
      </c>
      <c r="D71" s="231" t="s">
        <v>1435</v>
      </c>
      <c r="E71" s="230" t="s">
        <v>1651</v>
      </c>
      <c r="F71" s="27" t="s">
        <v>1455</v>
      </c>
      <c r="G71" s="27" t="s">
        <v>1456</v>
      </c>
      <c r="H71" s="27"/>
      <c r="I71" s="239">
        <v>44953</v>
      </c>
      <c r="J71" s="27" t="s">
        <v>1442</v>
      </c>
      <c r="K71" s="27" t="s">
        <v>49</v>
      </c>
      <c r="L71" s="27" t="s">
        <v>1492</v>
      </c>
      <c r="M71" s="230"/>
      <c r="N71" s="230"/>
      <c r="O71" s="230"/>
      <c r="P71" s="230"/>
      <c r="Q71" s="230"/>
      <c r="R71" s="230"/>
      <c r="S71" s="230"/>
      <c r="T71" s="230"/>
      <c r="U71" s="230"/>
      <c r="V71" s="230"/>
      <c r="W71" s="230"/>
    </row>
    <row r="72" spans="1:23" ht="169.5" customHeight="1">
      <c r="A72" s="230" t="s">
        <v>1317</v>
      </c>
      <c r="B72" s="315" t="s">
        <v>1652</v>
      </c>
      <c r="C72" s="230" t="s">
        <v>1653</v>
      </c>
      <c r="D72" s="231" t="s">
        <v>1435</v>
      </c>
      <c r="E72" s="230" t="s">
        <v>1654</v>
      </c>
      <c r="F72" s="27" t="s">
        <v>1455</v>
      </c>
      <c r="G72" s="27" t="s">
        <v>1438</v>
      </c>
      <c r="H72" s="27"/>
      <c r="I72" s="27"/>
      <c r="J72" s="27" t="s">
        <v>1442</v>
      </c>
      <c r="K72" s="27" t="s">
        <v>49</v>
      </c>
      <c r="L72" s="27" t="s">
        <v>1492</v>
      </c>
      <c r="M72" s="230" t="s">
        <v>1655</v>
      </c>
      <c r="N72" s="230"/>
      <c r="O72" s="230"/>
      <c r="P72" s="230"/>
      <c r="Q72" s="230"/>
      <c r="R72" s="230"/>
      <c r="S72" s="230"/>
      <c r="T72" s="230"/>
      <c r="U72" s="230"/>
      <c r="V72" s="230"/>
      <c r="W72" s="230"/>
    </row>
    <row r="73" spans="1:23" ht="65.25" customHeight="1">
      <c r="A73" s="230" t="s">
        <v>1317</v>
      </c>
      <c r="C73" s="230" t="s">
        <v>1656</v>
      </c>
      <c r="D73" s="231" t="s">
        <v>1435</v>
      </c>
      <c r="E73" s="230" t="s">
        <v>1657</v>
      </c>
      <c r="F73" s="27" t="s">
        <v>1437</v>
      </c>
      <c r="G73" s="27" t="s">
        <v>1456</v>
      </c>
      <c r="H73" s="27"/>
      <c r="I73" s="27"/>
      <c r="J73" s="27" t="s">
        <v>1442</v>
      </c>
      <c r="K73" s="27" t="s">
        <v>59</v>
      </c>
      <c r="L73" s="27" t="s">
        <v>1440</v>
      </c>
      <c r="M73" s="230"/>
      <c r="N73" s="230"/>
      <c r="O73" s="230"/>
      <c r="P73" s="230"/>
      <c r="Q73" s="230"/>
      <c r="R73" s="230"/>
      <c r="S73" s="230"/>
      <c r="T73" s="230"/>
      <c r="U73" s="230"/>
      <c r="V73" s="230"/>
      <c r="W73" s="230"/>
    </row>
    <row r="74" spans="1:23" ht="214.5" customHeight="1">
      <c r="A74" s="230" t="s">
        <v>1317</v>
      </c>
      <c r="C74" s="230" t="s">
        <v>1658</v>
      </c>
      <c r="D74" s="231" t="s">
        <v>1541</v>
      </c>
      <c r="E74" s="230" t="s">
        <v>1659</v>
      </c>
      <c r="F74" s="27" t="s">
        <v>1437</v>
      </c>
      <c r="G74" s="27" t="s">
        <v>1456</v>
      </c>
      <c r="H74" s="27"/>
      <c r="I74" s="27"/>
      <c r="J74" s="27" t="s">
        <v>1442</v>
      </c>
      <c r="K74" s="27" t="s">
        <v>62</v>
      </c>
      <c r="L74" s="27" t="s">
        <v>1440</v>
      </c>
      <c r="M74" s="230"/>
      <c r="N74" s="230"/>
      <c r="O74" s="230"/>
      <c r="P74" s="230"/>
      <c r="Q74" s="230"/>
      <c r="R74" s="230"/>
      <c r="S74" s="230"/>
      <c r="T74" s="230"/>
      <c r="U74" s="230"/>
      <c r="V74" s="230"/>
      <c r="W74" s="230"/>
    </row>
    <row r="75" spans="1:23" ht="81" customHeight="1">
      <c r="A75" s="230" t="s">
        <v>1342</v>
      </c>
      <c r="B75" s="315" t="s">
        <v>1660</v>
      </c>
      <c r="C75" s="230" t="s">
        <v>1661</v>
      </c>
      <c r="D75" s="231" t="s">
        <v>1624</v>
      </c>
      <c r="E75" s="230"/>
      <c r="F75" s="27" t="s">
        <v>1476</v>
      </c>
      <c r="G75" s="27" t="s">
        <v>1472</v>
      </c>
      <c r="H75" s="27"/>
      <c r="I75" s="239">
        <v>44986</v>
      </c>
      <c r="J75" s="27" t="s">
        <v>1442</v>
      </c>
      <c r="K75" s="27" t="s">
        <v>49</v>
      </c>
      <c r="L75" s="27" t="s">
        <v>1460</v>
      </c>
      <c r="M75" s="230"/>
      <c r="N75" s="230"/>
      <c r="O75" s="230"/>
      <c r="P75" s="230"/>
      <c r="Q75" s="230"/>
      <c r="R75" s="230"/>
      <c r="S75" s="230"/>
      <c r="T75" s="230"/>
      <c r="U75" s="230"/>
      <c r="V75" s="230"/>
      <c r="W75" s="230"/>
    </row>
    <row r="76" spans="1:23" ht="0.75" customHeight="1">
      <c r="A76" s="230" t="s">
        <v>1342</v>
      </c>
      <c r="B76" s="230" t="s">
        <v>1662</v>
      </c>
      <c r="C76" s="230" t="s">
        <v>1663</v>
      </c>
      <c r="D76" s="231" t="s">
        <v>1563</v>
      </c>
      <c r="E76" s="230"/>
      <c r="F76" s="27" t="s">
        <v>1476</v>
      </c>
      <c r="G76" s="27" t="s">
        <v>1456</v>
      </c>
      <c r="H76" s="27" t="s">
        <v>1456</v>
      </c>
      <c r="I76" s="239">
        <v>44986</v>
      </c>
      <c r="J76" s="27" t="s">
        <v>1442</v>
      </c>
      <c r="K76" s="27" t="s">
        <v>49</v>
      </c>
      <c r="L76" s="27" t="s">
        <v>1440</v>
      </c>
      <c r="M76" s="230" t="s">
        <v>1664</v>
      </c>
      <c r="N76" s="230"/>
      <c r="O76" s="230"/>
      <c r="P76" s="230"/>
      <c r="Q76" s="230"/>
      <c r="R76" s="230"/>
      <c r="S76" s="230"/>
      <c r="T76" s="230"/>
      <c r="U76" s="230"/>
      <c r="V76" s="230"/>
      <c r="W76" s="230"/>
    </row>
    <row r="77" spans="1:23" ht="62.25" customHeight="1">
      <c r="A77" s="230" t="s">
        <v>1342</v>
      </c>
      <c r="B77" s="315" t="s">
        <v>518</v>
      </c>
      <c r="C77" s="230" t="s">
        <v>1665</v>
      </c>
      <c r="D77" s="231" t="s">
        <v>1563</v>
      </c>
      <c r="E77" s="230"/>
      <c r="F77" s="27" t="s">
        <v>1438</v>
      </c>
      <c r="G77" s="27" t="s">
        <v>1533</v>
      </c>
      <c r="H77" s="27"/>
      <c r="I77" s="27"/>
      <c r="J77" s="27" t="s">
        <v>1442</v>
      </c>
      <c r="K77" s="27" t="s">
        <v>62</v>
      </c>
      <c r="L77" s="27" t="s">
        <v>1492</v>
      </c>
      <c r="M77" s="230" t="s">
        <v>1666</v>
      </c>
      <c r="N77" s="230"/>
      <c r="O77" s="230"/>
      <c r="P77" s="230"/>
      <c r="Q77" s="230"/>
      <c r="R77" s="230"/>
      <c r="S77" s="230"/>
      <c r="T77" s="230"/>
      <c r="U77" s="230"/>
      <c r="V77" s="230"/>
      <c r="W77" s="230"/>
    </row>
    <row r="78" spans="1:23" ht="107.25">
      <c r="A78" s="230" t="s">
        <v>1667</v>
      </c>
      <c r="B78" s="230"/>
      <c r="C78" s="315" t="s">
        <v>1668</v>
      </c>
      <c r="D78" s="231" t="s">
        <v>1435</v>
      </c>
      <c r="E78" s="230" t="s">
        <v>1669</v>
      </c>
      <c r="F78" s="27" t="s">
        <v>1437</v>
      </c>
      <c r="G78" s="27" t="s">
        <v>1438</v>
      </c>
      <c r="H78" s="27"/>
      <c r="I78" s="27"/>
      <c r="J78" s="27" t="s">
        <v>1442</v>
      </c>
      <c r="K78" s="27" t="s">
        <v>62</v>
      </c>
      <c r="L78" s="27" t="s">
        <v>1440</v>
      </c>
      <c r="M78" s="230"/>
      <c r="N78" s="230"/>
      <c r="O78" s="230"/>
      <c r="P78" s="230"/>
      <c r="Q78" s="230"/>
      <c r="R78" s="230"/>
      <c r="S78" s="230"/>
      <c r="T78" s="230"/>
      <c r="U78" s="230"/>
      <c r="V78" s="230"/>
      <c r="W78" s="230"/>
    </row>
    <row r="79" spans="1:23" ht="326.25" customHeight="1">
      <c r="A79" s="230" t="s">
        <v>1667</v>
      </c>
      <c r="B79" s="230"/>
      <c r="C79" s="315" t="s">
        <v>1670</v>
      </c>
      <c r="D79" s="231" t="s">
        <v>1435</v>
      </c>
      <c r="E79" s="230" t="s">
        <v>1671</v>
      </c>
      <c r="F79" s="27" t="s">
        <v>1437</v>
      </c>
      <c r="G79" s="27" t="s">
        <v>1438</v>
      </c>
      <c r="H79" s="27"/>
      <c r="I79" s="27"/>
      <c r="J79" s="27" t="s">
        <v>1442</v>
      </c>
      <c r="K79" s="27" t="s">
        <v>49</v>
      </c>
      <c r="L79" s="27"/>
      <c r="M79" s="230"/>
      <c r="N79" s="230"/>
      <c r="O79" s="230"/>
      <c r="P79" s="230"/>
      <c r="Q79" s="230"/>
      <c r="R79" s="230"/>
      <c r="S79" s="230"/>
      <c r="T79" s="230"/>
      <c r="U79" s="230"/>
      <c r="V79" s="230"/>
      <c r="W79" s="230"/>
    </row>
    <row r="80" spans="1:23" ht="70.5" customHeight="1">
      <c r="A80" s="230" t="s">
        <v>1667</v>
      </c>
      <c r="B80" s="230"/>
      <c r="C80" s="315" t="s">
        <v>1672</v>
      </c>
      <c r="D80" s="231" t="s">
        <v>1435</v>
      </c>
      <c r="E80" s="230" t="s">
        <v>1673</v>
      </c>
      <c r="F80" s="27" t="s">
        <v>1437</v>
      </c>
      <c r="G80" s="27" t="s">
        <v>1438</v>
      </c>
      <c r="H80" s="27"/>
      <c r="I80" s="27"/>
      <c r="J80" s="27" t="s">
        <v>1442</v>
      </c>
      <c r="K80" s="27" t="s">
        <v>49</v>
      </c>
      <c r="L80" s="27"/>
      <c r="M80" s="230"/>
      <c r="N80" s="230"/>
      <c r="O80" s="230"/>
      <c r="P80" s="230"/>
      <c r="Q80" s="230"/>
      <c r="R80" s="230"/>
      <c r="S80" s="230"/>
      <c r="T80" s="230"/>
      <c r="U80" s="230"/>
      <c r="V80" s="230"/>
      <c r="W80" s="230"/>
    </row>
    <row r="81" spans="1:23" ht="27.75" customHeight="1">
      <c r="A81" s="230" t="s">
        <v>1674</v>
      </c>
      <c r="B81" s="315" t="s">
        <v>1675</v>
      </c>
      <c r="C81" s="230" t="s">
        <v>1676</v>
      </c>
      <c r="D81" s="231" t="s">
        <v>1677</v>
      </c>
      <c r="E81" s="230" t="s">
        <v>1678</v>
      </c>
      <c r="F81" s="27" t="s">
        <v>1456</v>
      </c>
      <c r="G81" s="27" t="s">
        <v>1533</v>
      </c>
      <c r="H81" s="27"/>
      <c r="I81" s="27"/>
      <c r="J81" s="27" t="s">
        <v>1447</v>
      </c>
      <c r="K81" s="27" t="s">
        <v>62</v>
      </c>
      <c r="L81" s="27" t="s">
        <v>1440</v>
      </c>
      <c r="M81" s="230" t="s">
        <v>1679</v>
      </c>
      <c r="N81" s="230"/>
      <c r="O81" s="230"/>
      <c r="P81" s="230"/>
      <c r="Q81" s="230"/>
      <c r="R81" s="230"/>
      <c r="S81" s="230"/>
      <c r="T81" s="230"/>
      <c r="U81" s="230"/>
      <c r="V81" s="230"/>
      <c r="W81" s="230"/>
    </row>
    <row r="82" spans="1:23" ht="150" customHeight="1">
      <c r="A82" s="230" t="s">
        <v>1674</v>
      </c>
      <c r="C82" s="230" t="s">
        <v>1680</v>
      </c>
      <c r="D82" s="231" t="s">
        <v>1489</v>
      </c>
      <c r="E82" s="230" t="s">
        <v>1681</v>
      </c>
      <c r="F82" s="27" t="s">
        <v>1437</v>
      </c>
      <c r="G82" s="27" t="s">
        <v>1476</v>
      </c>
      <c r="H82" s="27"/>
      <c r="I82" s="27"/>
      <c r="J82" s="27" t="s">
        <v>1442</v>
      </c>
      <c r="K82" s="27" t="s">
        <v>49</v>
      </c>
      <c r="L82" s="27" t="s">
        <v>1492</v>
      </c>
      <c r="M82" s="230"/>
      <c r="N82" s="230"/>
      <c r="O82" s="230"/>
      <c r="P82" s="230"/>
      <c r="Q82" s="230"/>
      <c r="R82" s="230"/>
      <c r="S82" s="230"/>
      <c r="T82" s="230"/>
      <c r="U82" s="230"/>
      <c r="V82" s="230"/>
      <c r="W82" s="230"/>
    </row>
    <row r="83" spans="1:23" ht="99.75" customHeight="1">
      <c r="A83" s="230"/>
      <c r="B83" s="315" t="s">
        <v>196</v>
      </c>
      <c r="C83" s="230" t="s">
        <v>1682</v>
      </c>
      <c r="D83" s="231" t="s">
        <v>1541</v>
      </c>
      <c r="E83" s="230" t="s">
        <v>1683</v>
      </c>
      <c r="F83" s="27"/>
      <c r="G83" s="27" t="s">
        <v>1456</v>
      </c>
      <c r="H83" s="27"/>
      <c r="I83" s="27"/>
      <c r="J83" s="27" t="s">
        <v>1442</v>
      </c>
      <c r="K83" s="27" t="s">
        <v>49</v>
      </c>
      <c r="L83" s="27" t="s">
        <v>1460</v>
      </c>
      <c r="M83" s="230"/>
      <c r="N83" s="230"/>
      <c r="O83" s="230"/>
      <c r="P83" s="230"/>
      <c r="Q83" s="230"/>
      <c r="R83" s="230"/>
      <c r="S83" s="230"/>
      <c r="T83" s="230"/>
      <c r="U83" s="230"/>
      <c r="V83" s="230"/>
      <c r="W83" s="230"/>
    </row>
    <row r="84" spans="1:23" ht="25.5">
      <c r="A84" s="230"/>
      <c r="B84" s="315" t="s">
        <v>1684</v>
      </c>
      <c r="C84" s="230" t="s">
        <v>1685</v>
      </c>
      <c r="D84" s="231" t="s">
        <v>1435</v>
      </c>
      <c r="E84" s="230"/>
      <c r="F84" s="27"/>
      <c r="G84" s="27" t="s">
        <v>1456</v>
      </c>
      <c r="H84" s="27"/>
      <c r="I84" s="27"/>
      <c r="J84" s="27" t="s">
        <v>1442</v>
      </c>
      <c r="K84" s="27" t="s">
        <v>49</v>
      </c>
      <c r="L84" s="27" t="s">
        <v>1460</v>
      </c>
      <c r="M84" s="230"/>
      <c r="N84" s="230"/>
      <c r="O84" s="230"/>
      <c r="P84" s="230"/>
      <c r="Q84" s="230"/>
      <c r="R84" s="230"/>
      <c r="S84" s="230"/>
      <c r="T84" s="230"/>
      <c r="U84" s="230"/>
      <c r="V84" s="230"/>
      <c r="W84" s="230"/>
    </row>
    <row r="85" spans="1:23">
      <c r="A85" s="230"/>
      <c r="C85" s="230"/>
      <c r="D85" s="231"/>
      <c r="E85" s="230"/>
      <c r="F85" s="27"/>
      <c r="G85" s="27"/>
      <c r="H85" s="27"/>
      <c r="I85" s="27"/>
      <c r="J85" s="27"/>
      <c r="K85" s="27"/>
      <c r="L85" s="27"/>
      <c r="M85" s="230"/>
      <c r="N85" s="230"/>
      <c r="O85" s="230"/>
      <c r="P85" s="230"/>
      <c r="Q85" s="230"/>
      <c r="R85" s="230"/>
      <c r="S85" s="230"/>
      <c r="T85" s="230"/>
      <c r="U85" s="230"/>
      <c r="V85" s="230"/>
      <c r="W85" s="230"/>
    </row>
    <row r="86" spans="1:23">
      <c r="A86" s="230"/>
      <c r="C86" s="230"/>
      <c r="D86" s="231"/>
      <c r="E86" s="230"/>
      <c r="F86" s="27"/>
      <c r="G86" s="27"/>
      <c r="H86" s="27"/>
      <c r="I86" s="27"/>
      <c r="J86" s="27"/>
      <c r="K86" s="27"/>
      <c r="L86" s="27"/>
      <c r="M86" s="230"/>
      <c r="N86" s="230"/>
      <c r="O86" s="230"/>
      <c r="P86" s="230"/>
      <c r="Q86" s="230"/>
      <c r="R86" s="230"/>
      <c r="S86" s="230"/>
      <c r="T86" s="230"/>
      <c r="U86" s="230"/>
      <c r="V86" s="230"/>
      <c r="W86" s="230"/>
    </row>
    <row r="87" spans="1:23">
      <c r="A87" s="230"/>
      <c r="C87" s="230"/>
      <c r="D87" s="231"/>
      <c r="E87" s="230"/>
      <c r="F87" s="27"/>
      <c r="G87" s="27"/>
      <c r="H87" s="27"/>
      <c r="I87" s="27"/>
      <c r="J87" s="27"/>
      <c r="K87" s="27"/>
      <c r="L87" s="27"/>
      <c r="M87" s="230"/>
      <c r="N87" s="230"/>
      <c r="O87" s="230"/>
      <c r="P87" s="230"/>
      <c r="Q87" s="230"/>
      <c r="R87" s="230"/>
      <c r="S87" s="230"/>
      <c r="T87" s="230"/>
      <c r="U87" s="230"/>
      <c r="V87" s="230"/>
      <c r="W87" s="230"/>
    </row>
    <row r="88" spans="1:23">
      <c r="A88" s="230"/>
      <c r="C88" s="230"/>
      <c r="D88" s="231"/>
      <c r="E88" s="230"/>
      <c r="F88" s="27"/>
      <c r="G88" s="27"/>
      <c r="H88" s="27"/>
      <c r="I88" s="27"/>
      <c r="J88" s="27"/>
      <c r="K88" s="27"/>
      <c r="L88" s="27"/>
      <c r="M88" s="230"/>
      <c r="N88" s="230"/>
      <c r="O88" s="230"/>
      <c r="P88" s="230"/>
      <c r="Q88" s="230"/>
      <c r="R88" s="230"/>
      <c r="S88" s="230"/>
      <c r="T88" s="230"/>
      <c r="U88" s="230"/>
      <c r="V88" s="230"/>
      <c r="W88" s="230"/>
    </row>
    <row r="89" spans="1:23">
      <c r="A89" s="230"/>
      <c r="C89" s="230"/>
      <c r="D89" s="231"/>
      <c r="E89" s="230"/>
      <c r="F89" s="27"/>
      <c r="G89" s="27"/>
      <c r="H89" s="27"/>
      <c r="I89" s="27"/>
      <c r="J89" s="27"/>
      <c r="K89" s="27"/>
      <c r="L89" s="27"/>
      <c r="M89" s="230"/>
      <c r="N89" s="230"/>
      <c r="O89" s="230"/>
      <c r="P89" s="230"/>
      <c r="Q89" s="230"/>
      <c r="R89" s="230"/>
      <c r="S89" s="230"/>
      <c r="T89" s="230"/>
      <c r="U89" s="230"/>
      <c r="V89" s="230"/>
      <c r="W89" s="230"/>
    </row>
    <row r="90" spans="1:23">
      <c r="A90" s="230"/>
      <c r="C90" s="230"/>
      <c r="D90" s="231"/>
      <c r="E90" s="230"/>
      <c r="F90" s="27"/>
      <c r="G90" s="27"/>
      <c r="H90" s="27"/>
      <c r="I90" s="27"/>
      <c r="J90" s="27"/>
      <c r="K90" s="27"/>
      <c r="L90" s="27"/>
      <c r="M90" s="230"/>
      <c r="N90" s="230"/>
      <c r="O90" s="230"/>
      <c r="P90" s="230"/>
      <c r="Q90" s="230"/>
      <c r="R90" s="230"/>
      <c r="S90" s="230"/>
      <c r="T90" s="230"/>
      <c r="U90" s="230"/>
      <c r="V90" s="230"/>
      <c r="W90" s="230"/>
    </row>
    <row r="91" spans="1:23">
      <c r="A91" s="230"/>
      <c r="C91" s="230"/>
      <c r="D91" s="231"/>
      <c r="E91" s="230"/>
      <c r="F91" s="27"/>
      <c r="G91" s="27"/>
      <c r="H91" s="27"/>
      <c r="I91" s="27"/>
      <c r="J91" s="27"/>
      <c r="K91" s="27"/>
      <c r="L91" s="27"/>
      <c r="M91" s="230"/>
      <c r="N91" s="230"/>
      <c r="O91" s="230"/>
      <c r="P91" s="230"/>
      <c r="Q91" s="230"/>
      <c r="R91" s="230"/>
      <c r="S91" s="230"/>
      <c r="T91" s="230"/>
      <c r="U91" s="230"/>
      <c r="V91" s="230"/>
      <c r="W91" s="230"/>
    </row>
    <row r="92" spans="1:23">
      <c r="A92" s="230"/>
      <c r="C92" s="230"/>
      <c r="D92" s="231"/>
      <c r="E92" s="230"/>
      <c r="F92" s="27"/>
      <c r="G92" s="27"/>
      <c r="H92" s="27"/>
      <c r="I92" s="27"/>
      <c r="J92" s="27"/>
      <c r="K92" s="27"/>
      <c r="L92" s="27"/>
      <c r="M92" s="230"/>
      <c r="N92" s="230"/>
      <c r="O92" s="230"/>
      <c r="P92" s="230"/>
      <c r="Q92" s="230"/>
      <c r="R92" s="230"/>
      <c r="S92" s="230"/>
      <c r="T92" s="230"/>
      <c r="U92" s="230"/>
      <c r="V92" s="230"/>
      <c r="W92" s="230"/>
    </row>
    <row r="93" spans="1:23">
      <c r="A93" s="230"/>
      <c r="C93" s="230"/>
      <c r="D93" s="231"/>
      <c r="E93" s="230"/>
      <c r="F93" s="27"/>
      <c r="G93" s="27"/>
      <c r="H93" s="27"/>
      <c r="I93" s="27"/>
      <c r="J93" s="27"/>
      <c r="K93" s="27"/>
      <c r="L93" s="27"/>
      <c r="M93" s="230"/>
      <c r="N93" s="230"/>
      <c r="O93" s="230"/>
      <c r="P93" s="230"/>
      <c r="Q93" s="230"/>
      <c r="R93" s="230"/>
      <c r="S93" s="230"/>
      <c r="T93" s="230"/>
      <c r="U93" s="230"/>
      <c r="V93" s="230"/>
      <c r="W93" s="230"/>
    </row>
    <row r="94" spans="1:23">
      <c r="A94" s="230"/>
      <c r="C94" s="230"/>
      <c r="D94" s="231"/>
      <c r="E94" s="230"/>
      <c r="F94" s="27"/>
      <c r="G94" s="27"/>
      <c r="H94" s="27"/>
      <c r="I94" s="27"/>
      <c r="J94" s="27"/>
      <c r="K94" s="27"/>
      <c r="L94" s="27"/>
      <c r="M94" s="230"/>
      <c r="N94" s="230"/>
      <c r="O94" s="230"/>
      <c r="P94" s="230"/>
      <c r="Q94" s="230"/>
      <c r="R94" s="230"/>
      <c r="S94" s="230"/>
      <c r="T94" s="230"/>
      <c r="U94" s="230"/>
      <c r="V94" s="230"/>
      <c r="W94" s="230"/>
    </row>
    <row r="95" spans="1:23">
      <c r="A95" s="230"/>
      <c r="C95" s="230"/>
      <c r="D95" s="231"/>
      <c r="E95" s="230"/>
      <c r="F95" s="27"/>
      <c r="G95" s="27"/>
      <c r="H95" s="27"/>
      <c r="I95" s="27"/>
      <c r="J95" s="27"/>
      <c r="K95" s="27"/>
      <c r="L95" s="27"/>
      <c r="M95" s="230"/>
      <c r="N95" s="230"/>
      <c r="O95" s="230"/>
      <c r="P95" s="230"/>
      <c r="Q95" s="230"/>
      <c r="R95" s="230"/>
      <c r="S95" s="230"/>
      <c r="T95" s="230"/>
      <c r="U95" s="230"/>
      <c r="V95" s="230"/>
      <c r="W95" s="230"/>
    </row>
    <row r="96" spans="1:23">
      <c r="A96" s="230"/>
      <c r="C96" s="230"/>
      <c r="D96" s="231"/>
      <c r="E96" s="230"/>
      <c r="F96" s="27"/>
      <c r="G96" s="27"/>
      <c r="H96" s="27"/>
      <c r="I96" s="27"/>
      <c r="J96" s="27"/>
      <c r="K96" s="27"/>
      <c r="L96" s="27"/>
      <c r="M96" s="230"/>
      <c r="N96" s="230"/>
      <c r="O96" s="230"/>
      <c r="P96" s="230"/>
      <c r="Q96" s="230"/>
      <c r="R96" s="230"/>
      <c r="S96" s="230"/>
      <c r="T96" s="230"/>
      <c r="U96" s="230"/>
      <c r="V96" s="230"/>
      <c r="W96" s="230"/>
    </row>
    <row r="97" spans="1:23">
      <c r="A97" s="230"/>
      <c r="C97" s="230"/>
      <c r="D97" s="231"/>
      <c r="E97" s="230"/>
      <c r="F97" s="27"/>
      <c r="G97" s="27"/>
      <c r="H97" s="27"/>
      <c r="I97" s="27"/>
      <c r="J97" s="27"/>
      <c r="K97" s="27"/>
      <c r="L97" s="27"/>
      <c r="M97" s="230"/>
      <c r="N97" s="230"/>
      <c r="O97" s="230"/>
      <c r="P97" s="230"/>
      <c r="Q97" s="230"/>
      <c r="R97" s="230"/>
      <c r="S97" s="230"/>
      <c r="T97" s="230"/>
      <c r="U97" s="230"/>
      <c r="V97" s="230"/>
      <c r="W97" s="230"/>
    </row>
    <row r="98" spans="1:23">
      <c r="A98" s="230"/>
      <c r="C98" s="230"/>
      <c r="D98" s="231"/>
      <c r="E98" s="230"/>
      <c r="F98" s="27"/>
      <c r="G98" s="27"/>
      <c r="H98" s="27"/>
      <c r="I98" s="27"/>
      <c r="J98" s="27"/>
      <c r="K98" s="27"/>
      <c r="L98" s="27"/>
      <c r="M98" s="230"/>
      <c r="N98" s="230"/>
      <c r="O98" s="230"/>
      <c r="P98" s="230"/>
      <c r="Q98" s="230"/>
      <c r="R98" s="230"/>
      <c r="S98" s="230"/>
      <c r="T98" s="230"/>
      <c r="U98" s="230"/>
      <c r="V98" s="230"/>
      <c r="W98" s="230"/>
    </row>
    <row r="99" spans="1:23">
      <c r="A99" s="230"/>
      <c r="C99" s="230"/>
      <c r="D99" s="231"/>
      <c r="E99" s="230"/>
      <c r="F99" s="27"/>
      <c r="G99" s="27"/>
      <c r="H99" s="27"/>
      <c r="I99" s="27"/>
      <c r="J99" s="27"/>
      <c r="K99" s="27"/>
      <c r="L99" s="27"/>
      <c r="M99" s="230"/>
      <c r="N99" s="230"/>
      <c r="O99" s="230"/>
      <c r="P99" s="230"/>
      <c r="Q99" s="230"/>
      <c r="R99" s="230"/>
      <c r="S99" s="230"/>
      <c r="T99" s="230"/>
      <c r="U99" s="230"/>
      <c r="V99" s="230"/>
      <c r="W99" s="230"/>
    </row>
    <row r="100" spans="1:23">
      <c r="A100" s="230"/>
      <c r="C100" s="230"/>
      <c r="D100" s="231"/>
      <c r="E100" s="230"/>
      <c r="F100" s="27"/>
      <c r="G100" s="27"/>
      <c r="H100" s="27"/>
      <c r="I100" s="27"/>
      <c r="J100" s="27"/>
      <c r="K100" s="27"/>
      <c r="L100" s="27"/>
      <c r="M100" s="230"/>
      <c r="N100" s="230"/>
      <c r="O100" s="230"/>
      <c r="P100" s="230"/>
      <c r="Q100" s="230"/>
      <c r="R100" s="230"/>
      <c r="S100" s="230"/>
      <c r="T100" s="230"/>
      <c r="U100" s="230"/>
      <c r="V100" s="230"/>
      <c r="W100" s="230"/>
    </row>
    <row r="101" spans="1:23">
      <c r="A101" s="230"/>
      <c r="C101" s="230"/>
      <c r="D101" s="231"/>
      <c r="E101" s="230"/>
      <c r="F101" s="27"/>
      <c r="G101" s="27"/>
      <c r="H101" s="27"/>
      <c r="I101" s="27"/>
      <c r="J101" s="27"/>
      <c r="K101" s="27"/>
      <c r="L101" s="27"/>
      <c r="M101" s="230"/>
      <c r="N101" s="230"/>
      <c r="O101" s="230"/>
      <c r="P101" s="230"/>
      <c r="Q101" s="230"/>
      <c r="R101" s="230"/>
      <c r="S101" s="230"/>
      <c r="T101" s="230"/>
      <c r="U101" s="230"/>
      <c r="V101" s="230"/>
      <c r="W101" s="230"/>
    </row>
    <row r="102" spans="1:23">
      <c r="A102" s="230"/>
      <c r="C102" s="230"/>
      <c r="D102" s="231"/>
      <c r="E102" s="230"/>
      <c r="F102" s="27"/>
      <c r="G102" s="27"/>
      <c r="H102" s="27"/>
      <c r="I102" s="27"/>
      <c r="J102" s="27"/>
      <c r="K102" s="27"/>
      <c r="L102" s="27"/>
      <c r="M102" s="230"/>
      <c r="N102" s="230"/>
      <c r="O102" s="230"/>
      <c r="P102" s="230"/>
      <c r="Q102" s="230"/>
      <c r="R102" s="230"/>
      <c r="S102" s="230"/>
      <c r="T102" s="230"/>
      <c r="U102" s="230"/>
      <c r="V102" s="230"/>
      <c r="W102" s="230"/>
    </row>
    <row r="103" spans="1:23">
      <c r="A103" s="230"/>
      <c r="C103" s="230"/>
      <c r="D103" s="231"/>
      <c r="E103" s="230"/>
      <c r="F103" s="27"/>
      <c r="G103" s="27"/>
      <c r="H103" s="27"/>
      <c r="I103" s="27"/>
      <c r="J103" s="27"/>
      <c r="K103" s="27"/>
      <c r="L103" s="27"/>
      <c r="M103" s="230"/>
      <c r="N103" s="230"/>
      <c r="O103" s="230"/>
      <c r="P103" s="230"/>
      <c r="Q103" s="230"/>
      <c r="R103" s="230"/>
      <c r="S103" s="230"/>
      <c r="T103" s="230"/>
      <c r="U103" s="230"/>
      <c r="V103" s="230"/>
      <c r="W103" s="230"/>
    </row>
    <row r="104" spans="1:23">
      <c r="A104" s="230"/>
      <c r="C104" s="230"/>
      <c r="D104" s="231"/>
      <c r="E104" s="230"/>
      <c r="F104" s="27"/>
      <c r="G104" s="27"/>
      <c r="H104" s="27"/>
      <c r="I104" s="27"/>
      <c r="J104" s="27"/>
      <c r="K104" s="27"/>
      <c r="L104" s="27"/>
      <c r="M104" s="230"/>
      <c r="N104" s="230"/>
      <c r="O104" s="230"/>
      <c r="P104" s="230"/>
      <c r="Q104" s="230"/>
      <c r="R104" s="230"/>
      <c r="S104" s="230"/>
      <c r="T104" s="230"/>
      <c r="U104" s="230"/>
      <c r="V104" s="230"/>
      <c r="W104" s="230"/>
    </row>
    <row r="105" spans="1:23">
      <c r="A105" s="230"/>
      <c r="C105" s="230"/>
      <c r="D105" s="231"/>
      <c r="E105" s="230"/>
      <c r="F105" s="27"/>
      <c r="G105" s="27"/>
      <c r="H105" s="27"/>
      <c r="I105" s="27"/>
      <c r="J105" s="27"/>
      <c r="K105" s="27"/>
      <c r="L105" s="27"/>
      <c r="M105" s="230"/>
      <c r="N105" s="230"/>
      <c r="O105" s="230"/>
      <c r="P105" s="230"/>
      <c r="Q105" s="230"/>
      <c r="R105" s="230"/>
      <c r="S105" s="230"/>
      <c r="T105" s="230"/>
      <c r="U105" s="230"/>
      <c r="V105" s="230"/>
      <c r="W105" s="230"/>
    </row>
    <row r="106" spans="1:23">
      <c r="A106" s="230"/>
      <c r="C106" s="230"/>
      <c r="D106" s="231"/>
      <c r="E106" s="230"/>
      <c r="F106" s="27"/>
      <c r="G106" s="27"/>
      <c r="H106" s="27"/>
      <c r="I106" s="27"/>
      <c r="J106" s="27"/>
      <c r="K106" s="27"/>
      <c r="L106" s="27"/>
      <c r="M106" s="230"/>
      <c r="N106" s="230"/>
      <c r="O106" s="230"/>
      <c r="P106" s="230"/>
      <c r="Q106" s="230"/>
      <c r="R106" s="230"/>
      <c r="S106" s="230"/>
      <c r="T106" s="230"/>
      <c r="U106" s="230"/>
      <c r="V106" s="230"/>
      <c r="W106" s="230"/>
    </row>
    <row r="107" spans="1:23">
      <c r="A107" s="230"/>
      <c r="C107" s="230"/>
      <c r="D107" s="231"/>
      <c r="E107" s="230"/>
      <c r="F107" s="27"/>
      <c r="G107" s="27"/>
      <c r="H107" s="27"/>
      <c r="I107" s="27"/>
      <c r="J107" s="27"/>
      <c r="K107" s="27"/>
      <c r="L107" s="27"/>
      <c r="M107" s="230"/>
      <c r="N107" s="230"/>
      <c r="O107" s="230"/>
      <c r="P107" s="230"/>
      <c r="Q107" s="230"/>
      <c r="R107" s="230"/>
      <c r="S107" s="230"/>
      <c r="T107" s="230"/>
      <c r="U107" s="230"/>
      <c r="V107" s="230"/>
      <c r="W107" s="230"/>
    </row>
    <row r="108" spans="1:23">
      <c r="A108" s="230"/>
      <c r="C108" s="230"/>
      <c r="D108" s="231"/>
      <c r="E108" s="230"/>
      <c r="F108" s="27"/>
      <c r="G108" s="27"/>
      <c r="H108" s="27"/>
      <c r="I108" s="27"/>
      <c r="J108" s="27"/>
      <c r="K108" s="27"/>
      <c r="L108" s="27"/>
      <c r="M108" s="230"/>
      <c r="N108" s="230"/>
      <c r="O108" s="230"/>
      <c r="P108" s="230"/>
      <c r="Q108" s="230"/>
      <c r="R108" s="230"/>
      <c r="S108" s="230"/>
      <c r="T108" s="230"/>
      <c r="U108" s="230"/>
      <c r="V108" s="230"/>
      <c r="W108" s="230"/>
    </row>
    <row r="109" spans="1:23">
      <c r="A109" s="230"/>
      <c r="C109" s="230"/>
      <c r="D109" s="231"/>
      <c r="E109" s="230"/>
      <c r="F109" s="27"/>
      <c r="G109" s="27"/>
      <c r="H109" s="27"/>
      <c r="I109" s="27"/>
      <c r="J109" s="27"/>
      <c r="K109" s="27"/>
      <c r="L109" s="27"/>
      <c r="M109" s="230"/>
      <c r="N109" s="230"/>
      <c r="O109" s="230"/>
      <c r="P109" s="230"/>
      <c r="Q109" s="230"/>
      <c r="R109" s="230"/>
      <c r="S109" s="230"/>
      <c r="T109" s="230"/>
      <c r="U109" s="230"/>
      <c r="V109" s="230"/>
      <c r="W109" s="230"/>
    </row>
    <row r="110" spans="1:23">
      <c r="A110" s="230"/>
      <c r="C110" s="230"/>
      <c r="D110" s="231"/>
      <c r="E110" s="230"/>
      <c r="F110" s="27"/>
      <c r="G110" s="27"/>
      <c r="H110" s="27"/>
      <c r="I110" s="27"/>
      <c r="J110" s="27"/>
      <c r="K110" s="27"/>
      <c r="L110" s="27"/>
      <c r="M110" s="230"/>
      <c r="N110" s="230"/>
      <c r="O110" s="230"/>
      <c r="P110" s="230"/>
      <c r="Q110" s="230"/>
      <c r="R110" s="230"/>
      <c r="S110" s="230"/>
      <c r="T110" s="230"/>
      <c r="U110" s="230"/>
      <c r="V110" s="230"/>
      <c r="W110" s="230"/>
    </row>
    <row r="111" spans="1:23">
      <c r="A111" s="230"/>
      <c r="C111" s="230"/>
      <c r="D111" s="231"/>
      <c r="E111" s="230"/>
      <c r="F111" s="27"/>
      <c r="G111" s="27"/>
      <c r="H111" s="27"/>
      <c r="I111" s="27"/>
      <c r="J111" s="27"/>
      <c r="K111" s="27"/>
      <c r="L111" s="27"/>
      <c r="M111" s="230"/>
      <c r="N111" s="230"/>
      <c r="O111" s="230"/>
      <c r="P111" s="230"/>
      <c r="Q111" s="230"/>
      <c r="R111" s="230"/>
      <c r="S111" s="230"/>
      <c r="T111" s="230"/>
      <c r="U111" s="230"/>
      <c r="V111" s="230"/>
      <c r="W111" s="230"/>
    </row>
    <row r="112" spans="1:23">
      <c r="A112" s="230"/>
      <c r="C112" s="230"/>
      <c r="D112" s="231"/>
      <c r="E112" s="230"/>
      <c r="F112" s="27"/>
      <c r="G112" s="27"/>
      <c r="H112" s="27"/>
      <c r="I112" s="27"/>
      <c r="J112" s="27"/>
      <c r="K112" s="27"/>
      <c r="L112" s="27"/>
      <c r="M112" s="230"/>
      <c r="N112" s="230"/>
      <c r="O112" s="230"/>
      <c r="P112" s="230"/>
      <c r="Q112" s="230"/>
      <c r="R112" s="230"/>
      <c r="S112" s="230"/>
      <c r="T112" s="230"/>
      <c r="U112" s="230"/>
      <c r="V112" s="230"/>
      <c r="W112" s="230"/>
    </row>
    <row r="113" spans="1:23">
      <c r="A113" s="230"/>
      <c r="C113" s="230"/>
      <c r="D113" s="231"/>
      <c r="E113" s="230"/>
      <c r="F113" s="27"/>
      <c r="G113" s="27"/>
      <c r="H113" s="27"/>
      <c r="I113" s="27"/>
      <c r="J113" s="27"/>
      <c r="K113" s="27"/>
      <c r="L113" s="27"/>
      <c r="M113" s="230"/>
      <c r="N113" s="230"/>
      <c r="O113" s="230"/>
      <c r="P113" s="230"/>
      <c r="Q113" s="230"/>
      <c r="R113" s="230"/>
      <c r="S113" s="230"/>
      <c r="T113" s="230"/>
      <c r="U113" s="230"/>
      <c r="V113" s="230"/>
      <c r="W113" s="230"/>
    </row>
    <row r="114" spans="1:23">
      <c r="A114" s="230"/>
      <c r="C114" s="230"/>
      <c r="D114" s="231"/>
      <c r="E114" s="230"/>
      <c r="F114" s="27"/>
      <c r="G114" s="27"/>
      <c r="H114" s="27"/>
      <c r="I114" s="27"/>
      <c r="J114" s="27"/>
      <c r="K114" s="27"/>
      <c r="L114" s="27"/>
      <c r="M114" s="230"/>
      <c r="N114" s="230"/>
      <c r="O114" s="230"/>
      <c r="P114" s="230"/>
      <c r="Q114" s="230"/>
      <c r="R114" s="230"/>
      <c r="S114" s="230"/>
      <c r="T114" s="230"/>
      <c r="U114" s="230"/>
      <c r="V114" s="230"/>
      <c r="W114" s="230"/>
    </row>
    <row r="115" spans="1:23">
      <c r="A115" s="230"/>
      <c r="C115" s="230"/>
      <c r="D115" s="231"/>
      <c r="E115" s="230"/>
      <c r="F115" s="27"/>
      <c r="G115" s="27"/>
      <c r="H115" s="27"/>
      <c r="I115" s="27"/>
      <c r="J115" s="27"/>
      <c r="K115" s="27"/>
      <c r="L115" s="27"/>
      <c r="M115" s="230"/>
      <c r="N115" s="230"/>
      <c r="O115" s="230"/>
      <c r="P115" s="230"/>
      <c r="Q115" s="230"/>
      <c r="R115" s="230"/>
      <c r="S115" s="230"/>
      <c r="T115" s="230"/>
      <c r="U115" s="230"/>
      <c r="V115" s="230"/>
      <c r="W115" s="230"/>
    </row>
    <row r="116" spans="1:23">
      <c r="A116" s="230"/>
      <c r="C116" s="230"/>
      <c r="D116" s="231"/>
      <c r="E116" s="230"/>
      <c r="F116" s="27"/>
      <c r="G116" s="27"/>
      <c r="H116" s="27"/>
      <c r="I116" s="27"/>
      <c r="J116" s="27"/>
      <c r="K116" s="27"/>
      <c r="L116" s="27"/>
      <c r="M116" s="230"/>
      <c r="N116" s="230"/>
      <c r="O116" s="230"/>
      <c r="P116" s="230"/>
      <c r="Q116" s="230"/>
      <c r="R116" s="230"/>
      <c r="S116" s="230"/>
      <c r="T116" s="230"/>
      <c r="U116" s="230"/>
      <c r="V116" s="230"/>
      <c r="W116" s="230"/>
    </row>
    <row r="117" spans="1:23">
      <c r="A117" s="230"/>
      <c r="C117" s="230"/>
      <c r="D117" s="231"/>
      <c r="E117" s="230"/>
      <c r="F117" s="27"/>
      <c r="G117" s="27"/>
      <c r="H117" s="27"/>
      <c r="I117" s="27"/>
      <c r="J117" s="27"/>
      <c r="K117" s="27"/>
      <c r="L117" s="27"/>
      <c r="M117" s="230"/>
      <c r="N117" s="230"/>
      <c r="O117" s="230"/>
      <c r="P117" s="230"/>
      <c r="Q117" s="230"/>
      <c r="R117" s="230"/>
      <c r="S117" s="230"/>
      <c r="T117" s="230"/>
      <c r="U117" s="230"/>
      <c r="V117" s="230"/>
      <c r="W117" s="230"/>
    </row>
    <row r="118" spans="1:23">
      <c r="A118" s="230"/>
      <c r="C118" s="230"/>
      <c r="D118" s="231"/>
      <c r="E118" s="230"/>
      <c r="F118" s="27"/>
      <c r="G118" s="27"/>
      <c r="H118" s="27"/>
      <c r="I118" s="27"/>
      <c r="J118" s="27"/>
      <c r="K118" s="27"/>
      <c r="L118" s="27"/>
      <c r="M118" s="230"/>
      <c r="N118" s="230"/>
      <c r="O118" s="230"/>
      <c r="P118" s="230"/>
      <c r="Q118" s="230"/>
      <c r="R118" s="230"/>
      <c r="S118" s="230"/>
      <c r="T118" s="230"/>
      <c r="U118" s="230"/>
      <c r="V118" s="230"/>
      <c r="W118" s="230"/>
    </row>
    <row r="119" spans="1:23">
      <c r="A119" s="230"/>
      <c r="C119" s="230"/>
      <c r="D119" s="231"/>
      <c r="E119" s="230"/>
      <c r="F119" s="27"/>
      <c r="G119" s="27"/>
      <c r="H119" s="27"/>
      <c r="I119" s="27"/>
      <c r="J119" s="27"/>
      <c r="K119" s="27"/>
      <c r="L119" s="27"/>
      <c r="M119" s="230"/>
      <c r="N119" s="230"/>
      <c r="O119" s="230"/>
      <c r="P119" s="230"/>
      <c r="Q119" s="230"/>
      <c r="R119" s="230"/>
      <c r="S119" s="230"/>
      <c r="T119" s="230"/>
      <c r="U119" s="230"/>
      <c r="V119" s="230"/>
      <c r="W119" s="230"/>
    </row>
    <row r="120" spans="1:23">
      <c r="A120" s="230"/>
      <c r="C120" s="230"/>
      <c r="D120" s="231"/>
      <c r="E120" s="230"/>
      <c r="F120" s="27"/>
      <c r="G120" s="27"/>
      <c r="H120" s="27"/>
      <c r="I120" s="27"/>
      <c r="J120" s="27"/>
      <c r="K120" s="27"/>
      <c r="L120" s="27"/>
      <c r="M120" s="230"/>
      <c r="N120" s="230"/>
      <c r="O120" s="230"/>
      <c r="P120" s="230"/>
      <c r="Q120" s="230"/>
      <c r="R120" s="230"/>
      <c r="S120" s="230"/>
      <c r="T120" s="230"/>
      <c r="U120" s="230"/>
      <c r="V120" s="230"/>
      <c r="W120" s="230"/>
    </row>
    <row r="121" spans="1:23">
      <c r="A121" s="230"/>
      <c r="C121" s="230"/>
      <c r="D121" s="231"/>
      <c r="E121" s="230"/>
      <c r="F121" s="27"/>
      <c r="G121" s="27"/>
      <c r="H121" s="27"/>
      <c r="I121" s="27"/>
      <c r="J121" s="27"/>
      <c r="K121" s="27"/>
      <c r="L121" s="27"/>
      <c r="M121" s="230"/>
      <c r="N121" s="230"/>
      <c r="O121" s="230"/>
      <c r="P121" s="230"/>
      <c r="Q121" s="230"/>
      <c r="R121" s="230"/>
      <c r="S121" s="230"/>
      <c r="T121" s="230"/>
      <c r="U121" s="230"/>
      <c r="V121" s="230"/>
      <c r="W121" s="230"/>
    </row>
    <row r="122" spans="1:23">
      <c r="A122" s="230"/>
      <c r="C122" s="230"/>
      <c r="D122" s="231"/>
      <c r="E122" s="230"/>
      <c r="F122" s="27"/>
      <c r="G122" s="27"/>
      <c r="H122" s="27"/>
      <c r="I122" s="27"/>
      <c r="J122" s="27"/>
      <c r="K122" s="27"/>
      <c r="L122" s="27"/>
      <c r="M122" s="230"/>
      <c r="N122" s="230"/>
      <c r="O122" s="230"/>
      <c r="P122" s="230"/>
      <c r="Q122" s="230"/>
      <c r="R122" s="230"/>
      <c r="S122" s="230"/>
      <c r="T122" s="230"/>
      <c r="U122" s="230"/>
      <c r="V122" s="230"/>
      <c r="W122" s="230"/>
    </row>
    <row r="123" spans="1:23">
      <c r="A123" s="230"/>
      <c r="C123" s="230"/>
      <c r="D123" s="231"/>
      <c r="E123" s="230"/>
      <c r="F123" s="27"/>
      <c r="G123" s="27"/>
      <c r="H123" s="27"/>
      <c r="I123" s="27"/>
      <c r="J123" s="27"/>
      <c r="K123" s="27"/>
      <c r="L123" s="27"/>
      <c r="M123" s="230"/>
      <c r="N123" s="230"/>
      <c r="O123" s="230"/>
      <c r="P123" s="230"/>
      <c r="Q123" s="230"/>
      <c r="R123" s="230"/>
      <c r="S123" s="230"/>
      <c r="T123" s="230"/>
      <c r="U123" s="230"/>
      <c r="V123" s="230"/>
      <c r="W123" s="230"/>
    </row>
    <row r="124" spans="1:23">
      <c r="A124" s="230"/>
      <c r="C124" s="230"/>
      <c r="D124" s="231"/>
      <c r="E124" s="230"/>
      <c r="F124" s="27"/>
      <c r="G124" s="27"/>
      <c r="H124" s="27"/>
      <c r="I124" s="27"/>
      <c r="J124" s="27"/>
      <c r="K124" s="27"/>
      <c r="L124" s="27"/>
      <c r="M124" s="230"/>
      <c r="N124" s="230"/>
      <c r="O124" s="230"/>
      <c r="P124" s="230"/>
      <c r="Q124" s="230"/>
      <c r="R124" s="230"/>
      <c r="S124" s="230"/>
      <c r="T124" s="230"/>
      <c r="U124" s="230"/>
      <c r="V124" s="230"/>
      <c r="W124" s="230"/>
    </row>
    <row r="125" spans="1:23">
      <c r="A125" s="230"/>
      <c r="C125" s="230"/>
      <c r="D125" s="231"/>
      <c r="E125" s="230"/>
      <c r="F125" s="27"/>
      <c r="G125" s="27"/>
      <c r="H125" s="27"/>
      <c r="I125" s="27"/>
      <c r="J125" s="27"/>
      <c r="K125" s="27"/>
      <c r="L125" s="27"/>
      <c r="M125" s="230"/>
      <c r="N125" s="230"/>
      <c r="O125" s="230"/>
      <c r="P125" s="230"/>
      <c r="Q125" s="230"/>
      <c r="R125" s="230"/>
      <c r="S125" s="230"/>
      <c r="T125" s="230"/>
      <c r="U125" s="230"/>
      <c r="V125" s="230"/>
      <c r="W125" s="230"/>
    </row>
    <row r="126" spans="1:23">
      <c r="A126" s="230"/>
      <c r="C126" s="230"/>
      <c r="D126" s="231"/>
      <c r="E126" s="230"/>
      <c r="F126" s="27"/>
      <c r="G126" s="27"/>
      <c r="H126" s="27"/>
      <c r="I126" s="27"/>
      <c r="J126" s="27"/>
      <c r="K126" s="27"/>
      <c r="L126" s="27"/>
      <c r="M126" s="230"/>
      <c r="N126" s="230"/>
      <c r="O126" s="230"/>
      <c r="P126" s="230"/>
      <c r="Q126" s="230"/>
      <c r="R126" s="230"/>
      <c r="S126" s="230"/>
      <c r="T126" s="230"/>
      <c r="U126" s="230"/>
      <c r="V126" s="230"/>
      <c r="W126" s="230"/>
    </row>
    <row r="127" spans="1:23">
      <c r="A127" s="230"/>
      <c r="C127" s="230"/>
      <c r="D127" s="231"/>
      <c r="E127" s="230"/>
      <c r="F127" s="27"/>
      <c r="G127" s="27"/>
      <c r="H127" s="27"/>
      <c r="I127" s="27"/>
      <c r="J127" s="27"/>
      <c r="K127" s="27"/>
      <c r="L127" s="27"/>
      <c r="M127" s="230"/>
      <c r="N127" s="230"/>
      <c r="O127" s="230"/>
      <c r="P127" s="230"/>
      <c r="Q127" s="230"/>
      <c r="R127" s="230"/>
      <c r="S127" s="230"/>
      <c r="T127" s="230"/>
      <c r="U127" s="230"/>
      <c r="V127" s="230"/>
      <c r="W127" s="230"/>
    </row>
    <row r="128" spans="1:23">
      <c r="A128" s="230"/>
      <c r="C128" s="230"/>
      <c r="D128" s="231"/>
      <c r="E128" s="230"/>
      <c r="F128" s="27"/>
      <c r="G128" s="27"/>
      <c r="H128" s="27"/>
      <c r="I128" s="27"/>
      <c r="J128" s="27"/>
      <c r="K128" s="27"/>
      <c r="L128" s="27"/>
      <c r="M128" s="230"/>
      <c r="N128" s="230"/>
      <c r="O128" s="230"/>
      <c r="P128" s="230"/>
      <c r="Q128" s="230"/>
      <c r="R128" s="230"/>
      <c r="S128" s="230"/>
      <c r="T128" s="230"/>
      <c r="U128" s="230"/>
      <c r="V128" s="230"/>
      <c r="W128" s="230"/>
    </row>
    <row r="129" spans="1:23">
      <c r="A129" s="230"/>
      <c r="C129" s="230"/>
      <c r="D129" s="231"/>
      <c r="E129" s="230"/>
      <c r="F129" s="27"/>
      <c r="G129" s="27"/>
      <c r="H129" s="27"/>
      <c r="I129" s="27"/>
      <c r="J129" s="27"/>
      <c r="K129" s="27"/>
      <c r="L129" s="27"/>
      <c r="M129" s="230"/>
      <c r="N129" s="230"/>
      <c r="O129" s="230"/>
      <c r="P129" s="230"/>
      <c r="Q129" s="230"/>
      <c r="R129" s="230"/>
      <c r="S129" s="230"/>
      <c r="T129" s="230"/>
      <c r="U129" s="230"/>
      <c r="V129" s="230"/>
      <c r="W129" s="230"/>
    </row>
    <row r="130" spans="1:23">
      <c r="A130" s="230"/>
      <c r="C130" s="230"/>
      <c r="D130" s="231"/>
      <c r="E130" s="230"/>
      <c r="F130" s="27"/>
      <c r="G130" s="27"/>
      <c r="H130" s="27"/>
      <c r="I130" s="27"/>
      <c r="J130" s="27"/>
      <c r="K130" s="27"/>
      <c r="L130" s="27"/>
      <c r="M130" s="230"/>
      <c r="N130" s="230"/>
      <c r="O130" s="230"/>
      <c r="P130" s="230"/>
      <c r="Q130" s="230"/>
      <c r="R130" s="230"/>
      <c r="S130" s="230"/>
      <c r="T130" s="230"/>
      <c r="U130" s="230"/>
      <c r="V130" s="230"/>
      <c r="W130" s="230"/>
    </row>
    <row r="131" spans="1:23">
      <c r="A131" s="230"/>
      <c r="C131" s="230"/>
      <c r="D131" s="231"/>
      <c r="E131" s="230"/>
      <c r="F131" s="27"/>
      <c r="G131" s="27"/>
      <c r="H131" s="27"/>
      <c r="I131" s="27"/>
      <c r="J131" s="27"/>
      <c r="K131" s="27"/>
      <c r="L131" s="27"/>
      <c r="M131" s="230"/>
      <c r="N131" s="230"/>
      <c r="O131" s="230"/>
      <c r="P131" s="230"/>
      <c r="Q131" s="230"/>
      <c r="R131" s="230"/>
      <c r="S131" s="230"/>
      <c r="T131" s="230"/>
      <c r="U131" s="230"/>
      <c r="V131" s="230"/>
      <c r="W131" s="230"/>
    </row>
    <row r="132" spans="1:23">
      <c r="A132" s="230"/>
      <c r="C132" s="230"/>
      <c r="D132" s="231"/>
      <c r="E132" s="230"/>
      <c r="F132" s="27"/>
      <c r="G132" s="27"/>
      <c r="H132" s="27"/>
      <c r="I132" s="27"/>
      <c r="J132" s="27"/>
      <c r="K132" s="27"/>
      <c r="L132" s="27"/>
      <c r="M132" s="230"/>
      <c r="N132" s="230"/>
      <c r="O132" s="230"/>
      <c r="P132" s="230"/>
      <c r="Q132" s="230"/>
      <c r="R132" s="230"/>
      <c r="S132" s="230"/>
      <c r="T132" s="230"/>
      <c r="U132" s="230"/>
      <c r="V132" s="230"/>
      <c r="W132" s="230"/>
    </row>
    <row r="133" spans="1:23">
      <c r="A133" s="230"/>
      <c r="C133" s="230"/>
      <c r="D133" s="231"/>
      <c r="E133" s="230"/>
      <c r="F133" s="27"/>
      <c r="G133" s="27"/>
      <c r="H133" s="27"/>
      <c r="I133" s="27"/>
      <c r="J133" s="27"/>
      <c r="K133" s="27"/>
      <c r="L133" s="27"/>
      <c r="M133" s="230"/>
      <c r="N133" s="230"/>
      <c r="O133" s="230"/>
      <c r="P133" s="230"/>
      <c r="Q133" s="230"/>
      <c r="R133" s="230"/>
      <c r="S133" s="230"/>
      <c r="T133" s="230"/>
      <c r="U133" s="230"/>
      <c r="V133" s="230"/>
      <c r="W133" s="230"/>
    </row>
    <row r="134" spans="1:23">
      <c r="A134" s="230"/>
      <c r="C134" s="230"/>
      <c r="D134" s="231"/>
      <c r="E134" s="230"/>
      <c r="F134" s="27"/>
      <c r="G134" s="27"/>
      <c r="H134" s="27"/>
      <c r="I134" s="27"/>
      <c r="J134" s="27"/>
      <c r="K134" s="27"/>
      <c r="L134" s="27"/>
      <c r="M134" s="230"/>
      <c r="N134" s="230"/>
      <c r="O134" s="230"/>
      <c r="P134" s="230"/>
      <c r="Q134" s="230"/>
      <c r="R134" s="230"/>
      <c r="S134" s="230"/>
      <c r="T134" s="230"/>
      <c r="U134" s="230"/>
      <c r="V134" s="230"/>
      <c r="W134" s="230"/>
    </row>
    <row r="135" spans="1:23">
      <c r="A135" s="230"/>
      <c r="C135" s="230"/>
      <c r="D135" s="231"/>
      <c r="E135" s="230"/>
      <c r="F135" s="27"/>
      <c r="G135" s="27"/>
      <c r="H135" s="27"/>
      <c r="I135" s="27"/>
      <c r="J135" s="27"/>
      <c r="K135" s="27"/>
      <c r="L135" s="27"/>
      <c r="M135" s="230"/>
      <c r="N135" s="230"/>
      <c r="O135" s="230"/>
      <c r="P135" s="230"/>
      <c r="Q135" s="230"/>
      <c r="R135" s="230"/>
      <c r="S135" s="230"/>
      <c r="T135" s="230"/>
      <c r="U135" s="230"/>
      <c r="V135" s="230"/>
      <c r="W135" s="230"/>
    </row>
    <row r="136" spans="1:23">
      <c r="A136" s="230"/>
      <c r="C136" s="230"/>
      <c r="D136" s="231"/>
      <c r="E136" s="230"/>
      <c r="F136" s="27"/>
      <c r="G136" s="27"/>
      <c r="H136" s="27"/>
      <c r="I136" s="27"/>
      <c r="J136" s="27"/>
      <c r="K136" s="27"/>
      <c r="L136" s="27"/>
      <c r="M136" s="230"/>
      <c r="N136" s="230"/>
      <c r="O136" s="230"/>
      <c r="P136" s="230"/>
      <c r="Q136" s="230"/>
      <c r="R136" s="230"/>
      <c r="S136" s="230"/>
      <c r="T136" s="230"/>
      <c r="U136" s="230"/>
      <c r="V136" s="230"/>
      <c r="W136" s="230"/>
    </row>
    <row r="137" spans="1:23">
      <c r="A137" s="230"/>
      <c r="C137" s="230"/>
      <c r="D137" s="231"/>
      <c r="E137" s="230"/>
      <c r="F137" s="27"/>
      <c r="G137" s="27"/>
      <c r="H137" s="27"/>
      <c r="I137" s="27"/>
      <c r="J137" s="27"/>
      <c r="K137" s="27"/>
      <c r="L137" s="27"/>
      <c r="M137" s="230"/>
      <c r="N137" s="230"/>
      <c r="O137" s="230"/>
      <c r="P137" s="230"/>
      <c r="Q137" s="230"/>
      <c r="R137" s="230"/>
      <c r="S137" s="230"/>
      <c r="T137" s="230"/>
      <c r="U137" s="230"/>
      <c r="V137" s="230"/>
      <c r="W137" s="230"/>
    </row>
    <row r="138" spans="1:23">
      <c r="A138" s="230"/>
      <c r="C138" s="230"/>
      <c r="D138" s="231"/>
      <c r="E138" s="230"/>
      <c r="F138" s="27"/>
      <c r="G138" s="27"/>
      <c r="H138" s="27"/>
      <c r="I138" s="27"/>
      <c r="J138" s="27"/>
      <c r="K138" s="27"/>
      <c r="L138" s="27"/>
      <c r="M138" s="230"/>
      <c r="N138" s="230"/>
      <c r="O138" s="230"/>
      <c r="P138" s="230"/>
      <c r="Q138" s="230"/>
      <c r="R138" s="230"/>
      <c r="S138" s="230"/>
      <c r="T138" s="230"/>
      <c r="U138" s="230"/>
      <c r="V138" s="230"/>
      <c r="W138" s="230"/>
    </row>
    <row r="139" spans="1:23">
      <c r="A139" s="230"/>
      <c r="C139" s="230"/>
      <c r="D139" s="231"/>
      <c r="E139" s="230"/>
      <c r="F139" s="27"/>
      <c r="G139" s="27"/>
      <c r="H139" s="27"/>
      <c r="I139" s="27"/>
      <c r="J139" s="27"/>
      <c r="K139" s="27"/>
      <c r="L139" s="27"/>
      <c r="M139" s="230"/>
      <c r="N139" s="230"/>
      <c r="O139" s="230"/>
      <c r="P139" s="230"/>
      <c r="Q139" s="230"/>
      <c r="R139" s="230"/>
      <c r="S139" s="230"/>
      <c r="T139" s="230"/>
      <c r="U139" s="230"/>
      <c r="V139" s="230"/>
      <c r="W139" s="230"/>
    </row>
    <row r="140" spans="1:23">
      <c r="A140" s="230"/>
      <c r="C140" s="230"/>
      <c r="D140" s="231"/>
      <c r="E140" s="230"/>
      <c r="F140" s="27"/>
      <c r="G140" s="27"/>
      <c r="H140" s="27"/>
      <c r="I140" s="27"/>
      <c r="J140" s="27"/>
      <c r="K140" s="27"/>
      <c r="L140" s="27"/>
      <c r="M140" s="230"/>
      <c r="N140" s="230"/>
      <c r="O140" s="230"/>
      <c r="P140" s="230"/>
      <c r="Q140" s="230"/>
      <c r="R140" s="230"/>
      <c r="S140" s="230"/>
      <c r="T140" s="230"/>
      <c r="U140" s="230"/>
      <c r="V140" s="230"/>
      <c r="W140" s="230"/>
    </row>
    <row r="141" spans="1:23">
      <c r="A141" s="230"/>
      <c r="C141" s="230"/>
      <c r="D141" s="231"/>
      <c r="E141" s="230"/>
      <c r="F141" s="27"/>
      <c r="G141" s="27"/>
      <c r="H141" s="27"/>
      <c r="I141" s="27"/>
      <c r="J141" s="27"/>
      <c r="K141" s="27"/>
      <c r="L141" s="27"/>
      <c r="M141" s="230"/>
      <c r="N141" s="230"/>
      <c r="O141" s="230"/>
      <c r="P141" s="230"/>
      <c r="Q141" s="230"/>
      <c r="R141" s="230"/>
      <c r="S141" s="230"/>
      <c r="T141" s="230"/>
      <c r="U141" s="230"/>
      <c r="V141" s="230"/>
      <c r="W141" s="230"/>
    </row>
    <row r="142" spans="1:23">
      <c r="A142" s="230"/>
      <c r="C142" s="230"/>
      <c r="D142" s="231"/>
      <c r="E142" s="230"/>
      <c r="F142" s="27"/>
      <c r="G142" s="27"/>
      <c r="H142" s="27"/>
      <c r="I142" s="27"/>
      <c r="J142" s="27"/>
      <c r="K142" s="27"/>
      <c r="L142" s="27"/>
      <c r="M142" s="230"/>
      <c r="N142" s="230"/>
      <c r="O142" s="230"/>
      <c r="P142" s="230"/>
      <c r="Q142" s="230"/>
      <c r="R142" s="230"/>
      <c r="S142" s="230"/>
      <c r="T142" s="230"/>
      <c r="U142" s="230"/>
      <c r="V142" s="230"/>
      <c r="W142" s="230"/>
    </row>
    <row r="143" spans="1:23">
      <c r="A143" s="230"/>
      <c r="C143" s="230"/>
      <c r="D143" s="231"/>
      <c r="E143" s="230"/>
      <c r="F143" s="27"/>
      <c r="G143" s="27"/>
      <c r="H143" s="27"/>
      <c r="I143" s="27"/>
      <c r="J143" s="27"/>
      <c r="K143" s="27"/>
      <c r="L143" s="27"/>
      <c r="M143" s="230"/>
      <c r="N143" s="230"/>
      <c r="O143" s="230"/>
      <c r="P143" s="230"/>
      <c r="Q143" s="230"/>
      <c r="R143" s="230"/>
      <c r="S143" s="230"/>
      <c r="T143" s="230"/>
      <c r="U143" s="230"/>
      <c r="V143" s="230"/>
      <c r="W143" s="230"/>
    </row>
    <row r="144" spans="1:23">
      <c r="A144" s="230"/>
      <c r="C144" s="230"/>
      <c r="D144" s="231"/>
      <c r="E144" s="230"/>
      <c r="F144" s="27"/>
      <c r="G144" s="27"/>
      <c r="H144" s="27"/>
      <c r="I144" s="27"/>
      <c r="J144" s="27"/>
      <c r="K144" s="27"/>
      <c r="L144" s="27"/>
      <c r="M144" s="230"/>
      <c r="N144" s="230"/>
      <c r="O144" s="230"/>
      <c r="P144" s="230"/>
      <c r="Q144" s="230"/>
      <c r="R144" s="230"/>
      <c r="S144" s="230"/>
      <c r="T144" s="230"/>
      <c r="U144" s="230"/>
      <c r="V144" s="230"/>
      <c r="W144" s="230"/>
    </row>
    <row r="145" spans="1:23">
      <c r="A145" s="230"/>
      <c r="C145" s="230"/>
      <c r="D145" s="231"/>
      <c r="E145" s="230"/>
      <c r="F145" s="27"/>
      <c r="G145" s="27"/>
      <c r="H145" s="27"/>
      <c r="I145" s="27"/>
      <c r="J145" s="27"/>
      <c r="K145" s="27"/>
      <c r="L145" s="27"/>
      <c r="M145" s="230"/>
      <c r="N145" s="230"/>
      <c r="O145" s="230"/>
      <c r="P145" s="230"/>
      <c r="Q145" s="230"/>
      <c r="R145" s="230"/>
      <c r="S145" s="230"/>
      <c r="T145" s="230"/>
      <c r="U145" s="230"/>
      <c r="V145" s="230"/>
      <c r="W145" s="230"/>
    </row>
    <row r="146" spans="1:23">
      <c r="A146" s="230"/>
      <c r="C146" s="230"/>
      <c r="D146" s="231"/>
      <c r="E146" s="230"/>
      <c r="F146" s="27"/>
      <c r="G146" s="27"/>
      <c r="H146" s="27"/>
      <c r="I146" s="27"/>
      <c r="J146" s="27"/>
      <c r="K146" s="27"/>
      <c r="L146" s="27"/>
      <c r="M146" s="230"/>
      <c r="N146" s="230"/>
      <c r="O146" s="230"/>
      <c r="P146" s="230"/>
      <c r="Q146" s="230"/>
      <c r="R146" s="230"/>
      <c r="S146" s="230"/>
      <c r="T146" s="230"/>
      <c r="U146" s="230"/>
      <c r="V146" s="230"/>
      <c r="W146" s="230"/>
    </row>
    <row r="147" spans="1:23">
      <c r="A147" s="230"/>
      <c r="C147" s="230"/>
      <c r="D147" s="231"/>
      <c r="E147" s="230"/>
      <c r="F147" s="27"/>
      <c r="G147" s="27"/>
      <c r="H147" s="27"/>
      <c r="I147" s="27"/>
      <c r="J147" s="27"/>
      <c r="K147" s="27"/>
      <c r="L147" s="27"/>
      <c r="M147" s="230"/>
      <c r="N147" s="230"/>
      <c r="O147" s="230"/>
      <c r="P147" s="230"/>
      <c r="Q147" s="230"/>
      <c r="R147" s="230"/>
      <c r="S147" s="230"/>
      <c r="T147" s="230"/>
      <c r="U147" s="230"/>
      <c r="V147" s="230"/>
      <c r="W147" s="230"/>
    </row>
    <row r="148" spans="1:23">
      <c r="A148" s="230"/>
      <c r="C148" s="230"/>
      <c r="D148" s="231"/>
      <c r="E148" s="230"/>
      <c r="F148" s="27"/>
      <c r="G148" s="27"/>
      <c r="H148" s="27"/>
      <c r="I148" s="27"/>
      <c r="J148" s="27"/>
      <c r="K148" s="27"/>
      <c r="L148" s="27"/>
      <c r="M148" s="230"/>
      <c r="N148" s="230"/>
      <c r="O148" s="230"/>
      <c r="P148" s="230"/>
      <c r="Q148" s="230"/>
      <c r="R148" s="230"/>
      <c r="S148" s="230"/>
      <c r="T148" s="230"/>
      <c r="U148" s="230"/>
      <c r="V148" s="230"/>
      <c r="W148" s="230"/>
    </row>
    <row r="149" spans="1:23">
      <c r="A149" s="230"/>
      <c r="C149" s="230"/>
      <c r="D149" s="231"/>
      <c r="E149" s="230"/>
      <c r="F149" s="27"/>
      <c r="G149" s="27"/>
      <c r="H149" s="27"/>
      <c r="I149" s="27"/>
      <c r="J149" s="27"/>
      <c r="K149" s="27"/>
      <c r="L149" s="27"/>
      <c r="M149" s="230"/>
      <c r="N149" s="230"/>
      <c r="O149" s="230"/>
      <c r="P149" s="230"/>
      <c r="Q149" s="230"/>
      <c r="R149" s="230"/>
      <c r="S149" s="230"/>
      <c r="T149" s="230"/>
      <c r="U149" s="230"/>
      <c r="V149" s="230"/>
      <c r="W149" s="230"/>
    </row>
    <row r="150" spans="1:23">
      <c r="A150" s="230"/>
      <c r="C150" s="230"/>
      <c r="D150" s="231"/>
      <c r="E150" s="230"/>
      <c r="F150" s="27"/>
      <c r="G150" s="27"/>
      <c r="H150" s="27"/>
      <c r="I150" s="27"/>
      <c r="J150" s="27"/>
      <c r="K150" s="27"/>
      <c r="L150" s="27"/>
      <c r="M150" s="230"/>
      <c r="N150" s="230"/>
      <c r="O150" s="230"/>
      <c r="P150" s="230"/>
      <c r="Q150" s="230"/>
      <c r="R150" s="230"/>
      <c r="S150" s="230"/>
      <c r="T150" s="230"/>
      <c r="U150" s="230"/>
      <c r="V150" s="230"/>
      <c r="W150" s="230"/>
    </row>
    <row r="151" spans="1:23">
      <c r="A151" s="230"/>
      <c r="C151" s="230"/>
      <c r="D151" s="231"/>
      <c r="E151" s="230"/>
      <c r="F151" s="27"/>
      <c r="G151" s="27"/>
      <c r="H151" s="27"/>
      <c r="I151" s="27"/>
      <c r="J151" s="27"/>
      <c r="K151" s="27"/>
      <c r="L151" s="27"/>
      <c r="M151" s="230"/>
      <c r="N151" s="230"/>
      <c r="O151" s="230"/>
      <c r="P151" s="230"/>
      <c r="Q151" s="230"/>
      <c r="R151" s="230"/>
      <c r="S151" s="230"/>
      <c r="T151" s="230"/>
      <c r="U151" s="230"/>
      <c r="V151" s="230"/>
      <c r="W151" s="230"/>
    </row>
    <row r="152" spans="1:23">
      <c r="A152" s="230"/>
      <c r="C152" s="230"/>
      <c r="D152" s="231"/>
      <c r="E152" s="230"/>
      <c r="F152" s="27"/>
      <c r="G152" s="27"/>
      <c r="H152" s="27"/>
      <c r="I152" s="27"/>
      <c r="J152" s="27"/>
      <c r="K152" s="27"/>
      <c r="L152" s="27"/>
      <c r="M152" s="230"/>
      <c r="N152" s="230"/>
      <c r="O152" s="230"/>
      <c r="P152" s="230"/>
      <c r="Q152" s="230"/>
      <c r="R152" s="230"/>
      <c r="S152" s="230"/>
      <c r="T152" s="230"/>
      <c r="U152" s="230"/>
      <c r="V152" s="230"/>
      <c r="W152" s="230"/>
    </row>
    <row r="153" spans="1:23">
      <c r="A153" s="230"/>
      <c r="C153" s="230"/>
      <c r="D153" s="231"/>
      <c r="E153" s="230"/>
      <c r="F153" s="27"/>
      <c r="G153" s="27"/>
      <c r="H153" s="27"/>
      <c r="I153" s="27"/>
      <c r="J153" s="27"/>
      <c r="K153" s="27"/>
      <c r="L153" s="27"/>
      <c r="M153" s="230"/>
      <c r="N153" s="230"/>
      <c r="O153" s="230"/>
      <c r="P153" s="230"/>
      <c r="Q153" s="230"/>
      <c r="R153" s="230"/>
      <c r="S153" s="230"/>
      <c r="T153" s="230"/>
      <c r="U153" s="230"/>
      <c r="V153" s="230"/>
      <c r="W153" s="230"/>
    </row>
    <row r="154" spans="1:23">
      <c r="A154" s="230"/>
      <c r="C154" s="230"/>
      <c r="D154" s="231"/>
      <c r="E154" s="230"/>
      <c r="F154" s="27"/>
      <c r="G154" s="27"/>
      <c r="H154" s="27"/>
      <c r="I154" s="27"/>
      <c r="J154" s="27"/>
      <c r="K154" s="27"/>
      <c r="L154" s="27"/>
      <c r="M154" s="230"/>
      <c r="N154" s="230"/>
      <c r="O154" s="230"/>
      <c r="P154" s="230"/>
      <c r="Q154" s="230"/>
      <c r="R154" s="230"/>
      <c r="S154" s="230"/>
      <c r="T154" s="230"/>
      <c r="U154" s="230"/>
      <c r="V154" s="230"/>
      <c r="W154" s="230"/>
    </row>
    <row r="155" spans="1:23">
      <c r="A155" s="230"/>
      <c r="C155" s="230"/>
      <c r="D155" s="231"/>
      <c r="E155" s="230"/>
      <c r="F155" s="27"/>
      <c r="G155" s="27"/>
      <c r="H155" s="27"/>
      <c r="I155" s="27"/>
      <c r="J155" s="27"/>
      <c r="K155" s="27"/>
      <c r="L155" s="27"/>
      <c r="M155" s="230"/>
      <c r="N155" s="230"/>
      <c r="O155" s="230"/>
      <c r="P155" s="230"/>
      <c r="Q155" s="230"/>
      <c r="R155" s="230"/>
      <c r="S155" s="230"/>
      <c r="T155" s="230"/>
      <c r="U155" s="230"/>
      <c r="V155" s="230"/>
      <c r="W155" s="230"/>
    </row>
    <row r="156" spans="1:23">
      <c r="A156" s="230"/>
      <c r="C156" s="230"/>
      <c r="D156" s="231"/>
      <c r="E156" s="230"/>
      <c r="F156" s="27"/>
      <c r="G156" s="27"/>
      <c r="H156" s="27"/>
      <c r="I156" s="27"/>
      <c r="J156" s="27"/>
      <c r="K156" s="27"/>
      <c r="L156" s="27"/>
      <c r="M156" s="230"/>
      <c r="N156" s="230"/>
      <c r="O156" s="230"/>
      <c r="P156" s="230"/>
      <c r="Q156" s="230"/>
      <c r="R156" s="230"/>
      <c r="S156" s="230"/>
      <c r="T156" s="230"/>
      <c r="U156" s="230"/>
      <c r="V156" s="230"/>
      <c r="W156" s="230"/>
    </row>
    <row r="157" spans="1:23">
      <c r="A157" s="230"/>
      <c r="C157" s="230"/>
      <c r="D157" s="231"/>
      <c r="E157" s="230"/>
      <c r="F157" s="27"/>
      <c r="G157" s="27"/>
      <c r="H157" s="27"/>
      <c r="I157" s="27"/>
      <c r="J157" s="27"/>
      <c r="K157" s="27"/>
      <c r="L157" s="27"/>
      <c r="M157" s="230"/>
      <c r="N157" s="230"/>
      <c r="O157" s="230"/>
      <c r="P157" s="230"/>
      <c r="Q157" s="230"/>
      <c r="R157" s="230"/>
      <c r="S157" s="230"/>
      <c r="T157" s="230"/>
      <c r="U157" s="230"/>
      <c r="V157" s="230"/>
      <c r="W157" s="230"/>
    </row>
    <row r="158" spans="1:23">
      <c r="A158" s="230"/>
      <c r="C158" s="230"/>
      <c r="D158" s="231"/>
      <c r="E158" s="230"/>
      <c r="F158" s="27"/>
      <c r="G158" s="27"/>
      <c r="H158" s="27"/>
      <c r="I158" s="27"/>
      <c r="J158" s="27"/>
      <c r="K158" s="27"/>
      <c r="L158" s="27"/>
      <c r="M158" s="230"/>
      <c r="N158" s="230"/>
      <c r="O158" s="230"/>
      <c r="P158" s="230"/>
      <c r="Q158" s="230"/>
      <c r="R158" s="230"/>
      <c r="S158" s="230"/>
      <c r="T158" s="230"/>
      <c r="U158" s="230"/>
      <c r="V158" s="230"/>
      <c r="W158" s="230"/>
    </row>
    <row r="159" spans="1:23">
      <c r="A159" s="230"/>
      <c r="C159" s="230"/>
      <c r="D159" s="231"/>
      <c r="E159" s="230"/>
      <c r="F159" s="27"/>
      <c r="G159" s="27"/>
      <c r="H159" s="27"/>
      <c r="I159" s="27"/>
      <c r="J159" s="27"/>
      <c r="K159" s="27"/>
      <c r="L159" s="27"/>
      <c r="M159" s="230"/>
      <c r="N159" s="230"/>
      <c r="O159" s="230"/>
      <c r="P159" s="230"/>
      <c r="Q159" s="230"/>
      <c r="R159" s="230"/>
      <c r="S159" s="230"/>
      <c r="T159" s="230"/>
      <c r="U159" s="230"/>
      <c r="V159" s="230"/>
      <c r="W159" s="230"/>
    </row>
    <row r="160" spans="1:23">
      <c r="A160" s="230"/>
      <c r="C160" s="230"/>
      <c r="D160" s="231"/>
      <c r="E160" s="230"/>
      <c r="F160" s="27"/>
      <c r="G160" s="27"/>
      <c r="H160" s="27"/>
      <c r="I160" s="27"/>
      <c r="J160" s="27"/>
      <c r="K160" s="27"/>
      <c r="L160" s="27"/>
      <c r="M160" s="230"/>
      <c r="N160" s="230"/>
      <c r="O160" s="230"/>
      <c r="P160" s="230"/>
      <c r="Q160" s="230"/>
      <c r="R160" s="230"/>
      <c r="S160" s="230"/>
      <c r="T160" s="230"/>
      <c r="U160" s="230"/>
      <c r="V160" s="230"/>
      <c r="W160" s="230"/>
    </row>
    <row r="161" spans="1:23">
      <c r="A161" s="230"/>
      <c r="C161" s="230"/>
      <c r="D161" s="231"/>
      <c r="E161" s="230"/>
      <c r="F161" s="27"/>
      <c r="G161" s="27"/>
      <c r="H161" s="27"/>
      <c r="I161" s="27"/>
      <c r="J161" s="27"/>
      <c r="K161" s="27"/>
      <c r="L161" s="27"/>
      <c r="M161" s="230"/>
      <c r="N161" s="230"/>
      <c r="O161" s="230"/>
      <c r="P161" s="230"/>
      <c r="Q161" s="230"/>
      <c r="R161" s="230"/>
      <c r="S161" s="230"/>
      <c r="T161" s="230"/>
      <c r="U161" s="230"/>
      <c r="V161" s="230"/>
      <c r="W161" s="230"/>
    </row>
    <row r="162" spans="1:23">
      <c r="A162" s="230"/>
      <c r="C162" s="230"/>
      <c r="D162" s="231"/>
      <c r="E162" s="230"/>
      <c r="F162" s="27"/>
      <c r="G162" s="27"/>
      <c r="H162" s="27"/>
      <c r="I162" s="27"/>
      <c r="J162" s="27"/>
      <c r="K162" s="27"/>
      <c r="L162" s="27"/>
      <c r="M162" s="230"/>
      <c r="N162" s="230"/>
      <c r="O162" s="230"/>
      <c r="P162" s="230"/>
      <c r="Q162" s="230"/>
      <c r="R162" s="230"/>
      <c r="S162" s="230"/>
      <c r="T162" s="230"/>
      <c r="U162" s="230"/>
      <c r="V162" s="230"/>
      <c r="W162" s="230"/>
    </row>
    <row r="163" spans="1:23">
      <c r="A163" s="230"/>
      <c r="C163" s="230"/>
      <c r="D163" s="231"/>
      <c r="E163" s="230"/>
      <c r="F163" s="27"/>
      <c r="G163" s="27"/>
      <c r="H163" s="27"/>
      <c r="I163" s="27"/>
      <c r="J163" s="27"/>
      <c r="K163" s="27"/>
      <c r="L163" s="27"/>
      <c r="M163" s="230"/>
      <c r="N163" s="230"/>
      <c r="O163" s="230"/>
      <c r="P163" s="230"/>
      <c r="Q163" s="230"/>
      <c r="R163" s="230"/>
      <c r="S163" s="230"/>
      <c r="T163" s="230"/>
      <c r="U163" s="230"/>
      <c r="V163" s="230"/>
      <c r="W163" s="230"/>
    </row>
    <row r="164" spans="1:23">
      <c r="A164" s="230"/>
      <c r="C164" s="230"/>
      <c r="D164" s="231"/>
      <c r="E164" s="230"/>
      <c r="F164" s="27"/>
      <c r="G164" s="27"/>
      <c r="H164" s="27"/>
      <c r="I164" s="27"/>
      <c r="J164" s="27"/>
      <c r="K164" s="27"/>
      <c r="L164" s="27"/>
      <c r="M164" s="230"/>
      <c r="N164" s="230"/>
      <c r="O164" s="230"/>
      <c r="P164" s="230"/>
      <c r="Q164" s="230"/>
      <c r="R164" s="230"/>
      <c r="S164" s="230"/>
      <c r="T164" s="230"/>
      <c r="U164" s="230"/>
      <c r="V164" s="230"/>
      <c r="W164" s="230"/>
    </row>
    <row r="165" spans="1:23">
      <c r="A165" s="230"/>
      <c r="C165" s="230"/>
      <c r="D165" s="231"/>
      <c r="E165" s="230"/>
      <c r="F165" s="27"/>
      <c r="G165" s="27"/>
      <c r="H165" s="27"/>
      <c r="I165" s="27"/>
      <c r="J165" s="27"/>
      <c r="K165" s="27"/>
      <c r="L165" s="27"/>
      <c r="M165" s="230"/>
      <c r="N165" s="230"/>
      <c r="O165" s="230"/>
      <c r="P165" s="230"/>
      <c r="Q165" s="230"/>
      <c r="R165" s="230"/>
      <c r="S165" s="230"/>
      <c r="T165" s="230"/>
      <c r="U165" s="230"/>
      <c r="V165" s="230"/>
      <c r="W165" s="230"/>
    </row>
    <row r="166" spans="1:23">
      <c r="A166" s="230"/>
      <c r="C166" s="230"/>
      <c r="D166" s="231"/>
      <c r="E166" s="230"/>
      <c r="F166" s="27"/>
      <c r="G166" s="27"/>
      <c r="H166" s="27"/>
      <c r="I166" s="27"/>
      <c r="J166" s="27"/>
      <c r="K166" s="27"/>
      <c r="L166" s="27"/>
      <c r="M166" s="230"/>
      <c r="N166" s="230"/>
      <c r="O166" s="230"/>
      <c r="P166" s="230"/>
      <c r="Q166" s="230"/>
      <c r="R166" s="230"/>
      <c r="S166" s="230"/>
      <c r="T166" s="230"/>
      <c r="U166" s="230"/>
      <c r="V166" s="230"/>
      <c r="W166" s="230"/>
    </row>
    <row r="167" spans="1:23">
      <c r="A167" s="230"/>
      <c r="C167" s="230"/>
      <c r="D167" s="231"/>
      <c r="E167" s="230"/>
      <c r="F167" s="27"/>
      <c r="G167" s="27"/>
      <c r="H167" s="27"/>
      <c r="I167" s="27"/>
      <c r="J167" s="27"/>
      <c r="K167" s="27"/>
      <c r="L167" s="27"/>
      <c r="M167" s="230"/>
      <c r="N167" s="230"/>
      <c r="O167" s="230"/>
      <c r="P167" s="230"/>
      <c r="Q167" s="230"/>
      <c r="R167" s="230"/>
      <c r="S167" s="230"/>
      <c r="T167" s="230"/>
      <c r="U167" s="230"/>
      <c r="V167" s="230"/>
      <c r="W167" s="230"/>
    </row>
    <row r="168" spans="1:23">
      <c r="A168" s="230"/>
      <c r="C168" s="230"/>
      <c r="D168" s="231"/>
      <c r="E168" s="230"/>
      <c r="F168" s="27"/>
      <c r="G168" s="27"/>
      <c r="H168" s="27"/>
      <c r="I168" s="27"/>
      <c r="J168" s="27"/>
      <c r="K168" s="27"/>
      <c r="L168" s="27"/>
      <c r="M168" s="230"/>
      <c r="N168" s="230"/>
      <c r="O168" s="230"/>
      <c r="P168" s="230"/>
      <c r="Q168" s="230"/>
      <c r="R168" s="230"/>
      <c r="S168" s="230"/>
      <c r="T168" s="230"/>
      <c r="U168" s="230"/>
      <c r="V168" s="230"/>
      <c r="W168" s="230"/>
    </row>
    <row r="169" spans="1:23">
      <c r="A169" s="230"/>
      <c r="C169" s="230"/>
      <c r="D169" s="231"/>
      <c r="E169" s="230"/>
      <c r="F169" s="27"/>
      <c r="G169" s="27"/>
      <c r="H169" s="27"/>
      <c r="I169" s="27"/>
      <c r="J169" s="27"/>
      <c r="K169" s="27"/>
      <c r="L169" s="27"/>
      <c r="M169" s="230"/>
      <c r="N169" s="230"/>
      <c r="O169" s="230"/>
      <c r="P169" s="230"/>
      <c r="Q169" s="230"/>
      <c r="R169" s="230"/>
      <c r="S169" s="230"/>
      <c r="T169" s="230"/>
      <c r="U169" s="230"/>
      <c r="V169" s="230"/>
      <c r="W169" s="230"/>
    </row>
    <row r="170" spans="1:23">
      <c r="A170" s="230"/>
      <c r="C170" s="230"/>
      <c r="D170" s="231"/>
      <c r="E170" s="230"/>
      <c r="F170" s="27"/>
      <c r="G170" s="27"/>
      <c r="H170" s="27"/>
      <c r="I170" s="27"/>
      <c r="J170" s="27"/>
      <c r="K170" s="27"/>
      <c r="L170" s="27"/>
      <c r="M170" s="230"/>
      <c r="N170" s="230"/>
      <c r="O170" s="230"/>
      <c r="P170" s="230"/>
      <c r="Q170" s="230"/>
      <c r="R170" s="230"/>
      <c r="S170" s="230"/>
      <c r="T170" s="230"/>
      <c r="U170" s="230"/>
      <c r="V170" s="230"/>
      <c r="W170" s="230"/>
    </row>
    <row r="171" spans="1:23">
      <c r="A171" s="230"/>
      <c r="C171" s="230"/>
      <c r="D171" s="231"/>
      <c r="E171" s="230"/>
      <c r="F171" s="27"/>
      <c r="G171" s="27"/>
      <c r="H171" s="27"/>
      <c r="I171" s="27"/>
      <c r="J171" s="27"/>
      <c r="K171" s="27"/>
      <c r="L171" s="27"/>
      <c r="M171" s="230"/>
      <c r="N171" s="230"/>
      <c r="O171" s="230"/>
      <c r="P171" s="230"/>
      <c r="Q171" s="230"/>
      <c r="R171" s="230"/>
      <c r="S171" s="230"/>
      <c r="T171" s="230"/>
      <c r="U171" s="230"/>
      <c r="V171" s="230"/>
      <c r="W171" s="230"/>
    </row>
    <row r="172" spans="1:23">
      <c r="A172" s="230"/>
      <c r="C172" s="230"/>
      <c r="D172" s="231"/>
      <c r="E172" s="230"/>
      <c r="F172" s="27"/>
      <c r="G172" s="27"/>
      <c r="H172" s="27"/>
      <c r="I172" s="27"/>
      <c r="J172" s="27"/>
      <c r="K172" s="27"/>
      <c r="L172" s="27"/>
      <c r="M172" s="230"/>
      <c r="N172" s="230"/>
      <c r="O172" s="230"/>
      <c r="P172" s="230"/>
      <c r="Q172" s="230"/>
      <c r="R172" s="230"/>
      <c r="S172" s="230"/>
      <c r="T172" s="230"/>
      <c r="U172" s="230"/>
      <c r="V172" s="230"/>
      <c r="W172" s="230"/>
    </row>
    <row r="173" spans="1:23">
      <c r="A173" s="230"/>
      <c r="C173" s="230"/>
      <c r="D173" s="231"/>
      <c r="E173" s="230"/>
      <c r="F173" s="27"/>
      <c r="G173" s="27"/>
      <c r="H173" s="27"/>
      <c r="I173" s="27"/>
      <c r="J173" s="27"/>
      <c r="K173" s="27"/>
      <c r="L173" s="27"/>
      <c r="M173" s="230"/>
      <c r="N173" s="230"/>
      <c r="O173" s="230"/>
      <c r="P173" s="230"/>
      <c r="Q173" s="230"/>
      <c r="R173" s="230"/>
      <c r="S173" s="230"/>
      <c r="T173" s="230"/>
      <c r="U173" s="230"/>
      <c r="V173" s="230"/>
      <c r="W173" s="230"/>
    </row>
    <row r="174" spans="1:23">
      <c r="A174" s="230"/>
      <c r="C174" s="230"/>
      <c r="D174" s="231"/>
      <c r="E174" s="230"/>
      <c r="F174" s="27"/>
      <c r="G174" s="27"/>
      <c r="H174" s="27"/>
      <c r="I174" s="27"/>
      <c r="J174" s="27"/>
      <c r="K174" s="27"/>
      <c r="L174" s="27"/>
      <c r="M174" s="230"/>
      <c r="N174" s="230"/>
      <c r="O174" s="230"/>
      <c r="P174" s="230"/>
      <c r="Q174" s="230"/>
      <c r="R174" s="230"/>
      <c r="S174" s="230"/>
      <c r="T174" s="230"/>
      <c r="U174" s="230"/>
      <c r="V174" s="230"/>
      <c r="W174" s="230"/>
    </row>
    <row r="175" spans="1:23">
      <c r="A175" s="230"/>
      <c r="C175" s="230"/>
      <c r="D175" s="231"/>
      <c r="E175" s="230"/>
      <c r="F175" s="27"/>
      <c r="G175" s="27"/>
      <c r="H175" s="27"/>
      <c r="I175" s="27"/>
      <c r="J175" s="27"/>
      <c r="K175" s="27"/>
      <c r="L175" s="27"/>
      <c r="M175" s="230"/>
      <c r="N175" s="230"/>
      <c r="O175" s="230"/>
      <c r="P175" s="230"/>
      <c r="Q175" s="230"/>
      <c r="R175" s="230"/>
      <c r="S175" s="230"/>
      <c r="T175" s="230"/>
      <c r="U175" s="230"/>
      <c r="V175" s="230"/>
      <c r="W175" s="230"/>
    </row>
    <row r="176" spans="1:23">
      <c r="A176" s="230"/>
      <c r="C176" s="230"/>
      <c r="D176" s="231"/>
      <c r="E176" s="230"/>
      <c r="F176" s="27"/>
      <c r="G176" s="27"/>
      <c r="H176" s="27"/>
      <c r="I176" s="27"/>
      <c r="J176" s="27"/>
      <c r="K176" s="27"/>
      <c r="L176" s="27"/>
      <c r="M176" s="230"/>
      <c r="N176" s="230"/>
      <c r="O176" s="230"/>
      <c r="P176" s="230"/>
      <c r="Q176" s="230"/>
      <c r="R176" s="230"/>
      <c r="S176" s="230"/>
      <c r="T176" s="230"/>
      <c r="U176" s="230"/>
      <c r="V176" s="230"/>
      <c r="W176" s="230"/>
    </row>
    <row r="177" spans="1:23">
      <c r="A177" s="230"/>
      <c r="C177" s="230"/>
      <c r="D177" s="231"/>
      <c r="E177" s="230"/>
      <c r="F177" s="27"/>
      <c r="G177" s="27"/>
      <c r="H177" s="27"/>
      <c r="I177" s="27"/>
      <c r="J177" s="27"/>
      <c r="K177" s="27"/>
      <c r="L177" s="27"/>
      <c r="M177" s="230"/>
      <c r="N177" s="230"/>
      <c r="O177" s="230"/>
      <c r="P177" s="230"/>
      <c r="Q177" s="230"/>
      <c r="R177" s="230"/>
      <c r="S177" s="230"/>
      <c r="T177" s="230"/>
      <c r="U177" s="230"/>
      <c r="V177" s="230"/>
      <c r="W177" s="230"/>
    </row>
    <row r="178" spans="1:23">
      <c r="A178" s="230"/>
      <c r="C178" s="230"/>
      <c r="D178" s="231"/>
      <c r="E178" s="230"/>
      <c r="F178" s="27"/>
      <c r="G178" s="27"/>
      <c r="H178" s="27"/>
      <c r="I178" s="27"/>
      <c r="J178" s="27"/>
      <c r="K178" s="27"/>
      <c r="L178" s="27"/>
      <c r="M178" s="230"/>
      <c r="N178" s="230"/>
      <c r="O178" s="230"/>
      <c r="P178" s="230"/>
      <c r="Q178" s="230"/>
      <c r="R178" s="230"/>
      <c r="S178" s="230"/>
      <c r="T178" s="230"/>
      <c r="U178" s="230"/>
      <c r="V178" s="230"/>
      <c r="W178" s="230"/>
    </row>
    <row r="179" spans="1:23">
      <c r="A179" s="230"/>
      <c r="C179" s="230"/>
      <c r="D179" s="231"/>
      <c r="E179" s="230"/>
      <c r="F179" s="27"/>
      <c r="G179" s="27"/>
      <c r="H179" s="27"/>
      <c r="I179" s="27"/>
      <c r="J179" s="27"/>
      <c r="K179" s="27"/>
      <c r="L179" s="27"/>
      <c r="M179" s="230"/>
      <c r="N179" s="230"/>
      <c r="O179" s="230"/>
      <c r="P179" s="230"/>
      <c r="Q179" s="230"/>
      <c r="R179" s="230"/>
      <c r="S179" s="230"/>
      <c r="T179" s="230"/>
      <c r="U179" s="230"/>
      <c r="V179" s="230"/>
      <c r="W179" s="230"/>
    </row>
    <row r="180" spans="1:23">
      <c r="A180" s="230"/>
      <c r="C180" s="230"/>
      <c r="D180" s="231"/>
      <c r="E180" s="230"/>
      <c r="F180" s="27"/>
      <c r="G180" s="27"/>
      <c r="H180" s="27"/>
      <c r="I180" s="27"/>
      <c r="J180" s="27"/>
      <c r="K180" s="27"/>
      <c r="L180" s="27"/>
      <c r="M180" s="230"/>
      <c r="N180" s="230"/>
      <c r="O180" s="230"/>
      <c r="P180" s="230"/>
      <c r="Q180" s="230"/>
      <c r="R180" s="230"/>
      <c r="S180" s="230"/>
      <c r="T180" s="230"/>
      <c r="U180" s="230"/>
      <c r="V180" s="230"/>
      <c r="W180" s="230"/>
    </row>
  </sheetData>
  <autoFilter ref="K1:K158" xr:uid="{78DDC793-994C-424A-85DF-ACE2A62D20DF}"/>
  <sortState xmlns:xlrd2="http://schemas.microsoft.com/office/spreadsheetml/2017/richdata2" ref="A2:M132">
    <sortCondition ref="L2:L132"/>
  </sortState>
  <conditionalFormatting sqref="D1:D102 D104:D1048576">
    <cfRule type="containsText" dxfId="73" priority="35" operator="containsText" text="New/proposed indicator">
      <formula>NOT(ISERROR(SEARCH("New/proposed indicator",D1)))</formula>
    </cfRule>
  </conditionalFormatting>
  <conditionalFormatting sqref="G1:H102 G104:H1048576">
    <cfRule type="containsText" dxfId="72" priority="31" operator="containsText" text="Deepak">
      <formula>NOT(ISERROR(SEARCH("Deepak",G1)))</formula>
    </cfRule>
    <cfRule type="containsText" dxfId="71" priority="32" operator="containsText" text="Amy">
      <formula>NOT(ISERROR(SEARCH("Amy",G1)))</formula>
    </cfRule>
    <cfRule type="containsText" dxfId="70" priority="33" operator="containsText" text="Siraj">
      <formula>NOT(ISERROR(SEARCH("Siraj",G1)))</formula>
    </cfRule>
    <cfRule type="containsText" dxfId="69" priority="36" operator="containsText" text="Nahid">
      <formula>NOT(ISERROR(SEARCH("Nahid",G1)))</formula>
    </cfRule>
    <cfRule type="containsText" dxfId="68" priority="37" operator="containsText" text="Horacio">
      <formula>NOT(ISERROR(SEARCH("Horacio",G1)))</formula>
    </cfRule>
    <cfRule type="containsText" dxfId="67" priority="38" operator="containsText" text="Alberto">
      <formula>NOT(ISERROR(SEARCH("Alberto",G1)))</formula>
    </cfRule>
  </conditionalFormatting>
  <conditionalFormatting sqref="J1:L102 J104:L1048576">
    <cfRule type="cellIs" dxfId="66" priority="39" operator="equal">
      <formula>"In progress"</formula>
    </cfRule>
    <cfRule type="cellIs" dxfId="65" priority="40" operator="equal">
      <formula>"Pending"</formula>
    </cfRule>
    <cfRule type="cellIs" dxfId="64" priority="41" operator="equal">
      <formula>"Completed"</formula>
    </cfRule>
  </conditionalFormatting>
  <conditionalFormatting sqref="K1:K1048576">
    <cfRule type="containsText" dxfId="63" priority="1" operator="containsText" text="YES">
      <formula>NOT(ISERROR(SEARCH("YES",K1)))</formula>
    </cfRule>
  </conditionalFormatting>
  <conditionalFormatting sqref="L1:L102 L104:L1048576">
    <cfRule type="containsText" dxfId="62" priority="28" operator="containsText" text="Medium">
      <formula>NOT(ISERROR(SEARCH("Medium",L1)))</formula>
    </cfRule>
    <cfRule type="containsText" dxfId="61" priority="29" operator="containsText" text="High">
      <formula>NOT(ISERROR(SEARCH("High",L1)))</formula>
    </cfRule>
    <cfRule type="containsText" dxfId="60" priority="30" operator="containsText" text="Low">
      <formula>NOT(ISERROR(SEARCH("Low",L1)))</formula>
    </cfRule>
  </conditionalFormatting>
  <dataValidations count="1">
    <dataValidation type="list" allowBlank="1" showInputMessage="1" showErrorMessage="1" sqref="J104:J1048576 J79:J82 J83:J102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D104:D1048576 D79:D82 D83:D102 D2:D67 D68:D78</xm:sqref>
        </x14:dataValidation>
        <x14:dataValidation type="list" allowBlank="1" showInputMessage="1" showErrorMessage="1" xr:uid="{B110F943-3731-49F3-BFB4-076ADC8C91D1}">
          <x14:formula1>
            <xm:f>'Dropdown options'!$A$2:$A$35</xm:f>
          </x14:formula1>
          <xm:sqref>A104:A1048576 A79:A82 A83:A102 A2:A67 A68:A78</xm:sqref>
        </x14:dataValidation>
        <x14:dataValidation type="list" allowBlank="1" showInputMessage="1" showErrorMessage="1" xr:uid="{4FFF5928-C5C1-4CA9-B976-A3C638A045A2}">
          <x14:formula1>
            <xm:f>'Dropdown options'!$C$2:$C$4</xm:f>
          </x14:formula1>
          <xm:sqref>L79:L82 L83:L1048576 L2:L67 L68:L78</xm:sqref>
        </x14:dataValidation>
        <x14:dataValidation type="list" allowBlank="1" showInputMessage="1" showErrorMessage="1" xr:uid="{F1BBFA8D-CCD5-4C0A-84EE-998DB2C4E459}">
          <x14:formula1>
            <xm:f>'Dropdown options'!$C$5:$C$7</xm:f>
          </x14:formula1>
          <xm:sqref>K79:K82 K83:K1048576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dimension ref="A1:BG907"/>
  <sheetViews>
    <sheetView tabSelected="1" topLeftCell="B1" zoomScale="55" zoomScaleNormal="55" workbookViewId="0">
      <pane ySplit="2" topLeftCell="P815" activePane="bottomLeft" state="frozen"/>
      <selection pane="bottomLeft" activeCell="S1" sqref="S1:S1048576"/>
    </sheetView>
  </sheetViews>
  <sheetFormatPr defaultColWidth="9.140625" defaultRowHeight="15" customHeight="1"/>
  <cols>
    <col min="1" max="1" width="37.140625" style="344" customWidth="1"/>
    <col min="2" max="2" width="27.42578125" style="344" customWidth="1"/>
    <col min="3" max="3" width="33.7109375" style="344" customWidth="1"/>
    <col min="4" max="4" width="41.140625" style="438" customWidth="1"/>
    <col min="5" max="5" width="84.42578125" style="344" customWidth="1"/>
    <col min="6" max="6" width="12.28515625" style="363" customWidth="1"/>
    <col min="7" max="7" width="12.85546875" style="363" customWidth="1"/>
    <col min="8" max="8" width="12.28515625" style="363" customWidth="1"/>
    <col min="9" max="12" width="10.7109375" style="363" customWidth="1"/>
    <col min="13" max="14" width="11.85546875" style="363" customWidth="1"/>
    <col min="15" max="15" width="35.140625" style="344" customWidth="1"/>
    <col min="16" max="16" width="56.28515625" style="344" customWidth="1"/>
    <col min="17" max="17" width="49" style="345" customWidth="1"/>
    <col min="18" max="18" width="38.28515625" style="344" customWidth="1"/>
    <col min="19" max="19" width="19.28515625" style="363" customWidth="1"/>
    <col min="20" max="21" width="12.42578125" style="362" customWidth="1"/>
    <col min="22" max="22" width="34" style="344" customWidth="1"/>
    <col min="23" max="24" width="34" style="433" customWidth="1"/>
    <col min="25" max="25" width="13.85546875" style="362" customWidth="1"/>
    <col min="26" max="26" width="14" style="362" customWidth="1"/>
    <col min="27" max="27" width="34" style="344" customWidth="1"/>
    <col min="28" max="28" width="11.85546875" style="362" customWidth="1"/>
    <col min="29" max="32" width="34" style="433" customWidth="1"/>
    <col min="33" max="36" width="10.7109375" style="362" customWidth="1"/>
    <col min="37" max="38" width="14.85546875" style="362" customWidth="1"/>
    <col min="39" max="48" width="14.85546875" style="344" customWidth="1"/>
    <col min="49" max="49" width="32.85546875" style="344" customWidth="1"/>
    <col min="50" max="50" width="26.85546875" style="344" customWidth="1"/>
    <col min="51" max="59" width="27.7109375" style="344" customWidth="1"/>
    <col min="60" max="16384" width="9.140625" style="344"/>
  </cols>
  <sheetData>
    <row r="1" spans="1:59" s="463" customFormat="1" ht="60.75" customHeight="1">
      <c r="A1" s="502" t="s">
        <v>1686</v>
      </c>
      <c r="B1" s="503"/>
      <c r="C1" s="519" t="s">
        <v>1687</v>
      </c>
      <c r="D1" s="520"/>
      <c r="E1" s="521"/>
      <c r="F1" s="504" t="s">
        <v>1688</v>
      </c>
      <c r="G1" s="505"/>
      <c r="H1" s="506"/>
      <c r="I1" s="527" t="s">
        <v>1689</v>
      </c>
      <c r="J1" s="528"/>
      <c r="K1" s="528"/>
      <c r="L1" s="528"/>
      <c r="M1" s="528"/>
      <c r="N1" s="529"/>
      <c r="O1" s="462" t="s">
        <v>1690</v>
      </c>
      <c r="P1" s="522" t="s">
        <v>1691</v>
      </c>
      <c r="Q1" s="523"/>
      <c r="R1" s="466" t="s">
        <v>1692</v>
      </c>
      <c r="S1" s="498" t="s">
        <v>1693</v>
      </c>
      <c r="T1" s="507" t="s">
        <v>1694</v>
      </c>
      <c r="U1" s="508"/>
      <c r="V1" s="508"/>
      <c r="W1" s="508"/>
      <c r="X1" s="509"/>
      <c r="Y1" s="510" t="s">
        <v>1695</v>
      </c>
      <c r="Z1" s="511"/>
      <c r="AA1" s="512"/>
      <c r="AB1" s="524" t="s">
        <v>1696</v>
      </c>
      <c r="AC1" s="525"/>
      <c r="AD1" s="525"/>
      <c r="AE1" s="525"/>
      <c r="AF1" s="526"/>
      <c r="AG1" s="516" t="s">
        <v>1697</v>
      </c>
      <c r="AH1" s="517"/>
      <c r="AI1" s="517"/>
      <c r="AJ1" s="518"/>
      <c r="AK1" s="513" t="s">
        <v>1698</v>
      </c>
      <c r="AL1" s="514"/>
      <c r="AM1" s="514"/>
      <c r="AN1" s="514"/>
      <c r="AO1" s="514"/>
      <c r="AP1" s="514"/>
      <c r="AQ1" s="514"/>
      <c r="AR1" s="514"/>
      <c r="AS1" s="514"/>
      <c r="AT1" s="514"/>
      <c r="AU1" s="514"/>
      <c r="AV1" s="514"/>
      <c r="AW1" s="514"/>
      <c r="AX1" s="515"/>
      <c r="AY1" s="499" t="s">
        <v>1699</v>
      </c>
      <c r="AZ1" s="500"/>
      <c r="BA1" s="500"/>
      <c r="BB1" s="500"/>
      <c r="BC1" s="500"/>
      <c r="BD1" s="500"/>
      <c r="BE1" s="500"/>
      <c r="BF1" s="500"/>
      <c r="BG1" s="501"/>
    </row>
    <row r="2" spans="1:59" s="413" customFormat="1" ht="30.75">
      <c r="A2" s="468" t="s">
        <v>1</v>
      </c>
      <c r="B2" s="468" t="s">
        <v>1421</v>
      </c>
      <c r="C2" s="413" t="s">
        <v>1700</v>
      </c>
      <c r="D2" s="439" t="s">
        <v>1701</v>
      </c>
      <c r="E2" s="413" t="s">
        <v>14</v>
      </c>
      <c r="F2" s="457" t="s">
        <v>1702</v>
      </c>
      <c r="G2" s="457" t="s">
        <v>1703</v>
      </c>
      <c r="H2" s="457" t="s">
        <v>1704</v>
      </c>
      <c r="I2" s="448" t="s">
        <v>3</v>
      </c>
      <c r="J2" s="448" t="s">
        <v>4</v>
      </c>
      <c r="K2" s="448" t="s">
        <v>5</v>
      </c>
      <c r="L2" s="448" t="s">
        <v>6</v>
      </c>
      <c r="M2" s="449" t="s">
        <v>1705</v>
      </c>
      <c r="N2" s="449" t="s">
        <v>1706</v>
      </c>
      <c r="O2" s="462" t="s">
        <v>1707</v>
      </c>
      <c r="P2" s="466" t="s">
        <v>1708</v>
      </c>
      <c r="Q2" s="467" t="s">
        <v>1709</v>
      </c>
      <c r="R2" s="466" t="s">
        <v>1710</v>
      </c>
      <c r="S2" s="467" t="s">
        <v>1711</v>
      </c>
      <c r="T2" s="460" t="s">
        <v>1444</v>
      </c>
      <c r="U2" s="460" t="s">
        <v>1712</v>
      </c>
      <c r="V2" s="460" t="s">
        <v>1713</v>
      </c>
      <c r="W2" s="459" t="s">
        <v>21</v>
      </c>
      <c r="X2" s="459" t="s">
        <v>22</v>
      </c>
      <c r="Y2" s="458" t="s">
        <v>1714</v>
      </c>
      <c r="Z2" s="458" t="s">
        <v>1715</v>
      </c>
      <c r="AA2" s="495" t="s">
        <v>1716</v>
      </c>
      <c r="AB2" s="462" t="s">
        <v>16</v>
      </c>
      <c r="AC2" s="461" t="s">
        <v>17</v>
      </c>
      <c r="AD2" s="461" t="s">
        <v>18</v>
      </c>
      <c r="AE2" s="461" t="s">
        <v>19</v>
      </c>
      <c r="AF2" s="461" t="s">
        <v>20</v>
      </c>
      <c r="AG2" s="452" t="s">
        <v>29</v>
      </c>
      <c r="AH2" s="452" t="s">
        <v>30</v>
      </c>
      <c r="AI2" s="452" t="s">
        <v>31</v>
      </c>
      <c r="AJ2" s="452" t="s">
        <v>32</v>
      </c>
      <c r="AK2" s="451" t="s">
        <v>6</v>
      </c>
      <c r="AL2" s="451" t="s">
        <v>33</v>
      </c>
      <c r="AM2" s="451" t="s">
        <v>34</v>
      </c>
      <c r="AN2" s="451" t="s">
        <v>35</v>
      </c>
      <c r="AO2" s="451" t="s">
        <v>36</v>
      </c>
      <c r="AP2" s="451" t="s">
        <v>37</v>
      </c>
      <c r="AQ2" s="451" t="s">
        <v>38</v>
      </c>
      <c r="AR2" s="451" t="s">
        <v>39</v>
      </c>
      <c r="AS2" s="451" t="s">
        <v>40</v>
      </c>
      <c r="AT2" s="451" t="s">
        <v>41</v>
      </c>
      <c r="AU2" s="451" t="s">
        <v>42</v>
      </c>
      <c r="AV2" s="451" t="s">
        <v>43</v>
      </c>
      <c r="AW2" s="451" t="s">
        <v>1717</v>
      </c>
      <c r="AX2" s="450" t="s">
        <v>1718</v>
      </c>
      <c r="AY2" s="491" t="s">
        <v>1719</v>
      </c>
      <c r="AZ2" s="492" t="s">
        <v>1720</v>
      </c>
      <c r="BA2" s="492" t="s">
        <v>1721</v>
      </c>
      <c r="BB2" s="492" t="s">
        <v>1722</v>
      </c>
      <c r="BC2" s="492" t="s">
        <v>1723</v>
      </c>
      <c r="BD2" s="492" t="s">
        <v>1724</v>
      </c>
      <c r="BE2" s="492" t="s">
        <v>1725</v>
      </c>
      <c r="BF2" s="492" t="s">
        <v>1726</v>
      </c>
      <c r="BG2" s="492" t="s">
        <v>1727</v>
      </c>
    </row>
    <row r="3" spans="1:59" ht="244.5">
      <c r="A3" s="380" t="s">
        <v>1728</v>
      </c>
      <c r="B3" s="464" t="s">
        <v>1729</v>
      </c>
      <c r="C3" s="346" t="s">
        <v>51</v>
      </c>
      <c r="D3" s="438" t="s">
        <v>1730</v>
      </c>
      <c r="E3" s="345" t="s">
        <v>52</v>
      </c>
      <c r="F3" s="432"/>
      <c r="G3" s="433"/>
      <c r="H3" s="433"/>
      <c r="I3" s="478" t="s">
        <v>49</v>
      </c>
      <c r="J3" s="478" t="s">
        <v>49</v>
      </c>
      <c r="K3" s="478" t="s">
        <v>49</v>
      </c>
      <c r="L3" s="478" t="s">
        <v>49</v>
      </c>
      <c r="M3" s="478" t="s">
        <v>49</v>
      </c>
      <c r="N3" s="478"/>
      <c r="O3" s="345" t="s">
        <v>1731</v>
      </c>
      <c r="P3" s="345" t="str">
        <f>IF(F3="Yes", IF(Q3="", D3, Q3), "")</f>
        <v/>
      </c>
      <c r="R3" s="345"/>
      <c r="S3" s="433" t="str">
        <f>IF(LEN(R3)&gt;0, 3, IF(LEN(Q3)&gt;0, 2, IF(LEN(P3)&gt;0, 1, "")))</f>
        <v/>
      </c>
      <c r="T3" s="361" t="s">
        <v>1372</v>
      </c>
      <c r="U3" s="361" t="s">
        <v>61</v>
      </c>
      <c r="V3" s="344" t="s">
        <v>1732</v>
      </c>
      <c r="W3" s="433" t="s">
        <v>55</v>
      </c>
      <c r="X3" s="433" t="s">
        <v>56</v>
      </c>
      <c r="Y3" s="361">
        <v>2022</v>
      </c>
      <c r="Z3" s="361" t="s">
        <v>1733</v>
      </c>
      <c r="AA3" s="345" t="s">
        <v>1734</v>
      </c>
      <c r="AB3" s="361" t="str">
        <f>IFERROR(MID(D3, FIND("- SDG ", D3) + 6, LEN(D3) - FIND("- SDG ", D3) - 5), "")</f>
        <v/>
      </c>
      <c r="AD3" s="433" t="s">
        <v>53</v>
      </c>
      <c r="AE3" s="433" t="s">
        <v>54</v>
      </c>
      <c r="AF3" s="433" t="s">
        <v>53</v>
      </c>
      <c r="AG3" s="361" t="s">
        <v>62</v>
      </c>
      <c r="AH3" s="361" t="s">
        <v>62</v>
      </c>
      <c r="AI3" s="361" t="s">
        <v>49</v>
      </c>
      <c r="AJ3" s="361" t="s">
        <v>49</v>
      </c>
      <c r="AK3" s="361" t="s">
        <v>117</v>
      </c>
      <c r="AL3" s="361" t="s">
        <v>117</v>
      </c>
      <c r="AM3" s="361" t="s">
        <v>117</v>
      </c>
      <c r="AN3" s="361" t="s">
        <v>117</v>
      </c>
      <c r="AO3" s="361" t="s">
        <v>117</v>
      </c>
      <c r="AP3" s="361" t="s">
        <v>117</v>
      </c>
      <c r="AQ3" s="361" t="s">
        <v>117</v>
      </c>
      <c r="AR3" s="361" t="s">
        <v>117</v>
      </c>
      <c r="AS3" s="361" t="s">
        <v>117</v>
      </c>
      <c r="AT3" s="361" t="s">
        <v>117</v>
      </c>
      <c r="AU3" s="361" t="s">
        <v>117</v>
      </c>
      <c r="AV3" s="361" t="s">
        <v>117</v>
      </c>
      <c r="AW3" s="361" t="s">
        <v>63</v>
      </c>
      <c r="AX3" s="361" t="str">
        <f>_xlfn.CONCAT(
    IF(OR(AG3="YES", AG3="NO"), $AG$2 &amp; ", ", ""),
    IF(OR(AH3="YES", AH3="NO"), $AH$2 &amp; ", ", ""),
    IF(OR(AI3="YES", AI3="NO"), $AI$2 &amp; ", ", ""),
    IF(OR(AJ3="YES", AJ3="NO"), $AJ$2 &amp; ", ", ""),
    IF(OR(AK3="YES", AK3="NO"), $AK$2 &amp; ", ", ""),
    IF(OR(AL3="YES", AL3="NO"), $AL$2 &amp; ", ", ""),
    IF(OR(AM3="YES", AM3="NO"), $AM$2 &amp; ", ", ""),
    IF(OR(AN3="YES", AN3="NO"), $AN$2 &amp; ", ", ""),
    IF(OR(AO3="YES", AO3="NO"), $AO$2 &amp; ", ", ""),
    IF(OR(AP3="YES", AP3="NO"), $AP$2 &amp; ", ", ""),
    IF(OR(AQ3="YES", AQ3="NO"), $AQ$2 &amp; ", ", ""),
    IF(OR(AR3="YES", AR3="NO"), $AR$2 &amp; ", ", ""),
    IF(OR(AS3="YES", AS3="NO"), $AS$2 &amp; ", ", ""),
    IF(OR(AT3="YES", AT3="NO"), $AT$2 &amp; ", ", ""),
    IF(OR(AU3="YES", AU3="NO"), $AU$2 &amp; ", ", ""),
    IF(OR(AV3="YES", AV3="NO"), $AV$2, ""),
    IF(AW3&lt;&gt;"", AW3, "")
)</f>
        <v xml:space="preserve">SEX, AGE, RESIDENCE, WEALTH, </v>
      </c>
      <c r="AZ3" s="344" t="e">
        <f>INDEX('Standard Outcome Indicators'!$C$2:$C$900,MATCH(AY3,'Standard Outcome Indicators'!$B$2:$B$708,0))</f>
        <v>#N/A</v>
      </c>
      <c r="BA3" s="344" t="e">
        <f>INDEX('Standard Outcome Indicators'!$F$2:$F$900,MATCH(AY3,'Standard Outcome Indicators'!$B$2:$B$708,0))</f>
        <v>#N/A</v>
      </c>
      <c r="BB3" s="344" t="e">
        <f>INDEX('Standard Outcome Indicators'!$H$2:$H$900,MATCH(AY3,'Standard Outcome Indicators'!$B$2:$B$708,0))</f>
        <v>#N/A</v>
      </c>
      <c r="BC3" s="344" t="e">
        <f>INDEX('Standard Outcome Indicators'!$Q$2:$Q$900,MATCH(AY3,'Standard Outcome Indicators'!$B$2:$B$708,0))</f>
        <v>#N/A</v>
      </c>
      <c r="BD3" s="344" t="e">
        <f>INDEX('Standard Outcome Indicators'!$R$2:$R$900,MATCH(AY3,'Standard Outcome Indicators'!$B$2:$B$708,0))</f>
        <v>#N/A</v>
      </c>
      <c r="BE3" s="344" t="e">
        <f>INDEX('Standard Outcome Indicators'!$S$2:$S$900,MATCH(AY3,'Standard Outcome Indicators'!$B$2:$B$708,0))</f>
        <v>#N/A</v>
      </c>
      <c r="BF3" s="344" t="e">
        <f>INDEX('Standard Outcome Indicators'!$T$2:$T$900,MATCH(AY3,'Standard Outcome Indicators'!$B$2:$B$708,0))</f>
        <v>#N/A</v>
      </c>
      <c r="BG3" s="344" t="e">
        <f>INDEX('Standard Outcome Indicators'!$U$2:$U$900,MATCH(AY3,'Standard Outcome Indicators'!$B$2:$B$708,0))</f>
        <v>#N/A</v>
      </c>
    </row>
    <row r="4" spans="1:59" ht="167.25">
      <c r="A4" s="380" t="s">
        <v>1728</v>
      </c>
      <c r="B4" s="464" t="s">
        <v>1729</v>
      </c>
      <c r="C4" s="346" t="s">
        <v>1735</v>
      </c>
      <c r="D4" s="438" t="s">
        <v>1736</v>
      </c>
      <c r="E4" s="345" t="s">
        <v>1736</v>
      </c>
      <c r="F4" s="432"/>
      <c r="G4" s="433"/>
      <c r="H4" s="433"/>
      <c r="I4" s="478" t="e">
        <v>#N/A</v>
      </c>
      <c r="J4" s="478" t="e">
        <v>#N/A</v>
      </c>
      <c r="K4" s="478" t="e">
        <v>#N/A</v>
      </c>
      <c r="L4" s="478" t="e">
        <v>#N/A</v>
      </c>
      <c r="M4" s="478" t="e">
        <v>#N/A</v>
      </c>
      <c r="N4" s="478"/>
      <c r="O4" s="345" t="s">
        <v>1731</v>
      </c>
      <c r="P4" s="345" t="str">
        <f>IF(F4="Yes", IF(Q4="", D4, Q4), "")</f>
        <v/>
      </c>
      <c r="R4" s="345"/>
      <c r="S4" s="433" t="str">
        <f t="shared" ref="S4:S67" si="0">IF(LEN(R4)&gt;0, 3, IF(LEN(Q4)&gt;0, 2, IF(LEN(P4)&gt;0, 1, "")))</f>
        <v/>
      </c>
      <c r="T4" s="361" t="s">
        <v>102</v>
      </c>
      <c r="U4" s="361" t="s">
        <v>63</v>
      </c>
      <c r="V4" s="344" t="s">
        <v>1737</v>
      </c>
      <c r="W4" s="433" t="s">
        <v>63</v>
      </c>
      <c r="X4" s="433" t="s">
        <v>63</v>
      </c>
      <c r="Y4" s="361">
        <v>2022</v>
      </c>
      <c r="Z4" s="361">
        <v>60</v>
      </c>
      <c r="AA4" s="345" t="s">
        <v>1738</v>
      </c>
      <c r="AB4" s="361" t="str">
        <f>IFERROR(MID(D4, FIND("- SDG ", D4) + 6, LEN(D4) - FIND("- SDG ", D4) - 5), "")</f>
        <v/>
      </c>
      <c r="AC4" s="433" t="s">
        <v>63</v>
      </c>
      <c r="AD4" s="433" t="s">
        <v>63</v>
      </c>
      <c r="AE4" s="433" t="s">
        <v>63</v>
      </c>
      <c r="AF4" s="433" t="s">
        <v>63</v>
      </c>
      <c r="AG4" s="361" t="s">
        <v>62</v>
      </c>
      <c r="AH4" s="361" t="s">
        <v>62</v>
      </c>
      <c r="AI4" s="361" t="s">
        <v>49</v>
      </c>
      <c r="AJ4" s="361" t="s">
        <v>49</v>
      </c>
      <c r="AK4" s="361" t="s">
        <v>63</v>
      </c>
      <c r="AL4" s="361" t="s">
        <v>63</v>
      </c>
      <c r="AM4" s="361" t="s">
        <v>63</v>
      </c>
      <c r="AN4" s="361" t="s">
        <v>63</v>
      </c>
      <c r="AO4" s="361" t="s">
        <v>63</v>
      </c>
      <c r="AP4" s="361" t="s">
        <v>63</v>
      </c>
      <c r="AQ4" s="361" t="s">
        <v>63</v>
      </c>
      <c r="AR4" s="361" t="s">
        <v>63</v>
      </c>
      <c r="AS4" s="361" t="s">
        <v>63</v>
      </c>
      <c r="AT4" s="361" t="s">
        <v>63</v>
      </c>
      <c r="AU4" s="361" t="s">
        <v>63</v>
      </c>
      <c r="AV4" s="361" t="s">
        <v>63</v>
      </c>
      <c r="AW4" s="361" t="s">
        <v>63</v>
      </c>
      <c r="AX4" s="361" t="str">
        <f>_xlfn.CONCAT(
    IF(OR(AG4="YES", AG4="NO"), $AG$2 &amp; ", ", ""),
    IF(OR(AH4="YES", AH4="NO"), $AH$2 &amp; ", ", ""),
    IF(OR(AI4="YES", AI4="NO"), $AI$2 &amp; ", ", ""),
    IF(OR(AJ4="YES", AJ4="NO"), $AJ$2 &amp; ", ", ""),
    IF(OR(AK4="YES", AK4="NO"), $AK$2 &amp; ", ", ""),
    IF(OR(AL4="YES", AL4="NO"), $AL$2 &amp; ", ", ""),
    IF(OR(AM4="YES", AM4="NO"), $AM$2 &amp; ", ", ""),
    IF(OR(AN4="YES", AN4="NO"), $AN$2 &amp; ", ", ""),
    IF(OR(AO4="YES", AO4="NO"), $AO$2 &amp; ", ", ""),
    IF(OR(AP4="YES", AP4="NO"), $AP$2 &amp; ", ", ""),
    IF(OR(AQ4="YES", AQ4="NO"), $AQ$2 &amp; ", ", ""),
    IF(OR(AR4="YES", AR4="NO"), $AR$2 &amp; ", ", ""),
    IF(OR(AS4="YES", AS4="NO"), $AS$2 &amp; ", ", ""),
    IF(OR(AT4="YES", AT4="NO"), $AT$2 &amp; ", ", ""),
    IF(OR(AU4="YES", AU4="NO"), $AU$2 &amp; ", ", ""),
    IF(OR(AV4="YES", AV4="NO"), $AV$2, ""),
    IF(AW4&lt;&gt;"", AW4, "")
)</f>
        <v xml:space="preserve">SEX, AGE, RESIDENCE, WEALTH, </v>
      </c>
      <c r="AZ4" s="344" t="e">
        <f>INDEX('Standard Outcome Indicators'!$C$2:$C$900,MATCH(AY4,'Standard Outcome Indicators'!$B$2:$B$708,0))</f>
        <v>#N/A</v>
      </c>
      <c r="BA4" s="344" t="e">
        <f>INDEX('Standard Outcome Indicators'!$F$2:$F$900,MATCH(AY4,'Standard Outcome Indicators'!$B$2:$B$708,0))</f>
        <v>#N/A</v>
      </c>
      <c r="BB4" s="344" t="e">
        <f>INDEX('Standard Outcome Indicators'!$H$2:$H$900,MATCH(AY4,'Standard Outcome Indicators'!$B$2:$B$708,0))</f>
        <v>#N/A</v>
      </c>
      <c r="BC4" s="344" t="e">
        <f>INDEX('Standard Outcome Indicators'!$Q$2:$Q$900,MATCH(AY4,'Standard Outcome Indicators'!$B$2:$B$708,0))</f>
        <v>#N/A</v>
      </c>
      <c r="BD4" s="344" t="e">
        <f>INDEX('Standard Outcome Indicators'!$R$2:$R$900,MATCH(AY4,'Standard Outcome Indicators'!$B$2:$B$708,0))</f>
        <v>#N/A</v>
      </c>
      <c r="BE4" s="344" t="e">
        <f>INDEX('Standard Outcome Indicators'!$S$2:$S$900,MATCH(AY4,'Standard Outcome Indicators'!$B$2:$B$708,0))</f>
        <v>#N/A</v>
      </c>
      <c r="BF4" s="344" t="e">
        <f>INDEX('Standard Outcome Indicators'!$T$2:$T$900,MATCH(AY4,'Standard Outcome Indicators'!$B$2:$B$708,0))</f>
        <v>#N/A</v>
      </c>
      <c r="BG4" s="344" t="e">
        <f>INDEX('Standard Outcome Indicators'!$U$2:$U$900,MATCH(AY4,'Standard Outcome Indicators'!$B$2:$B$708,0))</f>
        <v>#N/A</v>
      </c>
    </row>
    <row r="5" spans="1:59" ht="30.75">
      <c r="A5" s="380" t="s">
        <v>1728</v>
      </c>
      <c r="B5" s="464" t="s">
        <v>1729</v>
      </c>
      <c r="C5" s="346" t="s">
        <v>1739</v>
      </c>
      <c r="D5" s="438" t="s">
        <v>1740</v>
      </c>
      <c r="E5" s="345" t="s">
        <v>1740</v>
      </c>
      <c r="F5" s="432"/>
      <c r="G5" s="433"/>
      <c r="H5" s="433"/>
      <c r="I5" s="478" t="e">
        <v>#N/A</v>
      </c>
      <c r="J5" s="478" t="e">
        <v>#N/A</v>
      </c>
      <c r="K5" s="478" t="e">
        <v>#N/A</v>
      </c>
      <c r="L5" s="478" t="e">
        <v>#N/A</v>
      </c>
      <c r="M5" s="478" t="e">
        <v>#N/A</v>
      </c>
      <c r="N5" s="478"/>
      <c r="O5" s="345" t="s">
        <v>1731</v>
      </c>
      <c r="P5" s="345" t="str">
        <f>IF(F5="Yes", IF(Q5="", D5, Q5), "")</f>
        <v/>
      </c>
      <c r="R5" s="345"/>
      <c r="S5" s="433" t="str">
        <f t="shared" si="0"/>
        <v/>
      </c>
      <c r="T5" s="361" t="s">
        <v>333</v>
      </c>
      <c r="U5" s="361" t="s">
        <v>63</v>
      </c>
      <c r="W5" s="433" t="s">
        <v>63</v>
      </c>
      <c r="X5" s="433" t="s">
        <v>63</v>
      </c>
      <c r="Y5" s="361">
        <v>2023</v>
      </c>
      <c r="Z5" s="361" t="s">
        <v>1741</v>
      </c>
      <c r="AA5" s="345" t="s">
        <v>1742</v>
      </c>
      <c r="AB5" s="361" t="str">
        <f>IFERROR(MID(D5, FIND("- SDG ", D5) + 6, LEN(D5) - FIND("- SDG ", D5) - 5), "")</f>
        <v/>
      </c>
      <c r="AC5" s="433" t="s">
        <v>63</v>
      </c>
      <c r="AD5" s="433" t="s">
        <v>63</v>
      </c>
      <c r="AE5" s="433" t="s">
        <v>63</v>
      </c>
      <c r="AF5" s="433" t="s">
        <v>63</v>
      </c>
      <c r="AG5" s="361" t="s">
        <v>62</v>
      </c>
      <c r="AH5" s="361" t="s">
        <v>62</v>
      </c>
      <c r="AI5" s="361" t="s">
        <v>49</v>
      </c>
      <c r="AJ5" s="361" t="s">
        <v>49</v>
      </c>
      <c r="AK5" s="361" t="s">
        <v>63</v>
      </c>
      <c r="AL5" s="361" t="s">
        <v>63</v>
      </c>
      <c r="AM5" s="361" t="s">
        <v>63</v>
      </c>
      <c r="AN5" s="361" t="s">
        <v>63</v>
      </c>
      <c r="AO5" s="361" t="s">
        <v>63</v>
      </c>
      <c r="AP5" s="361" t="s">
        <v>63</v>
      </c>
      <c r="AQ5" s="361" t="s">
        <v>63</v>
      </c>
      <c r="AR5" s="361" t="s">
        <v>63</v>
      </c>
      <c r="AS5" s="361" t="s">
        <v>63</v>
      </c>
      <c r="AT5" s="361" t="s">
        <v>63</v>
      </c>
      <c r="AU5" s="361" t="s">
        <v>63</v>
      </c>
      <c r="AV5" s="361" t="s">
        <v>63</v>
      </c>
      <c r="AW5" s="361" t="s">
        <v>63</v>
      </c>
      <c r="AX5" s="361" t="str">
        <f>_xlfn.CONCAT(
    IF(OR(AG5="YES", AG5="NO"), $AG$2 &amp; ", ", ""),
    IF(OR(AH5="YES", AH5="NO"), $AH$2 &amp; ", ", ""),
    IF(OR(AI5="YES", AI5="NO"), $AI$2 &amp; ", ", ""),
    IF(OR(AJ5="YES", AJ5="NO"), $AJ$2 &amp; ", ", ""),
    IF(OR(AK5="YES", AK5="NO"), $AK$2 &amp; ", ", ""),
    IF(OR(AL5="YES", AL5="NO"), $AL$2 &amp; ", ", ""),
    IF(OR(AM5="YES", AM5="NO"), $AM$2 &amp; ", ", ""),
    IF(OR(AN5="YES", AN5="NO"), $AN$2 &amp; ", ", ""),
    IF(OR(AO5="YES", AO5="NO"), $AO$2 &amp; ", ", ""),
    IF(OR(AP5="YES", AP5="NO"), $AP$2 &amp; ", ", ""),
    IF(OR(AQ5="YES", AQ5="NO"), $AQ$2 &amp; ", ", ""),
    IF(OR(AR5="YES", AR5="NO"), $AR$2 &amp; ", ", ""),
    IF(OR(AS5="YES", AS5="NO"), $AS$2 &amp; ", ", ""),
    IF(OR(AT5="YES", AT5="NO"), $AT$2 &amp; ", ", ""),
    IF(OR(AU5="YES", AU5="NO"), $AU$2 &amp; ", ", ""),
    IF(OR(AV5="YES", AV5="NO"), $AV$2, ""),
    IF(AW5&lt;&gt;"", AW5, "")
)</f>
        <v xml:space="preserve">SEX, AGE, RESIDENCE, WEALTH, </v>
      </c>
      <c r="AZ5" s="344" t="e">
        <f>INDEX('Standard Outcome Indicators'!$C$2:$C$900,MATCH(AY5,'Standard Outcome Indicators'!$B$2:$B$708,0))</f>
        <v>#N/A</v>
      </c>
      <c r="BA5" s="344" t="e">
        <f>INDEX('Standard Outcome Indicators'!$F$2:$F$900,MATCH(AY5,'Standard Outcome Indicators'!$B$2:$B$708,0))</f>
        <v>#N/A</v>
      </c>
      <c r="BB5" s="344" t="e">
        <f>INDEX('Standard Outcome Indicators'!$H$2:$H$900,MATCH(AY5,'Standard Outcome Indicators'!$B$2:$B$708,0))</f>
        <v>#N/A</v>
      </c>
      <c r="BC5" s="344" t="e">
        <f>INDEX('Standard Outcome Indicators'!$Q$2:$Q$900,MATCH(AY5,'Standard Outcome Indicators'!$B$2:$B$708,0))</f>
        <v>#N/A</v>
      </c>
      <c r="BD5" s="344" t="e">
        <f>INDEX('Standard Outcome Indicators'!$R$2:$R$900,MATCH(AY5,'Standard Outcome Indicators'!$B$2:$B$708,0))</f>
        <v>#N/A</v>
      </c>
      <c r="BE5" s="344" t="e">
        <f>INDEX('Standard Outcome Indicators'!$S$2:$S$900,MATCH(AY5,'Standard Outcome Indicators'!$B$2:$B$708,0))</f>
        <v>#N/A</v>
      </c>
      <c r="BF5" s="344" t="e">
        <f>INDEX('Standard Outcome Indicators'!$T$2:$T$900,MATCH(AY5,'Standard Outcome Indicators'!$B$2:$B$708,0))</f>
        <v>#N/A</v>
      </c>
      <c r="BG5" s="344" t="e">
        <f>INDEX('Standard Outcome Indicators'!$U$2:$U$900,MATCH(AY5,'Standard Outcome Indicators'!$B$2:$B$708,0))</f>
        <v>#N/A</v>
      </c>
    </row>
    <row r="6" spans="1:59" ht="30.75">
      <c r="A6" s="380" t="s">
        <v>1728</v>
      </c>
      <c r="B6" s="464" t="s">
        <v>1729</v>
      </c>
      <c r="C6" s="346" t="s">
        <v>1743</v>
      </c>
      <c r="D6" s="438" t="s">
        <v>1744</v>
      </c>
      <c r="E6" s="345" t="s">
        <v>1745</v>
      </c>
      <c r="F6" s="433" t="s">
        <v>59</v>
      </c>
      <c r="G6" s="433" t="s">
        <v>59</v>
      </c>
      <c r="H6" s="433" t="s">
        <v>53</v>
      </c>
      <c r="I6" s="433" t="s">
        <v>49</v>
      </c>
      <c r="J6" s="433" t="s">
        <v>49</v>
      </c>
      <c r="K6" s="433" t="s">
        <v>49</v>
      </c>
      <c r="L6" s="433" t="s">
        <v>49</v>
      </c>
      <c r="M6" s="433" t="s">
        <v>49</v>
      </c>
      <c r="N6" s="433" t="s">
        <v>49</v>
      </c>
      <c r="O6" s="345" t="s">
        <v>1731</v>
      </c>
      <c r="P6" s="345" t="str">
        <f>IF(F6&lt;&gt;"", IF(Q6="", D6, Q6), "")</f>
        <v>Population by age</v>
      </c>
      <c r="R6" s="345"/>
      <c r="S6" s="433">
        <f t="shared" si="0"/>
        <v>1</v>
      </c>
      <c r="T6" s="361"/>
      <c r="U6" s="361"/>
      <c r="Y6" s="361"/>
      <c r="Z6" s="361"/>
      <c r="AB6" s="361" t="str">
        <f>IFERROR(MID(D6, FIND("- SDG ", D6) + 6, LEN(D6) - FIND("- SDG ", D6) - 5), "")</f>
        <v/>
      </c>
      <c r="AC6" s="433" t="s">
        <v>63</v>
      </c>
      <c r="AD6" s="433" t="s">
        <v>63</v>
      </c>
      <c r="AE6" s="433" t="s">
        <v>63</v>
      </c>
      <c r="AF6" s="433" t="s">
        <v>63</v>
      </c>
      <c r="AG6" s="361" t="s">
        <v>62</v>
      </c>
      <c r="AH6" s="361" t="s">
        <v>62</v>
      </c>
      <c r="AI6" s="361" t="s">
        <v>49</v>
      </c>
      <c r="AJ6" s="361" t="s">
        <v>49</v>
      </c>
      <c r="AK6" s="361" t="s">
        <v>63</v>
      </c>
      <c r="AL6" s="361" t="s">
        <v>63</v>
      </c>
      <c r="AM6" s="361" t="s">
        <v>63</v>
      </c>
      <c r="AN6" s="361" t="s">
        <v>63</v>
      </c>
      <c r="AO6" s="361" t="s">
        <v>63</v>
      </c>
      <c r="AP6" s="361" t="s">
        <v>63</v>
      </c>
      <c r="AQ6" s="361" t="s">
        <v>63</v>
      </c>
      <c r="AR6" s="361" t="s">
        <v>63</v>
      </c>
      <c r="AS6" s="361" t="s">
        <v>63</v>
      </c>
      <c r="AT6" s="361" t="s">
        <v>63</v>
      </c>
      <c r="AU6" s="361" t="s">
        <v>63</v>
      </c>
      <c r="AV6" s="361" t="s">
        <v>63</v>
      </c>
      <c r="AW6" s="361" t="s">
        <v>63</v>
      </c>
      <c r="AX6" s="361" t="str">
        <f>_xlfn.CONCAT(
    IF(OR(AG6="YES", AG6="NO"), $AG$2 &amp; ", ", ""),
    IF(OR(AH6="YES", AH6="NO"), $AH$2 &amp; ", ", ""),
    IF(OR(AI6="YES", AI6="NO"), $AI$2 &amp; ", ", ""),
    IF(OR(AJ6="YES", AJ6="NO"), $AJ$2 &amp; ", ", ""),
    IF(OR(AK6="YES", AK6="NO"), $AK$2 &amp; ", ", ""),
    IF(OR(AL6="YES", AL6="NO"), $AL$2 &amp; ", ", ""),
    IF(OR(AM6="YES", AM6="NO"), $AM$2 &amp; ", ", ""),
    IF(OR(AN6="YES", AN6="NO"), $AN$2 &amp; ", ", ""),
    IF(OR(AO6="YES", AO6="NO"), $AO$2 &amp; ", ", ""),
    IF(OR(AP6="YES", AP6="NO"), $AP$2 &amp; ", ", ""),
    IF(OR(AQ6="YES", AQ6="NO"), $AQ$2 &amp; ", ", ""),
    IF(OR(AR6="YES", AR6="NO"), $AR$2 &amp; ", ", ""),
    IF(OR(AS6="YES", AS6="NO"), $AS$2 &amp; ", ", ""),
    IF(OR(AT6="YES", AT6="NO"), $AT$2 &amp; ", ", ""),
    IF(OR(AU6="YES", AU6="NO"), $AU$2 &amp; ", ", ""),
    IF(OR(AV6="YES", AV6="NO"), $AV$2, ""),
    IF(AW6&lt;&gt;"", AW6, "")
)</f>
        <v xml:space="preserve">SEX, AGE, RESIDENCE, WEALTH, </v>
      </c>
      <c r="AZ6" s="344" t="e">
        <f>INDEX('Standard Outcome Indicators'!$C$2:$C$900,MATCH(AY6,'Standard Outcome Indicators'!$B$2:$B$708,0))</f>
        <v>#N/A</v>
      </c>
      <c r="BA6" s="344" t="e">
        <f>INDEX('Standard Outcome Indicators'!$F$2:$F$900,MATCH(AY6,'Standard Outcome Indicators'!$B$2:$B$708,0))</f>
        <v>#N/A</v>
      </c>
      <c r="BB6" s="344" t="e">
        <f>INDEX('Standard Outcome Indicators'!$H$2:$H$900,MATCH(AY6,'Standard Outcome Indicators'!$B$2:$B$708,0))</f>
        <v>#N/A</v>
      </c>
      <c r="BC6" s="344" t="e">
        <f>INDEX('Standard Outcome Indicators'!$Q$2:$Q$900,MATCH(AY6,'Standard Outcome Indicators'!$B$2:$B$708,0))</f>
        <v>#N/A</v>
      </c>
      <c r="BD6" s="344" t="e">
        <f>INDEX('Standard Outcome Indicators'!$R$2:$R$900,MATCH(AY6,'Standard Outcome Indicators'!$B$2:$B$708,0))</f>
        <v>#N/A</v>
      </c>
      <c r="BE6" s="344" t="e">
        <f>INDEX('Standard Outcome Indicators'!$S$2:$S$900,MATCH(AY6,'Standard Outcome Indicators'!$B$2:$B$708,0))</f>
        <v>#N/A</v>
      </c>
      <c r="BF6" s="344" t="e">
        <f>INDEX('Standard Outcome Indicators'!$T$2:$T$900,MATCH(AY6,'Standard Outcome Indicators'!$B$2:$B$708,0))</f>
        <v>#N/A</v>
      </c>
      <c r="BG6" s="344" t="e">
        <f>INDEX('Standard Outcome Indicators'!$U$2:$U$900,MATCH(AY6,'Standard Outcome Indicators'!$B$2:$B$708,0))</f>
        <v>#N/A</v>
      </c>
    </row>
    <row r="7" spans="1:59" ht="30.75">
      <c r="A7" s="380" t="s">
        <v>1728</v>
      </c>
      <c r="B7" s="464" t="s">
        <v>1729</v>
      </c>
      <c r="C7" s="346" t="s">
        <v>67</v>
      </c>
      <c r="D7" s="440" t="s">
        <v>1746</v>
      </c>
      <c r="E7" s="345" t="s">
        <v>1747</v>
      </c>
      <c r="F7" s="433" t="s">
        <v>59</v>
      </c>
      <c r="G7" s="433" t="str">
        <f>INDEX('Dashboard Indicators'!$P$2:$P$900,MATCH(C7,'Dashboard Indicators'!$I$2:$I$900,0))</f>
        <v>Yes</v>
      </c>
      <c r="H7" s="433" t="s">
        <v>59</v>
      </c>
      <c r="I7" s="433" t="s">
        <v>49</v>
      </c>
      <c r="J7" s="433" t="s">
        <v>49</v>
      </c>
      <c r="K7" s="433" t="s">
        <v>49</v>
      </c>
      <c r="L7" s="433" t="s">
        <v>49</v>
      </c>
      <c r="M7" s="433" t="s">
        <v>49</v>
      </c>
      <c r="N7" s="433" t="s">
        <v>49</v>
      </c>
      <c r="O7" s="345" t="s">
        <v>1748</v>
      </c>
      <c r="P7" s="345" t="str">
        <f>IF(F7&lt;&gt;"", IF(Q7="", D7, Q7), "")</f>
        <v>Child population (0-17 years)</v>
      </c>
      <c r="R7" s="345"/>
      <c r="S7" s="433">
        <f t="shared" si="0"/>
        <v>1</v>
      </c>
      <c r="T7" s="361"/>
      <c r="U7" s="361"/>
      <c r="Y7" s="361"/>
      <c r="Z7" s="361"/>
      <c r="AB7" s="361" t="str">
        <f>IFERROR(MID(D7, FIND("- SDG ", D7) + 6, LEN(D7) - FIND("- SDG ", D7) - 5), "")</f>
        <v/>
      </c>
      <c r="AD7" s="433" t="s">
        <v>53</v>
      </c>
      <c r="AE7" s="433" t="s">
        <v>68</v>
      </c>
      <c r="AF7" s="433" t="s">
        <v>59</v>
      </c>
      <c r="AG7" s="361" t="s">
        <v>62</v>
      </c>
      <c r="AH7" s="361" t="s">
        <v>62</v>
      </c>
      <c r="AI7" s="361" t="s">
        <v>49</v>
      </c>
      <c r="AJ7" s="361" t="s">
        <v>49</v>
      </c>
      <c r="AK7" s="361" t="s">
        <v>117</v>
      </c>
      <c r="AL7" s="361" t="s">
        <v>117</v>
      </c>
      <c r="AM7" s="361" t="s">
        <v>117</v>
      </c>
      <c r="AN7" s="361" t="s">
        <v>117</v>
      </c>
      <c r="AO7" s="361" t="s">
        <v>117</v>
      </c>
      <c r="AP7" s="361" t="s">
        <v>117</v>
      </c>
      <c r="AQ7" s="361" t="s">
        <v>117</v>
      </c>
      <c r="AR7" s="361" t="s">
        <v>117</v>
      </c>
      <c r="AS7" s="361" t="s">
        <v>117</v>
      </c>
      <c r="AT7" s="361" t="s">
        <v>117</v>
      </c>
      <c r="AU7" s="361" t="s">
        <v>117</v>
      </c>
      <c r="AV7" s="361" t="s">
        <v>117</v>
      </c>
      <c r="AW7" s="361" t="s">
        <v>63</v>
      </c>
      <c r="AX7" s="361" t="str">
        <f>_xlfn.CONCAT(
    IF(OR(AG7="YES", AG7="NO"), $AG$2 &amp; ", ", ""),
    IF(OR(AH7="YES", AH7="NO"), $AH$2 &amp; ", ", ""),
    IF(OR(AI7="YES", AI7="NO"), $AI$2 &amp; ", ", ""),
    IF(OR(AJ7="YES", AJ7="NO"), $AJ$2 &amp; ", ", ""),
    IF(OR(AK7="YES", AK7="NO"), $AK$2 &amp; ", ", ""),
    IF(OR(AL7="YES", AL7="NO"), $AL$2 &amp; ", ", ""),
    IF(OR(AM7="YES", AM7="NO"), $AM$2 &amp; ", ", ""),
    IF(OR(AN7="YES", AN7="NO"), $AN$2 &amp; ", ", ""),
    IF(OR(AO7="YES", AO7="NO"), $AO$2 &amp; ", ", ""),
    IF(OR(AP7="YES", AP7="NO"), $AP$2 &amp; ", ", ""),
    IF(OR(AQ7="YES", AQ7="NO"), $AQ$2 &amp; ", ", ""),
    IF(OR(AR7="YES", AR7="NO"), $AR$2 &amp; ", ", ""),
    IF(OR(AS7="YES", AS7="NO"), $AS$2 &amp; ", ", ""),
    IF(OR(AT7="YES", AT7="NO"), $AT$2 &amp; ", ", ""),
    IF(OR(AU7="YES", AU7="NO"), $AU$2 &amp; ", ", ""),
    IF(OR(AV7="YES", AV7="NO"), $AV$2, ""),
    IF(AW7&lt;&gt;"", AW7, "")
)</f>
        <v xml:space="preserve">SEX, AGE, RESIDENCE, WEALTH, </v>
      </c>
      <c r="AZ7" s="344" t="e">
        <f>INDEX('Standard Outcome Indicators'!$C$2:$C$900,MATCH(AY7,'Standard Outcome Indicators'!$B$2:$B$708,0))</f>
        <v>#N/A</v>
      </c>
      <c r="BA7" s="344" t="e">
        <f>INDEX('Standard Outcome Indicators'!$F$2:$F$900,MATCH(AY7,'Standard Outcome Indicators'!$B$2:$B$708,0))</f>
        <v>#N/A</v>
      </c>
      <c r="BB7" s="344" t="e">
        <f>INDEX('Standard Outcome Indicators'!$H$2:$H$900,MATCH(AY7,'Standard Outcome Indicators'!$B$2:$B$708,0))</f>
        <v>#N/A</v>
      </c>
      <c r="BC7" s="344" t="e">
        <f>INDEX('Standard Outcome Indicators'!$Q$2:$Q$900,MATCH(AY7,'Standard Outcome Indicators'!$B$2:$B$708,0))</f>
        <v>#N/A</v>
      </c>
      <c r="BD7" s="344" t="e">
        <f>INDEX('Standard Outcome Indicators'!$R$2:$R$900,MATCH(AY7,'Standard Outcome Indicators'!$B$2:$B$708,0))</f>
        <v>#N/A</v>
      </c>
      <c r="BE7" s="344" t="e">
        <f>INDEX('Standard Outcome Indicators'!$S$2:$S$900,MATCH(AY7,'Standard Outcome Indicators'!$B$2:$B$708,0))</f>
        <v>#N/A</v>
      </c>
      <c r="BF7" s="344" t="e">
        <f>INDEX('Standard Outcome Indicators'!$T$2:$T$900,MATCH(AY7,'Standard Outcome Indicators'!$B$2:$B$708,0))</f>
        <v>#N/A</v>
      </c>
      <c r="BG7" s="344" t="e">
        <f>INDEX('Standard Outcome Indicators'!$U$2:$U$900,MATCH(AY7,'Standard Outcome Indicators'!$B$2:$B$708,0))</f>
        <v>#N/A</v>
      </c>
    </row>
    <row r="8" spans="1:59" ht="30.75">
      <c r="A8" s="380" t="s">
        <v>1728</v>
      </c>
      <c r="B8" s="464" t="s">
        <v>1729</v>
      </c>
      <c r="C8" s="346" t="s">
        <v>1749</v>
      </c>
      <c r="D8" s="440" t="s">
        <v>1750</v>
      </c>
      <c r="E8" s="440" t="s">
        <v>1750</v>
      </c>
      <c r="F8" s="433"/>
      <c r="G8" s="433"/>
      <c r="H8" s="433"/>
      <c r="I8" s="433" t="s">
        <v>49</v>
      </c>
      <c r="J8" s="433" t="s">
        <v>49</v>
      </c>
      <c r="K8" s="433" t="s">
        <v>49</v>
      </c>
      <c r="L8" s="433" t="s">
        <v>49</v>
      </c>
      <c r="M8" s="433" t="s">
        <v>49</v>
      </c>
      <c r="N8" s="433" t="s">
        <v>49</v>
      </c>
      <c r="O8" s="345"/>
      <c r="P8" s="345"/>
      <c r="R8" s="345"/>
      <c r="S8" s="433" t="str">
        <f t="shared" si="0"/>
        <v/>
      </c>
      <c r="T8" s="361" t="s">
        <v>333</v>
      </c>
      <c r="U8" s="361"/>
      <c r="Y8" s="361"/>
      <c r="Z8" s="361"/>
      <c r="AA8" s="345"/>
      <c r="AB8" s="361"/>
      <c r="AG8" s="361" t="s">
        <v>62</v>
      </c>
      <c r="AH8" s="361" t="s">
        <v>62</v>
      </c>
      <c r="AI8" s="361" t="s">
        <v>49</v>
      </c>
      <c r="AJ8" s="361" t="s">
        <v>49</v>
      </c>
      <c r="AK8" s="361"/>
      <c r="AL8" s="361"/>
      <c r="AM8" s="361"/>
      <c r="AN8" s="361"/>
      <c r="AO8" s="361"/>
      <c r="AP8" s="361"/>
      <c r="AQ8" s="361"/>
      <c r="AR8" s="361"/>
      <c r="AS8" s="361"/>
      <c r="AT8" s="361"/>
      <c r="AU8" s="361"/>
      <c r="AV8" s="361"/>
      <c r="AW8" s="361"/>
      <c r="AX8" s="361"/>
    </row>
    <row r="9" spans="1:59" ht="45.75">
      <c r="A9" s="380" t="s">
        <v>1728</v>
      </c>
      <c r="B9" s="464" t="s">
        <v>1729</v>
      </c>
      <c r="C9" s="346" t="s">
        <v>1751</v>
      </c>
      <c r="D9" s="440" t="s">
        <v>1752</v>
      </c>
      <c r="E9" s="440" t="s">
        <v>1752</v>
      </c>
      <c r="F9" s="433"/>
      <c r="G9" s="433"/>
      <c r="H9" s="433"/>
      <c r="I9" s="433" t="s">
        <v>49</v>
      </c>
      <c r="J9" s="433" t="s">
        <v>49</v>
      </c>
      <c r="K9" s="433" t="s">
        <v>49</v>
      </c>
      <c r="L9" s="433" t="s">
        <v>49</v>
      </c>
      <c r="M9" s="433" t="s">
        <v>49</v>
      </c>
      <c r="N9" s="433" t="s">
        <v>49</v>
      </c>
      <c r="O9" s="345"/>
      <c r="P9" s="345"/>
      <c r="R9" s="345"/>
      <c r="S9" s="433" t="str">
        <f t="shared" si="0"/>
        <v/>
      </c>
      <c r="T9" s="361" t="s">
        <v>333</v>
      </c>
      <c r="U9" s="361"/>
      <c r="Y9" s="361"/>
      <c r="Z9" s="361"/>
      <c r="AA9" s="345"/>
      <c r="AB9" s="361"/>
      <c r="AG9" s="361" t="s">
        <v>62</v>
      </c>
      <c r="AH9" s="361" t="s">
        <v>62</v>
      </c>
      <c r="AI9" s="361" t="s">
        <v>49</v>
      </c>
      <c r="AJ9" s="361" t="s">
        <v>49</v>
      </c>
      <c r="AK9" s="361"/>
      <c r="AL9" s="361"/>
      <c r="AM9" s="361"/>
      <c r="AN9" s="361"/>
      <c r="AO9" s="361"/>
      <c r="AP9" s="361"/>
      <c r="AQ9" s="361"/>
      <c r="AR9" s="361"/>
      <c r="AS9" s="361"/>
      <c r="AT9" s="361"/>
      <c r="AU9" s="361"/>
      <c r="AV9" s="361"/>
      <c r="AW9" s="361"/>
      <c r="AX9" s="361"/>
    </row>
    <row r="10" spans="1:59" ht="30.75">
      <c r="A10" s="380" t="s">
        <v>1728</v>
      </c>
      <c r="B10" s="464" t="s">
        <v>1729</v>
      </c>
      <c r="C10" s="346" t="s">
        <v>1753</v>
      </c>
      <c r="D10" s="440" t="s">
        <v>1754</v>
      </c>
      <c r="E10" s="440" t="s">
        <v>1754</v>
      </c>
      <c r="F10" s="433"/>
      <c r="G10" s="433"/>
      <c r="H10" s="433"/>
      <c r="I10" s="433" t="s">
        <v>49</v>
      </c>
      <c r="J10" s="433" t="s">
        <v>49</v>
      </c>
      <c r="K10" s="433" t="s">
        <v>49</v>
      </c>
      <c r="L10" s="433" t="s">
        <v>49</v>
      </c>
      <c r="M10" s="433" t="s">
        <v>49</v>
      </c>
      <c r="N10" s="433" t="s">
        <v>49</v>
      </c>
      <c r="O10" s="345"/>
      <c r="P10" s="345"/>
      <c r="R10" s="345"/>
      <c r="S10" s="433" t="str">
        <f t="shared" si="0"/>
        <v/>
      </c>
      <c r="T10" s="361" t="s">
        <v>108</v>
      </c>
      <c r="U10" s="361"/>
      <c r="V10" s="493" t="s">
        <v>1737</v>
      </c>
      <c r="Y10" s="361"/>
      <c r="Z10" s="361"/>
      <c r="AA10" s="345"/>
      <c r="AB10" s="361"/>
      <c r="AG10" s="361" t="s">
        <v>62</v>
      </c>
      <c r="AH10" s="361" t="s">
        <v>62</v>
      </c>
      <c r="AI10" s="361" t="s">
        <v>49</v>
      </c>
      <c r="AJ10" s="361" t="s">
        <v>49</v>
      </c>
      <c r="AK10" s="361"/>
      <c r="AL10" s="361"/>
      <c r="AM10" s="361"/>
      <c r="AN10" s="361"/>
      <c r="AO10" s="361"/>
      <c r="AP10" s="361"/>
      <c r="AQ10" s="361"/>
      <c r="AR10" s="361"/>
      <c r="AS10" s="361"/>
      <c r="AT10" s="361"/>
      <c r="AU10" s="361"/>
      <c r="AV10" s="361"/>
      <c r="AW10" s="361"/>
      <c r="AX10" s="361"/>
    </row>
    <row r="11" spans="1:59" ht="30.75">
      <c r="A11" s="380" t="s">
        <v>1728</v>
      </c>
      <c r="B11" s="464" t="s">
        <v>1729</v>
      </c>
      <c r="C11" s="346" t="s">
        <v>70</v>
      </c>
      <c r="D11" s="438" t="s">
        <v>69</v>
      </c>
      <c r="E11" s="345" t="s">
        <v>1755</v>
      </c>
      <c r="F11" s="433" t="s">
        <v>59</v>
      </c>
      <c r="G11" s="433" t="str">
        <f>INDEX('Dashboard Indicators'!$P$2:$P$900,MATCH(C11,'Dashboard Indicators'!$I$2:$I$900,0))</f>
        <v>Yes</v>
      </c>
      <c r="H11" s="433" t="s">
        <v>59</v>
      </c>
      <c r="I11" s="433" t="s">
        <v>49</v>
      </c>
      <c r="J11" s="433" t="s">
        <v>49</v>
      </c>
      <c r="K11" s="433" t="s">
        <v>49</v>
      </c>
      <c r="L11" s="433" t="s">
        <v>49</v>
      </c>
      <c r="M11" s="433" t="s">
        <v>49</v>
      </c>
      <c r="N11" s="433" t="s">
        <v>49</v>
      </c>
      <c r="O11" s="345" t="s">
        <v>1756</v>
      </c>
      <c r="P11" s="345" t="str">
        <f t="shared" ref="P11:P17" si="1">IF(F11&lt;&gt;"", IF(Q11="", D11, Q11), "")</f>
        <v>Percentage of children as a share of the total population</v>
      </c>
      <c r="R11" s="345"/>
      <c r="S11" s="433">
        <f t="shared" si="0"/>
        <v>1</v>
      </c>
      <c r="T11" s="361"/>
      <c r="U11" s="361"/>
      <c r="Y11" s="361"/>
      <c r="Z11" s="361"/>
      <c r="AB11" s="361" t="str">
        <f t="shared" ref="AB11:AB47" si="2">IFERROR(MID(D11, FIND("- SDG ", D11) + 6, LEN(D11) - FIND("- SDG ", D11) - 5), "")</f>
        <v/>
      </c>
      <c r="AD11" s="433" t="s">
        <v>53</v>
      </c>
      <c r="AE11" s="433" t="s">
        <v>68</v>
      </c>
      <c r="AF11" s="433" t="s">
        <v>59</v>
      </c>
      <c r="AG11" s="361" t="s">
        <v>62</v>
      </c>
      <c r="AH11" s="361" t="s">
        <v>49</v>
      </c>
      <c r="AI11" s="361" t="s">
        <v>49</v>
      </c>
      <c r="AJ11" s="361" t="s">
        <v>49</v>
      </c>
      <c r="AK11" s="361" t="s">
        <v>117</v>
      </c>
      <c r="AL11" s="361" t="s">
        <v>117</v>
      </c>
      <c r="AM11" s="361" t="s">
        <v>117</v>
      </c>
      <c r="AN11" s="361" t="s">
        <v>117</v>
      </c>
      <c r="AO11" s="361" t="s">
        <v>117</v>
      </c>
      <c r="AP11" s="361" t="s">
        <v>117</v>
      </c>
      <c r="AQ11" s="361" t="s">
        <v>117</v>
      </c>
      <c r="AR11" s="361" t="s">
        <v>117</v>
      </c>
      <c r="AS11" s="361" t="s">
        <v>117</v>
      </c>
      <c r="AT11" s="361" t="s">
        <v>117</v>
      </c>
      <c r="AU11" s="361" t="s">
        <v>117</v>
      </c>
      <c r="AV11" s="361" t="s">
        <v>117</v>
      </c>
      <c r="AW11" s="361" t="s">
        <v>71</v>
      </c>
      <c r="AX11" s="361" t="str">
        <f t="shared" ref="AX11:AX47" si="3">_xlfn.CONCAT(
    IF(OR(AG11="YES", AG11="NO"), $AG$2 &amp; ", ", ""),
    IF(OR(AH11="YES", AH11="NO"), $AH$2 &amp; ", ", ""),
    IF(OR(AI11="YES", AI11="NO"), $AI$2 &amp; ", ", ""),
    IF(OR(AJ11="YES", AJ11="NO"), $AJ$2 &amp; ", ", ""),
    IF(OR(AK11="YES", AK11="NO"), $AK$2 &amp; ", ", ""),
    IF(OR(AL11="YES", AL11="NO"), $AL$2 &amp; ", ", ""),
    IF(OR(AM11="YES", AM11="NO"), $AM$2 &amp; ", ", ""),
    IF(OR(AN11="YES", AN11="NO"), $AN$2 &amp; ", ", ""),
    IF(OR(AO11="YES", AO11="NO"), $AO$2 &amp; ", ", ""),
    IF(OR(AP11="YES", AP11="NO"), $AP$2 &amp; ", ", ""),
    IF(OR(AQ11="YES", AQ11="NO"), $AQ$2 &amp; ", ", ""),
    IF(OR(AR11="YES", AR11="NO"), $AR$2 &amp; ", ", ""),
    IF(OR(AS11="YES", AS11="NO"), $AS$2 &amp; ", ", ""),
    IF(OR(AT11="YES", AT11="NO"), $AT$2 &amp; ", ", ""),
    IF(OR(AU11="YES", AU11="NO"), $AU$2 &amp; ", ", ""),
    IF(OR(AV11="YES", AV11="NO"), $AV$2, ""),
    IF(AW11&lt;&gt;"", AW11, "")
)</f>
        <v xml:space="preserve">SEX, AGE, RESIDENCE, WEALTH,   </v>
      </c>
      <c r="AZ11" s="344" t="e">
        <f>INDEX('Standard Outcome Indicators'!$C$2:$C$900,MATCH(AY11,'Standard Outcome Indicators'!$B$2:$B$708,0))</f>
        <v>#N/A</v>
      </c>
      <c r="BA11" s="344" t="e">
        <f>INDEX('Standard Outcome Indicators'!$F$2:$F$900,MATCH(AY11,'Standard Outcome Indicators'!$B$2:$B$708,0))</f>
        <v>#N/A</v>
      </c>
      <c r="BB11" s="344" t="e">
        <f>INDEX('Standard Outcome Indicators'!$H$2:$H$900,MATCH(AY11,'Standard Outcome Indicators'!$B$2:$B$708,0))</f>
        <v>#N/A</v>
      </c>
      <c r="BC11" s="344" t="e">
        <f>INDEX('Standard Outcome Indicators'!$Q$2:$Q$900,MATCH(AY11,'Standard Outcome Indicators'!$B$2:$B$708,0))</f>
        <v>#N/A</v>
      </c>
      <c r="BD11" s="344" t="e">
        <f>INDEX('Standard Outcome Indicators'!$R$2:$R$900,MATCH(AY11,'Standard Outcome Indicators'!$B$2:$B$708,0))</f>
        <v>#N/A</v>
      </c>
      <c r="BE11" s="344" t="e">
        <f>INDEX('Standard Outcome Indicators'!$S$2:$S$900,MATCH(AY11,'Standard Outcome Indicators'!$B$2:$B$708,0))</f>
        <v>#N/A</v>
      </c>
      <c r="BF11" s="344" t="e">
        <f>INDEX('Standard Outcome Indicators'!$T$2:$T$900,MATCH(AY11,'Standard Outcome Indicators'!$B$2:$B$708,0))</f>
        <v>#N/A</v>
      </c>
      <c r="BG11" s="344" t="e">
        <f>INDEX('Standard Outcome Indicators'!$U$2:$U$900,MATCH(AY11,'Standard Outcome Indicators'!$B$2:$B$708,0))</f>
        <v>#N/A</v>
      </c>
    </row>
    <row r="12" spans="1:59" ht="45.75">
      <c r="A12" s="380" t="s">
        <v>1728</v>
      </c>
      <c r="B12" s="464" t="s">
        <v>1729</v>
      </c>
      <c r="C12" s="346" t="s">
        <v>74</v>
      </c>
      <c r="D12" s="440" t="s">
        <v>73</v>
      </c>
      <c r="E12" s="345" t="s">
        <v>1757</v>
      </c>
      <c r="F12" s="433" t="s">
        <v>59</v>
      </c>
      <c r="G12" s="433" t="str">
        <f>INDEX('Dashboard Indicators'!$P$2:$P$900,MATCH(C12,'Dashboard Indicators'!$I$2:$I$900,0))</f>
        <v>Yes</v>
      </c>
      <c r="H12" s="433" t="str">
        <f>INDEX('Dashboard Indicators'!$O$2:$O$900,MATCH(C12,'Dashboard Indicators'!$I$2:$I$900,0))</f>
        <v>Yes</v>
      </c>
      <c r="I12" s="433" t="s">
        <v>49</v>
      </c>
      <c r="J12" s="433" t="s">
        <v>49</v>
      </c>
      <c r="K12" s="433" t="s">
        <v>49</v>
      </c>
      <c r="L12" s="433" t="s">
        <v>49</v>
      </c>
      <c r="M12" s="433" t="s">
        <v>49</v>
      </c>
      <c r="N12" s="433" t="s">
        <v>49</v>
      </c>
      <c r="O12" s="345" t="s">
        <v>73</v>
      </c>
      <c r="P12" s="345" t="str">
        <f t="shared" si="1"/>
        <v>Total fertility rate</v>
      </c>
      <c r="R12" s="345"/>
      <c r="S12" s="433">
        <f t="shared" si="0"/>
        <v>1</v>
      </c>
      <c r="T12" s="361" t="s">
        <v>1372</v>
      </c>
      <c r="U12" s="361" t="s">
        <v>61</v>
      </c>
      <c r="V12" s="344" t="s">
        <v>79</v>
      </c>
      <c r="W12" s="433" t="s">
        <v>77</v>
      </c>
      <c r="X12" s="433" t="s">
        <v>78</v>
      </c>
      <c r="Y12" s="361">
        <v>2023</v>
      </c>
      <c r="Z12" s="361">
        <v>100</v>
      </c>
      <c r="AA12" s="344" t="s">
        <v>1758</v>
      </c>
      <c r="AB12" s="361" t="str">
        <f t="shared" si="2"/>
        <v/>
      </c>
      <c r="AD12" s="433" t="s">
        <v>53</v>
      </c>
      <c r="AE12" s="433" t="s">
        <v>76</v>
      </c>
      <c r="AF12" s="433" t="s">
        <v>59</v>
      </c>
      <c r="AG12" s="361" t="s">
        <v>49</v>
      </c>
      <c r="AH12" s="361" t="s">
        <v>49</v>
      </c>
      <c r="AI12" s="361" t="s">
        <v>49</v>
      </c>
      <c r="AJ12" s="361" t="s">
        <v>49</v>
      </c>
      <c r="AK12" s="361" t="s">
        <v>117</v>
      </c>
      <c r="AL12" s="361" t="s">
        <v>117</v>
      </c>
      <c r="AM12" s="361" t="s">
        <v>117</v>
      </c>
      <c r="AN12" s="361" t="s">
        <v>117</v>
      </c>
      <c r="AO12" s="361" t="s">
        <v>117</v>
      </c>
      <c r="AP12" s="361" t="s">
        <v>117</v>
      </c>
      <c r="AQ12" s="361" t="s">
        <v>117</v>
      </c>
      <c r="AR12" s="361" t="s">
        <v>117</v>
      </c>
      <c r="AS12" s="361" t="s">
        <v>117</v>
      </c>
      <c r="AT12" s="361" t="s">
        <v>117</v>
      </c>
      <c r="AU12" s="361" t="s">
        <v>117</v>
      </c>
      <c r="AV12" s="361" t="s">
        <v>117</v>
      </c>
      <c r="AW12" s="361" t="s">
        <v>80</v>
      </c>
      <c r="AX12" s="361" t="str">
        <f t="shared" si="3"/>
        <v xml:space="preserve">SEX, AGE, RESIDENCE, WEALTH,    </v>
      </c>
      <c r="AZ12" s="344" t="e">
        <f>INDEX('Standard Outcome Indicators'!$C$2:$C$900,MATCH(AY12,'Standard Outcome Indicators'!$B$2:$B$708,0))</f>
        <v>#N/A</v>
      </c>
      <c r="BA12" s="344" t="e">
        <f>INDEX('Standard Outcome Indicators'!$F$2:$F$900,MATCH(AY12,'Standard Outcome Indicators'!$B$2:$B$708,0))</f>
        <v>#N/A</v>
      </c>
      <c r="BB12" s="344" t="e">
        <f>INDEX('Standard Outcome Indicators'!$H$2:$H$900,MATCH(AY12,'Standard Outcome Indicators'!$B$2:$B$708,0))</f>
        <v>#N/A</v>
      </c>
      <c r="BC12" s="344" t="e">
        <f>INDEX('Standard Outcome Indicators'!$Q$2:$Q$900,MATCH(AY12,'Standard Outcome Indicators'!$B$2:$B$708,0))</f>
        <v>#N/A</v>
      </c>
      <c r="BD12" s="344" t="e">
        <f>INDEX('Standard Outcome Indicators'!$R$2:$R$900,MATCH(AY12,'Standard Outcome Indicators'!$B$2:$B$708,0))</f>
        <v>#N/A</v>
      </c>
      <c r="BE12" s="344" t="e">
        <f>INDEX('Standard Outcome Indicators'!$S$2:$S$900,MATCH(AY12,'Standard Outcome Indicators'!$B$2:$B$708,0))</f>
        <v>#N/A</v>
      </c>
      <c r="BF12" s="344" t="e">
        <f>INDEX('Standard Outcome Indicators'!$T$2:$T$900,MATCH(AY12,'Standard Outcome Indicators'!$B$2:$B$708,0))</f>
        <v>#N/A</v>
      </c>
      <c r="BG12" s="344" t="e">
        <f>INDEX('Standard Outcome Indicators'!$U$2:$U$900,MATCH(AY12,'Standard Outcome Indicators'!$B$2:$B$708,0))</f>
        <v>#N/A</v>
      </c>
    </row>
    <row r="13" spans="1:59" ht="30.75">
      <c r="A13" s="380" t="s">
        <v>1728</v>
      </c>
      <c r="B13" s="464" t="s">
        <v>1729</v>
      </c>
      <c r="C13" s="346" t="s">
        <v>83</v>
      </c>
      <c r="D13" s="438" t="s">
        <v>1759</v>
      </c>
      <c r="E13" s="345" t="s">
        <v>82</v>
      </c>
      <c r="F13" s="433" t="s">
        <v>59</v>
      </c>
      <c r="G13" s="433" t="str">
        <f>INDEX('Dashboard Indicators'!$P$2:$P$900,MATCH(C13,'Dashboard Indicators'!$I$2:$I$900,0))</f>
        <v>Yes</v>
      </c>
      <c r="H13" s="433" t="str">
        <f>INDEX('Dashboard Indicators'!$O$2:$O$900,MATCH(C13,'Dashboard Indicators'!$I$2:$I$900,0))</f>
        <v>Yes</v>
      </c>
      <c r="I13" s="433" t="s">
        <v>49</v>
      </c>
      <c r="J13" s="433" t="s">
        <v>49</v>
      </c>
      <c r="K13" s="433" t="s">
        <v>49</v>
      </c>
      <c r="L13" s="433" t="s">
        <v>49</v>
      </c>
      <c r="M13" s="433" t="s">
        <v>49</v>
      </c>
      <c r="N13" s="433" t="s">
        <v>49</v>
      </c>
      <c r="O13" s="345" t="s">
        <v>1759</v>
      </c>
      <c r="P13" s="345" t="str">
        <f t="shared" si="1"/>
        <v>Number of births</v>
      </c>
      <c r="R13" s="345"/>
      <c r="S13" s="433">
        <f t="shared" si="0"/>
        <v>1</v>
      </c>
      <c r="T13" s="361" t="s">
        <v>1372</v>
      </c>
      <c r="U13" s="361" t="s">
        <v>61</v>
      </c>
      <c r="V13" s="344" t="s">
        <v>85</v>
      </c>
      <c r="W13" s="433" t="s">
        <v>84</v>
      </c>
      <c r="X13" s="433" t="s">
        <v>56</v>
      </c>
      <c r="Y13" s="361">
        <v>2023</v>
      </c>
      <c r="Z13" s="361">
        <v>100</v>
      </c>
      <c r="AA13" s="344" t="s">
        <v>1758</v>
      </c>
      <c r="AB13" s="361" t="str">
        <f t="shared" si="2"/>
        <v/>
      </c>
      <c r="AD13" s="433" t="s">
        <v>53</v>
      </c>
      <c r="AE13" s="433" t="s">
        <v>76</v>
      </c>
      <c r="AF13" s="433" t="s">
        <v>53</v>
      </c>
      <c r="AG13" s="361" t="s">
        <v>49</v>
      </c>
      <c r="AH13" s="361" t="s">
        <v>49</v>
      </c>
      <c r="AI13" s="361" t="s">
        <v>49</v>
      </c>
      <c r="AJ13" s="361" t="s">
        <v>49</v>
      </c>
      <c r="AK13" s="361" t="s">
        <v>117</v>
      </c>
      <c r="AL13" s="361" t="s">
        <v>117</v>
      </c>
      <c r="AM13" s="361" t="s">
        <v>117</v>
      </c>
      <c r="AN13" s="361" t="s">
        <v>117</v>
      </c>
      <c r="AO13" s="361" t="s">
        <v>117</v>
      </c>
      <c r="AP13" s="361" t="s">
        <v>117</v>
      </c>
      <c r="AQ13" s="361" t="s">
        <v>117</v>
      </c>
      <c r="AR13" s="361" t="s">
        <v>117</v>
      </c>
      <c r="AS13" s="361" t="s">
        <v>117</v>
      </c>
      <c r="AT13" s="361" t="s">
        <v>117</v>
      </c>
      <c r="AU13" s="361" t="s">
        <v>117</v>
      </c>
      <c r="AV13" s="361" t="s">
        <v>117</v>
      </c>
      <c r="AW13" s="361" t="s">
        <v>80</v>
      </c>
      <c r="AX13" s="361" t="str">
        <f t="shared" si="3"/>
        <v xml:space="preserve">SEX, AGE, RESIDENCE, WEALTH,    </v>
      </c>
      <c r="AZ13" s="344" t="e">
        <f>INDEX('Standard Outcome Indicators'!$C$2:$C$900,MATCH(AY13,'Standard Outcome Indicators'!$B$2:$B$708,0))</f>
        <v>#N/A</v>
      </c>
      <c r="BA13" s="344" t="e">
        <f>INDEX('Standard Outcome Indicators'!$F$2:$F$900,MATCH(AY13,'Standard Outcome Indicators'!$B$2:$B$708,0))</f>
        <v>#N/A</v>
      </c>
      <c r="BB13" s="344" t="e">
        <f>INDEX('Standard Outcome Indicators'!$H$2:$H$900,MATCH(AY13,'Standard Outcome Indicators'!$B$2:$B$708,0))</f>
        <v>#N/A</v>
      </c>
      <c r="BC13" s="344" t="e">
        <f>INDEX('Standard Outcome Indicators'!$Q$2:$Q$900,MATCH(AY13,'Standard Outcome Indicators'!$B$2:$B$708,0))</f>
        <v>#N/A</v>
      </c>
      <c r="BD13" s="344" t="e">
        <f>INDEX('Standard Outcome Indicators'!$R$2:$R$900,MATCH(AY13,'Standard Outcome Indicators'!$B$2:$B$708,0))</f>
        <v>#N/A</v>
      </c>
      <c r="BE13" s="344" t="e">
        <f>INDEX('Standard Outcome Indicators'!$S$2:$S$900,MATCH(AY13,'Standard Outcome Indicators'!$B$2:$B$708,0))</f>
        <v>#N/A</v>
      </c>
      <c r="BF13" s="344" t="e">
        <f>INDEX('Standard Outcome Indicators'!$T$2:$T$900,MATCH(AY13,'Standard Outcome Indicators'!$B$2:$B$708,0))</f>
        <v>#N/A</v>
      </c>
      <c r="BG13" s="344" t="e">
        <f>INDEX('Standard Outcome Indicators'!$U$2:$U$900,MATCH(AY13,'Standard Outcome Indicators'!$B$2:$B$708,0))</f>
        <v>#N/A</v>
      </c>
    </row>
    <row r="14" spans="1:59" ht="30.75">
      <c r="A14" s="380" t="s">
        <v>1728</v>
      </c>
      <c r="B14" s="464" t="s">
        <v>1729</v>
      </c>
      <c r="C14" s="346" t="s">
        <v>87</v>
      </c>
      <c r="D14" s="438" t="s">
        <v>1760</v>
      </c>
      <c r="E14" s="345" t="s">
        <v>88</v>
      </c>
      <c r="F14" s="433" t="s">
        <v>59</v>
      </c>
      <c r="G14" s="433"/>
      <c r="H14" s="433"/>
      <c r="I14" s="433" t="s">
        <v>62</v>
      </c>
      <c r="J14" s="433" t="s">
        <v>49</v>
      </c>
      <c r="K14" s="433" t="s">
        <v>49</v>
      </c>
      <c r="L14" s="433" t="s">
        <v>49</v>
      </c>
      <c r="M14" s="433" t="s">
        <v>49</v>
      </c>
      <c r="N14" s="433" t="s">
        <v>49</v>
      </c>
      <c r="O14" s="345"/>
      <c r="P14" s="345" t="str">
        <f t="shared" si="1"/>
        <v>Sex ratio at birth</v>
      </c>
      <c r="R14" s="345"/>
      <c r="S14" s="433">
        <f t="shared" si="0"/>
        <v>1</v>
      </c>
      <c r="T14" s="361" t="s">
        <v>90</v>
      </c>
      <c r="U14" s="361" t="s">
        <v>61</v>
      </c>
      <c r="V14" s="344" t="s">
        <v>1761</v>
      </c>
      <c r="W14" s="433" t="s">
        <v>84</v>
      </c>
      <c r="X14" s="433" t="s">
        <v>56</v>
      </c>
      <c r="Y14" s="361">
        <v>2021</v>
      </c>
      <c r="Z14" s="361" t="s">
        <v>1762</v>
      </c>
      <c r="AA14" s="344" t="s">
        <v>1763</v>
      </c>
      <c r="AB14" s="361" t="str">
        <f t="shared" si="2"/>
        <v/>
      </c>
      <c r="AD14" s="433" t="s">
        <v>53</v>
      </c>
      <c r="AE14" s="433" t="s">
        <v>76</v>
      </c>
      <c r="AF14" s="433" t="s">
        <v>53</v>
      </c>
      <c r="AG14" s="361" t="s">
        <v>49</v>
      </c>
      <c r="AH14" s="361" t="s">
        <v>49</v>
      </c>
      <c r="AI14" s="361" t="s">
        <v>49</v>
      </c>
      <c r="AJ14" s="361" t="s">
        <v>49</v>
      </c>
      <c r="AK14" s="361" t="s">
        <v>117</v>
      </c>
      <c r="AL14" s="361" t="s">
        <v>117</v>
      </c>
      <c r="AM14" s="361" t="s">
        <v>117</v>
      </c>
      <c r="AN14" s="361" t="s">
        <v>117</v>
      </c>
      <c r="AO14" s="361" t="s">
        <v>117</v>
      </c>
      <c r="AP14" s="361" t="s">
        <v>117</v>
      </c>
      <c r="AQ14" s="361" t="s">
        <v>117</v>
      </c>
      <c r="AR14" s="361" t="s">
        <v>117</v>
      </c>
      <c r="AS14" s="361" t="s">
        <v>117</v>
      </c>
      <c r="AT14" s="361" t="s">
        <v>117</v>
      </c>
      <c r="AU14" s="361" t="s">
        <v>117</v>
      </c>
      <c r="AV14" s="361" t="s">
        <v>117</v>
      </c>
      <c r="AW14" s="361" t="s">
        <v>80</v>
      </c>
      <c r="AX14" s="361" t="str">
        <f t="shared" si="3"/>
        <v xml:space="preserve">SEX, AGE, RESIDENCE, WEALTH,    </v>
      </c>
      <c r="AZ14" s="344" t="e">
        <f>INDEX('Standard Outcome Indicators'!$C$2:$C$900,MATCH(AY14,'Standard Outcome Indicators'!$B$2:$B$708,0))</f>
        <v>#N/A</v>
      </c>
      <c r="BA14" s="344" t="e">
        <f>INDEX('Standard Outcome Indicators'!$F$2:$F$900,MATCH(AY14,'Standard Outcome Indicators'!$B$2:$B$708,0))</f>
        <v>#N/A</v>
      </c>
      <c r="BB14" s="344" t="e">
        <f>INDEX('Standard Outcome Indicators'!$H$2:$H$900,MATCH(AY14,'Standard Outcome Indicators'!$B$2:$B$708,0))</f>
        <v>#N/A</v>
      </c>
      <c r="BC14" s="344" t="e">
        <f>INDEX('Standard Outcome Indicators'!$Q$2:$Q$900,MATCH(AY14,'Standard Outcome Indicators'!$B$2:$B$708,0))</f>
        <v>#N/A</v>
      </c>
      <c r="BD14" s="344" t="e">
        <f>INDEX('Standard Outcome Indicators'!$R$2:$R$900,MATCH(AY14,'Standard Outcome Indicators'!$B$2:$B$708,0))</f>
        <v>#N/A</v>
      </c>
      <c r="BE14" s="344" t="e">
        <f>INDEX('Standard Outcome Indicators'!$S$2:$S$900,MATCH(AY14,'Standard Outcome Indicators'!$B$2:$B$708,0))</f>
        <v>#N/A</v>
      </c>
      <c r="BF14" s="344" t="e">
        <f>INDEX('Standard Outcome Indicators'!$T$2:$T$900,MATCH(AY14,'Standard Outcome Indicators'!$B$2:$B$708,0))</f>
        <v>#N/A</v>
      </c>
      <c r="BG14" s="344" t="e">
        <f>INDEX('Standard Outcome Indicators'!$U$2:$U$900,MATCH(AY14,'Standard Outcome Indicators'!$B$2:$B$708,0))</f>
        <v>#N/A</v>
      </c>
    </row>
    <row r="15" spans="1:59" ht="30.75">
      <c r="A15" s="380" t="s">
        <v>1728</v>
      </c>
      <c r="B15" s="464" t="s">
        <v>1729</v>
      </c>
      <c r="C15" s="346" t="s">
        <v>92</v>
      </c>
      <c r="D15" s="438" t="s">
        <v>91</v>
      </c>
      <c r="E15" s="345" t="s">
        <v>1764</v>
      </c>
      <c r="F15" s="433" t="s">
        <v>59</v>
      </c>
      <c r="G15" s="433"/>
      <c r="H15" s="433"/>
      <c r="I15" s="433" t="s">
        <v>49</v>
      </c>
      <c r="J15" s="433" t="s">
        <v>49</v>
      </c>
      <c r="K15" s="433" t="s">
        <v>49</v>
      </c>
      <c r="L15" s="433" t="s">
        <v>49</v>
      </c>
      <c r="M15" s="433" t="s">
        <v>49</v>
      </c>
      <c r="N15" s="433" t="s">
        <v>49</v>
      </c>
      <c r="O15" s="345"/>
      <c r="P15" s="345" t="str">
        <f t="shared" si="1"/>
        <v>Life expectancy at birth</v>
      </c>
      <c r="R15" s="345"/>
      <c r="S15" s="433">
        <f t="shared" si="0"/>
        <v>1</v>
      </c>
      <c r="T15" s="361" t="s">
        <v>1372</v>
      </c>
      <c r="U15" s="361" t="s">
        <v>61</v>
      </c>
      <c r="V15" s="344" t="s">
        <v>94</v>
      </c>
      <c r="W15" s="433" t="s">
        <v>84</v>
      </c>
      <c r="X15" s="433" t="s">
        <v>56</v>
      </c>
      <c r="Y15" s="361">
        <v>2023</v>
      </c>
      <c r="Z15" s="361">
        <v>100</v>
      </c>
      <c r="AA15" s="344" t="s">
        <v>1758</v>
      </c>
      <c r="AB15" s="361" t="str">
        <f t="shared" si="2"/>
        <v/>
      </c>
      <c r="AD15" s="433" t="s">
        <v>53</v>
      </c>
      <c r="AE15" s="433" t="s">
        <v>76</v>
      </c>
      <c r="AF15" s="433" t="s">
        <v>53</v>
      </c>
      <c r="AG15" s="361" t="s">
        <v>62</v>
      </c>
      <c r="AH15" s="361" t="s">
        <v>49</v>
      </c>
      <c r="AI15" s="361" t="s">
        <v>49</v>
      </c>
      <c r="AJ15" s="361" t="s">
        <v>49</v>
      </c>
      <c r="AK15" s="361" t="s">
        <v>117</v>
      </c>
      <c r="AL15" s="361" t="s">
        <v>117</v>
      </c>
      <c r="AM15" s="361" t="s">
        <v>117</v>
      </c>
      <c r="AN15" s="361" t="s">
        <v>117</v>
      </c>
      <c r="AO15" s="361" t="s">
        <v>117</v>
      </c>
      <c r="AP15" s="361" t="s">
        <v>117</v>
      </c>
      <c r="AQ15" s="361" t="s">
        <v>117</v>
      </c>
      <c r="AR15" s="361" t="s">
        <v>117</v>
      </c>
      <c r="AS15" s="361" t="s">
        <v>117</v>
      </c>
      <c r="AT15" s="361" t="s">
        <v>117</v>
      </c>
      <c r="AU15" s="361" t="s">
        <v>117</v>
      </c>
      <c r="AV15" s="361" t="s">
        <v>117</v>
      </c>
      <c r="AW15" s="361" t="s">
        <v>71</v>
      </c>
      <c r="AX15" s="361" t="str">
        <f t="shared" si="3"/>
        <v xml:space="preserve">SEX, AGE, RESIDENCE, WEALTH,   </v>
      </c>
      <c r="AZ15" s="344" t="e">
        <f>INDEX('Standard Outcome Indicators'!$C$2:$C$900,MATCH(AY15,'Standard Outcome Indicators'!$B$2:$B$708,0))</f>
        <v>#N/A</v>
      </c>
      <c r="BA15" s="344" t="e">
        <f>INDEX('Standard Outcome Indicators'!$F$2:$F$900,MATCH(AY15,'Standard Outcome Indicators'!$B$2:$B$708,0))</f>
        <v>#N/A</v>
      </c>
      <c r="BB15" s="344" t="e">
        <f>INDEX('Standard Outcome Indicators'!$H$2:$H$900,MATCH(AY15,'Standard Outcome Indicators'!$B$2:$B$708,0))</f>
        <v>#N/A</v>
      </c>
      <c r="BC15" s="344" t="e">
        <f>INDEX('Standard Outcome Indicators'!$Q$2:$Q$900,MATCH(AY15,'Standard Outcome Indicators'!$B$2:$B$708,0))</f>
        <v>#N/A</v>
      </c>
      <c r="BD15" s="344" t="e">
        <f>INDEX('Standard Outcome Indicators'!$R$2:$R$900,MATCH(AY15,'Standard Outcome Indicators'!$B$2:$B$708,0))</f>
        <v>#N/A</v>
      </c>
      <c r="BE15" s="344" t="e">
        <f>INDEX('Standard Outcome Indicators'!$S$2:$S$900,MATCH(AY15,'Standard Outcome Indicators'!$B$2:$B$708,0))</f>
        <v>#N/A</v>
      </c>
      <c r="BF15" s="344" t="e">
        <f>INDEX('Standard Outcome Indicators'!$T$2:$T$900,MATCH(AY15,'Standard Outcome Indicators'!$B$2:$B$708,0))</f>
        <v>#N/A</v>
      </c>
      <c r="BG15" s="344" t="e">
        <f>INDEX('Standard Outcome Indicators'!$U$2:$U$900,MATCH(AY15,'Standard Outcome Indicators'!$B$2:$B$708,0))</f>
        <v>#N/A</v>
      </c>
    </row>
    <row r="16" spans="1:59" ht="45.75">
      <c r="A16" s="380" t="s">
        <v>1728</v>
      </c>
      <c r="B16" s="369" t="s">
        <v>1729</v>
      </c>
      <c r="C16" s="346" t="s">
        <v>96</v>
      </c>
      <c r="D16" s="438" t="s">
        <v>1765</v>
      </c>
      <c r="E16" s="345" t="s">
        <v>1766</v>
      </c>
      <c r="F16" s="433" t="s">
        <v>1767</v>
      </c>
      <c r="G16" s="433"/>
      <c r="H16" s="433"/>
      <c r="I16" s="433" t="s">
        <v>49</v>
      </c>
      <c r="J16" s="433" t="s">
        <v>62</v>
      </c>
      <c r="K16" s="433" t="s">
        <v>49</v>
      </c>
      <c r="L16" s="433" t="s">
        <v>49</v>
      </c>
      <c r="M16" s="433" t="s">
        <v>49</v>
      </c>
      <c r="N16" s="433" t="s">
        <v>49</v>
      </c>
      <c r="O16" s="345"/>
      <c r="P16" s="345" t="str">
        <f t="shared" si="1"/>
        <v>Percentage of children living with two parents</v>
      </c>
      <c r="R16" s="345"/>
      <c r="S16" s="433">
        <f t="shared" si="0"/>
        <v>1</v>
      </c>
      <c r="T16" s="361" t="s">
        <v>101</v>
      </c>
      <c r="U16" s="361" t="s">
        <v>102</v>
      </c>
      <c r="V16" s="344" t="s">
        <v>1768</v>
      </c>
      <c r="W16" s="433" t="s">
        <v>99</v>
      </c>
      <c r="X16" s="433" t="s">
        <v>78</v>
      </c>
      <c r="Y16" s="361">
        <v>2018</v>
      </c>
      <c r="Z16" s="361" t="s">
        <v>1769</v>
      </c>
      <c r="AA16" s="344" t="s">
        <v>1770</v>
      </c>
      <c r="AB16" s="361" t="str">
        <f t="shared" si="2"/>
        <v/>
      </c>
      <c r="AD16" s="433" t="s">
        <v>53</v>
      </c>
      <c r="AE16" s="433" t="s">
        <v>98</v>
      </c>
      <c r="AF16" s="433" t="s">
        <v>59</v>
      </c>
      <c r="AG16" s="361" t="s">
        <v>49</v>
      </c>
      <c r="AH16" s="361" t="s">
        <v>49</v>
      </c>
      <c r="AI16" s="361" t="s">
        <v>49</v>
      </c>
      <c r="AJ16" s="361" t="s">
        <v>49</v>
      </c>
      <c r="AK16" s="361" t="s">
        <v>117</v>
      </c>
      <c r="AL16" s="361" t="s">
        <v>117</v>
      </c>
      <c r="AM16" s="361" t="s">
        <v>117</v>
      </c>
      <c r="AN16" s="361" t="s">
        <v>117</v>
      </c>
      <c r="AO16" s="361" t="s">
        <v>117</v>
      </c>
      <c r="AP16" s="361" t="s">
        <v>117</v>
      </c>
      <c r="AQ16" s="361" t="s">
        <v>117</v>
      </c>
      <c r="AR16" s="361" t="s">
        <v>117</v>
      </c>
      <c r="AS16" s="361" t="s">
        <v>117</v>
      </c>
      <c r="AT16" s="361" t="s">
        <v>117</v>
      </c>
      <c r="AU16" s="361" t="s">
        <v>117</v>
      </c>
      <c r="AV16" s="361" t="s">
        <v>117</v>
      </c>
      <c r="AW16" s="361" t="s">
        <v>80</v>
      </c>
      <c r="AX16" s="361" t="str">
        <f t="shared" si="3"/>
        <v xml:space="preserve">SEX, AGE, RESIDENCE, WEALTH,    </v>
      </c>
      <c r="AZ16" s="344" t="e">
        <f>INDEX('Standard Outcome Indicators'!$C$2:$C$900,MATCH(AY16,'Standard Outcome Indicators'!$B$2:$B$708,0))</f>
        <v>#N/A</v>
      </c>
      <c r="BA16" s="344" t="e">
        <f>INDEX('Standard Outcome Indicators'!$F$2:$F$900,MATCH(AY16,'Standard Outcome Indicators'!$B$2:$B$708,0))</f>
        <v>#N/A</v>
      </c>
      <c r="BB16" s="344" t="e">
        <f>INDEX('Standard Outcome Indicators'!$H$2:$H$900,MATCH(AY16,'Standard Outcome Indicators'!$B$2:$B$708,0))</f>
        <v>#N/A</v>
      </c>
      <c r="BC16" s="344" t="e">
        <f>INDEX('Standard Outcome Indicators'!$Q$2:$Q$900,MATCH(AY16,'Standard Outcome Indicators'!$B$2:$B$708,0))</f>
        <v>#N/A</v>
      </c>
      <c r="BD16" s="344" t="e">
        <f>INDEX('Standard Outcome Indicators'!$R$2:$R$900,MATCH(AY16,'Standard Outcome Indicators'!$B$2:$B$708,0))</f>
        <v>#N/A</v>
      </c>
      <c r="BE16" s="344" t="e">
        <f>INDEX('Standard Outcome Indicators'!$S$2:$S$900,MATCH(AY16,'Standard Outcome Indicators'!$B$2:$B$708,0))</f>
        <v>#N/A</v>
      </c>
      <c r="BF16" s="344" t="e">
        <f>INDEX('Standard Outcome Indicators'!$T$2:$T$900,MATCH(AY16,'Standard Outcome Indicators'!$B$2:$B$708,0))</f>
        <v>#N/A</v>
      </c>
      <c r="BG16" s="344" t="e">
        <f>INDEX('Standard Outcome Indicators'!$U$2:$U$900,MATCH(AY16,'Standard Outcome Indicators'!$B$2:$B$708,0))</f>
        <v>#N/A</v>
      </c>
    </row>
    <row r="17" spans="1:59" ht="30.75">
      <c r="A17" s="380" t="s">
        <v>1728</v>
      </c>
      <c r="B17" s="464" t="s">
        <v>1729</v>
      </c>
      <c r="C17" s="346" t="s">
        <v>114</v>
      </c>
      <c r="D17" s="438" t="s">
        <v>113</v>
      </c>
      <c r="E17" s="345" t="s">
        <v>115</v>
      </c>
      <c r="F17" s="433" t="s">
        <v>59</v>
      </c>
      <c r="G17" s="433" t="str">
        <f>INDEX('Dashboard Indicators'!$P$2:$P$900,MATCH(C17,'Dashboard Indicators'!$I$2:$I$900,0))</f>
        <v>Yes</v>
      </c>
      <c r="H17" s="433" t="str">
        <f>INDEX('Dashboard Indicators'!$O$2:$O$900,MATCH(C17,'Dashboard Indicators'!$I$2:$I$900,0))</f>
        <v>Yes</v>
      </c>
      <c r="I17" s="433" t="s">
        <v>49</v>
      </c>
      <c r="J17" s="433" t="s">
        <v>49</v>
      </c>
      <c r="K17" s="433" t="s">
        <v>49</v>
      </c>
      <c r="L17" s="433" t="s">
        <v>49</v>
      </c>
      <c r="M17" s="433" t="s">
        <v>49</v>
      </c>
      <c r="N17" s="433" t="s">
        <v>49</v>
      </c>
      <c r="O17" s="345" t="s">
        <v>113</v>
      </c>
      <c r="P17" s="345" t="str">
        <f t="shared" si="1"/>
        <v>Net migration</v>
      </c>
      <c r="R17" s="345"/>
      <c r="S17" s="433">
        <f t="shared" si="0"/>
        <v>1</v>
      </c>
      <c r="T17" s="361" t="s">
        <v>90</v>
      </c>
      <c r="U17" s="361" t="s">
        <v>61</v>
      </c>
      <c r="V17" s="344" t="s">
        <v>1771</v>
      </c>
      <c r="W17" s="433" t="s">
        <v>55</v>
      </c>
      <c r="X17" s="433" t="s">
        <v>56</v>
      </c>
      <c r="Y17" s="361">
        <v>2022</v>
      </c>
      <c r="Z17" s="361" t="s">
        <v>1762</v>
      </c>
      <c r="AA17" s="344" t="s">
        <v>1772</v>
      </c>
      <c r="AB17" s="361" t="str">
        <f t="shared" si="2"/>
        <v/>
      </c>
      <c r="AD17" s="433" t="s">
        <v>53</v>
      </c>
      <c r="AE17" s="433" t="s">
        <v>106</v>
      </c>
      <c r="AF17" s="433" t="s">
        <v>53</v>
      </c>
      <c r="AG17" s="361" t="s">
        <v>49</v>
      </c>
      <c r="AH17" s="361" t="s">
        <v>49</v>
      </c>
      <c r="AI17" s="361" t="s">
        <v>49</v>
      </c>
      <c r="AJ17" s="361" t="s">
        <v>49</v>
      </c>
      <c r="AK17" s="361" t="s">
        <v>117</v>
      </c>
      <c r="AL17" s="361" t="s">
        <v>117</v>
      </c>
      <c r="AM17" s="361" t="s">
        <v>117</v>
      </c>
      <c r="AN17" s="361" t="s">
        <v>117</v>
      </c>
      <c r="AO17" s="361" t="s">
        <v>117</v>
      </c>
      <c r="AP17" s="361" t="s">
        <v>117</v>
      </c>
      <c r="AQ17" s="361" t="s">
        <v>117</v>
      </c>
      <c r="AR17" s="361" t="s">
        <v>117</v>
      </c>
      <c r="AS17" s="361" t="s">
        <v>117</v>
      </c>
      <c r="AT17" s="361" t="s">
        <v>117</v>
      </c>
      <c r="AU17" s="361" t="s">
        <v>117</v>
      </c>
      <c r="AV17" s="361" t="s">
        <v>117</v>
      </c>
      <c r="AW17" s="361" t="s">
        <v>63</v>
      </c>
      <c r="AX17" s="361" t="str">
        <f t="shared" si="3"/>
        <v xml:space="preserve">SEX, AGE, RESIDENCE, WEALTH, </v>
      </c>
      <c r="AZ17" s="344" t="e">
        <f>INDEX('Standard Outcome Indicators'!$C$2:$C$900,MATCH(AY17,'Standard Outcome Indicators'!$B$2:$B$708,0))</f>
        <v>#N/A</v>
      </c>
      <c r="BA17" s="344" t="e">
        <f>INDEX('Standard Outcome Indicators'!$F$2:$F$900,MATCH(AY17,'Standard Outcome Indicators'!$B$2:$B$708,0))</f>
        <v>#N/A</v>
      </c>
      <c r="BB17" s="344" t="e">
        <f>INDEX('Standard Outcome Indicators'!$H$2:$H$900,MATCH(AY17,'Standard Outcome Indicators'!$B$2:$B$708,0))</f>
        <v>#N/A</v>
      </c>
      <c r="BC17" s="344" t="e">
        <f>INDEX('Standard Outcome Indicators'!$Q$2:$Q$900,MATCH(AY17,'Standard Outcome Indicators'!$B$2:$B$708,0))</f>
        <v>#N/A</v>
      </c>
      <c r="BD17" s="344" t="e">
        <f>INDEX('Standard Outcome Indicators'!$R$2:$R$900,MATCH(AY17,'Standard Outcome Indicators'!$B$2:$B$708,0))</f>
        <v>#N/A</v>
      </c>
      <c r="BE17" s="344" t="e">
        <f>INDEX('Standard Outcome Indicators'!$S$2:$S$900,MATCH(AY17,'Standard Outcome Indicators'!$B$2:$B$708,0))</f>
        <v>#N/A</v>
      </c>
      <c r="BF17" s="344" t="e">
        <f>INDEX('Standard Outcome Indicators'!$T$2:$T$900,MATCH(AY17,'Standard Outcome Indicators'!$B$2:$B$708,0))</f>
        <v>#N/A</v>
      </c>
      <c r="BG17" s="344" t="e">
        <f>INDEX('Standard Outcome Indicators'!$U$2:$U$900,MATCH(AY17,'Standard Outcome Indicators'!$B$2:$B$708,0))</f>
        <v>#N/A</v>
      </c>
    </row>
    <row r="18" spans="1:59" ht="275.25">
      <c r="A18" s="380" t="s">
        <v>1728</v>
      </c>
      <c r="B18" s="464" t="s">
        <v>1729</v>
      </c>
      <c r="C18" s="346" t="s">
        <v>1773</v>
      </c>
      <c r="D18" s="438" t="s">
        <v>1774</v>
      </c>
      <c r="E18" s="345" t="s">
        <v>1774</v>
      </c>
      <c r="F18" s="433"/>
      <c r="G18" s="433"/>
      <c r="H18" s="433"/>
      <c r="I18" s="478" t="e">
        <v>#N/A</v>
      </c>
      <c r="J18" s="478" t="e">
        <v>#N/A</v>
      </c>
      <c r="K18" s="478" t="e">
        <v>#N/A</v>
      </c>
      <c r="L18" s="478" t="e">
        <v>#N/A</v>
      </c>
      <c r="M18" s="478" t="e">
        <v>#N/A</v>
      </c>
      <c r="N18" s="478"/>
      <c r="O18" s="345"/>
      <c r="P18" s="345" t="str">
        <f t="shared" ref="P18:P28" si="4">IF(F18="Yes", IF(Q18="", D18, Q18), "")</f>
        <v/>
      </c>
      <c r="R18" s="345"/>
      <c r="S18" s="433" t="str">
        <f t="shared" si="0"/>
        <v/>
      </c>
      <c r="T18" s="361" t="s">
        <v>1372</v>
      </c>
      <c r="U18" s="361" t="s">
        <v>63</v>
      </c>
      <c r="V18" s="344" t="s">
        <v>1775</v>
      </c>
      <c r="W18" s="433" t="s">
        <v>63</v>
      </c>
      <c r="X18" s="433" t="s">
        <v>63</v>
      </c>
      <c r="Y18" s="361">
        <v>2023</v>
      </c>
      <c r="Z18" s="361" t="s">
        <v>1762</v>
      </c>
      <c r="AA18" s="345" t="s">
        <v>1776</v>
      </c>
      <c r="AB18" s="361" t="str">
        <f t="shared" si="2"/>
        <v/>
      </c>
      <c r="AC18" s="433" t="s">
        <v>63</v>
      </c>
      <c r="AD18" s="433" t="s">
        <v>63</v>
      </c>
      <c r="AE18" s="433" t="s">
        <v>63</v>
      </c>
      <c r="AF18" s="433" t="s">
        <v>63</v>
      </c>
      <c r="AG18" s="361" t="s">
        <v>49</v>
      </c>
      <c r="AH18" s="361" t="s">
        <v>49</v>
      </c>
      <c r="AI18" s="361" t="s">
        <v>49</v>
      </c>
      <c r="AJ18" s="361" t="s">
        <v>49</v>
      </c>
      <c r="AK18" s="361" t="s">
        <v>63</v>
      </c>
      <c r="AL18" s="361" t="s">
        <v>63</v>
      </c>
      <c r="AM18" s="361" t="s">
        <v>63</v>
      </c>
      <c r="AN18" s="361" t="s">
        <v>63</v>
      </c>
      <c r="AO18" s="361" t="s">
        <v>63</v>
      </c>
      <c r="AP18" s="361" t="s">
        <v>63</v>
      </c>
      <c r="AQ18" s="361" t="s">
        <v>63</v>
      </c>
      <c r="AR18" s="361" t="s">
        <v>63</v>
      </c>
      <c r="AS18" s="361" t="s">
        <v>63</v>
      </c>
      <c r="AT18" s="361" t="s">
        <v>63</v>
      </c>
      <c r="AU18" s="361" t="s">
        <v>63</v>
      </c>
      <c r="AV18" s="361" t="s">
        <v>63</v>
      </c>
      <c r="AW18" s="361" t="s">
        <v>63</v>
      </c>
      <c r="AX18" s="361" t="str">
        <f t="shared" si="3"/>
        <v xml:space="preserve">SEX, AGE, RESIDENCE, WEALTH, </v>
      </c>
      <c r="AZ18" s="344" t="e">
        <f>INDEX('Standard Outcome Indicators'!$C$2:$C$900,MATCH(AY18,'Standard Outcome Indicators'!$B$2:$B$708,0))</f>
        <v>#N/A</v>
      </c>
      <c r="BA18" s="344" t="e">
        <f>INDEX('Standard Outcome Indicators'!$F$2:$F$900,MATCH(AY18,'Standard Outcome Indicators'!$B$2:$B$708,0))</f>
        <v>#N/A</v>
      </c>
      <c r="BB18" s="344" t="e">
        <f>INDEX('Standard Outcome Indicators'!$H$2:$H$900,MATCH(AY18,'Standard Outcome Indicators'!$B$2:$B$708,0))</f>
        <v>#N/A</v>
      </c>
      <c r="BC18" s="344" t="e">
        <f>INDEX('Standard Outcome Indicators'!$Q$2:$Q$900,MATCH(AY18,'Standard Outcome Indicators'!$B$2:$B$708,0))</f>
        <v>#N/A</v>
      </c>
      <c r="BD18" s="344" t="e">
        <f>INDEX('Standard Outcome Indicators'!$R$2:$R$900,MATCH(AY18,'Standard Outcome Indicators'!$B$2:$B$708,0))</f>
        <v>#N/A</v>
      </c>
      <c r="BE18" s="344" t="e">
        <f>INDEX('Standard Outcome Indicators'!$S$2:$S$900,MATCH(AY18,'Standard Outcome Indicators'!$B$2:$B$708,0))</f>
        <v>#N/A</v>
      </c>
      <c r="BF18" s="344" t="e">
        <f>INDEX('Standard Outcome Indicators'!$T$2:$T$900,MATCH(AY18,'Standard Outcome Indicators'!$B$2:$B$708,0))</f>
        <v>#N/A</v>
      </c>
      <c r="BG18" s="344" t="e">
        <f>INDEX('Standard Outcome Indicators'!$U$2:$U$900,MATCH(AY18,'Standard Outcome Indicators'!$B$2:$B$708,0))</f>
        <v>#N/A</v>
      </c>
    </row>
    <row r="19" spans="1:59" ht="152.25">
      <c r="A19" s="380" t="s">
        <v>1728</v>
      </c>
      <c r="B19" s="464" t="s">
        <v>1729</v>
      </c>
      <c r="C19" s="346" t="s">
        <v>1777</v>
      </c>
      <c r="D19" s="438" t="s">
        <v>1746</v>
      </c>
      <c r="E19" s="345" t="s">
        <v>1778</v>
      </c>
      <c r="F19" s="433"/>
      <c r="G19" s="433"/>
      <c r="H19" s="433"/>
      <c r="I19" s="478" t="e">
        <v>#N/A</v>
      </c>
      <c r="J19" s="478" t="e">
        <v>#N/A</v>
      </c>
      <c r="K19" s="478" t="e">
        <v>#N/A</v>
      </c>
      <c r="L19" s="478" t="e">
        <v>#N/A</v>
      </c>
      <c r="M19" s="478" t="e">
        <v>#N/A</v>
      </c>
      <c r="N19" s="478"/>
      <c r="O19" s="345"/>
      <c r="P19" s="345" t="str">
        <f t="shared" si="4"/>
        <v/>
      </c>
      <c r="R19" s="345"/>
      <c r="S19" s="433" t="str">
        <f t="shared" si="0"/>
        <v/>
      </c>
      <c r="T19" s="361" t="s">
        <v>333</v>
      </c>
      <c r="U19" s="361" t="s">
        <v>63</v>
      </c>
      <c r="V19" s="344" t="s">
        <v>1779</v>
      </c>
      <c r="W19" s="433" t="s">
        <v>63</v>
      </c>
      <c r="X19" s="433" t="s">
        <v>63</v>
      </c>
      <c r="Y19" s="361">
        <v>2022</v>
      </c>
      <c r="Z19" s="361" t="s">
        <v>1780</v>
      </c>
      <c r="AA19" s="345" t="s">
        <v>1781</v>
      </c>
      <c r="AB19" s="361" t="str">
        <f t="shared" si="2"/>
        <v/>
      </c>
      <c r="AC19" s="433" t="s">
        <v>63</v>
      </c>
      <c r="AD19" s="433" t="s">
        <v>63</v>
      </c>
      <c r="AE19" s="433" t="s">
        <v>63</v>
      </c>
      <c r="AF19" s="433" t="s">
        <v>63</v>
      </c>
      <c r="AG19" s="361" t="s">
        <v>62</v>
      </c>
      <c r="AH19" s="361" t="s">
        <v>49</v>
      </c>
      <c r="AI19" s="361" t="s">
        <v>49</v>
      </c>
      <c r="AJ19" s="361" t="s">
        <v>49</v>
      </c>
      <c r="AK19" s="361" t="s">
        <v>63</v>
      </c>
      <c r="AL19" s="361" t="s">
        <v>63</v>
      </c>
      <c r="AM19" s="361" t="s">
        <v>63</v>
      </c>
      <c r="AN19" s="361" t="s">
        <v>63</v>
      </c>
      <c r="AO19" s="361" t="s">
        <v>63</v>
      </c>
      <c r="AP19" s="361" t="s">
        <v>63</v>
      </c>
      <c r="AQ19" s="361" t="s">
        <v>63</v>
      </c>
      <c r="AR19" s="361" t="s">
        <v>63</v>
      </c>
      <c r="AS19" s="361" t="s">
        <v>63</v>
      </c>
      <c r="AT19" s="361" t="s">
        <v>63</v>
      </c>
      <c r="AU19" s="361" t="s">
        <v>63</v>
      </c>
      <c r="AV19" s="361" t="s">
        <v>63</v>
      </c>
      <c r="AW19" s="361" t="s">
        <v>63</v>
      </c>
      <c r="AX19" s="361" t="str">
        <f t="shared" si="3"/>
        <v xml:space="preserve">SEX, AGE, RESIDENCE, WEALTH, </v>
      </c>
      <c r="AZ19" s="344" t="e">
        <f>INDEX('Standard Outcome Indicators'!$C$2:$C$900,MATCH(AY19,'Standard Outcome Indicators'!$B$2:$B$708,0))</f>
        <v>#N/A</v>
      </c>
      <c r="BA19" s="344" t="e">
        <f>INDEX('Standard Outcome Indicators'!$F$2:$F$900,MATCH(AY19,'Standard Outcome Indicators'!$B$2:$B$708,0))</f>
        <v>#N/A</v>
      </c>
      <c r="BB19" s="344" t="e">
        <f>INDEX('Standard Outcome Indicators'!$H$2:$H$900,MATCH(AY19,'Standard Outcome Indicators'!$B$2:$B$708,0))</f>
        <v>#N/A</v>
      </c>
      <c r="BC19" s="344" t="e">
        <f>INDEX('Standard Outcome Indicators'!$Q$2:$Q$900,MATCH(AY19,'Standard Outcome Indicators'!$B$2:$B$708,0))</f>
        <v>#N/A</v>
      </c>
      <c r="BD19" s="344" t="e">
        <f>INDEX('Standard Outcome Indicators'!$R$2:$R$900,MATCH(AY19,'Standard Outcome Indicators'!$B$2:$B$708,0))</f>
        <v>#N/A</v>
      </c>
      <c r="BE19" s="344" t="e">
        <f>INDEX('Standard Outcome Indicators'!$S$2:$S$900,MATCH(AY19,'Standard Outcome Indicators'!$B$2:$B$708,0))</f>
        <v>#N/A</v>
      </c>
      <c r="BF19" s="344" t="e">
        <f>INDEX('Standard Outcome Indicators'!$T$2:$T$900,MATCH(AY19,'Standard Outcome Indicators'!$B$2:$B$708,0))</f>
        <v>#N/A</v>
      </c>
      <c r="BG19" s="344" t="e">
        <f>INDEX('Standard Outcome Indicators'!$U$2:$U$900,MATCH(AY19,'Standard Outcome Indicators'!$B$2:$B$708,0))</f>
        <v>#N/A</v>
      </c>
    </row>
    <row r="20" spans="1:59" ht="244.5">
      <c r="A20" s="380" t="s">
        <v>1728</v>
      </c>
      <c r="B20" s="464" t="s">
        <v>1729</v>
      </c>
      <c r="C20" s="346" t="s">
        <v>1782</v>
      </c>
      <c r="D20" s="438" t="s">
        <v>1783</v>
      </c>
      <c r="E20" s="345" t="s">
        <v>1784</v>
      </c>
      <c r="F20" s="433"/>
      <c r="G20" s="433"/>
      <c r="H20" s="433"/>
      <c r="I20" s="478" t="e">
        <v>#N/A</v>
      </c>
      <c r="J20" s="478" t="e">
        <v>#N/A</v>
      </c>
      <c r="K20" s="478" t="e">
        <v>#N/A</v>
      </c>
      <c r="L20" s="478" t="e">
        <v>#N/A</v>
      </c>
      <c r="M20" s="478" t="e">
        <v>#N/A</v>
      </c>
      <c r="N20" s="478"/>
      <c r="O20" s="345"/>
      <c r="P20" s="345" t="str">
        <f t="shared" si="4"/>
        <v/>
      </c>
      <c r="R20" s="345"/>
      <c r="S20" s="433" t="str">
        <f t="shared" si="0"/>
        <v/>
      </c>
      <c r="T20" s="361" t="s">
        <v>262</v>
      </c>
      <c r="U20" s="361" t="s">
        <v>63</v>
      </c>
      <c r="V20" s="344" t="s">
        <v>1785</v>
      </c>
      <c r="W20" s="433" t="s">
        <v>63</v>
      </c>
      <c r="X20" s="433" t="s">
        <v>63</v>
      </c>
      <c r="Y20" s="361">
        <v>2010</v>
      </c>
      <c r="Z20" s="361" t="s">
        <v>1733</v>
      </c>
      <c r="AA20" s="345" t="s">
        <v>1786</v>
      </c>
      <c r="AB20" s="361" t="str">
        <f t="shared" si="2"/>
        <v/>
      </c>
      <c r="AC20" s="433" t="s">
        <v>63</v>
      </c>
      <c r="AD20" s="433" t="s">
        <v>63</v>
      </c>
      <c r="AE20" s="433" t="s">
        <v>63</v>
      </c>
      <c r="AF20" s="433" t="s">
        <v>63</v>
      </c>
      <c r="AG20" s="361" t="s">
        <v>49</v>
      </c>
      <c r="AH20" s="361" t="s">
        <v>49</v>
      </c>
      <c r="AI20" s="361" t="s">
        <v>49</v>
      </c>
      <c r="AJ20" s="361" t="s">
        <v>49</v>
      </c>
      <c r="AK20" s="361" t="s">
        <v>63</v>
      </c>
      <c r="AL20" s="361" t="s">
        <v>63</v>
      </c>
      <c r="AM20" s="361" t="s">
        <v>63</v>
      </c>
      <c r="AN20" s="361" t="s">
        <v>63</v>
      </c>
      <c r="AO20" s="361" t="s">
        <v>63</v>
      </c>
      <c r="AP20" s="361" t="s">
        <v>63</v>
      </c>
      <c r="AQ20" s="361" t="s">
        <v>63</v>
      </c>
      <c r="AR20" s="361" t="s">
        <v>63</v>
      </c>
      <c r="AS20" s="361" t="s">
        <v>63</v>
      </c>
      <c r="AT20" s="361" t="s">
        <v>63</v>
      </c>
      <c r="AU20" s="361" t="s">
        <v>63</v>
      </c>
      <c r="AV20" s="361" t="s">
        <v>63</v>
      </c>
      <c r="AW20" s="361" t="s">
        <v>63</v>
      </c>
      <c r="AX20" s="361" t="str">
        <f t="shared" si="3"/>
        <v xml:space="preserve">SEX, AGE, RESIDENCE, WEALTH, </v>
      </c>
      <c r="AZ20" s="344" t="e">
        <f>INDEX('Standard Outcome Indicators'!$C$2:$C$900,MATCH(AY20,'Standard Outcome Indicators'!$B$2:$B$708,0))</f>
        <v>#N/A</v>
      </c>
      <c r="BA20" s="344" t="e">
        <f>INDEX('Standard Outcome Indicators'!$F$2:$F$900,MATCH(AY20,'Standard Outcome Indicators'!$B$2:$B$708,0))</f>
        <v>#N/A</v>
      </c>
      <c r="BB20" s="344" t="e">
        <f>INDEX('Standard Outcome Indicators'!$H$2:$H$900,MATCH(AY20,'Standard Outcome Indicators'!$B$2:$B$708,0))</f>
        <v>#N/A</v>
      </c>
      <c r="BC20" s="344" t="e">
        <f>INDEX('Standard Outcome Indicators'!$Q$2:$Q$900,MATCH(AY20,'Standard Outcome Indicators'!$B$2:$B$708,0))</f>
        <v>#N/A</v>
      </c>
      <c r="BD20" s="344" t="e">
        <f>INDEX('Standard Outcome Indicators'!$R$2:$R$900,MATCH(AY20,'Standard Outcome Indicators'!$B$2:$B$708,0))</f>
        <v>#N/A</v>
      </c>
      <c r="BE20" s="344" t="e">
        <f>INDEX('Standard Outcome Indicators'!$S$2:$S$900,MATCH(AY20,'Standard Outcome Indicators'!$B$2:$B$708,0))</f>
        <v>#N/A</v>
      </c>
      <c r="BF20" s="344" t="e">
        <f>INDEX('Standard Outcome Indicators'!$T$2:$T$900,MATCH(AY20,'Standard Outcome Indicators'!$B$2:$B$708,0))</f>
        <v>#N/A</v>
      </c>
      <c r="BG20" s="344" t="e">
        <f>INDEX('Standard Outcome Indicators'!$U$2:$U$900,MATCH(AY20,'Standard Outcome Indicators'!$B$2:$B$708,0))</f>
        <v>#N/A</v>
      </c>
    </row>
    <row r="21" spans="1:59" ht="275.25">
      <c r="A21" s="380" t="s">
        <v>1728</v>
      </c>
      <c r="B21" s="464" t="s">
        <v>1729</v>
      </c>
      <c r="C21" s="346" t="s">
        <v>1787</v>
      </c>
      <c r="D21" s="438" t="s">
        <v>1788</v>
      </c>
      <c r="E21" s="345" t="s">
        <v>1788</v>
      </c>
      <c r="F21" s="433"/>
      <c r="G21" s="433"/>
      <c r="H21" s="433"/>
      <c r="I21" s="478" t="e">
        <v>#N/A</v>
      </c>
      <c r="J21" s="478" t="e">
        <v>#N/A</v>
      </c>
      <c r="K21" s="478" t="e">
        <v>#N/A</v>
      </c>
      <c r="L21" s="478" t="e">
        <v>#N/A</v>
      </c>
      <c r="M21" s="478" t="e">
        <v>#N/A</v>
      </c>
      <c r="N21" s="478"/>
      <c r="O21" s="345"/>
      <c r="P21" s="345" t="str">
        <f t="shared" si="4"/>
        <v/>
      </c>
      <c r="R21" s="345"/>
      <c r="S21" s="433" t="str">
        <f t="shared" si="0"/>
        <v/>
      </c>
      <c r="T21" s="361" t="s">
        <v>90</v>
      </c>
      <c r="U21" s="361" t="s">
        <v>63</v>
      </c>
      <c r="V21" s="344" t="s">
        <v>1789</v>
      </c>
      <c r="W21" s="433" t="s">
        <v>63</v>
      </c>
      <c r="X21" s="433" t="s">
        <v>63</v>
      </c>
      <c r="Y21" s="361">
        <v>2021</v>
      </c>
      <c r="Z21" s="361" t="s">
        <v>1762</v>
      </c>
      <c r="AA21" s="345" t="s">
        <v>1790</v>
      </c>
      <c r="AB21" s="361" t="str">
        <f t="shared" si="2"/>
        <v/>
      </c>
      <c r="AC21" s="433" t="s">
        <v>63</v>
      </c>
      <c r="AD21" s="433" t="s">
        <v>63</v>
      </c>
      <c r="AE21" s="433" t="s">
        <v>63</v>
      </c>
      <c r="AF21" s="433" t="s">
        <v>63</v>
      </c>
      <c r="AG21" s="361" t="s">
        <v>49</v>
      </c>
      <c r="AH21" s="361" t="s">
        <v>49</v>
      </c>
      <c r="AI21" s="361" t="s">
        <v>49</v>
      </c>
      <c r="AJ21" s="361" t="s">
        <v>49</v>
      </c>
      <c r="AK21" s="361" t="s">
        <v>63</v>
      </c>
      <c r="AL21" s="361" t="s">
        <v>63</v>
      </c>
      <c r="AM21" s="361" t="s">
        <v>63</v>
      </c>
      <c r="AN21" s="361" t="s">
        <v>63</v>
      </c>
      <c r="AO21" s="361" t="s">
        <v>63</v>
      </c>
      <c r="AP21" s="361" t="s">
        <v>63</v>
      </c>
      <c r="AQ21" s="361" t="s">
        <v>63</v>
      </c>
      <c r="AR21" s="361" t="s">
        <v>63</v>
      </c>
      <c r="AS21" s="361" t="s">
        <v>63</v>
      </c>
      <c r="AT21" s="361" t="s">
        <v>63</v>
      </c>
      <c r="AU21" s="361" t="s">
        <v>63</v>
      </c>
      <c r="AV21" s="361" t="s">
        <v>63</v>
      </c>
      <c r="AW21" s="361" t="s">
        <v>63</v>
      </c>
      <c r="AX21" s="361" t="str">
        <f t="shared" si="3"/>
        <v xml:space="preserve">SEX, AGE, RESIDENCE, WEALTH, </v>
      </c>
      <c r="AZ21" s="344" t="e">
        <f>INDEX('Standard Outcome Indicators'!$C$2:$C$900,MATCH(AY21,'Standard Outcome Indicators'!$B$2:$B$708,0))</f>
        <v>#N/A</v>
      </c>
      <c r="BA21" s="344" t="e">
        <f>INDEX('Standard Outcome Indicators'!$F$2:$F$900,MATCH(AY21,'Standard Outcome Indicators'!$B$2:$B$708,0))</f>
        <v>#N/A</v>
      </c>
      <c r="BB21" s="344" t="e">
        <f>INDEX('Standard Outcome Indicators'!$H$2:$H$900,MATCH(AY21,'Standard Outcome Indicators'!$B$2:$B$708,0))</f>
        <v>#N/A</v>
      </c>
      <c r="BC21" s="344" t="e">
        <f>INDEX('Standard Outcome Indicators'!$Q$2:$Q$900,MATCH(AY21,'Standard Outcome Indicators'!$B$2:$B$708,0))</f>
        <v>#N/A</v>
      </c>
      <c r="BD21" s="344" t="e">
        <f>INDEX('Standard Outcome Indicators'!$R$2:$R$900,MATCH(AY21,'Standard Outcome Indicators'!$B$2:$B$708,0))</f>
        <v>#N/A</v>
      </c>
      <c r="BE21" s="344" t="e">
        <f>INDEX('Standard Outcome Indicators'!$S$2:$S$900,MATCH(AY21,'Standard Outcome Indicators'!$B$2:$B$708,0))</f>
        <v>#N/A</v>
      </c>
      <c r="BF21" s="344" t="e">
        <f>INDEX('Standard Outcome Indicators'!$T$2:$T$900,MATCH(AY21,'Standard Outcome Indicators'!$B$2:$B$708,0))</f>
        <v>#N/A</v>
      </c>
      <c r="BG21" s="344" t="e">
        <f>INDEX('Standard Outcome Indicators'!$U$2:$U$900,MATCH(AY21,'Standard Outcome Indicators'!$B$2:$B$708,0))</f>
        <v>#N/A</v>
      </c>
    </row>
    <row r="22" spans="1:59" ht="244.5">
      <c r="A22" s="380" t="s">
        <v>1728</v>
      </c>
      <c r="B22" s="464" t="s">
        <v>1729</v>
      </c>
      <c r="C22" s="346" t="s">
        <v>1791</v>
      </c>
      <c r="D22" s="440" t="s">
        <v>1792</v>
      </c>
      <c r="E22" s="345" t="s">
        <v>1793</v>
      </c>
      <c r="F22" s="433"/>
      <c r="G22" s="433"/>
      <c r="H22" s="433"/>
      <c r="I22" s="478" t="e">
        <v>#N/A</v>
      </c>
      <c r="J22" s="478" t="e">
        <v>#N/A</v>
      </c>
      <c r="K22" s="478" t="e">
        <v>#N/A</v>
      </c>
      <c r="L22" s="478" t="e">
        <v>#N/A</v>
      </c>
      <c r="M22" s="478" t="e">
        <v>#N/A</v>
      </c>
      <c r="N22" s="478"/>
      <c r="O22" s="345"/>
      <c r="P22" s="345" t="str">
        <f t="shared" si="4"/>
        <v/>
      </c>
      <c r="R22" s="345"/>
      <c r="S22" s="433" t="str">
        <f t="shared" si="0"/>
        <v/>
      </c>
      <c r="T22" s="361" t="s">
        <v>1372</v>
      </c>
      <c r="U22" s="361" t="s">
        <v>63</v>
      </c>
      <c r="V22" s="344" t="s">
        <v>58</v>
      </c>
      <c r="W22" s="433" t="s">
        <v>63</v>
      </c>
      <c r="X22" s="433" t="s">
        <v>63</v>
      </c>
      <c r="Y22" s="361">
        <v>2022</v>
      </c>
      <c r="Z22" s="361" t="s">
        <v>1733</v>
      </c>
      <c r="AA22" s="345" t="s">
        <v>1734</v>
      </c>
      <c r="AB22" s="361" t="str">
        <f t="shared" si="2"/>
        <v/>
      </c>
      <c r="AC22" s="433" t="s">
        <v>63</v>
      </c>
      <c r="AD22" s="433" t="s">
        <v>63</v>
      </c>
      <c r="AE22" s="433" t="s">
        <v>63</v>
      </c>
      <c r="AF22" s="433" t="s">
        <v>63</v>
      </c>
      <c r="AG22" s="361" t="s">
        <v>62</v>
      </c>
      <c r="AH22" s="361" t="s">
        <v>49</v>
      </c>
      <c r="AI22" s="361" t="s">
        <v>49</v>
      </c>
      <c r="AJ22" s="361" t="s">
        <v>49</v>
      </c>
      <c r="AK22" s="361" t="s">
        <v>63</v>
      </c>
      <c r="AL22" s="361" t="s">
        <v>63</v>
      </c>
      <c r="AM22" s="361" t="s">
        <v>63</v>
      </c>
      <c r="AN22" s="361" t="s">
        <v>63</v>
      </c>
      <c r="AO22" s="361" t="s">
        <v>63</v>
      </c>
      <c r="AP22" s="361" t="s">
        <v>63</v>
      </c>
      <c r="AQ22" s="361" t="s">
        <v>63</v>
      </c>
      <c r="AR22" s="361" t="s">
        <v>63</v>
      </c>
      <c r="AS22" s="361" t="s">
        <v>63</v>
      </c>
      <c r="AT22" s="361" t="s">
        <v>63</v>
      </c>
      <c r="AU22" s="361" t="s">
        <v>63</v>
      </c>
      <c r="AV22" s="361" t="s">
        <v>63</v>
      </c>
      <c r="AW22" s="361" t="s">
        <v>63</v>
      </c>
      <c r="AX22" s="361" t="str">
        <f t="shared" si="3"/>
        <v xml:space="preserve">SEX, AGE, RESIDENCE, WEALTH, </v>
      </c>
      <c r="AZ22" s="344" t="e">
        <f>INDEX('Standard Outcome Indicators'!$C$2:$C$900,MATCH(AY22,'Standard Outcome Indicators'!$B$2:$B$708,0))</f>
        <v>#N/A</v>
      </c>
      <c r="BA22" s="344" t="e">
        <f>INDEX('Standard Outcome Indicators'!$F$2:$F$900,MATCH(AY22,'Standard Outcome Indicators'!$B$2:$B$708,0))</f>
        <v>#N/A</v>
      </c>
      <c r="BB22" s="344" t="e">
        <f>INDEX('Standard Outcome Indicators'!$H$2:$H$900,MATCH(AY22,'Standard Outcome Indicators'!$B$2:$B$708,0))</f>
        <v>#N/A</v>
      </c>
      <c r="BC22" s="344" t="e">
        <f>INDEX('Standard Outcome Indicators'!$Q$2:$Q$900,MATCH(AY22,'Standard Outcome Indicators'!$B$2:$B$708,0))</f>
        <v>#N/A</v>
      </c>
      <c r="BD22" s="344" t="e">
        <f>INDEX('Standard Outcome Indicators'!$R$2:$R$900,MATCH(AY22,'Standard Outcome Indicators'!$B$2:$B$708,0))</f>
        <v>#N/A</v>
      </c>
      <c r="BE22" s="344" t="e">
        <f>INDEX('Standard Outcome Indicators'!$S$2:$S$900,MATCH(AY22,'Standard Outcome Indicators'!$B$2:$B$708,0))</f>
        <v>#N/A</v>
      </c>
      <c r="BF22" s="344" t="e">
        <f>INDEX('Standard Outcome Indicators'!$T$2:$T$900,MATCH(AY22,'Standard Outcome Indicators'!$B$2:$B$708,0))</f>
        <v>#N/A</v>
      </c>
      <c r="BG22" s="344" t="e">
        <f>INDEX('Standard Outcome Indicators'!$U$2:$U$900,MATCH(AY22,'Standard Outcome Indicators'!$B$2:$B$708,0))</f>
        <v>#N/A</v>
      </c>
    </row>
    <row r="23" spans="1:59" ht="244.5">
      <c r="A23" s="380" t="s">
        <v>1728</v>
      </c>
      <c r="B23" s="464" t="s">
        <v>1729</v>
      </c>
      <c r="C23" s="346" t="s">
        <v>1794</v>
      </c>
      <c r="D23" s="438" t="s">
        <v>1795</v>
      </c>
      <c r="E23" s="345" t="s">
        <v>1795</v>
      </c>
      <c r="F23" s="433"/>
      <c r="G23" s="433"/>
      <c r="H23" s="433"/>
      <c r="I23" s="478" t="e">
        <v>#N/A</v>
      </c>
      <c r="J23" s="478" t="e">
        <v>#N/A</v>
      </c>
      <c r="K23" s="478" t="e">
        <v>#N/A</v>
      </c>
      <c r="L23" s="478" t="e">
        <v>#N/A</v>
      </c>
      <c r="M23" s="478" t="e">
        <v>#N/A</v>
      </c>
      <c r="N23" s="478"/>
      <c r="O23" s="345"/>
      <c r="P23" s="345" t="str">
        <f t="shared" si="4"/>
        <v/>
      </c>
      <c r="R23" s="345"/>
      <c r="S23" s="433" t="str">
        <f t="shared" si="0"/>
        <v/>
      </c>
      <c r="T23" s="361" t="s">
        <v>1372</v>
      </c>
      <c r="U23" s="361" t="s">
        <v>63</v>
      </c>
      <c r="V23" s="344" t="s">
        <v>58</v>
      </c>
      <c r="W23" s="433" t="s">
        <v>63</v>
      </c>
      <c r="X23" s="433" t="s">
        <v>63</v>
      </c>
      <c r="Y23" s="361">
        <v>2022</v>
      </c>
      <c r="Z23" s="361" t="s">
        <v>1733</v>
      </c>
      <c r="AA23" s="345" t="s">
        <v>1734</v>
      </c>
      <c r="AB23" s="361" t="str">
        <f t="shared" si="2"/>
        <v/>
      </c>
      <c r="AC23" s="433" t="s">
        <v>63</v>
      </c>
      <c r="AD23" s="433" t="s">
        <v>63</v>
      </c>
      <c r="AE23" s="433" t="s">
        <v>63</v>
      </c>
      <c r="AF23" s="433" t="s">
        <v>63</v>
      </c>
      <c r="AG23" s="361" t="s">
        <v>62</v>
      </c>
      <c r="AH23" s="361" t="s">
        <v>62</v>
      </c>
      <c r="AI23" s="361" t="s">
        <v>49</v>
      </c>
      <c r="AJ23" s="361" t="s">
        <v>49</v>
      </c>
      <c r="AK23" s="361" t="s">
        <v>63</v>
      </c>
      <c r="AL23" s="361" t="s">
        <v>63</v>
      </c>
      <c r="AM23" s="361" t="s">
        <v>63</v>
      </c>
      <c r="AN23" s="361" t="s">
        <v>63</v>
      </c>
      <c r="AO23" s="361" t="s">
        <v>63</v>
      </c>
      <c r="AP23" s="361" t="s">
        <v>63</v>
      </c>
      <c r="AQ23" s="361" t="s">
        <v>63</v>
      </c>
      <c r="AR23" s="361" t="s">
        <v>63</v>
      </c>
      <c r="AS23" s="361" t="s">
        <v>63</v>
      </c>
      <c r="AT23" s="361" t="s">
        <v>63</v>
      </c>
      <c r="AU23" s="361" t="s">
        <v>63</v>
      </c>
      <c r="AV23" s="361" t="s">
        <v>63</v>
      </c>
      <c r="AW23" s="361" t="s">
        <v>63</v>
      </c>
      <c r="AX23" s="361" t="str">
        <f t="shared" si="3"/>
        <v xml:space="preserve">SEX, AGE, RESIDENCE, WEALTH, </v>
      </c>
      <c r="AZ23" s="344" t="e">
        <f>INDEX('Standard Outcome Indicators'!$C$2:$C$900,MATCH(AY23,'Standard Outcome Indicators'!$B$2:$B$708,0))</f>
        <v>#N/A</v>
      </c>
      <c r="BA23" s="344" t="e">
        <f>INDEX('Standard Outcome Indicators'!$F$2:$F$900,MATCH(AY23,'Standard Outcome Indicators'!$B$2:$B$708,0))</f>
        <v>#N/A</v>
      </c>
      <c r="BB23" s="344" t="e">
        <f>INDEX('Standard Outcome Indicators'!$H$2:$H$900,MATCH(AY23,'Standard Outcome Indicators'!$B$2:$B$708,0))</f>
        <v>#N/A</v>
      </c>
      <c r="BC23" s="344" t="e">
        <f>INDEX('Standard Outcome Indicators'!$Q$2:$Q$900,MATCH(AY23,'Standard Outcome Indicators'!$B$2:$B$708,0))</f>
        <v>#N/A</v>
      </c>
      <c r="BD23" s="344" t="e">
        <f>INDEX('Standard Outcome Indicators'!$R$2:$R$900,MATCH(AY23,'Standard Outcome Indicators'!$B$2:$B$708,0))</f>
        <v>#N/A</v>
      </c>
      <c r="BE23" s="344" t="e">
        <f>INDEX('Standard Outcome Indicators'!$S$2:$S$900,MATCH(AY23,'Standard Outcome Indicators'!$B$2:$B$708,0))</f>
        <v>#N/A</v>
      </c>
      <c r="BF23" s="344" t="e">
        <f>INDEX('Standard Outcome Indicators'!$T$2:$T$900,MATCH(AY23,'Standard Outcome Indicators'!$B$2:$B$708,0))</f>
        <v>#N/A</v>
      </c>
      <c r="BG23" s="344" t="e">
        <f>INDEX('Standard Outcome Indicators'!$U$2:$U$900,MATCH(AY23,'Standard Outcome Indicators'!$B$2:$B$708,0))</f>
        <v>#N/A</v>
      </c>
    </row>
    <row r="24" spans="1:59" ht="244.5">
      <c r="A24" s="380" t="s">
        <v>1728</v>
      </c>
      <c r="B24" s="464" t="s">
        <v>1729</v>
      </c>
      <c r="C24" s="346" t="s">
        <v>1796</v>
      </c>
      <c r="D24" s="440" t="s">
        <v>1797</v>
      </c>
      <c r="E24" s="345" t="s">
        <v>1798</v>
      </c>
      <c r="F24" s="433"/>
      <c r="G24" s="433"/>
      <c r="H24" s="433"/>
      <c r="I24" s="478" t="e">
        <v>#N/A</v>
      </c>
      <c r="J24" s="478" t="e">
        <v>#N/A</v>
      </c>
      <c r="K24" s="478" t="e">
        <v>#N/A</v>
      </c>
      <c r="L24" s="478" t="e">
        <v>#N/A</v>
      </c>
      <c r="M24" s="478" t="e">
        <v>#N/A</v>
      </c>
      <c r="N24" s="478"/>
      <c r="O24" s="345"/>
      <c r="P24" s="345" t="str">
        <f t="shared" si="4"/>
        <v/>
      </c>
      <c r="R24" s="345"/>
      <c r="S24" s="433" t="str">
        <f t="shared" si="0"/>
        <v/>
      </c>
      <c r="T24" s="361" t="s">
        <v>1372</v>
      </c>
      <c r="U24" s="361" t="s">
        <v>63</v>
      </c>
      <c r="V24" s="344" t="s">
        <v>58</v>
      </c>
      <c r="W24" s="433" t="s">
        <v>63</v>
      </c>
      <c r="X24" s="433" t="s">
        <v>63</v>
      </c>
      <c r="Y24" s="361">
        <v>2022</v>
      </c>
      <c r="Z24" s="361" t="s">
        <v>1733</v>
      </c>
      <c r="AA24" s="345" t="s">
        <v>1734</v>
      </c>
      <c r="AB24" s="361" t="str">
        <f t="shared" si="2"/>
        <v/>
      </c>
      <c r="AC24" s="433" t="s">
        <v>63</v>
      </c>
      <c r="AD24" s="433" t="s">
        <v>63</v>
      </c>
      <c r="AE24" s="433" t="s">
        <v>63</v>
      </c>
      <c r="AF24" s="433" t="s">
        <v>63</v>
      </c>
      <c r="AG24" s="361" t="s">
        <v>62</v>
      </c>
      <c r="AH24" s="361" t="s">
        <v>62</v>
      </c>
      <c r="AI24" s="361" t="s">
        <v>49</v>
      </c>
      <c r="AJ24" s="361" t="s">
        <v>49</v>
      </c>
      <c r="AK24" s="361" t="s">
        <v>63</v>
      </c>
      <c r="AL24" s="361" t="s">
        <v>63</v>
      </c>
      <c r="AM24" s="361" t="s">
        <v>63</v>
      </c>
      <c r="AN24" s="361" t="s">
        <v>63</v>
      </c>
      <c r="AO24" s="361" t="s">
        <v>63</v>
      </c>
      <c r="AP24" s="361" t="s">
        <v>63</v>
      </c>
      <c r="AQ24" s="361" t="s">
        <v>63</v>
      </c>
      <c r="AR24" s="361" t="s">
        <v>63</v>
      </c>
      <c r="AS24" s="361" t="s">
        <v>63</v>
      </c>
      <c r="AT24" s="361" t="s">
        <v>63</v>
      </c>
      <c r="AU24" s="361" t="s">
        <v>63</v>
      </c>
      <c r="AV24" s="361" t="s">
        <v>63</v>
      </c>
      <c r="AW24" s="361" t="s">
        <v>63</v>
      </c>
      <c r="AX24" s="361" t="str">
        <f t="shared" si="3"/>
        <v xml:space="preserve">SEX, AGE, RESIDENCE, WEALTH, </v>
      </c>
      <c r="AZ24" s="344" t="e">
        <f>INDEX('Standard Outcome Indicators'!$C$2:$C$900,MATCH(AY24,'Standard Outcome Indicators'!$B$2:$B$708,0))</f>
        <v>#N/A</v>
      </c>
      <c r="BA24" s="344" t="e">
        <f>INDEX('Standard Outcome Indicators'!$F$2:$F$900,MATCH(AY24,'Standard Outcome Indicators'!$B$2:$B$708,0))</f>
        <v>#N/A</v>
      </c>
      <c r="BB24" s="344" t="e">
        <f>INDEX('Standard Outcome Indicators'!$H$2:$H$900,MATCH(AY24,'Standard Outcome Indicators'!$B$2:$B$708,0))</f>
        <v>#N/A</v>
      </c>
      <c r="BC24" s="344" t="e">
        <f>INDEX('Standard Outcome Indicators'!$Q$2:$Q$900,MATCH(AY24,'Standard Outcome Indicators'!$B$2:$B$708,0))</f>
        <v>#N/A</v>
      </c>
      <c r="BD24" s="344" t="e">
        <f>INDEX('Standard Outcome Indicators'!$R$2:$R$900,MATCH(AY24,'Standard Outcome Indicators'!$B$2:$B$708,0))</f>
        <v>#N/A</v>
      </c>
      <c r="BE24" s="344" t="e">
        <f>INDEX('Standard Outcome Indicators'!$S$2:$S$900,MATCH(AY24,'Standard Outcome Indicators'!$B$2:$B$708,0))</f>
        <v>#N/A</v>
      </c>
      <c r="BF24" s="344" t="e">
        <f>INDEX('Standard Outcome Indicators'!$T$2:$T$900,MATCH(AY24,'Standard Outcome Indicators'!$B$2:$B$708,0))</f>
        <v>#N/A</v>
      </c>
      <c r="BG24" s="344" t="e">
        <f>INDEX('Standard Outcome Indicators'!$U$2:$U$900,MATCH(AY24,'Standard Outcome Indicators'!$B$2:$B$708,0))</f>
        <v>#N/A</v>
      </c>
    </row>
    <row r="25" spans="1:59" ht="244.5">
      <c r="A25" s="380" t="s">
        <v>1728</v>
      </c>
      <c r="B25" s="464" t="s">
        <v>1729</v>
      </c>
      <c r="C25" s="346" t="s">
        <v>1799</v>
      </c>
      <c r="D25" s="440" t="s">
        <v>1800</v>
      </c>
      <c r="E25" s="345" t="s">
        <v>1801</v>
      </c>
      <c r="F25" s="433"/>
      <c r="G25" s="433"/>
      <c r="H25" s="433"/>
      <c r="I25" s="478" t="e">
        <v>#N/A</v>
      </c>
      <c r="J25" s="478" t="e">
        <v>#N/A</v>
      </c>
      <c r="K25" s="478" t="e">
        <v>#N/A</v>
      </c>
      <c r="L25" s="478" t="e">
        <v>#N/A</v>
      </c>
      <c r="M25" s="478" t="e">
        <v>#N/A</v>
      </c>
      <c r="N25" s="478"/>
      <c r="O25" s="345"/>
      <c r="P25" s="345" t="str">
        <f t="shared" si="4"/>
        <v/>
      </c>
      <c r="R25" s="345"/>
      <c r="S25" s="433" t="str">
        <f t="shared" si="0"/>
        <v/>
      </c>
      <c r="T25" s="361" t="s">
        <v>1372</v>
      </c>
      <c r="U25" s="361" t="s">
        <v>63</v>
      </c>
      <c r="V25" s="344" t="s">
        <v>58</v>
      </c>
      <c r="W25" s="433" t="s">
        <v>63</v>
      </c>
      <c r="X25" s="433" t="s">
        <v>63</v>
      </c>
      <c r="Y25" s="361">
        <v>2022</v>
      </c>
      <c r="Z25" s="361" t="s">
        <v>1733</v>
      </c>
      <c r="AA25" s="345" t="s">
        <v>1734</v>
      </c>
      <c r="AB25" s="361" t="str">
        <f t="shared" si="2"/>
        <v/>
      </c>
      <c r="AC25" s="433" t="s">
        <v>63</v>
      </c>
      <c r="AD25" s="433" t="s">
        <v>63</v>
      </c>
      <c r="AE25" s="433" t="s">
        <v>63</v>
      </c>
      <c r="AF25" s="433" t="s">
        <v>63</v>
      </c>
      <c r="AG25" s="361" t="s">
        <v>62</v>
      </c>
      <c r="AH25" s="361" t="s">
        <v>49</v>
      </c>
      <c r="AI25" s="361" t="s">
        <v>49</v>
      </c>
      <c r="AJ25" s="361" t="s">
        <v>49</v>
      </c>
      <c r="AK25" s="361" t="s">
        <v>63</v>
      </c>
      <c r="AL25" s="361" t="s">
        <v>63</v>
      </c>
      <c r="AM25" s="361" t="s">
        <v>63</v>
      </c>
      <c r="AN25" s="361" t="s">
        <v>63</v>
      </c>
      <c r="AO25" s="361" t="s">
        <v>63</v>
      </c>
      <c r="AP25" s="361" t="s">
        <v>63</v>
      </c>
      <c r="AQ25" s="361" t="s">
        <v>63</v>
      </c>
      <c r="AR25" s="361" t="s">
        <v>63</v>
      </c>
      <c r="AS25" s="361" t="s">
        <v>63</v>
      </c>
      <c r="AT25" s="361" t="s">
        <v>63</v>
      </c>
      <c r="AU25" s="361" t="s">
        <v>63</v>
      </c>
      <c r="AV25" s="361" t="s">
        <v>63</v>
      </c>
      <c r="AW25" s="361" t="s">
        <v>63</v>
      </c>
      <c r="AX25" s="361" t="str">
        <f t="shared" si="3"/>
        <v xml:space="preserve">SEX, AGE, RESIDENCE, WEALTH, </v>
      </c>
      <c r="AZ25" s="344" t="e">
        <f>INDEX('Standard Outcome Indicators'!$C$2:$C$900,MATCH(AY25,'Standard Outcome Indicators'!$B$2:$B$708,0))</f>
        <v>#N/A</v>
      </c>
      <c r="BA25" s="344" t="e">
        <f>INDEX('Standard Outcome Indicators'!$F$2:$F$900,MATCH(AY25,'Standard Outcome Indicators'!$B$2:$B$708,0))</f>
        <v>#N/A</v>
      </c>
      <c r="BB25" s="344" t="e">
        <f>INDEX('Standard Outcome Indicators'!$H$2:$H$900,MATCH(AY25,'Standard Outcome Indicators'!$B$2:$B$708,0))</f>
        <v>#N/A</v>
      </c>
      <c r="BC25" s="344" t="e">
        <f>INDEX('Standard Outcome Indicators'!$Q$2:$Q$900,MATCH(AY25,'Standard Outcome Indicators'!$B$2:$B$708,0))</f>
        <v>#N/A</v>
      </c>
      <c r="BD25" s="344" t="e">
        <f>INDEX('Standard Outcome Indicators'!$R$2:$R$900,MATCH(AY25,'Standard Outcome Indicators'!$B$2:$B$708,0))</f>
        <v>#N/A</v>
      </c>
      <c r="BE25" s="344" t="e">
        <f>INDEX('Standard Outcome Indicators'!$S$2:$S$900,MATCH(AY25,'Standard Outcome Indicators'!$B$2:$B$708,0))</f>
        <v>#N/A</v>
      </c>
      <c r="BF25" s="344" t="e">
        <f>INDEX('Standard Outcome Indicators'!$T$2:$T$900,MATCH(AY25,'Standard Outcome Indicators'!$B$2:$B$708,0))</f>
        <v>#N/A</v>
      </c>
      <c r="BG25" s="344" t="e">
        <f>INDEX('Standard Outcome Indicators'!$U$2:$U$900,MATCH(AY25,'Standard Outcome Indicators'!$B$2:$B$708,0))</f>
        <v>#N/A</v>
      </c>
    </row>
    <row r="26" spans="1:59" ht="244.5">
      <c r="A26" s="380" t="s">
        <v>1728</v>
      </c>
      <c r="B26" s="464" t="s">
        <v>1729</v>
      </c>
      <c r="C26" s="346" t="s">
        <v>1802</v>
      </c>
      <c r="D26" s="440" t="s">
        <v>1803</v>
      </c>
      <c r="E26" s="345" t="s">
        <v>1804</v>
      </c>
      <c r="F26" s="433"/>
      <c r="G26" s="433"/>
      <c r="H26" s="433"/>
      <c r="I26" s="478" t="e">
        <v>#N/A</v>
      </c>
      <c r="J26" s="478" t="e">
        <v>#N/A</v>
      </c>
      <c r="K26" s="478" t="e">
        <v>#N/A</v>
      </c>
      <c r="L26" s="478" t="e">
        <v>#N/A</v>
      </c>
      <c r="M26" s="478" t="e">
        <v>#N/A</v>
      </c>
      <c r="N26" s="478"/>
      <c r="O26" s="345"/>
      <c r="P26" s="345" t="str">
        <f t="shared" si="4"/>
        <v/>
      </c>
      <c r="R26" s="345"/>
      <c r="S26" s="433" t="str">
        <f t="shared" si="0"/>
        <v/>
      </c>
      <c r="T26" s="361" t="s">
        <v>1372</v>
      </c>
      <c r="U26" s="361" t="s">
        <v>63</v>
      </c>
      <c r="V26" s="344" t="s">
        <v>58</v>
      </c>
      <c r="W26" s="433" t="s">
        <v>63</v>
      </c>
      <c r="X26" s="433" t="s">
        <v>63</v>
      </c>
      <c r="Y26" s="361">
        <v>2022</v>
      </c>
      <c r="Z26" s="361" t="s">
        <v>1733</v>
      </c>
      <c r="AA26" s="345" t="s">
        <v>1734</v>
      </c>
      <c r="AB26" s="361" t="str">
        <f t="shared" si="2"/>
        <v/>
      </c>
      <c r="AC26" s="433" t="s">
        <v>63</v>
      </c>
      <c r="AD26" s="433" t="s">
        <v>63</v>
      </c>
      <c r="AE26" s="433" t="s">
        <v>63</v>
      </c>
      <c r="AF26" s="433" t="s">
        <v>63</v>
      </c>
      <c r="AG26" s="361" t="s">
        <v>62</v>
      </c>
      <c r="AH26" s="361" t="s">
        <v>62</v>
      </c>
      <c r="AI26" s="361" t="s">
        <v>49</v>
      </c>
      <c r="AJ26" s="361" t="s">
        <v>49</v>
      </c>
      <c r="AK26" s="361" t="s">
        <v>63</v>
      </c>
      <c r="AL26" s="361" t="s">
        <v>63</v>
      </c>
      <c r="AM26" s="361" t="s">
        <v>63</v>
      </c>
      <c r="AN26" s="361" t="s">
        <v>63</v>
      </c>
      <c r="AO26" s="361" t="s">
        <v>63</v>
      </c>
      <c r="AP26" s="361" t="s">
        <v>63</v>
      </c>
      <c r="AQ26" s="361" t="s">
        <v>63</v>
      </c>
      <c r="AR26" s="361" t="s">
        <v>63</v>
      </c>
      <c r="AS26" s="361" t="s">
        <v>63</v>
      </c>
      <c r="AT26" s="361" t="s">
        <v>63</v>
      </c>
      <c r="AU26" s="361" t="s">
        <v>63</v>
      </c>
      <c r="AV26" s="361" t="s">
        <v>63</v>
      </c>
      <c r="AW26" s="361" t="s">
        <v>63</v>
      </c>
      <c r="AX26" s="361" t="str">
        <f t="shared" si="3"/>
        <v xml:space="preserve">SEX, AGE, RESIDENCE, WEALTH, </v>
      </c>
      <c r="AZ26" s="344" t="e">
        <f>INDEX('Standard Outcome Indicators'!$C$2:$C$900,MATCH(AY26,'Standard Outcome Indicators'!$B$2:$B$708,0))</f>
        <v>#N/A</v>
      </c>
      <c r="BA26" s="344" t="e">
        <f>INDEX('Standard Outcome Indicators'!$F$2:$F$900,MATCH(AY26,'Standard Outcome Indicators'!$B$2:$B$708,0))</f>
        <v>#N/A</v>
      </c>
      <c r="BB26" s="344" t="e">
        <f>INDEX('Standard Outcome Indicators'!$H$2:$H$900,MATCH(AY26,'Standard Outcome Indicators'!$B$2:$B$708,0))</f>
        <v>#N/A</v>
      </c>
      <c r="BC26" s="344" t="e">
        <f>INDEX('Standard Outcome Indicators'!$Q$2:$Q$900,MATCH(AY26,'Standard Outcome Indicators'!$B$2:$B$708,0))</f>
        <v>#N/A</v>
      </c>
      <c r="BD26" s="344" t="e">
        <f>INDEX('Standard Outcome Indicators'!$R$2:$R$900,MATCH(AY26,'Standard Outcome Indicators'!$B$2:$B$708,0))</f>
        <v>#N/A</v>
      </c>
      <c r="BE26" s="344" t="e">
        <f>INDEX('Standard Outcome Indicators'!$S$2:$S$900,MATCH(AY26,'Standard Outcome Indicators'!$B$2:$B$708,0))</f>
        <v>#N/A</v>
      </c>
      <c r="BF26" s="344" t="e">
        <f>INDEX('Standard Outcome Indicators'!$T$2:$T$900,MATCH(AY26,'Standard Outcome Indicators'!$B$2:$B$708,0))</f>
        <v>#N/A</v>
      </c>
      <c r="BG26" s="344" t="e">
        <f>INDEX('Standard Outcome Indicators'!$U$2:$U$900,MATCH(AY26,'Standard Outcome Indicators'!$B$2:$B$708,0))</f>
        <v>#N/A</v>
      </c>
    </row>
    <row r="27" spans="1:59" s="367" customFormat="1" ht="275.25">
      <c r="A27" s="380" t="s">
        <v>1728</v>
      </c>
      <c r="B27" s="464" t="s">
        <v>1729</v>
      </c>
      <c r="C27" s="365" t="s">
        <v>1805</v>
      </c>
      <c r="D27" s="441" t="s">
        <v>1806</v>
      </c>
      <c r="E27" s="364" t="e">
        <v>#N/A</v>
      </c>
      <c r="F27" s="433"/>
      <c r="G27" s="433"/>
      <c r="H27" s="433"/>
      <c r="I27" s="478" t="e">
        <v>#N/A</v>
      </c>
      <c r="J27" s="478" t="e">
        <v>#N/A</v>
      </c>
      <c r="K27" s="478" t="e">
        <v>#N/A</v>
      </c>
      <c r="L27" s="478" t="e">
        <v>#N/A</v>
      </c>
      <c r="M27" s="478" t="e">
        <v>#N/A</v>
      </c>
      <c r="N27" s="478"/>
      <c r="O27" s="345"/>
      <c r="P27" s="345" t="str">
        <f t="shared" si="4"/>
        <v/>
      </c>
      <c r="Q27" s="345"/>
      <c r="R27" s="364"/>
      <c r="S27" s="433" t="str">
        <f t="shared" si="0"/>
        <v/>
      </c>
      <c r="T27" s="366" t="s">
        <v>1372</v>
      </c>
      <c r="U27" s="361" t="s">
        <v>63</v>
      </c>
      <c r="V27" s="344" t="s">
        <v>1807</v>
      </c>
      <c r="W27" s="433" t="s">
        <v>63</v>
      </c>
      <c r="X27" s="433" t="s">
        <v>63</v>
      </c>
      <c r="Y27" s="361">
        <v>2020</v>
      </c>
      <c r="Z27" s="361" t="s">
        <v>1808</v>
      </c>
      <c r="AA27" s="345" t="s">
        <v>1809</v>
      </c>
      <c r="AB27" s="361" t="str">
        <f t="shared" si="2"/>
        <v/>
      </c>
      <c r="AC27" s="433" t="s">
        <v>63</v>
      </c>
      <c r="AD27" s="433" t="s">
        <v>63</v>
      </c>
      <c r="AE27" s="433" t="s">
        <v>63</v>
      </c>
      <c r="AF27" s="433" t="s">
        <v>63</v>
      </c>
      <c r="AG27" s="361" t="s">
        <v>49</v>
      </c>
      <c r="AH27" s="361" t="s">
        <v>62</v>
      </c>
      <c r="AI27" s="361" t="s">
        <v>49</v>
      </c>
      <c r="AJ27" s="361" t="s">
        <v>49</v>
      </c>
      <c r="AK27" s="361" t="s">
        <v>63</v>
      </c>
      <c r="AL27" s="361" t="s">
        <v>63</v>
      </c>
      <c r="AM27" s="361" t="s">
        <v>63</v>
      </c>
      <c r="AN27" s="361" t="s">
        <v>63</v>
      </c>
      <c r="AO27" s="361" t="s">
        <v>63</v>
      </c>
      <c r="AP27" s="361" t="s">
        <v>63</v>
      </c>
      <c r="AQ27" s="361" t="s">
        <v>63</v>
      </c>
      <c r="AR27" s="361" t="s">
        <v>63</v>
      </c>
      <c r="AS27" s="361" t="s">
        <v>63</v>
      </c>
      <c r="AT27" s="361" t="s">
        <v>63</v>
      </c>
      <c r="AU27" s="361" t="s">
        <v>63</v>
      </c>
      <c r="AV27" s="361" t="s">
        <v>63</v>
      </c>
      <c r="AW27" s="361" t="s">
        <v>63</v>
      </c>
      <c r="AX27" s="361" t="str">
        <f t="shared" si="3"/>
        <v xml:space="preserve">SEX, AGE, RESIDENCE, WEALTH, </v>
      </c>
      <c r="AZ27" s="344" t="e">
        <f>INDEX('Standard Outcome Indicators'!$C$2:$C$900,MATCH(AY27,'Standard Outcome Indicators'!$B$2:$B$708,0))</f>
        <v>#N/A</v>
      </c>
      <c r="BA27" s="344" t="e">
        <f>INDEX('Standard Outcome Indicators'!$F$2:$F$900,MATCH(AY27,'Standard Outcome Indicators'!$B$2:$B$708,0))</f>
        <v>#N/A</v>
      </c>
      <c r="BB27" s="344" t="e">
        <f>INDEX('Standard Outcome Indicators'!$H$2:$H$900,MATCH(AY27,'Standard Outcome Indicators'!$B$2:$B$708,0))</f>
        <v>#N/A</v>
      </c>
      <c r="BC27" s="344" t="e">
        <f>INDEX('Standard Outcome Indicators'!$Q$2:$Q$900,MATCH(AY27,'Standard Outcome Indicators'!$B$2:$B$708,0))</f>
        <v>#N/A</v>
      </c>
      <c r="BD27" s="344" t="e">
        <f>INDEX('Standard Outcome Indicators'!$R$2:$R$900,MATCH(AY27,'Standard Outcome Indicators'!$B$2:$B$708,0))</f>
        <v>#N/A</v>
      </c>
      <c r="BE27" s="344" t="e">
        <f>INDEX('Standard Outcome Indicators'!$S$2:$S$900,MATCH(AY27,'Standard Outcome Indicators'!$B$2:$B$708,0))</f>
        <v>#N/A</v>
      </c>
      <c r="BF27" s="344" t="e">
        <f>INDEX('Standard Outcome Indicators'!$T$2:$T$900,MATCH(AY27,'Standard Outcome Indicators'!$B$2:$B$708,0))</f>
        <v>#N/A</v>
      </c>
      <c r="BG27" s="344" t="e">
        <f>INDEX('Standard Outcome Indicators'!$U$2:$U$900,MATCH(AY27,'Standard Outcome Indicators'!$B$2:$B$708,0))</f>
        <v>#N/A</v>
      </c>
    </row>
    <row r="28" spans="1:59" s="367" customFormat="1" ht="275.25">
      <c r="A28" s="380" t="s">
        <v>1728</v>
      </c>
      <c r="B28" s="464" t="s">
        <v>1729</v>
      </c>
      <c r="C28" s="365" t="s">
        <v>1810</v>
      </c>
      <c r="D28" s="441" t="s">
        <v>1811</v>
      </c>
      <c r="E28" s="364" t="e">
        <v>#N/A</v>
      </c>
      <c r="F28" s="433"/>
      <c r="G28" s="433"/>
      <c r="H28" s="433"/>
      <c r="I28" s="478" t="e">
        <v>#N/A</v>
      </c>
      <c r="J28" s="478" t="e">
        <v>#N/A</v>
      </c>
      <c r="K28" s="478" t="e">
        <v>#N/A</v>
      </c>
      <c r="L28" s="478" t="e">
        <v>#N/A</v>
      </c>
      <c r="M28" s="478" t="e">
        <v>#N/A</v>
      </c>
      <c r="N28" s="478"/>
      <c r="O28" s="345"/>
      <c r="P28" s="345" t="str">
        <f t="shared" si="4"/>
        <v/>
      </c>
      <c r="Q28" s="345"/>
      <c r="R28" s="364"/>
      <c r="S28" s="433" t="str">
        <f t="shared" si="0"/>
        <v/>
      </c>
      <c r="T28" s="366" t="s">
        <v>1372</v>
      </c>
      <c r="U28" s="361" t="s">
        <v>63</v>
      </c>
      <c r="V28" s="344" t="s">
        <v>1812</v>
      </c>
      <c r="W28" s="433" t="s">
        <v>63</v>
      </c>
      <c r="X28" s="433" t="s">
        <v>63</v>
      </c>
      <c r="Y28" s="361">
        <v>2020</v>
      </c>
      <c r="Z28" s="361" t="s">
        <v>1808</v>
      </c>
      <c r="AA28" s="345" t="s">
        <v>1809</v>
      </c>
      <c r="AB28" s="361" t="str">
        <f t="shared" si="2"/>
        <v/>
      </c>
      <c r="AC28" s="433" t="s">
        <v>63</v>
      </c>
      <c r="AD28" s="433" t="s">
        <v>63</v>
      </c>
      <c r="AE28" s="433" t="s">
        <v>63</v>
      </c>
      <c r="AF28" s="433" t="s">
        <v>63</v>
      </c>
      <c r="AG28" s="361" t="s">
        <v>49</v>
      </c>
      <c r="AH28" s="361" t="s">
        <v>49</v>
      </c>
      <c r="AI28" s="361" t="s">
        <v>49</v>
      </c>
      <c r="AJ28" s="361" t="s">
        <v>49</v>
      </c>
      <c r="AK28" s="361" t="s">
        <v>63</v>
      </c>
      <c r="AL28" s="361" t="s">
        <v>63</v>
      </c>
      <c r="AM28" s="361" t="s">
        <v>63</v>
      </c>
      <c r="AN28" s="361" t="s">
        <v>63</v>
      </c>
      <c r="AO28" s="361" t="s">
        <v>63</v>
      </c>
      <c r="AP28" s="361" t="s">
        <v>63</v>
      </c>
      <c r="AQ28" s="361" t="s">
        <v>63</v>
      </c>
      <c r="AR28" s="361" t="s">
        <v>63</v>
      </c>
      <c r="AS28" s="361" t="s">
        <v>63</v>
      </c>
      <c r="AT28" s="361" t="s">
        <v>63</v>
      </c>
      <c r="AU28" s="361" t="s">
        <v>63</v>
      </c>
      <c r="AV28" s="361" t="s">
        <v>63</v>
      </c>
      <c r="AW28" s="361" t="s">
        <v>63</v>
      </c>
      <c r="AX28" s="361" t="str">
        <f t="shared" si="3"/>
        <v xml:space="preserve">SEX, AGE, RESIDENCE, WEALTH, </v>
      </c>
      <c r="AZ28" s="344" t="e">
        <f>INDEX('Standard Outcome Indicators'!$C$2:$C$900,MATCH(AY28,'Standard Outcome Indicators'!$B$2:$B$708,0))</f>
        <v>#N/A</v>
      </c>
      <c r="BA28" s="344" t="e">
        <f>INDEX('Standard Outcome Indicators'!$F$2:$F$900,MATCH(AY28,'Standard Outcome Indicators'!$B$2:$B$708,0))</f>
        <v>#N/A</v>
      </c>
      <c r="BB28" s="344" t="e">
        <f>INDEX('Standard Outcome Indicators'!$H$2:$H$900,MATCH(AY28,'Standard Outcome Indicators'!$B$2:$B$708,0))</f>
        <v>#N/A</v>
      </c>
      <c r="BC28" s="344" t="e">
        <f>INDEX('Standard Outcome Indicators'!$Q$2:$Q$900,MATCH(AY28,'Standard Outcome Indicators'!$B$2:$B$708,0))</f>
        <v>#N/A</v>
      </c>
      <c r="BD28" s="344" t="e">
        <f>INDEX('Standard Outcome Indicators'!$R$2:$R$900,MATCH(AY28,'Standard Outcome Indicators'!$B$2:$B$708,0))</f>
        <v>#N/A</v>
      </c>
      <c r="BE28" s="344" t="e">
        <f>INDEX('Standard Outcome Indicators'!$S$2:$S$900,MATCH(AY28,'Standard Outcome Indicators'!$B$2:$B$708,0))</f>
        <v>#N/A</v>
      </c>
      <c r="BF28" s="344" t="e">
        <f>INDEX('Standard Outcome Indicators'!$T$2:$T$900,MATCH(AY28,'Standard Outcome Indicators'!$B$2:$B$708,0))</f>
        <v>#N/A</v>
      </c>
      <c r="BG28" s="344" t="e">
        <f>INDEX('Standard Outcome Indicators'!$U$2:$U$900,MATCH(AY28,'Standard Outcome Indicators'!$B$2:$B$708,0))</f>
        <v>#N/A</v>
      </c>
    </row>
    <row r="29" spans="1:59" ht="30.75">
      <c r="A29" s="380" t="s">
        <v>1728</v>
      </c>
      <c r="B29" s="384" t="s">
        <v>1813</v>
      </c>
      <c r="C29" s="346" t="s">
        <v>1814</v>
      </c>
      <c r="D29" s="438" t="s">
        <v>1815</v>
      </c>
      <c r="E29" s="345" t="s">
        <v>1815</v>
      </c>
      <c r="F29" s="433" t="s">
        <v>59</v>
      </c>
      <c r="G29" s="433"/>
      <c r="H29" s="433"/>
      <c r="I29" s="433" t="s">
        <v>49</v>
      </c>
      <c r="J29" s="433" t="s">
        <v>49</v>
      </c>
      <c r="K29" s="433" t="s">
        <v>49</v>
      </c>
      <c r="L29" s="433" t="s">
        <v>49</v>
      </c>
      <c r="M29" s="433" t="s">
        <v>49</v>
      </c>
      <c r="N29" s="433" t="s">
        <v>49</v>
      </c>
      <c r="O29" s="345"/>
      <c r="P29" s="345" t="str">
        <f t="shared" ref="P29:P47" si="5">IF(F29&lt;&gt;"", IF(Q29="", D29, Q29), "")</f>
        <v>GDP per capita growth (annual %)</v>
      </c>
      <c r="R29" s="345"/>
      <c r="S29" s="433">
        <f t="shared" si="0"/>
        <v>1</v>
      </c>
      <c r="T29" s="361" t="s">
        <v>90</v>
      </c>
      <c r="U29" s="361" t="s">
        <v>63</v>
      </c>
      <c r="V29" s="344" t="s">
        <v>1816</v>
      </c>
      <c r="W29" s="433" t="s">
        <v>63</v>
      </c>
      <c r="X29" s="433" t="s">
        <v>63</v>
      </c>
      <c r="Y29" s="361">
        <v>2021</v>
      </c>
      <c r="Z29" s="361" t="s">
        <v>1762</v>
      </c>
      <c r="AA29" s="344" t="s">
        <v>1817</v>
      </c>
      <c r="AB29" s="361" t="str">
        <f t="shared" si="2"/>
        <v/>
      </c>
      <c r="AC29" s="433" t="s">
        <v>63</v>
      </c>
      <c r="AD29" s="433" t="s">
        <v>63</v>
      </c>
      <c r="AE29" s="433" t="s">
        <v>63</v>
      </c>
      <c r="AF29" s="433" t="s">
        <v>63</v>
      </c>
      <c r="AG29" s="361" t="s">
        <v>49</v>
      </c>
      <c r="AH29" s="361" t="s">
        <v>49</v>
      </c>
      <c r="AI29" s="361" t="s">
        <v>49</v>
      </c>
      <c r="AJ29" s="361" t="s">
        <v>49</v>
      </c>
      <c r="AK29" s="361" t="s">
        <v>63</v>
      </c>
      <c r="AL29" s="361" t="s">
        <v>63</v>
      </c>
      <c r="AM29" s="361" t="s">
        <v>63</v>
      </c>
      <c r="AN29" s="361" t="s">
        <v>63</v>
      </c>
      <c r="AO29" s="361" t="s">
        <v>63</v>
      </c>
      <c r="AP29" s="361" t="s">
        <v>63</v>
      </c>
      <c r="AQ29" s="361" t="s">
        <v>63</v>
      </c>
      <c r="AR29" s="361" t="s">
        <v>63</v>
      </c>
      <c r="AS29" s="361" t="s">
        <v>63</v>
      </c>
      <c r="AT29" s="361" t="s">
        <v>63</v>
      </c>
      <c r="AU29" s="361" t="s">
        <v>63</v>
      </c>
      <c r="AV29" s="361" t="s">
        <v>63</v>
      </c>
      <c r="AW29" s="361" t="s">
        <v>63</v>
      </c>
      <c r="AX29" s="361" t="str">
        <f t="shared" si="3"/>
        <v xml:space="preserve">SEX, AGE, RESIDENCE, WEALTH, </v>
      </c>
      <c r="AZ29" s="344" t="e">
        <f>INDEX('Standard Outcome Indicators'!$C$2:$C$900,MATCH(AY29,'Standard Outcome Indicators'!$B$2:$B$708,0))</f>
        <v>#N/A</v>
      </c>
      <c r="BA29" s="344" t="e">
        <f>INDEX('Standard Outcome Indicators'!$F$2:$F$900,MATCH(AY29,'Standard Outcome Indicators'!$B$2:$B$708,0))</f>
        <v>#N/A</v>
      </c>
      <c r="BB29" s="344" t="e">
        <f>INDEX('Standard Outcome Indicators'!$H$2:$H$900,MATCH(AY29,'Standard Outcome Indicators'!$B$2:$B$708,0))</f>
        <v>#N/A</v>
      </c>
      <c r="BC29" s="344" t="e">
        <f>INDEX('Standard Outcome Indicators'!$Q$2:$Q$900,MATCH(AY29,'Standard Outcome Indicators'!$B$2:$B$708,0))</f>
        <v>#N/A</v>
      </c>
      <c r="BD29" s="344" t="e">
        <f>INDEX('Standard Outcome Indicators'!$R$2:$R$900,MATCH(AY29,'Standard Outcome Indicators'!$B$2:$B$708,0))</f>
        <v>#N/A</v>
      </c>
      <c r="BE29" s="344" t="e">
        <f>INDEX('Standard Outcome Indicators'!$S$2:$S$900,MATCH(AY29,'Standard Outcome Indicators'!$B$2:$B$708,0))</f>
        <v>#N/A</v>
      </c>
      <c r="BF29" s="344" t="e">
        <f>INDEX('Standard Outcome Indicators'!$T$2:$T$900,MATCH(AY29,'Standard Outcome Indicators'!$B$2:$B$708,0))</f>
        <v>#N/A</v>
      </c>
      <c r="BG29" s="344" t="e">
        <f>INDEX('Standard Outcome Indicators'!$U$2:$U$900,MATCH(AY29,'Standard Outcome Indicators'!$B$2:$B$708,0))</f>
        <v>#N/A</v>
      </c>
    </row>
    <row r="30" spans="1:59" ht="198">
      <c r="A30" s="380" t="s">
        <v>1728</v>
      </c>
      <c r="B30" s="384" t="s">
        <v>1813</v>
      </c>
      <c r="C30" s="347" t="s">
        <v>126</v>
      </c>
      <c r="D30" s="438" t="s">
        <v>125</v>
      </c>
      <c r="E30" s="345" t="s">
        <v>127</v>
      </c>
      <c r="F30" s="433" t="s">
        <v>59</v>
      </c>
      <c r="G30" s="433" t="str">
        <f>INDEX('Dashboard Indicators'!$P$2:$P$900,MATCH(C30,'Dashboard Indicators'!$I$2:$I$900,0))</f>
        <v>Yes</v>
      </c>
      <c r="H30" s="433" t="str">
        <f>INDEX('Dashboard Indicators'!$O$2:$O$900,MATCH(C30,'Dashboard Indicators'!$I$2:$I$900,0))</f>
        <v>Yes</v>
      </c>
      <c r="I30" s="433" t="s">
        <v>49</v>
      </c>
      <c r="J30" s="433" t="s">
        <v>49</v>
      </c>
      <c r="K30" s="433" t="s">
        <v>49</v>
      </c>
      <c r="L30" s="433" t="s">
        <v>49</v>
      </c>
      <c r="M30" s="433" t="s">
        <v>49</v>
      </c>
      <c r="N30" s="433" t="s">
        <v>49</v>
      </c>
      <c r="O30" s="345" t="s">
        <v>1818</v>
      </c>
      <c r="P30" s="345" t="str">
        <f t="shared" si="5"/>
        <v>GNI per capita, Atlas method (current US$)</v>
      </c>
      <c r="R30" s="345"/>
      <c r="S30" s="433">
        <f t="shared" si="0"/>
        <v>1</v>
      </c>
      <c r="T30" s="361" t="s">
        <v>90</v>
      </c>
      <c r="U30" s="361" t="s">
        <v>124</v>
      </c>
      <c r="V30" s="344" t="s">
        <v>1819</v>
      </c>
      <c r="W30" s="433" t="s">
        <v>84</v>
      </c>
      <c r="X30" s="433" t="s">
        <v>56</v>
      </c>
      <c r="Y30" s="361">
        <v>2021</v>
      </c>
      <c r="Z30" s="361" t="s">
        <v>1820</v>
      </c>
      <c r="AA30" s="344" t="s">
        <v>1821</v>
      </c>
      <c r="AB30" s="361" t="str">
        <f t="shared" si="2"/>
        <v/>
      </c>
      <c r="AD30" s="433" t="s">
        <v>53</v>
      </c>
      <c r="AE30" s="433" t="s">
        <v>54</v>
      </c>
      <c r="AF30" s="433" t="s">
        <v>53</v>
      </c>
      <c r="AG30" s="361" t="s">
        <v>49</v>
      </c>
      <c r="AH30" s="361" t="s">
        <v>49</v>
      </c>
      <c r="AI30" s="361" t="s">
        <v>49</v>
      </c>
      <c r="AJ30" s="361" t="s">
        <v>49</v>
      </c>
      <c r="AK30" s="361" t="s">
        <v>117</v>
      </c>
      <c r="AL30" s="361" t="s">
        <v>117</v>
      </c>
      <c r="AM30" s="361" t="s">
        <v>117</v>
      </c>
      <c r="AN30" s="361" t="s">
        <v>117</v>
      </c>
      <c r="AO30" s="361" t="s">
        <v>117</v>
      </c>
      <c r="AP30" s="361" t="s">
        <v>117</v>
      </c>
      <c r="AQ30" s="361" t="s">
        <v>117</v>
      </c>
      <c r="AR30" s="361" t="s">
        <v>117</v>
      </c>
      <c r="AS30" s="361" t="s">
        <v>117</v>
      </c>
      <c r="AT30" s="361" t="s">
        <v>117</v>
      </c>
      <c r="AU30" s="361" t="s">
        <v>117</v>
      </c>
      <c r="AV30" s="361" t="s">
        <v>117</v>
      </c>
      <c r="AW30" s="361" t="s">
        <v>63</v>
      </c>
      <c r="AX30" s="361" t="str">
        <f t="shared" si="3"/>
        <v xml:space="preserve">SEX, AGE, RESIDENCE, WEALTH, </v>
      </c>
      <c r="AZ30" s="344" t="e">
        <f>INDEX('Standard Outcome Indicators'!$C$2:$C$900,MATCH(AY30,'Standard Outcome Indicators'!$B$2:$B$708,0))</f>
        <v>#N/A</v>
      </c>
      <c r="BA30" s="344" t="e">
        <f>INDEX('Standard Outcome Indicators'!$F$2:$F$900,MATCH(AY30,'Standard Outcome Indicators'!$B$2:$B$708,0))</f>
        <v>#N/A</v>
      </c>
      <c r="BB30" s="344" t="e">
        <f>INDEX('Standard Outcome Indicators'!$H$2:$H$900,MATCH(AY30,'Standard Outcome Indicators'!$B$2:$B$708,0))</f>
        <v>#N/A</v>
      </c>
      <c r="BC30" s="344" t="e">
        <f>INDEX('Standard Outcome Indicators'!$Q$2:$Q$900,MATCH(AY30,'Standard Outcome Indicators'!$B$2:$B$708,0))</f>
        <v>#N/A</v>
      </c>
      <c r="BD30" s="344" t="e">
        <f>INDEX('Standard Outcome Indicators'!$R$2:$R$900,MATCH(AY30,'Standard Outcome Indicators'!$B$2:$B$708,0))</f>
        <v>#N/A</v>
      </c>
      <c r="BE30" s="344" t="e">
        <f>INDEX('Standard Outcome Indicators'!$S$2:$S$900,MATCH(AY30,'Standard Outcome Indicators'!$B$2:$B$708,0))</f>
        <v>#N/A</v>
      </c>
      <c r="BF30" s="344" t="e">
        <f>INDEX('Standard Outcome Indicators'!$T$2:$T$900,MATCH(AY30,'Standard Outcome Indicators'!$B$2:$B$708,0))</f>
        <v>#N/A</v>
      </c>
      <c r="BG30" s="344" t="e">
        <f>INDEX('Standard Outcome Indicators'!$U$2:$U$900,MATCH(AY30,'Standard Outcome Indicators'!$B$2:$B$708,0))</f>
        <v>#N/A</v>
      </c>
    </row>
    <row r="31" spans="1:59" ht="30.75">
      <c r="A31" s="380" t="s">
        <v>1728</v>
      </c>
      <c r="B31" s="384" t="s">
        <v>1813</v>
      </c>
      <c r="C31" s="346" t="s">
        <v>130</v>
      </c>
      <c r="D31" s="438" t="s">
        <v>1822</v>
      </c>
      <c r="E31" s="345" t="s">
        <v>131</v>
      </c>
      <c r="F31" s="433" t="s">
        <v>59</v>
      </c>
      <c r="G31" s="433"/>
      <c r="H31" s="433"/>
      <c r="I31" s="433" t="s">
        <v>49</v>
      </c>
      <c r="J31" s="433" t="s">
        <v>49</v>
      </c>
      <c r="K31" s="433" t="s">
        <v>49</v>
      </c>
      <c r="L31" s="433" t="s">
        <v>49</v>
      </c>
      <c r="M31" s="433" t="s">
        <v>49</v>
      </c>
      <c r="N31" s="433" t="s">
        <v>49</v>
      </c>
      <c r="O31" s="345"/>
      <c r="P31" s="345" t="str">
        <f t="shared" si="5"/>
        <v>Total government revenue (budgetary central government) (% of GDP) - SDG 17.1.1</v>
      </c>
      <c r="R31" s="345"/>
      <c r="S31" s="433">
        <f t="shared" si="0"/>
        <v>1</v>
      </c>
      <c r="T31" s="361" t="s">
        <v>16</v>
      </c>
      <c r="U31" s="361" t="s">
        <v>134</v>
      </c>
      <c r="V31" s="344" t="s">
        <v>133</v>
      </c>
      <c r="W31" s="433" t="s">
        <v>84</v>
      </c>
      <c r="X31" s="433" t="s">
        <v>56</v>
      </c>
      <c r="Y31" s="361">
        <v>2021</v>
      </c>
      <c r="Z31" s="361" t="s">
        <v>1733</v>
      </c>
      <c r="AA31" s="344" t="s">
        <v>1823</v>
      </c>
      <c r="AB31" s="361" t="str">
        <f t="shared" si="2"/>
        <v>17.1.1</v>
      </c>
      <c r="AD31" s="433" t="s">
        <v>53</v>
      </c>
      <c r="AE31" s="433" t="s">
        <v>122</v>
      </c>
      <c r="AF31" s="433" t="s">
        <v>53</v>
      </c>
      <c r="AG31" s="361" t="s">
        <v>49</v>
      </c>
      <c r="AH31" s="361" t="s">
        <v>49</v>
      </c>
      <c r="AI31" s="361" t="s">
        <v>49</v>
      </c>
      <c r="AJ31" s="361" t="s">
        <v>49</v>
      </c>
      <c r="AK31" s="361" t="s">
        <v>117</v>
      </c>
      <c r="AL31" s="361" t="s">
        <v>117</v>
      </c>
      <c r="AM31" s="361" t="s">
        <v>117</v>
      </c>
      <c r="AN31" s="361" t="s">
        <v>117</v>
      </c>
      <c r="AO31" s="361" t="s">
        <v>117</v>
      </c>
      <c r="AP31" s="361" t="s">
        <v>117</v>
      </c>
      <c r="AQ31" s="361" t="s">
        <v>117</v>
      </c>
      <c r="AR31" s="361" t="s">
        <v>117</v>
      </c>
      <c r="AS31" s="361" t="s">
        <v>117</v>
      </c>
      <c r="AT31" s="361" t="s">
        <v>117</v>
      </c>
      <c r="AU31" s="361" t="s">
        <v>117</v>
      </c>
      <c r="AV31" s="361" t="s">
        <v>117</v>
      </c>
      <c r="AW31" s="361">
        <v>0</v>
      </c>
      <c r="AX31" s="361" t="str">
        <f t="shared" si="3"/>
        <v>SEX, AGE, RESIDENCE, WEALTH, 0</v>
      </c>
      <c r="AZ31" s="344" t="e">
        <f>INDEX('Standard Outcome Indicators'!$C$2:$C$900,MATCH(AY31,'Standard Outcome Indicators'!$B$2:$B$708,0))</f>
        <v>#N/A</v>
      </c>
      <c r="BA31" s="344" t="e">
        <f>INDEX('Standard Outcome Indicators'!$F$2:$F$900,MATCH(AY31,'Standard Outcome Indicators'!$B$2:$B$708,0))</f>
        <v>#N/A</v>
      </c>
      <c r="BB31" s="344" t="e">
        <f>INDEX('Standard Outcome Indicators'!$H$2:$H$900,MATCH(AY31,'Standard Outcome Indicators'!$B$2:$B$708,0))</f>
        <v>#N/A</v>
      </c>
      <c r="BC31" s="344" t="e">
        <f>INDEX('Standard Outcome Indicators'!$Q$2:$Q$900,MATCH(AY31,'Standard Outcome Indicators'!$B$2:$B$708,0))</f>
        <v>#N/A</v>
      </c>
      <c r="BD31" s="344" t="e">
        <f>INDEX('Standard Outcome Indicators'!$R$2:$R$900,MATCH(AY31,'Standard Outcome Indicators'!$B$2:$B$708,0))</f>
        <v>#N/A</v>
      </c>
      <c r="BE31" s="344" t="e">
        <f>INDEX('Standard Outcome Indicators'!$S$2:$S$900,MATCH(AY31,'Standard Outcome Indicators'!$B$2:$B$708,0))</f>
        <v>#N/A</v>
      </c>
      <c r="BF31" s="344" t="e">
        <f>INDEX('Standard Outcome Indicators'!$T$2:$T$900,MATCH(AY31,'Standard Outcome Indicators'!$B$2:$B$708,0))</f>
        <v>#N/A</v>
      </c>
      <c r="BG31" s="344" t="e">
        <f>INDEX('Standard Outcome Indicators'!$U$2:$U$900,MATCH(AY31,'Standard Outcome Indicators'!$B$2:$B$708,0))</f>
        <v>#N/A</v>
      </c>
    </row>
    <row r="32" spans="1:59" ht="30.75">
      <c r="A32" s="380" t="s">
        <v>1728</v>
      </c>
      <c r="B32" s="384" t="s">
        <v>1813</v>
      </c>
      <c r="C32" s="346" t="s">
        <v>137</v>
      </c>
      <c r="D32" s="438" t="s">
        <v>136</v>
      </c>
      <c r="E32" s="345" t="s">
        <v>136</v>
      </c>
      <c r="F32" s="433" t="s">
        <v>59</v>
      </c>
      <c r="G32" s="433" t="str">
        <f>INDEX('Dashboard Indicators'!$P$2:$P$900,MATCH(C32,'Dashboard Indicators'!$I$2:$I$900,0))</f>
        <v>Yes</v>
      </c>
      <c r="H32" s="433" t="str">
        <f>INDEX('Dashboard Indicators'!$O$2:$O$900,MATCH(C32,'Dashboard Indicators'!$I$2:$I$900,0))</f>
        <v>Yes</v>
      </c>
      <c r="I32" s="433" t="s">
        <v>49</v>
      </c>
      <c r="J32" s="433" t="s">
        <v>49</v>
      </c>
      <c r="K32" s="433" t="s">
        <v>49</v>
      </c>
      <c r="L32" s="433" t="s">
        <v>49</v>
      </c>
      <c r="M32" s="433" t="s">
        <v>49</v>
      </c>
      <c r="N32" s="433" t="s">
        <v>49</v>
      </c>
      <c r="O32" s="345" t="s">
        <v>1824</v>
      </c>
      <c r="P32" s="345" t="str">
        <f t="shared" si="5"/>
        <v>Total general government expenditure (% of GDP)</v>
      </c>
      <c r="R32" s="345"/>
      <c r="S32" s="433">
        <f t="shared" si="0"/>
        <v>1</v>
      </c>
      <c r="T32" s="361" t="s">
        <v>102</v>
      </c>
      <c r="U32" s="361" t="s">
        <v>102</v>
      </c>
      <c r="V32" s="344" t="s">
        <v>138</v>
      </c>
      <c r="W32" s="433" t="s">
        <v>84</v>
      </c>
      <c r="X32" s="433" t="s">
        <v>56</v>
      </c>
      <c r="Y32" s="361">
        <v>2022</v>
      </c>
      <c r="Z32" s="361" t="s">
        <v>1780</v>
      </c>
      <c r="AA32" s="344" t="s">
        <v>1825</v>
      </c>
      <c r="AB32" s="361" t="str">
        <f t="shared" si="2"/>
        <v/>
      </c>
      <c r="AD32" s="433" t="s">
        <v>53</v>
      </c>
      <c r="AE32" s="433" t="s">
        <v>122</v>
      </c>
      <c r="AF32" s="433" t="s">
        <v>53</v>
      </c>
      <c r="AG32" s="361" t="s">
        <v>49</v>
      </c>
      <c r="AH32" s="361" t="s">
        <v>49</v>
      </c>
      <c r="AI32" s="361" t="s">
        <v>49</v>
      </c>
      <c r="AJ32" s="361" t="s">
        <v>49</v>
      </c>
      <c r="AK32" s="361" t="s">
        <v>117</v>
      </c>
      <c r="AL32" s="361" t="s">
        <v>117</v>
      </c>
      <c r="AM32" s="361" t="s">
        <v>117</v>
      </c>
      <c r="AN32" s="361" t="s">
        <v>117</v>
      </c>
      <c r="AO32" s="361" t="s">
        <v>117</v>
      </c>
      <c r="AP32" s="361" t="s">
        <v>117</v>
      </c>
      <c r="AQ32" s="361" t="s">
        <v>117</v>
      </c>
      <c r="AR32" s="361" t="s">
        <v>117</v>
      </c>
      <c r="AS32" s="361" t="s">
        <v>117</v>
      </c>
      <c r="AT32" s="361" t="s">
        <v>117</v>
      </c>
      <c r="AU32" s="361" t="s">
        <v>117</v>
      </c>
      <c r="AV32" s="361" t="s">
        <v>117</v>
      </c>
      <c r="AW32" s="361" t="s">
        <v>63</v>
      </c>
      <c r="AX32" s="361" t="str">
        <f t="shared" si="3"/>
        <v xml:space="preserve">SEX, AGE, RESIDENCE, WEALTH, </v>
      </c>
      <c r="AZ32" s="344" t="e">
        <f>INDEX('Standard Outcome Indicators'!$C$2:$C$900,MATCH(AY32,'Standard Outcome Indicators'!$B$2:$B$708,0))</f>
        <v>#N/A</v>
      </c>
      <c r="BA32" s="344" t="e">
        <f>INDEX('Standard Outcome Indicators'!$F$2:$F$900,MATCH(AY32,'Standard Outcome Indicators'!$B$2:$B$708,0))</f>
        <v>#N/A</v>
      </c>
      <c r="BB32" s="344" t="e">
        <f>INDEX('Standard Outcome Indicators'!$H$2:$H$900,MATCH(AY32,'Standard Outcome Indicators'!$B$2:$B$708,0))</f>
        <v>#N/A</v>
      </c>
      <c r="BC32" s="344" t="e">
        <f>INDEX('Standard Outcome Indicators'!$Q$2:$Q$900,MATCH(AY32,'Standard Outcome Indicators'!$B$2:$B$708,0))</f>
        <v>#N/A</v>
      </c>
      <c r="BD32" s="344" t="e">
        <f>INDEX('Standard Outcome Indicators'!$R$2:$R$900,MATCH(AY32,'Standard Outcome Indicators'!$B$2:$B$708,0))</f>
        <v>#N/A</v>
      </c>
      <c r="BE32" s="344" t="e">
        <f>INDEX('Standard Outcome Indicators'!$S$2:$S$900,MATCH(AY32,'Standard Outcome Indicators'!$B$2:$B$708,0))</f>
        <v>#N/A</v>
      </c>
      <c r="BF32" s="344" t="e">
        <f>INDEX('Standard Outcome Indicators'!$T$2:$T$900,MATCH(AY32,'Standard Outcome Indicators'!$B$2:$B$708,0))</f>
        <v>#N/A</v>
      </c>
      <c r="BG32" s="344" t="e">
        <f>INDEX('Standard Outcome Indicators'!$U$2:$U$900,MATCH(AY32,'Standard Outcome Indicators'!$B$2:$B$708,0))</f>
        <v>#N/A</v>
      </c>
    </row>
    <row r="33" spans="1:59" ht="30.75">
      <c r="A33" s="380" t="s">
        <v>1728</v>
      </c>
      <c r="B33" s="384" t="s">
        <v>1813</v>
      </c>
      <c r="C33" s="365" t="s">
        <v>141</v>
      </c>
      <c r="D33" s="441" t="s">
        <v>140</v>
      </c>
      <c r="E33" s="345" t="s">
        <v>140</v>
      </c>
      <c r="F33" s="437" t="s">
        <v>1826</v>
      </c>
      <c r="G33" s="433"/>
      <c r="H33" s="433"/>
      <c r="I33" s="433" t="s">
        <v>49</v>
      </c>
      <c r="J33" s="433" t="s">
        <v>49</v>
      </c>
      <c r="K33" s="433" t="s">
        <v>49</v>
      </c>
      <c r="L33" s="433" t="s">
        <v>49</v>
      </c>
      <c r="M33" s="433" t="s">
        <v>49</v>
      </c>
      <c r="N33" s="433" t="s">
        <v>49</v>
      </c>
      <c r="O33" s="345"/>
      <c r="P33" s="345" t="str">
        <f t="shared" si="5"/>
        <v>Total public social expenditure (% of GDP and total general government expenditure)</v>
      </c>
      <c r="Q33" s="345" t="s">
        <v>139</v>
      </c>
      <c r="R33" s="345"/>
      <c r="S33" s="433">
        <f t="shared" si="0"/>
        <v>2</v>
      </c>
      <c r="T33" s="361" t="s">
        <v>101</v>
      </c>
      <c r="U33" s="361" t="s">
        <v>101</v>
      </c>
      <c r="V33" s="344" t="s">
        <v>143</v>
      </c>
      <c r="W33" s="433" t="s">
        <v>84</v>
      </c>
      <c r="X33" s="433" t="s">
        <v>56</v>
      </c>
      <c r="Y33" s="361">
        <v>2022</v>
      </c>
      <c r="Z33" s="361" t="s">
        <v>1827</v>
      </c>
      <c r="AA33" s="344" t="s">
        <v>1828</v>
      </c>
      <c r="AB33" s="361" t="str">
        <f t="shared" si="2"/>
        <v/>
      </c>
      <c r="AD33" s="433" t="s">
        <v>53</v>
      </c>
      <c r="AE33" s="433" t="s">
        <v>142</v>
      </c>
      <c r="AF33" s="433" t="s">
        <v>59</v>
      </c>
      <c r="AG33" s="361" t="s">
        <v>49</v>
      </c>
      <c r="AH33" s="361" t="s">
        <v>49</v>
      </c>
      <c r="AI33" s="361" t="s">
        <v>49</v>
      </c>
      <c r="AJ33" s="361" t="s">
        <v>49</v>
      </c>
      <c r="AK33" s="361" t="s">
        <v>117</v>
      </c>
      <c r="AL33" s="361" t="s">
        <v>117</v>
      </c>
      <c r="AM33" s="361" t="s">
        <v>117</v>
      </c>
      <c r="AN33" s="361" t="s">
        <v>117</v>
      </c>
      <c r="AO33" s="361" t="s">
        <v>117</v>
      </c>
      <c r="AP33" s="361" t="s">
        <v>117</v>
      </c>
      <c r="AQ33" s="361" t="s">
        <v>117</v>
      </c>
      <c r="AR33" s="361" t="s">
        <v>117</v>
      </c>
      <c r="AS33" s="361" t="s">
        <v>117</v>
      </c>
      <c r="AT33" s="361" t="s">
        <v>117</v>
      </c>
      <c r="AU33" s="361" t="s">
        <v>117</v>
      </c>
      <c r="AV33" s="361" t="s">
        <v>117</v>
      </c>
      <c r="AW33" s="361" t="s">
        <v>63</v>
      </c>
      <c r="AX33" s="361" t="str">
        <f t="shared" si="3"/>
        <v xml:space="preserve">SEX, AGE, RESIDENCE, WEALTH, </v>
      </c>
      <c r="AZ33" s="344" t="e">
        <f>INDEX('Standard Outcome Indicators'!$C$2:$C$900,MATCH(AY33,'Standard Outcome Indicators'!$B$2:$B$708,0))</f>
        <v>#N/A</v>
      </c>
      <c r="BA33" s="344" t="e">
        <f>INDEX('Standard Outcome Indicators'!$F$2:$F$900,MATCH(AY33,'Standard Outcome Indicators'!$B$2:$B$708,0))</f>
        <v>#N/A</v>
      </c>
      <c r="BB33" s="344" t="e">
        <f>INDEX('Standard Outcome Indicators'!$H$2:$H$900,MATCH(AY33,'Standard Outcome Indicators'!$B$2:$B$708,0))</f>
        <v>#N/A</v>
      </c>
      <c r="BC33" s="344" t="e">
        <f>INDEX('Standard Outcome Indicators'!$Q$2:$Q$900,MATCH(AY33,'Standard Outcome Indicators'!$B$2:$B$708,0))</f>
        <v>#N/A</v>
      </c>
      <c r="BD33" s="344" t="e">
        <f>INDEX('Standard Outcome Indicators'!$R$2:$R$900,MATCH(AY33,'Standard Outcome Indicators'!$B$2:$B$708,0))</f>
        <v>#N/A</v>
      </c>
      <c r="BE33" s="344" t="e">
        <f>INDEX('Standard Outcome Indicators'!$S$2:$S$900,MATCH(AY33,'Standard Outcome Indicators'!$B$2:$B$708,0))</f>
        <v>#N/A</v>
      </c>
      <c r="BF33" s="344" t="e">
        <f>INDEX('Standard Outcome Indicators'!$T$2:$T$900,MATCH(AY33,'Standard Outcome Indicators'!$B$2:$B$708,0))</f>
        <v>#N/A</v>
      </c>
      <c r="BG33" s="344" t="e">
        <f>INDEX('Standard Outcome Indicators'!$U$2:$U$900,MATCH(AY33,'Standard Outcome Indicators'!$B$2:$B$708,0))</f>
        <v>#N/A</v>
      </c>
    </row>
    <row r="34" spans="1:59" ht="30.75">
      <c r="A34" s="380" t="s">
        <v>1728</v>
      </c>
      <c r="B34" s="384" t="s">
        <v>1813</v>
      </c>
      <c r="C34" s="365" t="s">
        <v>1829</v>
      </c>
      <c r="D34" s="441" t="s">
        <v>144</v>
      </c>
      <c r="E34" s="345" t="e">
        <v>#N/A</v>
      </c>
      <c r="F34" s="437" t="s">
        <v>1826</v>
      </c>
      <c r="G34" s="433"/>
      <c r="H34" s="433"/>
      <c r="I34" s="433" t="s">
        <v>49</v>
      </c>
      <c r="J34" s="433" t="s">
        <v>49</v>
      </c>
      <c r="K34" s="433" t="s">
        <v>49</v>
      </c>
      <c r="L34" s="433" t="s">
        <v>49</v>
      </c>
      <c r="M34" s="433" t="s">
        <v>49</v>
      </c>
      <c r="N34" s="433" t="s">
        <v>49</v>
      </c>
      <c r="O34" s="345"/>
      <c r="P34" s="345" t="str">
        <f t="shared" si="5"/>
        <v>Total public social expenditure (% of GDP and total general government expenditure)</v>
      </c>
      <c r="Q34" s="345" t="s">
        <v>139</v>
      </c>
      <c r="R34" s="345"/>
      <c r="S34" s="433">
        <f t="shared" si="0"/>
        <v>2</v>
      </c>
      <c r="T34" s="361" t="s">
        <v>101</v>
      </c>
      <c r="U34" s="361" t="s">
        <v>63</v>
      </c>
      <c r="V34" s="344" t="s">
        <v>143</v>
      </c>
      <c r="W34" s="433" t="s">
        <v>63</v>
      </c>
      <c r="X34" s="433" t="s">
        <v>63</v>
      </c>
      <c r="Y34" s="361">
        <v>2020</v>
      </c>
      <c r="Z34" s="361" t="s">
        <v>1827</v>
      </c>
      <c r="AA34" s="344" t="s">
        <v>1830</v>
      </c>
      <c r="AB34" s="361" t="str">
        <f t="shared" si="2"/>
        <v/>
      </c>
      <c r="AC34" s="433" t="s">
        <v>63</v>
      </c>
      <c r="AD34" s="433" t="s">
        <v>63</v>
      </c>
      <c r="AE34" s="433" t="s">
        <v>63</v>
      </c>
      <c r="AF34" s="433" t="s">
        <v>63</v>
      </c>
      <c r="AG34" s="361" t="s">
        <v>49</v>
      </c>
      <c r="AH34" s="361" t="s">
        <v>49</v>
      </c>
      <c r="AI34" s="361" t="s">
        <v>49</v>
      </c>
      <c r="AJ34" s="361" t="s">
        <v>49</v>
      </c>
      <c r="AK34" s="361" t="s">
        <v>63</v>
      </c>
      <c r="AL34" s="361" t="s">
        <v>63</v>
      </c>
      <c r="AM34" s="361" t="s">
        <v>63</v>
      </c>
      <c r="AN34" s="361" t="s">
        <v>63</v>
      </c>
      <c r="AO34" s="361" t="s">
        <v>63</v>
      </c>
      <c r="AP34" s="361" t="s">
        <v>63</v>
      </c>
      <c r="AQ34" s="361" t="s">
        <v>63</v>
      </c>
      <c r="AR34" s="361" t="s">
        <v>63</v>
      </c>
      <c r="AS34" s="361" t="s">
        <v>63</v>
      </c>
      <c r="AT34" s="361" t="s">
        <v>63</v>
      </c>
      <c r="AU34" s="361" t="s">
        <v>63</v>
      </c>
      <c r="AV34" s="361" t="s">
        <v>63</v>
      </c>
      <c r="AW34" s="361" t="s">
        <v>63</v>
      </c>
      <c r="AX34" s="361" t="str">
        <f t="shared" si="3"/>
        <v xml:space="preserve">SEX, AGE, RESIDENCE, WEALTH, </v>
      </c>
      <c r="AZ34" s="344" t="e">
        <f>INDEX('Standard Outcome Indicators'!$C$2:$C$900,MATCH(AY34,'Standard Outcome Indicators'!$B$2:$B$708,0))</f>
        <v>#N/A</v>
      </c>
      <c r="BA34" s="344" t="e">
        <f>INDEX('Standard Outcome Indicators'!$F$2:$F$900,MATCH(AY34,'Standard Outcome Indicators'!$B$2:$B$708,0))</f>
        <v>#N/A</v>
      </c>
      <c r="BB34" s="344" t="e">
        <f>INDEX('Standard Outcome Indicators'!$H$2:$H$900,MATCH(AY34,'Standard Outcome Indicators'!$B$2:$B$708,0))</f>
        <v>#N/A</v>
      </c>
      <c r="BC34" s="344" t="e">
        <f>INDEX('Standard Outcome Indicators'!$Q$2:$Q$900,MATCH(AY34,'Standard Outcome Indicators'!$B$2:$B$708,0))</f>
        <v>#N/A</v>
      </c>
      <c r="BD34" s="344" t="e">
        <f>INDEX('Standard Outcome Indicators'!$R$2:$R$900,MATCH(AY34,'Standard Outcome Indicators'!$B$2:$B$708,0))</f>
        <v>#N/A</v>
      </c>
      <c r="BE34" s="344" t="e">
        <f>INDEX('Standard Outcome Indicators'!$S$2:$S$900,MATCH(AY34,'Standard Outcome Indicators'!$B$2:$B$708,0))</f>
        <v>#N/A</v>
      </c>
      <c r="BF34" s="344" t="e">
        <f>INDEX('Standard Outcome Indicators'!$T$2:$T$900,MATCH(AY34,'Standard Outcome Indicators'!$B$2:$B$708,0))</f>
        <v>#N/A</v>
      </c>
      <c r="BG34" s="344" t="e">
        <f>INDEX('Standard Outcome Indicators'!$U$2:$U$900,MATCH(AY34,'Standard Outcome Indicators'!$B$2:$B$708,0))</f>
        <v>#N/A</v>
      </c>
    </row>
    <row r="35" spans="1:59" ht="91.5">
      <c r="A35" s="380" t="s">
        <v>1728</v>
      </c>
      <c r="B35" s="384" t="s">
        <v>1813</v>
      </c>
      <c r="C35" s="346" t="s">
        <v>148</v>
      </c>
      <c r="D35" s="438" t="s">
        <v>1831</v>
      </c>
      <c r="E35" s="345" t="s">
        <v>149</v>
      </c>
      <c r="F35" s="433" t="s">
        <v>59</v>
      </c>
      <c r="G35" s="433"/>
      <c r="H35" s="433"/>
      <c r="I35" s="433" t="s">
        <v>49</v>
      </c>
      <c r="J35" s="433" t="s">
        <v>49</v>
      </c>
      <c r="K35" s="433" t="s">
        <v>49</v>
      </c>
      <c r="L35" s="433" t="s">
        <v>49</v>
      </c>
      <c r="M35" s="433" t="s">
        <v>49</v>
      </c>
      <c r="N35" s="433" t="s">
        <v>49</v>
      </c>
      <c r="O35" s="345"/>
      <c r="P35" s="345" t="str">
        <f t="shared" si="5"/>
        <v>Total central government debt (% of GDP)</v>
      </c>
      <c r="R35" s="345"/>
      <c r="S35" s="433">
        <f t="shared" si="0"/>
        <v>1</v>
      </c>
      <c r="T35" s="361" t="s">
        <v>90</v>
      </c>
      <c r="U35" s="361" t="s">
        <v>151</v>
      </c>
      <c r="V35" s="344" t="s">
        <v>1832</v>
      </c>
      <c r="W35" s="433" t="s">
        <v>84</v>
      </c>
      <c r="X35" s="433" t="s">
        <v>56</v>
      </c>
      <c r="Y35" s="361">
        <v>2021</v>
      </c>
      <c r="Z35" s="361" t="s">
        <v>1833</v>
      </c>
      <c r="AA35" s="344" t="s">
        <v>1834</v>
      </c>
      <c r="AB35" s="361" t="str">
        <f t="shared" si="2"/>
        <v/>
      </c>
      <c r="AD35" s="433" t="s">
        <v>53</v>
      </c>
      <c r="AE35" s="433" t="s">
        <v>122</v>
      </c>
      <c r="AF35" s="433" t="s">
        <v>53</v>
      </c>
      <c r="AG35" s="361" t="s">
        <v>49</v>
      </c>
      <c r="AH35" s="361" t="s">
        <v>49</v>
      </c>
      <c r="AI35" s="361" t="s">
        <v>49</v>
      </c>
      <c r="AJ35" s="361" t="s">
        <v>49</v>
      </c>
      <c r="AK35" s="361" t="s">
        <v>117</v>
      </c>
      <c r="AL35" s="361" t="s">
        <v>117</v>
      </c>
      <c r="AM35" s="361" t="s">
        <v>117</v>
      </c>
      <c r="AN35" s="361" t="s">
        <v>117</v>
      </c>
      <c r="AO35" s="361" t="s">
        <v>117</v>
      </c>
      <c r="AP35" s="361" t="s">
        <v>117</v>
      </c>
      <c r="AQ35" s="361" t="s">
        <v>117</v>
      </c>
      <c r="AR35" s="361" t="s">
        <v>117</v>
      </c>
      <c r="AS35" s="361" t="s">
        <v>117</v>
      </c>
      <c r="AT35" s="361" t="s">
        <v>117</v>
      </c>
      <c r="AU35" s="361" t="s">
        <v>117</v>
      </c>
      <c r="AV35" s="361" t="s">
        <v>117</v>
      </c>
      <c r="AW35" s="361" t="s">
        <v>63</v>
      </c>
      <c r="AX35" s="361" t="str">
        <f t="shared" si="3"/>
        <v xml:space="preserve">SEX, AGE, RESIDENCE, WEALTH, </v>
      </c>
      <c r="AZ35" s="344" t="e">
        <f>INDEX('Standard Outcome Indicators'!$C$2:$C$900,MATCH(AY35,'Standard Outcome Indicators'!$B$2:$B$708,0))</f>
        <v>#N/A</v>
      </c>
      <c r="BA35" s="344" t="e">
        <f>INDEX('Standard Outcome Indicators'!$F$2:$F$900,MATCH(AY35,'Standard Outcome Indicators'!$B$2:$B$708,0))</f>
        <v>#N/A</v>
      </c>
      <c r="BB35" s="344" t="e">
        <f>INDEX('Standard Outcome Indicators'!$H$2:$H$900,MATCH(AY35,'Standard Outcome Indicators'!$B$2:$B$708,0))</f>
        <v>#N/A</v>
      </c>
      <c r="BC35" s="344" t="e">
        <f>INDEX('Standard Outcome Indicators'!$Q$2:$Q$900,MATCH(AY35,'Standard Outcome Indicators'!$B$2:$B$708,0))</f>
        <v>#N/A</v>
      </c>
      <c r="BD35" s="344" t="e">
        <f>INDEX('Standard Outcome Indicators'!$R$2:$R$900,MATCH(AY35,'Standard Outcome Indicators'!$B$2:$B$708,0))</f>
        <v>#N/A</v>
      </c>
      <c r="BE35" s="344" t="e">
        <f>INDEX('Standard Outcome Indicators'!$S$2:$S$900,MATCH(AY35,'Standard Outcome Indicators'!$B$2:$B$708,0))</f>
        <v>#N/A</v>
      </c>
      <c r="BF35" s="344" t="e">
        <f>INDEX('Standard Outcome Indicators'!$T$2:$T$900,MATCH(AY35,'Standard Outcome Indicators'!$B$2:$B$708,0))</f>
        <v>#N/A</v>
      </c>
      <c r="BG35" s="344" t="e">
        <f>INDEX('Standard Outcome Indicators'!$U$2:$U$900,MATCH(AY35,'Standard Outcome Indicators'!$B$2:$B$708,0))</f>
        <v>#N/A</v>
      </c>
    </row>
    <row r="36" spans="1:59" ht="183">
      <c r="A36" s="380" t="s">
        <v>1728</v>
      </c>
      <c r="B36" s="384" t="s">
        <v>1813</v>
      </c>
      <c r="C36" s="346" t="s">
        <v>153</v>
      </c>
      <c r="D36" s="438" t="s">
        <v>1835</v>
      </c>
      <c r="E36" s="345" t="s">
        <v>154</v>
      </c>
      <c r="F36" s="433" t="s">
        <v>59</v>
      </c>
      <c r="G36" s="433" t="str">
        <f>INDEX('Dashboard Indicators'!$P$2:$P$900,MATCH(C36,'Dashboard Indicators'!$I$2:$I$900,0))</f>
        <v>Yes</v>
      </c>
      <c r="H36" s="433" t="str">
        <f>INDEX('Dashboard Indicators'!$O$2:$O$900,MATCH(C36,'Dashboard Indicators'!$I$2:$I$900,0))</f>
        <v>Yes</v>
      </c>
      <c r="I36" s="433" t="s">
        <v>49</v>
      </c>
      <c r="J36" s="433" t="s">
        <v>49</v>
      </c>
      <c r="K36" s="433" t="s">
        <v>49</v>
      </c>
      <c r="L36" s="433" t="s">
        <v>49</v>
      </c>
      <c r="M36" s="433" t="s">
        <v>49</v>
      </c>
      <c r="N36" s="433" t="s">
        <v>49</v>
      </c>
      <c r="O36" s="345" t="s">
        <v>1835</v>
      </c>
      <c r="P36" s="345" t="str">
        <f t="shared" si="5"/>
        <v>Labour force participation rate</v>
      </c>
      <c r="R36" s="345"/>
      <c r="S36" s="433">
        <f t="shared" si="0"/>
        <v>1</v>
      </c>
      <c r="T36" s="361" t="s">
        <v>157</v>
      </c>
      <c r="U36" s="361" t="s">
        <v>158</v>
      </c>
      <c r="V36" s="344" t="s">
        <v>128</v>
      </c>
      <c r="W36" s="433" t="s">
        <v>155</v>
      </c>
      <c r="X36" s="433" t="s">
        <v>156</v>
      </c>
      <c r="Y36" s="361">
        <v>2022</v>
      </c>
      <c r="Z36" s="361" t="s">
        <v>1762</v>
      </c>
      <c r="AA36" s="344" t="s">
        <v>1836</v>
      </c>
      <c r="AB36" s="361" t="str">
        <f t="shared" si="2"/>
        <v/>
      </c>
      <c r="AD36" s="433" t="s">
        <v>53</v>
      </c>
      <c r="AE36" s="433" t="s">
        <v>54</v>
      </c>
      <c r="AF36" s="433" t="s">
        <v>53</v>
      </c>
      <c r="AG36" s="361" t="s">
        <v>62</v>
      </c>
      <c r="AH36" s="361" t="s">
        <v>62</v>
      </c>
      <c r="AI36" s="361" t="s">
        <v>49</v>
      </c>
      <c r="AJ36" s="361" t="s">
        <v>49</v>
      </c>
      <c r="AK36" s="361" t="s">
        <v>117</v>
      </c>
      <c r="AL36" s="361" t="s">
        <v>117</v>
      </c>
      <c r="AM36" s="361" t="s">
        <v>117</v>
      </c>
      <c r="AN36" s="361" t="s">
        <v>117</v>
      </c>
      <c r="AO36" s="361" t="s">
        <v>117</v>
      </c>
      <c r="AP36" s="361" t="s">
        <v>117</v>
      </c>
      <c r="AQ36" s="361" t="s">
        <v>117</v>
      </c>
      <c r="AR36" s="361" t="s">
        <v>117</v>
      </c>
      <c r="AS36" s="361" t="s">
        <v>117</v>
      </c>
      <c r="AT36" s="361" t="s">
        <v>117</v>
      </c>
      <c r="AU36" s="361" t="s">
        <v>117</v>
      </c>
      <c r="AV36" s="361" t="s">
        <v>117</v>
      </c>
      <c r="AW36" s="361" t="s">
        <v>80</v>
      </c>
      <c r="AX36" s="361" t="str">
        <f t="shared" si="3"/>
        <v xml:space="preserve">SEX, AGE, RESIDENCE, WEALTH,    </v>
      </c>
      <c r="AZ36" s="344" t="e">
        <f>INDEX('Standard Outcome Indicators'!$C$2:$C$900,MATCH(AY36,'Standard Outcome Indicators'!$B$2:$B$708,0))</f>
        <v>#N/A</v>
      </c>
      <c r="BA36" s="344" t="e">
        <f>INDEX('Standard Outcome Indicators'!$F$2:$F$900,MATCH(AY36,'Standard Outcome Indicators'!$B$2:$B$708,0))</f>
        <v>#N/A</v>
      </c>
      <c r="BB36" s="344" t="e">
        <f>INDEX('Standard Outcome Indicators'!$H$2:$H$900,MATCH(AY36,'Standard Outcome Indicators'!$B$2:$B$708,0))</f>
        <v>#N/A</v>
      </c>
      <c r="BC36" s="344" t="e">
        <f>INDEX('Standard Outcome Indicators'!$Q$2:$Q$900,MATCH(AY36,'Standard Outcome Indicators'!$B$2:$B$708,0))</f>
        <v>#N/A</v>
      </c>
      <c r="BD36" s="344" t="e">
        <f>INDEX('Standard Outcome Indicators'!$R$2:$R$900,MATCH(AY36,'Standard Outcome Indicators'!$B$2:$B$708,0))</f>
        <v>#N/A</v>
      </c>
      <c r="BE36" s="344" t="e">
        <f>INDEX('Standard Outcome Indicators'!$S$2:$S$900,MATCH(AY36,'Standard Outcome Indicators'!$B$2:$B$708,0))</f>
        <v>#N/A</v>
      </c>
      <c r="BF36" s="344" t="e">
        <f>INDEX('Standard Outcome Indicators'!$T$2:$T$900,MATCH(AY36,'Standard Outcome Indicators'!$B$2:$B$708,0))</f>
        <v>#N/A</v>
      </c>
      <c r="BG36" s="344" t="e">
        <f>INDEX('Standard Outcome Indicators'!$U$2:$U$900,MATCH(AY36,'Standard Outcome Indicators'!$B$2:$B$708,0))</f>
        <v>#N/A</v>
      </c>
    </row>
    <row r="37" spans="1:59" ht="30.75">
      <c r="A37" s="380" t="s">
        <v>1728</v>
      </c>
      <c r="B37" s="384" t="s">
        <v>1813</v>
      </c>
      <c r="C37" s="346" t="s">
        <v>168</v>
      </c>
      <c r="D37" s="438" t="s">
        <v>1837</v>
      </c>
      <c r="E37" s="345" t="s">
        <v>1838</v>
      </c>
      <c r="F37" s="433" t="s">
        <v>59</v>
      </c>
      <c r="G37" s="433" t="str">
        <f>INDEX('Dashboard Indicators'!$P$2:$P$900,MATCH(C37,'Dashboard Indicators'!$I$2:$I$900,0))</f>
        <v>Yes</v>
      </c>
      <c r="H37" s="433" t="str">
        <f>INDEX('Dashboard Indicators'!$O$2:$O$900,MATCH(C37,'Dashboard Indicators'!$I$2:$I$900,0))</f>
        <v>Yes</v>
      </c>
      <c r="I37" s="433" t="s">
        <v>62</v>
      </c>
      <c r="J37" s="433" t="s">
        <v>49</v>
      </c>
      <c r="K37" s="433" t="s">
        <v>49</v>
      </c>
      <c r="L37" s="433" t="s">
        <v>49</v>
      </c>
      <c r="M37" s="433" t="s">
        <v>49</v>
      </c>
      <c r="N37" s="433" t="s">
        <v>49</v>
      </c>
      <c r="O37" s="345" t="s">
        <v>1839</v>
      </c>
      <c r="P37" s="345" t="str">
        <f t="shared" si="5"/>
        <v>Unemployment, national and ILO estimate (% of total labour force)</v>
      </c>
      <c r="Q37" s="345" t="s">
        <v>159</v>
      </c>
      <c r="R37" s="345"/>
      <c r="S37" s="433">
        <f t="shared" si="0"/>
        <v>2</v>
      </c>
      <c r="T37" s="361" t="s">
        <v>90</v>
      </c>
      <c r="U37" s="361" t="s">
        <v>158</v>
      </c>
      <c r="V37" s="344" t="s">
        <v>1840</v>
      </c>
      <c r="W37" s="433" t="s">
        <v>155</v>
      </c>
      <c r="X37" s="433" t="s">
        <v>156</v>
      </c>
      <c r="Y37" s="361">
        <v>2022</v>
      </c>
      <c r="Z37" s="361" t="s">
        <v>1733</v>
      </c>
      <c r="AA37" s="344" t="s">
        <v>1841</v>
      </c>
      <c r="AB37" s="361" t="str">
        <f t="shared" si="2"/>
        <v>8.5.2</v>
      </c>
      <c r="AC37" s="433" t="s">
        <v>62</v>
      </c>
      <c r="AD37" s="433" t="s">
        <v>53</v>
      </c>
      <c r="AE37" s="433" t="s">
        <v>54</v>
      </c>
      <c r="AF37" s="433" t="s">
        <v>53</v>
      </c>
      <c r="AG37" s="361" t="s">
        <v>62</v>
      </c>
      <c r="AH37" s="361" t="s">
        <v>49</v>
      </c>
      <c r="AI37" s="361" t="s">
        <v>49</v>
      </c>
      <c r="AJ37" s="361" t="s">
        <v>49</v>
      </c>
      <c r="AK37" s="361" t="s">
        <v>49</v>
      </c>
      <c r="AL37" s="361" t="s">
        <v>117</v>
      </c>
      <c r="AM37" s="361" t="s">
        <v>117</v>
      </c>
      <c r="AN37" s="361" t="s">
        <v>117</v>
      </c>
      <c r="AO37" s="361" t="s">
        <v>117</v>
      </c>
      <c r="AP37" s="361" t="s">
        <v>117</v>
      </c>
      <c r="AQ37" s="361" t="s">
        <v>117</v>
      </c>
      <c r="AR37" s="361" t="s">
        <v>117</v>
      </c>
      <c r="AS37" s="361" t="s">
        <v>117</v>
      </c>
      <c r="AT37" s="361" t="s">
        <v>117</v>
      </c>
      <c r="AU37" s="361" t="s">
        <v>117</v>
      </c>
      <c r="AV37" s="361" t="s">
        <v>117</v>
      </c>
      <c r="AW37" s="361" t="s">
        <v>165</v>
      </c>
      <c r="AX37" s="361" t="str">
        <f t="shared" si="3"/>
        <v xml:space="preserve">SEX, AGE, RESIDENCE, WEALTH, DISABILITY,      </v>
      </c>
      <c r="AZ37" s="344" t="e">
        <f>INDEX('Standard Outcome Indicators'!$C$2:$C$900,MATCH(AY37,'Standard Outcome Indicators'!$B$2:$B$708,0))</f>
        <v>#N/A</v>
      </c>
      <c r="BA37" s="344" t="e">
        <f>INDEX('Standard Outcome Indicators'!$F$2:$F$900,MATCH(AY37,'Standard Outcome Indicators'!$B$2:$B$708,0))</f>
        <v>#N/A</v>
      </c>
      <c r="BB37" s="344" t="e">
        <f>INDEX('Standard Outcome Indicators'!$H$2:$H$900,MATCH(AY37,'Standard Outcome Indicators'!$B$2:$B$708,0))</f>
        <v>#N/A</v>
      </c>
      <c r="BC37" s="344" t="e">
        <f>INDEX('Standard Outcome Indicators'!$Q$2:$Q$900,MATCH(AY37,'Standard Outcome Indicators'!$B$2:$B$708,0))</f>
        <v>#N/A</v>
      </c>
      <c r="BD37" s="344" t="e">
        <f>INDEX('Standard Outcome Indicators'!$R$2:$R$900,MATCH(AY37,'Standard Outcome Indicators'!$B$2:$B$708,0))</f>
        <v>#N/A</v>
      </c>
      <c r="BE37" s="344" t="e">
        <f>INDEX('Standard Outcome Indicators'!$S$2:$S$900,MATCH(AY37,'Standard Outcome Indicators'!$B$2:$B$708,0))</f>
        <v>#N/A</v>
      </c>
      <c r="BF37" s="344" t="e">
        <f>INDEX('Standard Outcome Indicators'!$T$2:$T$900,MATCH(AY37,'Standard Outcome Indicators'!$B$2:$B$708,0))</f>
        <v>#N/A</v>
      </c>
      <c r="BG37" s="344" t="e">
        <f>INDEX('Standard Outcome Indicators'!$U$2:$U$900,MATCH(AY37,'Standard Outcome Indicators'!$B$2:$B$708,0))</f>
        <v>#N/A</v>
      </c>
    </row>
    <row r="38" spans="1:59" ht="30.75">
      <c r="A38" s="380" t="s">
        <v>1728</v>
      </c>
      <c r="B38" s="384" t="s">
        <v>1813</v>
      </c>
      <c r="C38" s="346" t="s">
        <v>161</v>
      </c>
      <c r="D38" s="438" t="s">
        <v>1842</v>
      </c>
      <c r="E38" s="345" t="s">
        <v>1843</v>
      </c>
      <c r="F38" s="433" t="s">
        <v>59</v>
      </c>
      <c r="G38" s="433"/>
      <c r="H38" s="433"/>
      <c r="I38" s="433" t="s">
        <v>62</v>
      </c>
      <c r="J38" s="433" t="s">
        <v>49</v>
      </c>
      <c r="K38" s="433" t="s">
        <v>49</v>
      </c>
      <c r="L38" s="433" t="s">
        <v>49</v>
      </c>
      <c r="M38" s="433" t="s">
        <v>49</v>
      </c>
      <c r="N38" s="433" t="s">
        <v>49</v>
      </c>
      <c r="O38" s="345"/>
      <c r="P38" s="345" t="str">
        <f t="shared" si="5"/>
        <v>Unemployment, national and ILO estimate (% of total labour force)</v>
      </c>
      <c r="Q38" s="345" t="s">
        <v>159</v>
      </c>
      <c r="R38" s="345"/>
      <c r="S38" s="433">
        <f t="shared" si="0"/>
        <v>2</v>
      </c>
      <c r="T38" s="361" t="s">
        <v>90</v>
      </c>
      <c r="U38" s="361" t="s">
        <v>158</v>
      </c>
      <c r="V38" s="344" t="s">
        <v>1844</v>
      </c>
      <c r="W38" s="433" t="s">
        <v>155</v>
      </c>
      <c r="X38" s="433" t="s">
        <v>156</v>
      </c>
      <c r="Y38" s="361">
        <v>2022</v>
      </c>
      <c r="Z38" s="361" t="s">
        <v>1820</v>
      </c>
      <c r="AA38" s="344" t="s">
        <v>1845</v>
      </c>
      <c r="AB38" s="361" t="str">
        <f t="shared" si="2"/>
        <v>8.5.2</v>
      </c>
      <c r="AC38" s="433" t="s">
        <v>62</v>
      </c>
      <c r="AD38" s="433" t="s">
        <v>53</v>
      </c>
      <c r="AE38" s="433" t="s">
        <v>54</v>
      </c>
      <c r="AF38" s="433" t="s">
        <v>53</v>
      </c>
      <c r="AG38" s="361" t="s">
        <v>62</v>
      </c>
      <c r="AH38" s="361" t="s">
        <v>49</v>
      </c>
      <c r="AI38" s="361" t="s">
        <v>49</v>
      </c>
      <c r="AJ38" s="361" t="s">
        <v>49</v>
      </c>
      <c r="AK38" s="361" t="s">
        <v>49</v>
      </c>
      <c r="AL38" s="361" t="s">
        <v>117</v>
      </c>
      <c r="AM38" s="361" t="s">
        <v>117</v>
      </c>
      <c r="AN38" s="361" t="s">
        <v>117</v>
      </c>
      <c r="AO38" s="361" t="s">
        <v>117</v>
      </c>
      <c r="AP38" s="361" t="s">
        <v>117</v>
      </c>
      <c r="AQ38" s="361" t="s">
        <v>117</v>
      </c>
      <c r="AR38" s="361" t="s">
        <v>117</v>
      </c>
      <c r="AS38" s="361" t="s">
        <v>117</v>
      </c>
      <c r="AT38" s="361" t="s">
        <v>117</v>
      </c>
      <c r="AU38" s="361" t="s">
        <v>117</v>
      </c>
      <c r="AV38" s="361" t="s">
        <v>117</v>
      </c>
      <c r="AW38" s="361" t="s">
        <v>165</v>
      </c>
      <c r="AX38" s="361" t="str">
        <f t="shared" si="3"/>
        <v xml:space="preserve">SEX, AGE, RESIDENCE, WEALTH, DISABILITY,      </v>
      </c>
      <c r="AZ38" s="344" t="e">
        <f>INDEX('Standard Outcome Indicators'!$C$2:$C$900,MATCH(AY38,'Standard Outcome Indicators'!$B$2:$B$708,0))</f>
        <v>#N/A</v>
      </c>
      <c r="BA38" s="344" t="e">
        <f>INDEX('Standard Outcome Indicators'!$F$2:$F$900,MATCH(AY38,'Standard Outcome Indicators'!$B$2:$B$708,0))</f>
        <v>#N/A</v>
      </c>
      <c r="BB38" s="344" t="e">
        <f>INDEX('Standard Outcome Indicators'!$H$2:$H$900,MATCH(AY38,'Standard Outcome Indicators'!$B$2:$B$708,0))</f>
        <v>#N/A</v>
      </c>
      <c r="BC38" s="344" t="e">
        <f>INDEX('Standard Outcome Indicators'!$Q$2:$Q$900,MATCH(AY38,'Standard Outcome Indicators'!$B$2:$B$708,0))</f>
        <v>#N/A</v>
      </c>
      <c r="BD38" s="344" t="e">
        <f>INDEX('Standard Outcome Indicators'!$R$2:$R$900,MATCH(AY38,'Standard Outcome Indicators'!$B$2:$B$708,0))</f>
        <v>#N/A</v>
      </c>
      <c r="BE38" s="344" t="e">
        <f>INDEX('Standard Outcome Indicators'!$S$2:$S$900,MATCH(AY38,'Standard Outcome Indicators'!$B$2:$B$708,0))</f>
        <v>#N/A</v>
      </c>
      <c r="BF38" s="344" t="e">
        <f>INDEX('Standard Outcome Indicators'!$T$2:$T$900,MATCH(AY38,'Standard Outcome Indicators'!$B$2:$B$708,0))</f>
        <v>#N/A</v>
      </c>
      <c r="BG38" s="344" t="e">
        <f>INDEX('Standard Outcome Indicators'!$U$2:$U$900,MATCH(AY38,'Standard Outcome Indicators'!$B$2:$B$708,0))</f>
        <v>#N/A</v>
      </c>
    </row>
    <row r="39" spans="1:59" ht="30.75">
      <c r="A39" s="380" t="s">
        <v>1728</v>
      </c>
      <c r="B39" s="384" t="s">
        <v>1813</v>
      </c>
      <c r="C39" s="346" t="s">
        <v>173</v>
      </c>
      <c r="D39" s="438" t="s">
        <v>1846</v>
      </c>
      <c r="E39" s="345" t="s">
        <v>1847</v>
      </c>
      <c r="F39" s="433" t="s">
        <v>59</v>
      </c>
      <c r="G39" s="433"/>
      <c r="H39" s="433"/>
      <c r="I39" s="433" t="s">
        <v>49</v>
      </c>
      <c r="J39" s="433" t="s">
        <v>49</v>
      </c>
      <c r="K39" s="433" t="s">
        <v>62</v>
      </c>
      <c r="L39" s="433" t="s">
        <v>49</v>
      </c>
      <c r="M39" s="433" t="s">
        <v>49</v>
      </c>
      <c r="N39" s="433" t="s">
        <v>49</v>
      </c>
      <c r="O39" s="345"/>
      <c r="P39" s="345" t="str">
        <f t="shared" si="5"/>
        <v>Youth unemployment rate (15-29 years) - SDG 8.5.2</v>
      </c>
      <c r="R39" s="345"/>
      <c r="S39" s="433">
        <f t="shared" si="0"/>
        <v>1</v>
      </c>
      <c r="T39" s="361" t="s">
        <v>157</v>
      </c>
      <c r="U39" s="361" t="s">
        <v>158</v>
      </c>
      <c r="V39" s="344" t="s">
        <v>176</v>
      </c>
      <c r="W39" s="433" t="s">
        <v>155</v>
      </c>
      <c r="X39" s="433" t="s">
        <v>156</v>
      </c>
      <c r="Y39" s="361">
        <v>2022</v>
      </c>
      <c r="Z39" s="361" t="s">
        <v>1848</v>
      </c>
      <c r="AA39" s="344" t="s">
        <v>1849</v>
      </c>
      <c r="AB39" s="361" t="str">
        <f t="shared" si="2"/>
        <v>8.5.2</v>
      </c>
      <c r="AC39" s="433" t="s">
        <v>62</v>
      </c>
      <c r="AD39" s="433" t="s">
        <v>53</v>
      </c>
      <c r="AE39" s="433" t="s">
        <v>54</v>
      </c>
      <c r="AF39" s="433" t="s">
        <v>53</v>
      </c>
      <c r="AG39" s="361" t="s">
        <v>62</v>
      </c>
      <c r="AH39" s="361" t="s">
        <v>62</v>
      </c>
      <c r="AI39" s="361" t="s">
        <v>62</v>
      </c>
      <c r="AJ39" s="361" t="s">
        <v>49</v>
      </c>
      <c r="AK39" s="361" t="s">
        <v>49</v>
      </c>
      <c r="AL39" s="361" t="s">
        <v>117</v>
      </c>
      <c r="AM39" s="361" t="s">
        <v>117</v>
      </c>
      <c r="AN39" s="361" t="s">
        <v>117</v>
      </c>
      <c r="AO39" s="361" t="s">
        <v>117</v>
      </c>
      <c r="AP39" s="361" t="s">
        <v>117</v>
      </c>
      <c r="AQ39" s="361" t="s">
        <v>117</v>
      </c>
      <c r="AR39" s="361" t="s">
        <v>117</v>
      </c>
      <c r="AS39" s="361" t="s">
        <v>117</v>
      </c>
      <c r="AT39" s="361" t="s">
        <v>117</v>
      </c>
      <c r="AU39" s="361" t="s">
        <v>117</v>
      </c>
      <c r="AV39" s="361" t="s">
        <v>117</v>
      </c>
      <c r="AW39" s="361" t="s">
        <v>177</v>
      </c>
      <c r="AX39" s="361" t="str">
        <f t="shared" si="3"/>
        <v xml:space="preserve">SEX, AGE, RESIDENCE, WEALTH, DISABILITY,     </v>
      </c>
      <c r="AZ39" s="344" t="e">
        <f>INDEX('Standard Outcome Indicators'!$C$2:$C$900,MATCH(AY39,'Standard Outcome Indicators'!$B$2:$B$708,0))</f>
        <v>#N/A</v>
      </c>
      <c r="BA39" s="344" t="e">
        <f>INDEX('Standard Outcome Indicators'!$F$2:$F$900,MATCH(AY39,'Standard Outcome Indicators'!$B$2:$B$708,0))</f>
        <v>#N/A</v>
      </c>
      <c r="BB39" s="344" t="e">
        <f>INDEX('Standard Outcome Indicators'!$H$2:$H$900,MATCH(AY39,'Standard Outcome Indicators'!$B$2:$B$708,0))</f>
        <v>#N/A</v>
      </c>
      <c r="BC39" s="344" t="e">
        <f>INDEX('Standard Outcome Indicators'!$Q$2:$Q$900,MATCH(AY39,'Standard Outcome Indicators'!$B$2:$B$708,0))</f>
        <v>#N/A</v>
      </c>
      <c r="BD39" s="344" t="e">
        <f>INDEX('Standard Outcome Indicators'!$R$2:$R$900,MATCH(AY39,'Standard Outcome Indicators'!$B$2:$B$708,0))</f>
        <v>#N/A</v>
      </c>
      <c r="BE39" s="344" t="e">
        <f>INDEX('Standard Outcome Indicators'!$S$2:$S$900,MATCH(AY39,'Standard Outcome Indicators'!$B$2:$B$708,0))</f>
        <v>#N/A</v>
      </c>
      <c r="BF39" s="344" t="e">
        <f>INDEX('Standard Outcome Indicators'!$T$2:$T$900,MATCH(AY39,'Standard Outcome Indicators'!$B$2:$B$708,0))</f>
        <v>#N/A</v>
      </c>
      <c r="BG39" s="344" t="e">
        <f>INDEX('Standard Outcome Indicators'!$U$2:$U$900,MATCH(AY39,'Standard Outcome Indicators'!$B$2:$B$708,0))</f>
        <v>#N/A</v>
      </c>
    </row>
    <row r="40" spans="1:59" ht="106.5">
      <c r="A40" s="380" t="s">
        <v>1728</v>
      </c>
      <c r="B40" s="384" t="s">
        <v>1813</v>
      </c>
      <c r="C40" s="346" t="s">
        <v>180</v>
      </c>
      <c r="D40" s="438" t="s">
        <v>179</v>
      </c>
      <c r="E40" s="345" t="s">
        <v>181</v>
      </c>
      <c r="F40" s="432" t="s">
        <v>59</v>
      </c>
      <c r="G40" s="433" t="s">
        <v>59</v>
      </c>
      <c r="H40" s="433"/>
      <c r="I40" s="433" t="s">
        <v>49</v>
      </c>
      <c r="J40" s="433" t="s">
        <v>49</v>
      </c>
      <c r="K40" s="433" t="s">
        <v>49</v>
      </c>
      <c r="L40" s="433" t="s">
        <v>49</v>
      </c>
      <c r="M40" s="433" t="s">
        <v>49</v>
      </c>
      <c r="N40" s="433" t="s">
        <v>49</v>
      </c>
      <c r="O40" s="370" t="s">
        <v>1469</v>
      </c>
      <c r="P40" s="345" t="str">
        <f t="shared" si="5"/>
        <v>Gini Index</v>
      </c>
      <c r="Q40" s="345" t="s">
        <v>1469</v>
      </c>
      <c r="R40" s="345"/>
      <c r="S40" s="433">
        <f t="shared" si="0"/>
        <v>2</v>
      </c>
      <c r="T40" s="361" t="s">
        <v>90</v>
      </c>
      <c r="U40" s="361" t="s">
        <v>90</v>
      </c>
      <c r="V40" s="344" t="s">
        <v>1850</v>
      </c>
      <c r="W40" s="433" t="s">
        <v>155</v>
      </c>
      <c r="X40" s="433" t="s">
        <v>182</v>
      </c>
      <c r="Y40" s="361">
        <v>2021</v>
      </c>
      <c r="Z40" s="361" t="s">
        <v>1733</v>
      </c>
      <c r="AA40" s="344" t="s">
        <v>1851</v>
      </c>
      <c r="AB40" s="361" t="str">
        <f t="shared" si="2"/>
        <v/>
      </c>
      <c r="AD40" s="433" t="s">
        <v>53</v>
      </c>
      <c r="AE40" s="433" t="s">
        <v>54</v>
      </c>
      <c r="AF40" s="433" t="s">
        <v>53</v>
      </c>
      <c r="AG40" s="361" t="s">
        <v>49</v>
      </c>
      <c r="AH40" s="361" t="s">
        <v>49</v>
      </c>
      <c r="AI40" s="361" t="s">
        <v>49</v>
      </c>
      <c r="AJ40" s="361" t="s">
        <v>49</v>
      </c>
      <c r="AK40" s="361" t="s">
        <v>117</v>
      </c>
      <c r="AL40" s="361" t="s">
        <v>117</v>
      </c>
      <c r="AM40" s="361" t="s">
        <v>117</v>
      </c>
      <c r="AN40" s="361" t="s">
        <v>117</v>
      </c>
      <c r="AO40" s="361" t="s">
        <v>117</v>
      </c>
      <c r="AP40" s="361" t="s">
        <v>117</v>
      </c>
      <c r="AQ40" s="361" t="s">
        <v>117</v>
      </c>
      <c r="AR40" s="361" t="s">
        <v>117</v>
      </c>
      <c r="AS40" s="361" t="s">
        <v>117</v>
      </c>
      <c r="AT40" s="361" t="s">
        <v>117</v>
      </c>
      <c r="AU40" s="361" t="s">
        <v>117</v>
      </c>
      <c r="AV40" s="361" t="s">
        <v>117</v>
      </c>
      <c r="AW40" s="361" t="s">
        <v>63</v>
      </c>
      <c r="AX40" s="361" t="str">
        <f t="shared" si="3"/>
        <v xml:space="preserve">SEX, AGE, RESIDENCE, WEALTH, </v>
      </c>
      <c r="AZ40" s="344" t="e">
        <f>INDEX('Standard Outcome Indicators'!$C$2:$C$900,MATCH(AY40,'Standard Outcome Indicators'!$B$2:$B$708,0))</f>
        <v>#N/A</v>
      </c>
      <c r="BA40" s="344" t="e">
        <f>INDEX('Standard Outcome Indicators'!$F$2:$F$900,MATCH(AY40,'Standard Outcome Indicators'!$B$2:$B$708,0))</f>
        <v>#N/A</v>
      </c>
      <c r="BB40" s="344" t="e">
        <f>INDEX('Standard Outcome Indicators'!$H$2:$H$900,MATCH(AY40,'Standard Outcome Indicators'!$B$2:$B$708,0))</f>
        <v>#N/A</v>
      </c>
      <c r="BC40" s="344" t="e">
        <f>INDEX('Standard Outcome Indicators'!$Q$2:$Q$900,MATCH(AY40,'Standard Outcome Indicators'!$B$2:$B$708,0))</f>
        <v>#N/A</v>
      </c>
      <c r="BD40" s="344" t="e">
        <f>INDEX('Standard Outcome Indicators'!$R$2:$R$900,MATCH(AY40,'Standard Outcome Indicators'!$B$2:$B$708,0))</f>
        <v>#N/A</v>
      </c>
      <c r="BE40" s="344" t="e">
        <f>INDEX('Standard Outcome Indicators'!$S$2:$S$900,MATCH(AY40,'Standard Outcome Indicators'!$B$2:$B$708,0))</f>
        <v>#N/A</v>
      </c>
      <c r="BF40" s="344" t="e">
        <f>INDEX('Standard Outcome Indicators'!$T$2:$T$900,MATCH(AY40,'Standard Outcome Indicators'!$B$2:$B$708,0))</f>
        <v>#N/A</v>
      </c>
      <c r="BG40" s="344" t="e">
        <f>INDEX('Standard Outcome Indicators'!$U$2:$U$900,MATCH(AY40,'Standard Outcome Indicators'!$B$2:$B$708,0))</f>
        <v>#N/A</v>
      </c>
    </row>
    <row r="41" spans="1:59" ht="45.75">
      <c r="A41" s="382" t="s">
        <v>1728</v>
      </c>
      <c r="B41" s="385" t="s">
        <v>1813</v>
      </c>
      <c r="C41" s="428" t="s">
        <v>1852</v>
      </c>
      <c r="D41" s="442" t="s">
        <v>1853</v>
      </c>
      <c r="E41" s="345" t="s">
        <v>185</v>
      </c>
      <c r="F41" s="433" t="s">
        <v>59</v>
      </c>
      <c r="G41" s="433" t="s">
        <v>59</v>
      </c>
      <c r="H41" s="433" t="s">
        <v>59</v>
      </c>
      <c r="I41" s="433" t="s">
        <v>49</v>
      </c>
      <c r="J41" s="433" t="s">
        <v>49</v>
      </c>
      <c r="K41" s="433" t="s">
        <v>49</v>
      </c>
      <c r="L41" s="433" t="s">
        <v>49</v>
      </c>
      <c r="M41" s="433" t="s">
        <v>49</v>
      </c>
      <c r="N41" s="433" t="s">
        <v>49</v>
      </c>
      <c r="O41" s="370" t="s">
        <v>1469</v>
      </c>
      <c r="P41" s="345" t="str">
        <f t="shared" si="5"/>
        <v>Gini Index</v>
      </c>
      <c r="Q41" s="345" t="s">
        <v>1469</v>
      </c>
      <c r="R41" s="345"/>
      <c r="S41" s="433">
        <f t="shared" si="0"/>
        <v>2</v>
      </c>
      <c r="T41" s="361" t="s">
        <v>102</v>
      </c>
      <c r="U41" s="361" t="s">
        <v>63</v>
      </c>
      <c r="V41" s="344" t="s">
        <v>187</v>
      </c>
      <c r="W41" s="433" t="s">
        <v>63</v>
      </c>
      <c r="X41" s="433" t="s">
        <v>63</v>
      </c>
      <c r="Y41" s="361">
        <v>2022</v>
      </c>
      <c r="Z41" s="361">
        <v>60</v>
      </c>
      <c r="AA41" s="344" t="s">
        <v>1854</v>
      </c>
      <c r="AB41" s="361" t="str">
        <f t="shared" si="2"/>
        <v/>
      </c>
      <c r="AC41" s="433" t="s">
        <v>63</v>
      </c>
      <c r="AD41" s="433" t="s">
        <v>63</v>
      </c>
      <c r="AE41" s="433" t="s">
        <v>63</v>
      </c>
      <c r="AF41" s="433" t="s">
        <v>63</v>
      </c>
      <c r="AG41" s="361" t="s">
        <v>49</v>
      </c>
      <c r="AH41" s="361" t="s">
        <v>49</v>
      </c>
      <c r="AI41" s="361" t="s">
        <v>49</v>
      </c>
      <c r="AJ41" s="361" t="s">
        <v>49</v>
      </c>
      <c r="AK41" s="361" t="s">
        <v>63</v>
      </c>
      <c r="AL41" s="361" t="s">
        <v>63</v>
      </c>
      <c r="AM41" s="361" t="s">
        <v>63</v>
      </c>
      <c r="AN41" s="361" t="s">
        <v>63</v>
      </c>
      <c r="AO41" s="361" t="s">
        <v>63</v>
      </c>
      <c r="AP41" s="361" t="s">
        <v>63</v>
      </c>
      <c r="AQ41" s="361" t="s">
        <v>63</v>
      </c>
      <c r="AR41" s="361" t="s">
        <v>63</v>
      </c>
      <c r="AS41" s="361" t="s">
        <v>63</v>
      </c>
      <c r="AT41" s="361" t="s">
        <v>63</v>
      </c>
      <c r="AU41" s="361" t="s">
        <v>63</v>
      </c>
      <c r="AV41" s="361" t="s">
        <v>63</v>
      </c>
      <c r="AW41" s="361" t="s">
        <v>63</v>
      </c>
      <c r="AX41" s="361" t="str">
        <f t="shared" si="3"/>
        <v xml:space="preserve">SEX, AGE, RESIDENCE, WEALTH, </v>
      </c>
      <c r="AZ41" s="344" t="e">
        <f>INDEX('Standard Outcome Indicators'!$C$2:$C$900,MATCH(AY41,'Standard Outcome Indicators'!$B$2:$B$708,0))</f>
        <v>#N/A</v>
      </c>
      <c r="BA41" s="344" t="e">
        <f>INDEX('Standard Outcome Indicators'!$F$2:$F$900,MATCH(AY41,'Standard Outcome Indicators'!$B$2:$B$708,0))</f>
        <v>#N/A</v>
      </c>
      <c r="BB41" s="344" t="e">
        <f>INDEX('Standard Outcome Indicators'!$H$2:$H$900,MATCH(AY41,'Standard Outcome Indicators'!$B$2:$B$708,0))</f>
        <v>#N/A</v>
      </c>
      <c r="BC41" s="344" t="e">
        <f>INDEX('Standard Outcome Indicators'!$Q$2:$Q$900,MATCH(AY41,'Standard Outcome Indicators'!$B$2:$B$708,0))</f>
        <v>#N/A</v>
      </c>
      <c r="BD41" s="344" t="e">
        <f>INDEX('Standard Outcome Indicators'!$R$2:$R$900,MATCH(AY41,'Standard Outcome Indicators'!$B$2:$B$708,0))</f>
        <v>#N/A</v>
      </c>
      <c r="BE41" s="344" t="e">
        <f>INDEX('Standard Outcome Indicators'!$S$2:$S$900,MATCH(AY41,'Standard Outcome Indicators'!$B$2:$B$708,0))</f>
        <v>#N/A</v>
      </c>
      <c r="BF41" s="344" t="e">
        <f>INDEX('Standard Outcome Indicators'!$T$2:$T$900,MATCH(AY41,'Standard Outcome Indicators'!$B$2:$B$708,0))</f>
        <v>#N/A</v>
      </c>
      <c r="BG41" s="344" t="e">
        <f>INDEX('Standard Outcome Indicators'!$U$2:$U$900,MATCH(AY41,'Standard Outcome Indicators'!$B$2:$B$708,0))</f>
        <v>#N/A</v>
      </c>
    </row>
    <row r="42" spans="1:59" ht="60.75">
      <c r="A42" s="380" t="s">
        <v>1728</v>
      </c>
      <c r="B42" s="384" t="s">
        <v>1813</v>
      </c>
      <c r="C42" s="346" t="s">
        <v>189</v>
      </c>
      <c r="D42" s="438" t="s">
        <v>1855</v>
      </c>
      <c r="E42" s="345" t="s">
        <v>190</v>
      </c>
      <c r="F42" s="433" t="s">
        <v>59</v>
      </c>
      <c r="G42" s="433" t="str">
        <f>INDEX('Dashboard Indicators'!$P$2:$P$900,MATCH(C42,'Dashboard Indicators'!$I$2:$I$900,0))</f>
        <v>Yes</v>
      </c>
      <c r="H42" s="433" t="str">
        <f>INDEX('Dashboard Indicators'!$O$2:$O$900,MATCH(C42,'Dashboard Indicators'!$I$2:$I$900,0))</f>
        <v>Yes</v>
      </c>
      <c r="I42" s="433" t="s">
        <v>49</v>
      </c>
      <c r="J42" s="433" t="s">
        <v>49</v>
      </c>
      <c r="K42" s="433" t="s">
        <v>49</v>
      </c>
      <c r="L42" s="433" t="s">
        <v>49</v>
      </c>
      <c r="M42" s="433" t="s">
        <v>49</v>
      </c>
      <c r="N42" s="433" t="s">
        <v>49</v>
      </c>
      <c r="O42" s="345" t="s">
        <v>1855</v>
      </c>
      <c r="P42" s="345" t="str">
        <f t="shared" si="5"/>
        <v>Human Development Index</v>
      </c>
      <c r="R42" s="345"/>
      <c r="S42" s="433">
        <f t="shared" si="0"/>
        <v>1</v>
      </c>
      <c r="T42" s="361" t="s">
        <v>194</v>
      </c>
      <c r="U42" s="361" t="s">
        <v>194</v>
      </c>
      <c r="V42" s="344" t="s">
        <v>1856</v>
      </c>
      <c r="W42" s="433" t="s">
        <v>191</v>
      </c>
      <c r="X42" s="433" t="s">
        <v>56</v>
      </c>
      <c r="Y42" s="361">
        <v>2019</v>
      </c>
      <c r="Z42" s="361" t="s">
        <v>1857</v>
      </c>
      <c r="AA42" s="344" t="s">
        <v>1858</v>
      </c>
      <c r="AB42" s="361" t="str">
        <f t="shared" si="2"/>
        <v/>
      </c>
      <c r="AD42" s="433" t="s">
        <v>53</v>
      </c>
      <c r="AE42" s="433" t="s">
        <v>54</v>
      </c>
      <c r="AF42" s="433" t="s">
        <v>53</v>
      </c>
      <c r="AG42" s="361" t="s">
        <v>62</v>
      </c>
      <c r="AH42" s="361" t="s">
        <v>49</v>
      </c>
      <c r="AI42" s="361" t="s">
        <v>49</v>
      </c>
      <c r="AJ42" s="361" t="s">
        <v>49</v>
      </c>
      <c r="AK42" s="361" t="s">
        <v>117</v>
      </c>
      <c r="AL42" s="361" t="s">
        <v>117</v>
      </c>
      <c r="AM42" s="361" t="s">
        <v>117</v>
      </c>
      <c r="AN42" s="361" t="s">
        <v>117</v>
      </c>
      <c r="AO42" s="361" t="s">
        <v>117</v>
      </c>
      <c r="AP42" s="361" t="s">
        <v>117</v>
      </c>
      <c r="AQ42" s="361" t="s">
        <v>117</v>
      </c>
      <c r="AR42" s="361" t="s">
        <v>117</v>
      </c>
      <c r="AS42" s="361" t="s">
        <v>117</v>
      </c>
      <c r="AT42" s="361" t="s">
        <v>117</v>
      </c>
      <c r="AU42" s="361" t="s">
        <v>117</v>
      </c>
      <c r="AV42" s="361" t="s">
        <v>117</v>
      </c>
      <c r="AW42" s="361" t="s">
        <v>63</v>
      </c>
      <c r="AX42" s="361" t="str">
        <f t="shared" si="3"/>
        <v xml:space="preserve">SEX, AGE, RESIDENCE, WEALTH, </v>
      </c>
      <c r="AZ42" s="344" t="e">
        <f>INDEX('Standard Outcome Indicators'!$C$2:$C$900,MATCH(AY42,'Standard Outcome Indicators'!$B$2:$B$708,0))</f>
        <v>#N/A</v>
      </c>
      <c r="BA42" s="344" t="e">
        <f>INDEX('Standard Outcome Indicators'!$F$2:$F$900,MATCH(AY42,'Standard Outcome Indicators'!$B$2:$B$708,0))</f>
        <v>#N/A</v>
      </c>
      <c r="BB42" s="344" t="e">
        <f>INDEX('Standard Outcome Indicators'!$H$2:$H$900,MATCH(AY42,'Standard Outcome Indicators'!$B$2:$B$708,0))</f>
        <v>#N/A</v>
      </c>
      <c r="BC42" s="344" t="e">
        <f>INDEX('Standard Outcome Indicators'!$Q$2:$Q$900,MATCH(AY42,'Standard Outcome Indicators'!$B$2:$B$708,0))</f>
        <v>#N/A</v>
      </c>
      <c r="BD42" s="344" t="e">
        <f>INDEX('Standard Outcome Indicators'!$R$2:$R$900,MATCH(AY42,'Standard Outcome Indicators'!$B$2:$B$708,0))</f>
        <v>#N/A</v>
      </c>
      <c r="BE42" s="344" t="e">
        <f>INDEX('Standard Outcome Indicators'!$S$2:$S$900,MATCH(AY42,'Standard Outcome Indicators'!$B$2:$B$708,0))</f>
        <v>#N/A</v>
      </c>
      <c r="BF42" s="344" t="e">
        <f>INDEX('Standard Outcome Indicators'!$T$2:$T$900,MATCH(AY42,'Standard Outcome Indicators'!$B$2:$B$708,0))</f>
        <v>#N/A</v>
      </c>
      <c r="BG42" s="344" t="e">
        <f>INDEX('Standard Outcome Indicators'!$U$2:$U$900,MATCH(AY42,'Standard Outcome Indicators'!$B$2:$B$708,0))</f>
        <v>#N/A</v>
      </c>
    </row>
    <row r="43" spans="1:59" ht="45.75">
      <c r="A43" s="382" t="s">
        <v>1728</v>
      </c>
      <c r="B43" s="385" t="s">
        <v>1813</v>
      </c>
      <c r="C43" s="428" t="s">
        <v>1859</v>
      </c>
      <c r="D43" s="442" t="s">
        <v>1860</v>
      </c>
      <c r="E43" s="345" t="s">
        <v>1861</v>
      </c>
      <c r="F43" s="435" t="s">
        <v>59</v>
      </c>
      <c r="G43" s="435"/>
      <c r="H43" s="432" t="s">
        <v>59</v>
      </c>
      <c r="I43" s="433" t="s">
        <v>49</v>
      </c>
      <c r="J43" s="433" t="s">
        <v>49</v>
      </c>
      <c r="K43" s="433" t="s">
        <v>49</v>
      </c>
      <c r="L43" s="433" t="s">
        <v>49</v>
      </c>
      <c r="M43" s="433" t="s">
        <v>49</v>
      </c>
      <c r="N43" s="433" t="s">
        <v>49</v>
      </c>
      <c r="O43" s="345" t="s">
        <v>1862</v>
      </c>
      <c r="P43" s="345" t="str">
        <f t="shared" si="5"/>
        <v>Inflation, consumer prices (annual %)</v>
      </c>
      <c r="R43" s="345"/>
      <c r="S43" s="433">
        <f t="shared" si="0"/>
        <v>1</v>
      </c>
      <c r="T43" s="361" t="s">
        <v>90</v>
      </c>
      <c r="U43" s="361" t="s">
        <v>63</v>
      </c>
      <c r="V43" s="344" t="s">
        <v>1863</v>
      </c>
      <c r="W43" s="433" t="s">
        <v>63</v>
      </c>
      <c r="X43" s="433" t="s">
        <v>63</v>
      </c>
      <c r="Y43" s="361">
        <v>2022</v>
      </c>
      <c r="Z43" s="361" t="s">
        <v>1733</v>
      </c>
      <c r="AA43" s="344" t="s">
        <v>1864</v>
      </c>
      <c r="AB43" s="361" t="str">
        <f t="shared" si="2"/>
        <v/>
      </c>
      <c r="AC43" s="433" t="s">
        <v>63</v>
      </c>
      <c r="AD43" s="433" t="s">
        <v>63</v>
      </c>
      <c r="AE43" s="433" t="s">
        <v>63</v>
      </c>
      <c r="AF43" s="433" t="s">
        <v>63</v>
      </c>
      <c r="AG43" s="361" t="s">
        <v>49</v>
      </c>
      <c r="AH43" s="361" t="s">
        <v>49</v>
      </c>
      <c r="AI43" s="361" t="s">
        <v>49</v>
      </c>
      <c r="AJ43" s="361" t="s">
        <v>49</v>
      </c>
      <c r="AK43" s="361" t="s">
        <v>63</v>
      </c>
      <c r="AL43" s="361" t="s">
        <v>63</v>
      </c>
      <c r="AM43" s="361" t="s">
        <v>63</v>
      </c>
      <c r="AN43" s="361" t="s">
        <v>63</v>
      </c>
      <c r="AO43" s="361" t="s">
        <v>63</v>
      </c>
      <c r="AP43" s="361" t="s">
        <v>63</v>
      </c>
      <c r="AQ43" s="361" t="s">
        <v>63</v>
      </c>
      <c r="AR43" s="361" t="s">
        <v>63</v>
      </c>
      <c r="AS43" s="361" t="s">
        <v>63</v>
      </c>
      <c r="AT43" s="361" t="s">
        <v>63</v>
      </c>
      <c r="AU43" s="361" t="s">
        <v>63</v>
      </c>
      <c r="AV43" s="361" t="s">
        <v>63</v>
      </c>
      <c r="AW43" s="361" t="s">
        <v>63</v>
      </c>
      <c r="AX43" s="361" t="str">
        <f t="shared" si="3"/>
        <v xml:space="preserve">SEX, AGE, RESIDENCE, WEALTH, </v>
      </c>
      <c r="AZ43" s="344" t="e">
        <f>INDEX('Standard Outcome Indicators'!$C$2:$C$900,MATCH(AY43,'Standard Outcome Indicators'!$B$2:$B$708,0))</f>
        <v>#N/A</v>
      </c>
      <c r="BA43" s="344" t="e">
        <f>INDEX('Standard Outcome Indicators'!$F$2:$F$900,MATCH(AY43,'Standard Outcome Indicators'!$B$2:$B$708,0))</f>
        <v>#N/A</v>
      </c>
      <c r="BB43" s="344" t="e">
        <f>INDEX('Standard Outcome Indicators'!$H$2:$H$900,MATCH(AY43,'Standard Outcome Indicators'!$B$2:$B$708,0))</f>
        <v>#N/A</v>
      </c>
      <c r="BC43" s="344" t="e">
        <f>INDEX('Standard Outcome Indicators'!$Q$2:$Q$900,MATCH(AY43,'Standard Outcome Indicators'!$B$2:$B$708,0))</f>
        <v>#N/A</v>
      </c>
      <c r="BD43" s="344" t="e">
        <f>INDEX('Standard Outcome Indicators'!$R$2:$R$900,MATCH(AY43,'Standard Outcome Indicators'!$B$2:$B$708,0))</f>
        <v>#N/A</v>
      </c>
      <c r="BE43" s="344" t="e">
        <f>INDEX('Standard Outcome Indicators'!$S$2:$S$900,MATCH(AY43,'Standard Outcome Indicators'!$B$2:$B$708,0))</f>
        <v>#N/A</v>
      </c>
      <c r="BF43" s="344" t="e">
        <f>INDEX('Standard Outcome Indicators'!$T$2:$T$900,MATCH(AY43,'Standard Outcome Indicators'!$B$2:$B$708,0))</f>
        <v>#N/A</v>
      </c>
      <c r="BG43" s="344" t="e">
        <f>INDEX('Standard Outcome Indicators'!$U$2:$U$900,MATCH(AY43,'Standard Outcome Indicators'!$B$2:$B$708,0))</f>
        <v>#N/A</v>
      </c>
    </row>
    <row r="44" spans="1:59" ht="106.5">
      <c r="A44" s="380" t="s">
        <v>1728</v>
      </c>
      <c r="B44" s="384" t="s">
        <v>1813</v>
      </c>
      <c r="C44" s="346" t="s">
        <v>1865</v>
      </c>
      <c r="D44" s="438" t="s">
        <v>1866</v>
      </c>
      <c r="E44" s="345" t="s">
        <v>1867</v>
      </c>
      <c r="F44" s="432" t="s">
        <v>1767</v>
      </c>
      <c r="G44" s="433" t="str">
        <f>INDEX('Dashboard Indicators'!$P$2:$P$900,MATCH(C44,'Dashboard Indicators'!$I$2:$I$900,0))</f>
        <v>Yes</v>
      </c>
      <c r="H44" s="433" t="str">
        <f>INDEX('Dashboard Indicators'!$O$2:$O$900,MATCH(C44,'Dashboard Indicators'!$I$2:$I$900,0))</f>
        <v>Yes</v>
      </c>
      <c r="I44" s="478" t="e">
        <v>#N/A</v>
      </c>
      <c r="J44" s="478" t="e">
        <v>#N/A</v>
      </c>
      <c r="K44" s="478" t="e">
        <v>#N/A</v>
      </c>
      <c r="L44" s="478" t="e">
        <v>#N/A</v>
      </c>
      <c r="M44" s="478" t="e">
        <v>#N/A</v>
      </c>
      <c r="N44" s="478"/>
      <c r="O44" s="345" t="s">
        <v>1868</v>
      </c>
      <c r="P44" s="345" t="str">
        <f t="shared" si="5"/>
        <v>GDP per capita, PPP (current international $)</v>
      </c>
      <c r="R44" s="345"/>
      <c r="S44" s="433">
        <f t="shared" si="0"/>
        <v>1</v>
      </c>
      <c r="T44" s="361" t="s">
        <v>90</v>
      </c>
      <c r="U44" s="361" t="s">
        <v>63</v>
      </c>
      <c r="V44" s="344" t="s">
        <v>1869</v>
      </c>
      <c r="W44" s="433" t="s">
        <v>63</v>
      </c>
      <c r="X44" s="433" t="s">
        <v>63</v>
      </c>
      <c r="Y44" s="361">
        <v>2021</v>
      </c>
      <c r="Z44" s="361" t="s">
        <v>1870</v>
      </c>
      <c r="AA44" s="344" t="s">
        <v>1871</v>
      </c>
      <c r="AB44" s="361" t="str">
        <f t="shared" si="2"/>
        <v/>
      </c>
      <c r="AC44" s="433" t="s">
        <v>63</v>
      </c>
      <c r="AD44" s="433" t="s">
        <v>63</v>
      </c>
      <c r="AE44" s="433" t="s">
        <v>63</v>
      </c>
      <c r="AF44" s="433" t="s">
        <v>63</v>
      </c>
      <c r="AG44" s="361" t="s">
        <v>49</v>
      </c>
      <c r="AH44" s="361" t="s">
        <v>49</v>
      </c>
      <c r="AI44" s="361" t="s">
        <v>49</v>
      </c>
      <c r="AJ44" s="361" t="s">
        <v>49</v>
      </c>
      <c r="AK44" s="361" t="s">
        <v>63</v>
      </c>
      <c r="AL44" s="361" t="s">
        <v>63</v>
      </c>
      <c r="AM44" s="361" t="s">
        <v>63</v>
      </c>
      <c r="AN44" s="361" t="s">
        <v>63</v>
      </c>
      <c r="AO44" s="361" t="s">
        <v>63</v>
      </c>
      <c r="AP44" s="361" t="s">
        <v>63</v>
      </c>
      <c r="AQ44" s="361" t="s">
        <v>63</v>
      </c>
      <c r="AR44" s="361" t="s">
        <v>63</v>
      </c>
      <c r="AS44" s="361" t="s">
        <v>63</v>
      </c>
      <c r="AT44" s="361" t="s">
        <v>63</v>
      </c>
      <c r="AU44" s="361" t="s">
        <v>63</v>
      </c>
      <c r="AV44" s="361" t="s">
        <v>63</v>
      </c>
      <c r="AW44" s="361" t="s">
        <v>63</v>
      </c>
      <c r="AX44" s="361" t="str">
        <f t="shared" si="3"/>
        <v xml:space="preserve">SEX, AGE, RESIDENCE, WEALTH, </v>
      </c>
      <c r="AZ44" s="344" t="e">
        <f>INDEX('Standard Outcome Indicators'!$C$2:$C$900,MATCH(AY44,'Standard Outcome Indicators'!$B$2:$B$708,0))</f>
        <v>#N/A</v>
      </c>
      <c r="BA44" s="344" t="e">
        <f>INDEX('Standard Outcome Indicators'!$F$2:$F$900,MATCH(AY44,'Standard Outcome Indicators'!$B$2:$B$708,0))</f>
        <v>#N/A</v>
      </c>
      <c r="BB44" s="344" t="e">
        <f>INDEX('Standard Outcome Indicators'!$H$2:$H$900,MATCH(AY44,'Standard Outcome Indicators'!$B$2:$B$708,0))</f>
        <v>#N/A</v>
      </c>
      <c r="BC44" s="344" t="e">
        <f>INDEX('Standard Outcome Indicators'!$Q$2:$Q$900,MATCH(AY44,'Standard Outcome Indicators'!$B$2:$B$708,0))</f>
        <v>#N/A</v>
      </c>
      <c r="BD44" s="344" t="e">
        <f>INDEX('Standard Outcome Indicators'!$R$2:$R$900,MATCH(AY44,'Standard Outcome Indicators'!$B$2:$B$708,0))</f>
        <v>#N/A</v>
      </c>
      <c r="BE44" s="344" t="e">
        <f>INDEX('Standard Outcome Indicators'!$S$2:$S$900,MATCH(AY44,'Standard Outcome Indicators'!$B$2:$B$708,0))</f>
        <v>#N/A</v>
      </c>
      <c r="BF44" s="344" t="e">
        <f>INDEX('Standard Outcome Indicators'!$T$2:$T$900,MATCH(AY44,'Standard Outcome Indicators'!$B$2:$B$708,0))</f>
        <v>#N/A</v>
      </c>
      <c r="BG44" s="344" t="e">
        <f>INDEX('Standard Outcome Indicators'!$U$2:$U$900,MATCH(AY44,'Standard Outcome Indicators'!$B$2:$B$708,0))</f>
        <v>#N/A</v>
      </c>
    </row>
    <row r="45" spans="1:59" ht="60.75">
      <c r="A45" s="382" t="s">
        <v>1728</v>
      </c>
      <c r="B45" s="385" t="s">
        <v>1813</v>
      </c>
      <c r="C45" s="428" t="s">
        <v>1872</v>
      </c>
      <c r="D45" s="442" t="s">
        <v>1873</v>
      </c>
      <c r="E45" s="345" t="s">
        <v>1874</v>
      </c>
      <c r="F45" s="432" t="s">
        <v>1767</v>
      </c>
      <c r="G45" s="433"/>
      <c r="H45" s="433"/>
      <c r="I45" s="478" t="e">
        <v>#N/A</v>
      </c>
      <c r="J45" s="478" t="e">
        <v>#N/A</v>
      </c>
      <c r="K45" s="478" t="e">
        <v>#N/A</v>
      </c>
      <c r="L45" s="478" t="e">
        <v>#N/A</v>
      </c>
      <c r="M45" s="478" t="e">
        <v>#N/A</v>
      </c>
      <c r="N45" s="478"/>
      <c r="O45" s="345"/>
      <c r="P45" s="345" t="str">
        <f t="shared" si="5"/>
        <v>GDP (constant LCU)</v>
      </c>
      <c r="R45" s="345"/>
      <c r="S45" s="433">
        <f t="shared" si="0"/>
        <v>1</v>
      </c>
      <c r="T45" s="361" t="s">
        <v>90</v>
      </c>
      <c r="U45" s="361" t="s">
        <v>63</v>
      </c>
      <c r="V45" s="344" t="s">
        <v>1875</v>
      </c>
      <c r="W45" s="433" t="s">
        <v>63</v>
      </c>
      <c r="X45" s="433" t="s">
        <v>63</v>
      </c>
      <c r="Y45" s="361">
        <v>2021</v>
      </c>
      <c r="Z45" s="361" t="s">
        <v>1762</v>
      </c>
      <c r="AA45" s="344" t="s">
        <v>1817</v>
      </c>
      <c r="AB45" s="361" t="str">
        <f t="shared" si="2"/>
        <v/>
      </c>
      <c r="AC45" s="433" t="s">
        <v>63</v>
      </c>
      <c r="AD45" s="433" t="s">
        <v>63</v>
      </c>
      <c r="AE45" s="433" t="s">
        <v>63</v>
      </c>
      <c r="AF45" s="433" t="s">
        <v>63</v>
      </c>
      <c r="AG45" s="361" t="s">
        <v>49</v>
      </c>
      <c r="AH45" s="361" t="s">
        <v>49</v>
      </c>
      <c r="AI45" s="361" t="s">
        <v>49</v>
      </c>
      <c r="AJ45" s="361" t="s">
        <v>49</v>
      </c>
      <c r="AK45" s="361" t="s">
        <v>63</v>
      </c>
      <c r="AL45" s="361" t="s">
        <v>63</v>
      </c>
      <c r="AM45" s="361" t="s">
        <v>63</v>
      </c>
      <c r="AN45" s="361" t="s">
        <v>63</v>
      </c>
      <c r="AO45" s="361" t="s">
        <v>63</v>
      </c>
      <c r="AP45" s="361" t="s">
        <v>63</v>
      </c>
      <c r="AQ45" s="361" t="s">
        <v>63</v>
      </c>
      <c r="AR45" s="361" t="s">
        <v>63</v>
      </c>
      <c r="AS45" s="361" t="s">
        <v>63</v>
      </c>
      <c r="AT45" s="361" t="s">
        <v>63</v>
      </c>
      <c r="AU45" s="361" t="s">
        <v>63</v>
      </c>
      <c r="AV45" s="361" t="s">
        <v>63</v>
      </c>
      <c r="AW45" s="361" t="s">
        <v>63</v>
      </c>
      <c r="AX45" s="361" t="str">
        <f t="shared" si="3"/>
        <v xml:space="preserve">SEX, AGE, RESIDENCE, WEALTH, </v>
      </c>
      <c r="AZ45" s="344" t="e">
        <f>INDEX('Standard Outcome Indicators'!$C$2:$C$900,MATCH(AY45,'Standard Outcome Indicators'!$B$2:$B$708,0))</f>
        <v>#N/A</v>
      </c>
      <c r="BA45" s="344" t="e">
        <f>INDEX('Standard Outcome Indicators'!$F$2:$F$900,MATCH(AY45,'Standard Outcome Indicators'!$B$2:$B$708,0))</f>
        <v>#N/A</v>
      </c>
      <c r="BB45" s="344" t="e">
        <f>INDEX('Standard Outcome Indicators'!$H$2:$H$900,MATCH(AY45,'Standard Outcome Indicators'!$B$2:$B$708,0))</f>
        <v>#N/A</v>
      </c>
      <c r="BC45" s="344" t="e">
        <f>INDEX('Standard Outcome Indicators'!$Q$2:$Q$900,MATCH(AY45,'Standard Outcome Indicators'!$B$2:$B$708,0))</f>
        <v>#N/A</v>
      </c>
      <c r="BD45" s="344" t="e">
        <f>INDEX('Standard Outcome Indicators'!$R$2:$R$900,MATCH(AY45,'Standard Outcome Indicators'!$B$2:$B$708,0))</f>
        <v>#N/A</v>
      </c>
      <c r="BE45" s="344" t="e">
        <f>INDEX('Standard Outcome Indicators'!$S$2:$S$900,MATCH(AY45,'Standard Outcome Indicators'!$B$2:$B$708,0))</f>
        <v>#N/A</v>
      </c>
      <c r="BF45" s="344" t="e">
        <f>INDEX('Standard Outcome Indicators'!$T$2:$T$900,MATCH(AY45,'Standard Outcome Indicators'!$B$2:$B$708,0))</f>
        <v>#N/A</v>
      </c>
      <c r="BG45" s="344" t="e">
        <f>INDEX('Standard Outcome Indicators'!$U$2:$U$900,MATCH(AY45,'Standard Outcome Indicators'!$B$2:$B$708,0))</f>
        <v>#N/A</v>
      </c>
    </row>
    <row r="46" spans="1:59" ht="106.5">
      <c r="A46" s="382" t="s">
        <v>1728</v>
      </c>
      <c r="B46" s="385" t="s">
        <v>1813</v>
      </c>
      <c r="C46" s="428" t="s">
        <v>1876</v>
      </c>
      <c r="D46" s="442" t="s">
        <v>1877</v>
      </c>
      <c r="E46" s="345" t="s">
        <v>1878</v>
      </c>
      <c r="F46" s="432" t="s">
        <v>1767</v>
      </c>
      <c r="G46" s="433"/>
      <c r="H46" s="433"/>
      <c r="I46" s="478" t="e">
        <v>#N/A</v>
      </c>
      <c r="J46" s="478" t="e">
        <v>#N/A</v>
      </c>
      <c r="K46" s="478" t="e">
        <v>#N/A</v>
      </c>
      <c r="L46" s="478" t="e">
        <v>#N/A</v>
      </c>
      <c r="M46" s="478" t="e">
        <v>#N/A</v>
      </c>
      <c r="N46" s="478"/>
      <c r="O46" s="345"/>
      <c r="P46" s="345" t="str">
        <f t="shared" si="5"/>
        <v>GDP (current LCU)</v>
      </c>
      <c r="R46" s="345"/>
      <c r="S46" s="433">
        <f t="shared" si="0"/>
        <v>1</v>
      </c>
      <c r="T46" s="361" t="s">
        <v>90</v>
      </c>
      <c r="U46" s="361" t="s">
        <v>63</v>
      </c>
      <c r="V46" s="344" t="s">
        <v>1879</v>
      </c>
      <c r="W46" s="433" t="s">
        <v>63</v>
      </c>
      <c r="X46" s="433" t="s">
        <v>63</v>
      </c>
      <c r="Y46" s="361">
        <v>2021</v>
      </c>
      <c r="Z46" s="361" t="s">
        <v>1762</v>
      </c>
      <c r="AA46" s="344" t="s">
        <v>1880</v>
      </c>
      <c r="AB46" s="361" t="str">
        <f t="shared" si="2"/>
        <v/>
      </c>
      <c r="AC46" s="433" t="s">
        <v>63</v>
      </c>
      <c r="AD46" s="433" t="s">
        <v>63</v>
      </c>
      <c r="AE46" s="433" t="s">
        <v>63</v>
      </c>
      <c r="AF46" s="433" t="s">
        <v>63</v>
      </c>
      <c r="AG46" s="361" t="s">
        <v>49</v>
      </c>
      <c r="AH46" s="361" t="s">
        <v>49</v>
      </c>
      <c r="AI46" s="361" t="s">
        <v>49</v>
      </c>
      <c r="AJ46" s="361" t="s">
        <v>49</v>
      </c>
      <c r="AK46" s="361" t="s">
        <v>63</v>
      </c>
      <c r="AL46" s="361" t="s">
        <v>63</v>
      </c>
      <c r="AM46" s="361" t="s">
        <v>63</v>
      </c>
      <c r="AN46" s="361" t="s">
        <v>63</v>
      </c>
      <c r="AO46" s="361" t="s">
        <v>63</v>
      </c>
      <c r="AP46" s="361" t="s">
        <v>63</v>
      </c>
      <c r="AQ46" s="361" t="s">
        <v>63</v>
      </c>
      <c r="AR46" s="361" t="s">
        <v>63</v>
      </c>
      <c r="AS46" s="361" t="s">
        <v>63</v>
      </c>
      <c r="AT46" s="361" t="s">
        <v>63</v>
      </c>
      <c r="AU46" s="361" t="s">
        <v>63</v>
      </c>
      <c r="AV46" s="361" t="s">
        <v>63</v>
      </c>
      <c r="AW46" s="361" t="s">
        <v>63</v>
      </c>
      <c r="AX46" s="361" t="str">
        <f t="shared" si="3"/>
        <v xml:space="preserve">SEX, AGE, RESIDENCE, WEALTH, </v>
      </c>
      <c r="AZ46" s="344" t="e">
        <f>INDEX('Standard Outcome Indicators'!$C$2:$C$900,MATCH(AY46,'Standard Outcome Indicators'!$B$2:$B$708,0))</f>
        <v>#N/A</v>
      </c>
      <c r="BA46" s="344" t="e">
        <f>INDEX('Standard Outcome Indicators'!$F$2:$F$900,MATCH(AY46,'Standard Outcome Indicators'!$B$2:$B$708,0))</f>
        <v>#N/A</v>
      </c>
      <c r="BB46" s="344" t="e">
        <f>INDEX('Standard Outcome Indicators'!$H$2:$H$900,MATCH(AY46,'Standard Outcome Indicators'!$B$2:$B$708,0))</f>
        <v>#N/A</v>
      </c>
      <c r="BC46" s="344" t="e">
        <f>INDEX('Standard Outcome Indicators'!$Q$2:$Q$900,MATCH(AY46,'Standard Outcome Indicators'!$B$2:$B$708,0))</f>
        <v>#N/A</v>
      </c>
      <c r="BD46" s="344" t="e">
        <f>INDEX('Standard Outcome Indicators'!$R$2:$R$900,MATCH(AY46,'Standard Outcome Indicators'!$B$2:$B$708,0))</f>
        <v>#N/A</v>
      </c>
      <c r="BE46" s="344" t="e">
        <f>INDEX('Standard Outcome Indicators'!$S$2:$S$900,MATCH(AY46,'Standard Outcome Indicators'!$B$2:$B$708,0))</f>
        <v>#N/A</v>
      </c>
      <c r="BF46" s="344" t="e">
        <f>INDEX('Standard Outcome Indicators'!$T$2:$T$900,MATCH(AY46,'Standard Outcome Indicators'!$B$2:$B$708,0))</f>
        <v>#N/A</v>
      </c>
      <c r="BG46" s="344" t="e">
        <f>INDEX('Standard Outcome Indicators'!$U$2:$U$900,MATCH(AY46,'Standard Outcome Indicators'!$B$2:$B$708,0))</f>
        <v>#N/A</v>
      </c>
    </row>
    <row r="47" spans="1:59" ht="76.5">
      <c r="A47" s="382" t="s">
        <v>1728</v>
      </c>
      <c r="B47" s="385" t="s">
        <v>1813</v>
      </c>
      <c r="C47" s="428" t="s">
        <v>1881</v>
      </c>
      <c r="D47" s="442" t="s">
        <v>1882</v>
      </c>
      <c r="E47" s="345" t="s">
        <v>1883</v>
      </c>
      <c r="F47" s="432" t="s">
        <v>1767</v>
      </c>
      <c r="G47" s="433"/>
      <c r="H47" s="433"/>
      <c r="I47" s="478" t="e">
        <v>#N/A</v>
      </c>
      <c r="J47" s="478" t="e">
        <v>#N/A</v>
      </c>
      <c r="K47" s="478" t="e">
        <v>#N/A</v>
      </c>
      <c r="L47" s="478" t="e">
        <v>#N/A</v>
      </c>
      <c r="M47" s="478" t="e">
        <v>#N/A</v>
      </c>
      <c r="N47" s="478"/>
      <c r="O47" s="345"/>
      <c r="P47" s="345" t="str">
        <f t="shared" si="5"/>
        <v>GDP per capita (current LCU)</v>
      </c>
      <c r="R47" s="345"/>
      <c r="S47" s="433">
        <f t="shared" si="0"/>
        <v>1</v>
      </c>
      <c r="T47" s="361" t="s">
        <v>90</v>
      </c>
      <c r="U47" s="361" t="s">
        <v>63</v>
      </c>
      <c r="V47" s="344" t="s">
        <v>1884</v>
      </c>
      <c r="W47" s="433" t="s">
        <v>63</v>
      </c>
      <c r="X47" s="433" t="s">
        <v>63</v>
      </c>
      <c r="Y47" s="361">
        <v>2021</v>
      </c>
      <c r="Z47" s="361" t="s">
        <v>1762</v>
      </c>
      <c r="AA47" s="344" t="s">
        <v>1880</v>
      </c>
      <c r="AB47" s="361" t="str">
        <f t="shared" si="2"/>
        <v/>
      </c>
      <c r="AC47" s="433" t="s">
        <v>63</v>
      </c>
      <c r="AD47" s="433" t="s">
        <v>63</v>
      </c>
      <c r="AE47" s="433" t="s">
        <v>63</v>
      </c>
      <c r="AF47" s="433" t="s">
        <v>63</v>
      </c>
      <c r="AG47" s="361" t="s">
        <v>49</v>
      </c>
      <c r="AH47" s="361" t="s">
        <v>49</v>
      </c>
      <c r="AI47" s="361" t="s">
        <v>49</v>
      </c>
      <c r="AJ47" s="361" t="s">
        <v>49</v>
      </c>
      <c r="AK47" s="361" t="s">
        <v>63</v>
      </c>
      <c r="AL47" s="361" t="s">
        <v>63</v>
      </c>
      <c r="AM47" s="361" t="s">
        <v>63</v>
      </c>
      <c r="AN47" s="361" t="s">
        <v>63</v>
      </c>
      <c r="AO47" s="361" t="s">
        <v>63</v>
      </c>
      <c r="AP47" s="361" t="s">
        <v>63</v>
      </c>
      <c r="AQ47" s="361" t="s">
        <v>63</v>
      </c>
      <c r="AR47" s="361" t="s">
        <v>63</v>
      </c>
      <c r="AS47" s="361" t="s">
        <v>63</v>
      </c>
      <c r="AT47" s="361" t="s">
        <v>63</v>
      </c>
      <c r="AU47" s="361" t="s">
        <v>63</v>
      </c>
      <c r="AV47" s="361" t="s">
        <v>63</v>
      </c>
      <c r="AW47" s="361" t="s">
        <v>63</v>
      </c>
      <c r="AX47" s="361" t="str">
        <f t="shared" si="3"/>
        <v xml:space="preserve">SEX, AGE, RESIDENCE, WEALTH, </v>
      </c>
      <c r="AZ47" s="344" t="e">
        <f>INDEX('Standard Outcome Indicators'!$C$2:$C$900,MATCH(AY47,'Standard Outcome Indicators'!$B$2:$B$708,0))</f>
        <v>#N/A</v>
      </c>
      <c r="BA47" s="344" t="e">
        <f>INDEX('Standard Outcome Indicators'!$F$2:$F$900,MATCH(AY47,'Standard Outcome Indicators'!$B$2:$B$708,0))</f>
        <v>#N/A</v>
      </c>
      <c r="BB47" s="344" t="e">
        <f>INDEX('Standard Outcome Indicators'!$H$2:$H$900,MATCH(AY47,'Standard Outcome Indicators'!$B$2:$B$708,0))</f>
        <v>#N/A</v>
      </c>
      <c r="BC47" s="344" t="e">
        <f>INDEX('Standard Outcome Indicators'!$Q$2:$Q$900,MATCH(AY47,'Standard Outcome Indicators'!$B$2:$B$708,0))</f>
        <v>#N/A</v>
      </c>
      <c r="BD47" s="344" t="e">
        <f>INDEX('Standard Outcome Indicators'!$R$2:$R$900,MATCH(AY47,'Standard Outcome Indicators'!$B$2:$B$708,0))</f>
        <v>#N/A</v>
      </c>
      <c r="BE47" s="344" t="e">
        <f>INDEX('Standard Outcome Indicators'!$S$2:$S$900,MATCH(AY47,'Standard Outcome Indicators'!$B$2:$B$708,0))</f>
        <v>#N/A</v>
      </c>
      <c r="BF47" s="344" t="e">
        <f>INDEX('Standard Outcome Indicators'!$T$2:$T$900,MATCH(AY47,'Standard Outcome Indicators'!$B$2:$B$708,0))</f>
        <v>#N/A</v>
      </c>
      <c r="BG47" s="344" t="e">
        <f>INDEX('Standard Outcome Indicators'!$U$2:$U$900,MATCH(AY47,'Standard Outcome Indicators'!$B$2:$B$708,0))</f>
        <v>#N/A</v>
      </c>
    </row>
    <row r="48" spans="1:59" ht="76.5">
      <c r="A48" s="380" t="s">
        <v>1728</v>
      </c>
      <c r="B48" s="384" t="s">
        <v>1813</v>
      </c>
      <c r="C48" s="428" t="s">
        <v>120</v>
      </c>
      <c r="D48" s="442" t="s">
        <v>119</v>
      </c>
      <c r="E48" s="345" t="s">
        <v>1885</v>
      </c>
      <c r="F48" s="432"/>
      <c r="G48" s="433"/>
      <c r="H48" s="433"/>
      <c r="I48" s="478"/>
      <c r="J48" s="478"/>
      <c r="K48" s="478"/>
      <c r="L48" s="478"/>
      <c r="M48" s="478"/>
      <c r="N48" s="478"/>
      <c r="O48" s="345"/>
      <c r="P48" s="345"/>
      <c r="R48" s="345"/>
      <c r="S48" s="433" t="str">
        <f t="shared" si="0"/>
        <v/>
      </c>
      <c r="T48" s="361" t="s">
        <v>90</v>
      </c>
      <c r="U48" s="361"/>
      <c r="V48" s="494" t="s">
        <v>1886</v>
      </c>
      <c r="Y48" s="361"/>
      <c r="Z48" s="361"/>
      <c r="AA48" s="345"/>
      <c r="AB48" s="361"/>
      <c r="AG48" s="361"/>
      <c r="AH48" s="361"/>
      <c r="AI48" s="361"/>
      <c r="AJ48" s="361"/>
      <c r="AK48" s="361"/>
      <c r="AL48" s="361"/>
      <c r="AM48" s="361"/>
      <c r="AN48" s="361"/>
      <c r="AO48" s="361"/>
      <c r="AP48" s="361"/>
      <c r="AQ48" s="361"/>
      <c r="AR48" s="361"/>
      <c r="AS48" s="361"/>
      <c r="AT48" s="361"/>
      <c r="AU48" s="361"/>
      <c r="AV48" s="361"/>
      <c r="AW48" s="361"/>
      <c r="AX48" s="361"/>
    </row>
    <row r="49" spans="1:59" ht="137.25">
      <c r="A49" s="380" t="s">
        <v>1728</v>
      </c>
      <c r="B49" s="384" t="s">
        <v>1813</v>
      </c>
      <c r="C49" s="346" t="s">
        <v>1194</v>
      </c>
      <c r="D49" s="438" t="s">
        <v>1193</v>
      </c>
      <c r="E49" s="345" t="s">
        <v>1193</v>
      </c>
      <c r="F49" s="436"/>
      <c r="G49" s="433"/>
      <c r="H49" s="433"/>
      <c r="I49" s="478" t="s">
        <v>49</v>
      </c>
      <c r="J49" s="478" t="s">
        <v>49</v>
      </c>
      <c r="K49" s="478" t="s">
        <v>49</v>
      </c>
      <c r="L49" s="478" t="s">
        <v>49</v>
      </c>
      <c r="M49" s="478" t="s">
        <v>49</v>
      </c>
      <c r="N49" s="478"/>
      <c r="O49" s="345"/>
      <c r="P49" s="345" t="str">
        <f t="shared" ref="P49:P68" si="6">IF(F49="Yes", IF(Q49="", D49, Q49), "")</f>
        <v/>
      </c>
      <c r="R49" s="345"/>
      <c r="S49" s="433" t="str">
        <f t="shared" si="0"/>
        <v/>
      </c>
      <c r="T49" s="361" t="s">
        <v>102</v>
      </c>
      <c r="U49" s="361" t="s">
        <v>313</v>
      </c>
      <c r="V49" s="344" t="s">
        <v>138</v>
      </c>
      <c r="W49" s="433" t="s">
        <v>84</v>
      </c>
      <c r="X49" s="433" t="s">
        <v>56</v>
      </c>
      <c r="Y49" s="361">
        <v>2022</v>
      </c>
      <c r="Z49" s="361" t="s">
        <v>1887</v>
      </c>
      <c r="AA49" s="345" t="s">
        <v>1888</v>
      </c>
      <c r="AB49" s="361" t="str">
        <f t="shared" ref="AB49:AB112" si="7">IFERROR(MID(D49, FIND("- SDG ", D49) + 6, LEN(D49) - FIND("- SDG ", D49) - 5), "")</f>
        <v/>
      </c>
      <c r="AD49" s="433" t="s">
        <v>53</v>
      </c>
      <c r="AE49" s="433" t="s">
        <v>122</v>
      </c>
      <c r="AF49" s="433" t="s">
        <v>53</v>
      </c>
      <c r="AG49" s="361" t="s">
        <v>49</v>
      </c>
      <c r="AH49" s="361" t="s">
        <v>49</v>
      </c>
      <c r="AI49" s="361" t="s">
        <v>49</v>
      </c>
      <c r="AJ49" s="361" t="s">
        <v>49</v>
      </c>
      <c r="AK49" s="361" t="s">
        <v>117</v>
      </c>
      <c r="AL49" s="361" t="s">
        <v>117</v>
      </c>
      <c r="AM49" s="361" t="s">
        <v>117</v>
      </c>
      <c r="AN49" s="361" t="s">
        <v>117</v>
      </c>
      <c r="AO49" s="361" t="s">
        <v>117</v>
      </c>
      <c r="AP49" s="361" t="s">
        <v>117</v>
      </c>
      <c r="AQ49" s="361" t="s">
        <v>117</v>
      </c>
      <c r="AR49" s="361" t="s">
        <v>117</v>
      </c>
      <c r="AS49" s="361" t="s">
        <v>117</v>
      </c>
      <c r="AT49" s="361" t="s">
        <v>117</v>
      </c>
      <c r="AU49" s="361" t="s">
        <v>117</v>
      </c>
      <c r="AV49" s="361" t="s">
        <v>117</v>
      </c>
      <c r="AW49" s="361" t="s">
        <v>63</v>
      </c>
      <c r="AX49" s="361" t="str">
        <f t="shared" ref="AX49:AX112" si="8">_xlfn.CONCAT(
    IF(OR(AG49="YES", AG49="NO"), $AG$2 &amp; ", ", ""),
    IF(OR(AH49="YES", AH49="NO"), $AH$2 &amp; ", ", ""),
    IF(OR(AI49="YES", AI49="NO"), $AI$2 &amp; ", ", ""),
    IF(OR(AJ49="YES", AJ49="NO"), $AJ$2 &amp; ", ", ""),
    IF(OR(AK49="YES", AK49="NO"), $AK$2 &amp; ", ", ""),
    IF(OR(AL49="YES", AL49="NO"), $AL$2 &amp; ", ", ""),
    IF(OR(AM49="YES", AM49="NO"), $AM$2 &amp; ", ", ""),
    IF(OR(AN49="YES", AN49="NO"), $AN$2 &amp; ", ", ""),
    IF(OR(AO49="YES", AO49="NO"), $AO$2 &amp; ", ", ""),
    IF(OR(AP49="YES", AP49="NO"), $AP$2 &amp; ", ", ""),
    IF(OR(AQ49="YES", AQ49="NO"), $AQ$2 &amp; ", ", ""),
    IF(OR(AR49="YES", AR49="NO"), $AR$2 &amp; ", ", ""),
    IF(OR(AS49="YES", AS49="NO"), $AS$2 &amp; ", ", ""),
    IF(OR(AT49="YES", AT49="NO"), $AT$2 &amp; ", ", ""),
    IF(OR(AU49="YES", AU49="NO"), $AU$2 &amp; ", ", ""),
    IF(OR(AV49="YES", AV49="NO"), $AV$2, ""),
    IF(AW49&lt;&gt;"", AW49, "")
)</f>
        <v xml:space="preserve">SEX, AGE, RESIDENCE, WEALTH, </v>
      </c>
      <c r="AZ49" s="344" t="e">
        <f>INDEX('Standard Outcome Indicators'!$C$2:$C$900,MATCH(AY49,'Standard Outcome Indicators'!$B$2:$B$708,0))</f>
        <v>#N/A</v>
      </c>
      <c r="BA49" s="344" t="e">
        <f>INDEX('Standard Outcome Indicators'!$F$2:$F$900,MATCH(AY49,'Standard Outcome Indicators'!$B$2:$B$708,0))</f>
        <v>#N/A</v>
      </c>
      <c r="BB49" s="344" t="e">
        <f>INDEX('Standard Outcome Indicators'!$H$2:$H$900,MATCH(AY49,'Standard Outcome Indicators'!$B$2:$B$708,0))</f>
        <v>#N/A</v>
      </c>
      <c r="BC49" s="344" t="e">
        <f>INDEX('Standard Outcome Indicators'!$Q$2:$Q$900,MATCH(AY49,'Standard Outcome Indicators'!$B$2:$B$708,0))</f>
        <v>#N/A</v>
      </c>
      <c r="BD49" s="344" t="e">
        <f>INDEX('Standard Outcome Indicators'!$R$2:$R$900,MATCH(AY49,'Standard Outcome Indicators'!$B$2:$B$708,0))</f>
        <v>#N/A</v>
      </c>
      <c r="BE49" s="344" t="e">
        <f>INDEX('Standard Outcome Indicators'!$S$2:$S$900,MATCH(AY49,'Standard Outcome Indicators'!$B$2:$B$708,0))</f>
        <v>#N/A</v>
      </c>
      <c r="BF49" s="344" t="e">
        <f>INDEX('Standard Outcome Indicators'!$T$2:$T$900,MATCH(AY49,'Standard Outcome Indicators'!$B$2:$B$708,0))</f>
        <v>#N/A</v>
      </c>
      <c r="BG49" s="344" t="e">
        <f>INDEX('Standard Outcome Indicators'!$U$2:$U$900,MATCH(AY49,'Standard Outcome Indicators'!$B$2:$B$708,0))</f>
        <v>#N/A</v>
      </c>
    </row>
    <row r="50" spans="1:59" ht="244.5">
      <c r="A50" s="382" t="s">
        <v>1728</v>
      </c>
      <c r="B50" s="385" t="s">
        <v>1813</v>
      </c>
      <c r="C50" s="428" t="s">
        <v>1889</v>
      </c>
      <c r="D50" s="442" t="s">
        <v>1635</v>
      </c>
      <c r="E50" s="345" t="s">
        <v>1890</v>
      </c>
      <c r="F50" s="433"/>
      <c r="G50" s="433"/>
      <c r="H50" s="433"/>
      <c r="I50" s="478" t="e">
        <v>#N/A</v>
      </c>
      <c r="J50" s="478" t="e">
        <v>#N/A</v>
      </c>
      <c r="K50" s="478" t="e">
        <v>#N/A</v>
      </c>
      <c r="L50" s="478" t="e">
        <v>#N/A</v>
      </c>
      <c r="M50" s="478" t="e">
        <v>#N/A</v>
      </c>
      <c r="N50" s="478"/>
      <c r="O50" s="345"/>
      <c r="P50" s="345" t="str">
        <f t="shared" si="6"/>
        <v/>
      </c>
      <c r="R50" s="345"/>
      <c r="S50" s="433" t="str">
        <f t="shared" si="0"/>
        <v/>
      </c>
      <c r="T50" s="361" t="s">
        <v>90</v>
      </c>
      <c r="U50" s="361" t="s">
        <v>63</v>
      </c>
      <c r="V50" s="344" t="s">
        <v>1891</v>
      </c>
      <c r="W50" s="433" t="s">
        <v>63</v>
      </c>
      <c r="X50" s="433" t="s">
        <v>63</v>
      </c>
      <c r="Y50" s="361">
        <v>2021</v>
      </c>
      <c r="Z50" s="361" t="s">
        <v>1733</v>
      </c>
      <c r="AA50" s="345" t="s">
        <v>1851</v>
      </c>
      <c r="AB50" s="361" t="str">
        <f t="shared" si="7"/>
        <v/>
      </c>
      <c r="AC50" s="433" t="s">
        <v>63</v>
      </c>
      <c r="AD50" s="433" t="s">
        <v>63</v>
      </c>
      <c r="AE50" s="433" t="s">
        <v>63</v>
      </c>
      <c r="AF50" s="433" t="s">
        <v>63</v>
      </c>
      <c r="AG50" s="361" t="s">
        <v>49</v>
      </c>
      <c r="AH50" s="361" t="s">
        <v>49</v>
      </c>
      <c r="AI50" s="361" t="s">
        <v>49</v>
      </c>
      <c r="AJ50" s="361" t="s">
        <v>49</v>
      </c>
      <c r="AK50" s="361" t="s">
        <v>63</v>
      </c>
      <c r="AL50" s="361" t="s">
        <v>63</v>
      </c>
      <c r="AM50" s="361" t="s">
        <v>63</v>
      </c>
      <c r="AN50" s="361" t="s">
        <v>63</v>
      </c>
      <c r="AO50" s="361" t="s">
        <v>63</v>
      </c>
      <c r="AP50" s="361" t="s">
        <v>63</v>
      </c>
      <c r="AQ50" s="361" t="s">
        <v>63</v>
      </c>
      <c r="AR50" s="361" t="s">
        <v>63</v>
      </c>
      <c r="AS50" s="361" t="s">
        <v>63</v>
      </c>
      <c r="AT50" s="361" t="s">
        <v>63</v>
      </c>
      <c r="AU50" s="361" t="s">
        <v>63</v>
      </c>
      <c r="AV50" s="361" t="s">
        <v>63</v>
      </c>
      <c r="AW50" s="361" t="s">
        <v>63</v>
      </c>
      <c r="AX50" s="361" t="str">
        <f t="shared" si="8"/>
        <v xml:space="preserve">SEX, AGE, RESIDENCE, WEALTH, </v>
      </c>
      <c r="AZ50" s="344" t="e">
        <f>INDEX('Standard Outcome Indicators'!$C$2:$C$900,MATCH(AY50,'Standard Outcome Indicators'!$B$2:$B$708,0))</f>
        <v>#N/A</v>
      </c>
      <c r="BA50" s="344" t="e">
        <f>INDEX('Standard Outcome Indicators'!$F$2:$F$900,MATCH(AY50,'Standard Outcome Indicators'!$B$2:$B$708,0))</f>
        <v>#N/A</v>
      </c>
      <c r="BB50" s="344" t="e">
        <f>INDEX('Standard Outcome Indicators'!$H$2:$H$900,MATCH(AY50,'Standard Outcome Indicators'!$B$2:$B$708,0))</f>
        <v>#N/A</v>
      </c>
      <c r="BC50" s="344" t="e">
        <f>INDEX('Standard Outcome Indicators'!$Q$2:$Q$900,MATCH(AY50,'Standard Outcome Indicators'!$B$2:$B$708,0))</f>
        <v>#N/A</v>
      </c>
      <c r="BD50" s="344" t="e">
        <f>INDEX('Standard Outcome Indicators'!$R$2:$R$900,MATCH(AY50,'Standard Outcome Indicators'!$B$2:$B$708,0))</f>
        <v>#N/A</v>
      </c>
      <c r="BE50" s="344" t="e">
        <f>INDEX('Standard Outcome Indicators'!$S$2:$S$900,MATCH(AY50,'Standard Outcome Indicators'!$B$2:$B$708,0))</f>
        <v>#N/A</v>
      </c>
      <c r="BF50" s="344" t="e">
        <f>INDEX('Standard Outcome Indicators'!$T$2:$T$900,MATCH(AY50,'Standard Outcome Indicators'!$B$2:$B$708,0))</f>
        <v>#N/A</v>
      </c>
      <c r="BG50" s="344" t="e">
        <f>INDEX('Standard Outcome Indicators'!$U$2:$U$900,MATCH(AY50,'Standard Outcome Indicators'!$B$2:$B$708,0))</f>
        <v>#N/A</v>
      </c>
    </row>
    <row r="51" spans="1:59" ht="244.5">
      <c r="A51" s="382" t="s">
        <v>1728</v>
      </c>
      <c r="B51" s="385" t="s">
        <v>1813</v>
      </c>
      <c r="C51" s="428" t="s">
        <v>1892</v>
      </c>
      <c r="D51" s="442" t="s">
        <v>1638</v>
      </c>
      <c r="E51" s="345" t="s">
        <v>1890</v>
      </c>
      <c r="F51" s="433"/>
      <c r="G51" s="433"/>
      <c r="H51" s="433"/>
      <c r="I51" s="478" t="e">
        <v>#N/A</v>
      </c>
      <c r="J51" s="478" t="e">
        <v>#N/A</v>
      </c>
      <c r="K51" s="478" t="e">
        <v>#N/A</v>
      </c>
      <c r="L51" s="478" t="e">
        <v>#N/A</v>
      </c>
      <c r="M51" s="478" t="e">
        <v>#N/A</v>
      </c>
      <c r="N51" s="478"/>
      <c r="O51" s="345"/>
      <c r="P51" s="345" t="str">
        <f t="shared" si="6"/>
        <v/>
      </c>
      <c r="R51" s="345"/>
      <c r="S51" s="433" t="str">
        <f t="shared" si="0"/>
        <v/>
      </c>
      <c r="T51" s="361" t="s">
        <v>90</v>
      </c>
      <c r="U51" s="361" t="s">
        <v>63</v>
      </c>
      <c r="V51" s="344" t="s">
        <v>1893</v>
      </c>
      <c r="W51" s="433" t="s">
        <v>63</v>
      </c>
      <c r="X51" s="433" t="s">
        <v>63</v>
      </c>
      <c r="Y51" s="361">
        <v>2021</v>
      </c>
      <c r="Z51" s="361" t="s">
        <v>1733</v>
      </c>
      <c r="AA51" s="345" t="s">
        <v>1851</v>
      </c>
      <c r="AB51" s="361" t="str">
        <f t="shared" si="7"/>
        <v/>
      </c>
      <c r="AC51" s="433" t="s">
        <v>63</v>
      </c>
      <c r="AD51" s="433" t="s">
        <v>63</v>
      </c>
      <c r="AE51" s="433" t="s">
        <v>63</v>
      </c>
      <c r="AF51" s="433" t="s">
        <v>63</v>
      </c>
      <c r="AG51" s="361" t="s">
        <v>49</v>
      </c>
      <c r="AH51" s="361" t="s">
        <v>49</v>
      </c>
      <c r="AI51" s="361" t="s">
        <v>49</v>
      </c>
      <c r="AJ51" s="361" t="s">
        <v>49</v>
      </c>
      <c r="AK51" s="361" t="s">
        <v>63</v>
      </c>
      <c r="AL51" s="361" t="s">
        <v>63</v>
      </c>
      <c r="AM51" s="361" t="s">
        <v>63</v>
      </c>
      <c r="AN51" s="361" t="s">
        <v>63</v>
      </c>
      <c r="AO51" s="361" t="s">
        <v>63</v>
      </c>
      <c r="AP51" s="361" t="s">
        <v>63</v>
      </c>
      <c r="AQ51" s="361" t="s">
        <v>63</v>
      </c>
      <c r="AR51" s="361" t="s">
        <v>63</v>
      </c>
      <c r="AS51" s="361" t="s">
        <v>63</v>
      </c>
      <c r="AT51" s="361" t="s">
        <v>63</v>
      </c>
      <c r="AU51" s="361" t="s">
        <v>63</v>
      </c>
      <c r="AV51" s="361" t="s">
        <v>63</v>
      </c>
      <c r="AW51" s="361" t="s">
        <v>63</v>
      </c>
      <c r="AX51" s="361" t="str">
        <f t="shared" si="8"/>
        <v xml:space="preserve">SEX, AGE, RESIDENCE, WEALTH, </v>
      </c>
      <c r="AZ51" s="344" t="e">
        <f>INDEX('Standard Outcome Indicators'!$C$2:$C$900,MATCH(AY51,'Standard Outcome Indicators'!$B$2:$B$708,0))</f>
        <v>#N/A</v>
      </c>
      <c r="BA51" s="344" t="e">
        <f>INDEX('Standard Outcome Indicators'!$F$2:$F$900,MATCH(AY51,'Standard Outcome Indicators'!$B$2:$B$708,0))</f>
        <v>#N/A</v>
      </c>
      <c r="BB51" s="344" t="e">
        <f>INDEX('Standard Outcome Indicators'!$H$2:$H$900,MATCH(AY51,'Standard Outcome Indicators'!$B$2:$B$708,0))</f>
        <v>#N/A</v>
      </c>
      <c r="BC51" s="344" t="e">
        <f>INDEX('Standard Outcome Indicators'!$Q$2:$Q$900,MATCH(AY51,'Standard Outcome Indicators'!$B$2:$B$708,0))</f>
        <v>#N/A</v>
      </c>
      <c r="BD51" s="344" t="e">
        <f>INDEX('Standard Outcome Indicators'!$R$2:$R$900,MATCH(AY51,'Standard Outcome Indicators'!$B$2:$B$708,0))</f>
        <v>#N/A</v>
      </c>
      <c r="BE51" s="344" t="e">
        <f>INDEX('Standard Outcome Indicators'!$S$2:$S$900,MATCH(AY51,'Standard Outcome Indicators'!$B$2:$B$708,0))</f>
        <v>#N/A</v>
      </c>
      <c r="BF51" s="344" t="e">
        <f>INDEX('Standard Outcome Indicators'!$T$2:$T$900,MATCH(AY51,'Standard Outcome Indicators'!$B$2:$B$708,0))</f>
        <v>#N/A</v>
      </c>
      <c r="BG51" s="344" t="e">
        <f>INDEX('Standard Outcome Indicators'!$U$2:$U$900,MATCH(AY51,'Standard Outcome Indicators'!$B$2:$B$708,0))</f>
        <v>#N/A</v>
      </c>
    </row>
    <row r="52" spans="1:59" ht="259.5">
      <c r="A52" s="380" t="s">
        <v>1728</v>
      </c>
      <c r="B52" s="384" t="s">
        <v>1813</v>
      </c>
      <c r="C52" s="346" t="s">
        <v>1894</v>
      </c>
      <c r="D52" s="438" t="s">
        <v>1895</v>
      </c>
      <c r="E52" s="345" t="s">
        <v>1895</v>
      </c>
      <c r="F52" s="433"/>
      <c r="G52" s="433"/>
      <c r="H52" s="433"/>
      <c r="I52" s="478" t="e">
        <v>#N/A</v>
      </c>
      <c r="J52" s="478" t="e">
        <v>#N/A</v>
      </c>
      <c r="K52" s="478" t="e">
        <v>#N/A</v>
      </c>
      <c r="L52" s="478" t="e">
        <v>#N/A</v>
      </c>
      <c r="M52" s="478" t="e">
        <v>#N/A</v>
      </c>
      <c r="N52" s="478"/>
      <c r="O52" s="345"/>
      <c r="P52" s="345" t="str">
        <f t="shared" si="6"/>
        <v/>
      </c>
      <c r="R52" s="345"/>
      <c r="S52" s="433" t="str">
        <f t="shared" si="0"/>
        <v/>
      </c>
      <c r="T52" s="361" t="s">
        <v>90</v>
      </c>
      <c r="U52" s="361" t="s">
        <v>63</v>
      </c>
      <c r="V52" s="344" t="s">
        <v>1896</v>
      </c>
      <c r="W52" s="433" t="s">
        <v>63</v>
      </c>
      <c r="X52" s="433" t="s">
        <v>63</v>
      </c>
      <c r="Y52" s="361">
        <v>2021</v>
      </c>
      <c r="Z52" s="361" t="s">
        <v>1870</v>
      </c>
      <c r="AA52" s="345" t="s">
        <v>1897</v>
      </c>
      <c r="AB52" s="361" t="str">
        <f t="shared" si="7"/>
        <v/>
      </c>
      <c r="AC52" s="433" t="s">
        <v>63</v>
      </c>
      <c r="AD52" s="433" t="s">
        <v>63</v>
      </c>
      <c r="AE52" s="433" t="s">
        <v>63</v>
      </c>
      <c r="AF52" s="433" t="s">
        <v>63</v>
      </c>
      <c r="AG52" s="361" t="s">
        <v>49</v>
      </c>
      <c r="AH52" s="361" t="s">
        <v>49</v>
      </c>
      <c r="AI52" s="361" t="s">
        <v>49</v>
      </c>
      <c r="AJ52" s="361" t="s">
        <v>49</v>
      </c>
      <c r="AK52" s="361" t="s">
        <v>63</v>
      </c>
      <c r="AL52" s="361" t="s">
        <v>63</v>
      </c>
      <c r="AM52" s="361" t="s">
        <v>63</v>
      </c>
      <c r="AN52" s="361" t="s">
        <v>63</v>
      </c>
      <c r="AO52" s="361" t="s">
        <v>63</v>
      </c>
      <c r="AP52" s="361" t="s">
        <v>63</v>
      </c>
      <c r="AQ52" s="361" t="s">
        <v>63</v>
      </c>
      <c r="AR52" s="361" t="s">
        <v>63</v>
      </c>
      <c r="AS52" s="361" t="s">
        <v>63</v>
      </c>
      <c r="AT52" s="361" t="s">
        <v>63</v>
      </c>
      <c r="AU52" s="361" t="s">
        <v>63</v>
      </c>
      <c r="AV52" s="361" t="s">
        <v>63</v>
      </c>
      <c r="AW52" s="361" t="s">
        <v>63</v>
      </c>
      <c r="AX52" s="361" t="str">
        <f t="shared" si="8"/>
        <v xml:space="preserve">SEX, AGE, RESIDENCE, WEALTH, </v>
      </c>
      <c r="AZ52" s="344" t="e">
        <f>INDEX('Standard Outcome Indicators'!$C$2:$C$900,MATCH(AY52,'Standard Outcome Indicators'!$B$2:$B$708,0))</f>
        <v>#N/A</v>
      </c>
      <c r="BA52" s="344" t="e">
        <f>INDEX('Standard Outcome Indicators'!$F$2:$F$900,MATCH(AY52,'Standard Outcome Indicators'!$B$2:$B$708,0))</f>
        <v>#N/A</v>
      </c>
      <c r="BB52" s="344" t="e">
        <f>INDEX('Standard Outcome Indicators'!$H$2:$H$900,MATCH(AY52,'Standard Outcome Indicators'!$B$2:$B$708,0))</f>
        <v>#N/A</v>
      </c>
      <c r="BC52" s="344" t="e">
        <f>INDEX('Standard Outcome Indicators'!$Q$2:$Q$900,MATCH(AY52,'Standard Outcome Indicators'!$B$2:$B$708,0))</f>
        <v>#N/A</v>
      </c>
      <c r="BD52" s="344" t="e">
        <f>INDEX('Standard Outcome Indicators'!$R$2:$R$900,MATCH(AY52,'Standard Outcome Indicators'!$B$2:$B$708,0))</f>
        <v>#N/A</v>
      </c>
      <c r="BE52" s="344" t="e">
        <f>INDEX('Standard Outcome Indicators'!$S$2:$S$900,MATCH(AY52,'Standard Outcome Indicators'!$B$2:$B$708,0))</f>
        <v>#N/A</v>
      </c>
      <c r="BF52" s="344" t="e">
        <f>INDEX('Standard Outcome Indicators'!$T$2:$T$900,MATCH(AY52,'Standard Outcome Indicators'!$B$2:$B$708,0))</f>
        <v>#N/A</v>
      </c>
      <c r="BG52" s="344" t="e">
        <f>INDEX('Standard Outcome Indicators'!$U$2:$U$900,MATCH(AY52,'Standard Outcome Indicators'!$B$2:$B$708,0))</f>
        <v>#N/A</v>
      </c>
    </row>
    <row r="53" spans="1:59" ht="152.25">
      <c r="A53" s="380" t="s">
        <v>1728</v>
      </c>
      <c r="B53" s="384" t="s">
        <v>1813</v>
      </c>
      <c r="C53" s="346" t="s">
        <v>1898</v>
      </c>
      <c r="D53" s="438" t="s">
        <v>1899</v>
      </c>
      <c r="E53" s="345" t="s">
        <v>1899</v>
      </c>
      <c r="F53" s="433"/>
      <c r="G53" s="433"/>
      <c r="H53" s="433"/>
      <c r="I53" s="478" t="e">
        <v>#N/A</v>
      </c>
      <c r="J53" s="478" t="e">
        <v>#N/A</v>
      </c>
      <c r="K53" s="478" t="e">
        <v>#N/A</v>
      </c>
      <c r="L53" s="478" t="e">
        <v>#N/A</v>
      </c>
      <c r="M53" s="478" t="e">
        <v>#N/A</v>
      </c>
      <c r="N53" s="478"/>
      <c r="O53" s="345"/>
      <c r="P53" s="345" t="str">
        <f t="shared" si="6"/>
        <v/>
      </c>
      <c r="R53" s="345"/>
      <c r="S53" s="433" t="str">
        <f t="shared" si="0"/>
        <v/>
      </c>
      <c r="T53" s="361" t="s">
        <v>102</v>
      </c>
      <c r="U53" s="361" t="s">
        <v>63</v>
      </c>
      <c r="V53" s="344" t="s">
        <v>138</v>
      </c>
      <c r="W53" s="433" t="s">
        <v>63</v>
      </c>
      <c r="X53" s="433" t="s">
        <v>63</v>
      </c>
      <c r="Y53" s="361">
        <v>2022</v>
      </c>
      <c r="Z53" s="361" t="s">
        <v>1780</v>
      </c>
      <c r="AA53" s="345" t="s">
        <v>1825</v>
      </c>
      <c r="AB53" s="361" t="str">
        <f t="shared" si="7"/>
        <v/>
      </c>
      <c r="AC53" s="433" t="s">
        <v>63</v>
      </c>
      <c r="AD53" s="433" t="s">
        <v>63</v>
      </c>
      <c r="AE53" s="433" t="s">
        <v>63</v>
      </c>
      <c r="AF53" s="433" t="s">
        <v>63</v>
      </c>
      <c r="AG53" s="361" t="s">
        <v>49</v>
      </c>
      <c r="AH53" s="361" t="s">
        <v>49</v>
      </c>
      <c r="AI53" s="361" t="s">
        <v>49</v>
      </c>
      <c r="AJ53" s="361" t="s">
        <v>49</v>
      </c>
      <c r="AK53" s="361" t="s">
        <v>63</v>
      </c>
      <c r="AL53" s="361" t="s">
        <v>63</v>
      </c>
      <c r="AM53" s="361" t="s">
        <v>63</v>
      </c>
      <c r="AN53" s="361" t="s">
        <v>63</v>
      </c>
      <c r="AO53" s="361" t="s">
        <v>63</v>
      </c>
      <c r="AP53" s="361" t="s">
        <v>63</v>
      </c>
      <c r="AQ53" s="361" t="s">
        <v>63</v>
      </c>
      <c r="AR53" s="361" t="s">
        <v>63</v>
      </c>
      <c r="AS53" s="361" t="s">
        <v>63</v>
      </c>
      <c r="AT53" s="361" t="s">
        <v>63</v>
      </c>
      <c r="AU53" s="361" t="s">
        <v>63</v>
      </c>
      <c r="AV53" s="361" t="s">
        <v>63</v>
      </c>
      <c r="AW53" s="361" t="s">
        <v>63</v>
      </c>
      <c r="AX53" s="361" t="str">
        <f t="shared" si="8"/>
        <v xml:space="preserve">SEX, AGE, RESIDENCE, WEALTH, </v>
      </c>
      <c r="AZ53" s="344" t="e">
        <f>INDEX('Standard Outcome Indicators'!$C$2:$C$900,MATCH(AY53,'Standard Outcome Indicators'!$B$2:$B$708,0))</f>
        <v>#N/A</v>
      </c>
      <c r="BA53" s="344" t="e">
        <f>INDEX('Standard Outcome Indicators'!$F$2:$F$900,MATCH(AY53,'Standard Outcome Indicators'!$B$2:$B$708,0))</f>
        <v>#N/A</v>
      </c>
      <c r="BB53" s="344" t="e">
        <f>INDEX('Standard Outcome Indicators'!$H$2:$H$900,MATCH(AY53,'Standard Outcome Indicators'!$B$2:$B$708,0))</f>
        <v>#N/A</v>
      </c>
      <c r="BC53" s="344" t="e">
        <f>INDEX('Standard Outcome Indicators'!$Q$2:$Q$900,MATCH(AY53,'Standard Outcome Indicators'!$B$2:$B$708,0))</f>
        <v>#N/A</v>
      </c>
      <c r="BD53" s="344" t="e">
        <f>INDEX('Standard Outcome Indicators'!$R$2:$R$900,MATCH(AY53,'Standard Outcome Indicators'!$B$2:$B$708,0))</f>
        <v>#N/A</v>
      </c>
      <c r="BE53" s="344" t="e">
        <f>INDEX('Standard Outcome Indicators'!$S$2:$S$900,MATCH(AY53,'Standard Outcome Indicators'!$B$2:$B$708,0))</f>
        <v>#N/A</v>
      </c>
      <c r="BF53" s="344" t="e">
        <f>INDEX('Standard Outcome Indicators'!$T$2:$T$900,MATCH(AY53,'Standard Outcome Indicators'!$B$2:$B$708,0))</f>
        <v>#N/A</v>
      </c>
      <c r="BG53" s="344" t="e">
        <f>INDEX('Standard Outcome Indicators'!$U$2:$U$900,MATCH(AY53,'Standard Outcome Indicators'!$B$2:$B$708,0))</f>
        <v>#N/A</v>
      </c>
    </row>
    <row r="54" spans="1:59" ht="30.75">
      <c r="A54" s="380" t="s">
        <v>1728</v>
      </c>
      <c r="B54" s="384" t="s">
        <v>1813</v>
      </c>
      <c r="C54" s="346" t="s">
        <v>1900</v>
      </c>
      <c r="D54" s="438" t="s">
        <v>1901</v>
      </c>
      <c r="E54" s="345" t="s">
        <v>1901</v>
      </c>
      <c r="F54" s="433"/>
      <c r="G54" s="433"/>
      <c r="H54" s="433"/>
      <c r="I54" s="478" t="e">
        <v>#N/A</v>
      </c>
      <c r="J54" s="478" t="e">
        <v>#N/A</v>
      </c>
      <c r="K54" s="478" t="e">
        <v>#N/A</v>
      </c>
      <c r="L54" s="478" t="e">
        <v>#N/A</v>
      </c>
      <c r="M54" s="478" t="e">
        <v>#N/A</v>
      </c>
      <c r="N54" s="478"/>
      <c r="O54" s="345"/>
      <c r="P54" s="345" t="str">
        <f t="shared" si="6"/>
        <v/>
      </c>
      <c r="R54" s="345"/>
      <c r="S54" s="433" t="str">
        <f t="shared" si="0"/>
        <v/>
      </c>
      <c r="T54" s="361" t="s">
        <v>102</v>
      </c>
      <c r="U54" s="361" t="s">
        <v>63</v>
      </c>
      <c r="V54" s="344" t="s">
        <v>138</v>
      </c>
      <c r="W54" s="433" t="s">
        <v>63</v>
      </c>
      <c r="X54" s="433" t="s">
        <v>63</v>
      </c>
      <c r="Y54" s="361">
        <v>2022</v>
      </c>
      <c r="Z54" s="361" t="s">
        <v>1902</v>
      </c>
      <c r="AA54" s="345" t="s">
        <v>1903</v>
      </c>
      <c r="AB54" s="361" t="str">
        <f t="shared" si="7"/>
        <v/>
      </c>
      <c r="AC54" s="433" t="s">
        <v>63</v>
      </c>
      <c r="AD54" s="433" t="s">
        <v>63</v>
      </c>
      <c r="AE54" s="433" t="s">
        <v>63</v>
      </c>
      <c r="AF54" s="433" t="s">
        <v>63</v>
      </c>
      <c r="AG54" s="361" t="s">
        <v>49</v>
      </c>
      <c r="AH54" s="361" t="s">
        <v>49</v>
      </c>
      <c r="AI54" s="361" t="s">
        <v>49</v>
      </c>
      <c r="AJ54" s="361" t="s">
        <v>49</v>
      </c>
      <c r="AK54" s="361" t="s">
        <v>63</v>
      </c>
      <c r="AL54" s="361" t="s">
        <v>63</v>
      </c>
      <c r="AM54" s="361" t="s">
        <v>63</v>
      </c>
      <c r="AN54" s="361" t="s">
        <v>63</v>
      </c>
      <c r="AO54" s="361" t="s">
        <v>63</v>
      </c>
      <c r="AP54" s="361" t="s">
        <v>63</v>
      </c>
      <c r="AQ54" s="361" t="s">
        <v>63</v>
      </c>
      <c r="AR54" s="361" t="s">
        <v>63</v>
      </c>
      <c r="AS54" s="361" t="s">
        <v>63</v>
      </c>
      <c r="AT54" s="361" t="s">
        <v>63</v>
      </c>
      <c r="AU54" s="361" t="s">
        <v>63</v>
      </c>
      <c r="AV54" s="361" t="s">
        <v>63</v>
      </c>
      <c r="AW54" s="361" t="s">
        <v>63</v>
      </c>
      <c r="AX54" s="361" t="str">
        <f t="shared" si="8"/>
        <v xml:space="preserve">SEX, AGE, RESIDENCE, WEALTH, </v>
      </c>
      <c r="AZ54" s="344" t="e">
        <f>INDEX('Standard Outcome Indicators'!$C$2:$C$900,MATCH(AY54,'Standard Outcome Indicators'!$B$2:$B$708,0))</f>
        <v>#N/A</v>
      </c>
      <c r="BA54" s="344" t="e">
        <f>INDEX('Standard Outcome Indicators'!$F$2:$F$900,MATCH(AY54,'Standard Outcome Indicators'!$B$2:$B$708,0))</f>
        <v>#N/A</v>
      </c>
      <c r="BB54" s="344" t="e">
        <f>INDEX('Standard Outcome Indicators'!$H$2:$H$900,MATCH(AY54,'Standard Outcome Indicators'!$B$2:$B$708,0))</f>
        <v>#N/A</v>
      </c>
      <c r="BC54" s="344" t="e">
        <f>INDEX('Standard Outcome Indicators'!$Q$2:$Q$900,MATCH(AY54,'Standard Outcome Indicators'!$B$2:$B$708,0))</f>
        <v>#N/A</v>
      </c>
      <c r="BD54" s="344" t="e">
        <f>INDEX('Standard Outcome Indicators'!$R$2:$R$900,MATCH(AY54,'Standard Outcome Indicators'!$B$2:$B$708,0))</f>
        <v>#N/A</v>
      </c>
      <c r="BE54" s="344" t="e">
        <f>INDEX('Standard Outcome Indicators'!$S$2:$S$900,MATCH(AY54,'Standard Outcome Indicators'!$B$2:$B$708,0))</f>
        <v>#N/A</v>
      </c>
      <c r="BF54" s="344" t="e">
        <f>INDEX('Standard Outcome Indicators'!$T$2:$T$900,MATCH(AY54,'Standard Outcome Indicators'!$B$2:$B$708,0))</f>
        <v>#N/A</v>
      </c>
      <c r="BG54" s="344" t="e">
        <f>INDEX('Standard Outcome Indicators'!$U$2:$U$900,MATCH(AY54,'Standard Outcome Indicators'!$B$2:$B$708,0))</f>
        <v>#N/A</v>
      </c>
    </row>
    <row r="55" spans="1:59" ht="152.25">
      <c r="A55" s="380" t="s">
        <v>1728</v>
      </c>
      <c r="B55" s="384" t="s">
        <v>1813</v>
      </c>
      <c r="C55" s="346" t="s">
        <v>1904</v>
      </c>
      <c r="D55" s="438" t="s">
        <v>1905</v>
      </c>
      <c r="E55" s="345" t="s">
        <v>1905</v>
      </c>
      <c r="F55" s="433"/>
      <c r="G55" s="433"/>
      <c r="H55" s="433"/>
      <c r="I55" s="478" t="e">
        <v>#N/A</v>
      </c>
      <c r="J55" s="478" t="e">
        <v>#N/A</v>
      </c>
      <c r="K55" s="478" t="e">
        <v>#N/A</v>
      </c>
      <c r="L55" s="478" t="e">
        <v>#N/A</v>
      </c>
      <c r="M55" s="478" t="e">
        <v>#N/A</v>
      </c>
      <c r="N55" s="478"/>
      <c r="O55" s="345"/>
      <c r="P55" s="345" t="str">
        <f t="shared" si="6"/>
        <v/>
      </c>
      <c r="R55" s="345"/>
      <c r="S55" s="433" t="str">
        <f t="shared" si="0"/>
        <v/>
      </c>
      <c r="T55" s="361" t="s">
        <v>102</v>
      </c>
      <c r="U55" s="361" t="s">
        <v>63</v>
      </c>
      <c r="V55" s="344" t="s">
        <v>138</v>
      </c>
      <c r="W55" s="433" t="s">
        <v>63</v>
      </c>
      <c r="X55" s="433" t="s">
        <v>63</v>
      </c>
      <c r="Y55" s="361">
        <v>2022</v>
      </c>
      <c r="Z55" s="361" t="s">
        <v>1780</v>
      </c>
      <c r="AA55" s="345" t="s">
        <v>1825</v>
      </c>
      <c r="AB55" s="361" t="str">
        <f t="shared" si="7"/>
        <v/>
      </c>
      <c r="AC55" s="433" t="s">
        <v>63</v>
      </c>
      <c r="AD55" s="433" t="s">
        <v>63</v>
      </c>
      <c r="AE55" s="433" t="s">
        <v>63</v>
      </c>
      <c r="AF55" s="433" t="s">
        <v>63</v>
      </c>
      <c r="AG55" s="361" t="s">
        <v>49</v>
      </c>
      <c r="AH55" s="361" t="s">
        <v>49</v>
      </c>
      <c r="AI55" s="361" t="s">
        <v>49</v>
      </c>
      <c r="AJ55" s="361" t="s">
        <v>49</v>
      </c>
      <c r="AK55" s="361" t="s">
        <v>63</v>
      </c>
      <c r="AL55" s="361" t="s">
        <v>63</v>
      </c>
      <c r="AM55" s="361" t="s">
        <v>63</v>
      </c>
      <c r="AN55" s="361" t="s">
        <v>63</v>
      </c>
      <c r="AO55" s="361" t="s">
        <v>63</v>
      </c>
      <c r="AP55" s="361" t="s">
        <v>63</v>
      </c>
      <c r="AQ55" s="361" t="s">
        <v>63</v>
      </c>
      <c r="AR55" s="361" t="s">
        <v>63</v>
      </c>
      <c r="AS55" s="361" t="s">
        <v>63</v>
      </c>
      <c r="AT55" s="361" t="s">
        <v>63</v>
      </c>
      <c r="AU55" s="361" t="s">
        <v>63</v>
      </c>
      <c r="AV55" s="361" t="s">
        <v>63</v>
      </c>
      <c r="AW55" s="361" t="s">
        <v>63</v>
      </c>
      <c r="AX55" s="361" t="str">
        <f t="shared" si="8"/>
        <v xml:space="preserve">SEX, AGE, RESIDENCE, WEALTH, </v>
      </c>
      <c r="AZ55" s="344" t="e">
        <f>INDEX('Standard Outcome Indicators'!$C$2:$C$900,MATCH(AY55,'Standard Outcome Indicators'!$B$2:$B$708,0))</f>
        <v>#N/A</v>
      </c>
      <c r="BA55" s="344" t="e">
        <f>INDEX('Standard Outcome Indicators'!$F$2:$F$900,MATCH(AY55,'Standard Outcome Indicators'!$B$2:$B$708,0))</f>
        <v>#N/A</v>
      </c>
      <c r="BB55" s="344" t="e">
        <f>INDEX('Standard Outcome Indicators'!$H$2:$H$900,MATCH(AY55,'Standard Outcome Indicators'!$B$2:$B$708,0))</f>
        <v>#N/A</v>
      </c>
      <c r="BC55" s="344" t="e">
        <f>INDEX('Standard Outcome Indicators'!$Q$2:$Q$900,MATCH(AY55,'Standard Outcome Indicators'!$B$2:$B$708,0))</f>
        <v>#N/A</v>
      </c>
      <c r="BD55" s="344" t="e">
        <f>INDEX('Standard Outcome Indicators'!$R$2:$R$900,MATCH(AY55,'Standard Outcome Indicators'!$B$2:$B$708,0))</f>
        <v>#N/A</v>
      </c>
      <c r="BE55" s="344" t="e">
        <f>INDEX('Standard Outcome Indicators'!$S$2:$S$900,MATCH(AY55,'Standard Outcome Indicators'!$B$2:$B$708,0))</f>
        <v>#N/A</v>
      </c>
      <c r="BF55" s="344" t="e">
        <f>INDEX('Standard Outcome Indicators'!$T$2:$T$900,MATCH(AY55,'Standard Outcome Indicators'!$B$2:$B$708,0))</f>
        <v>#N/A</v>
      </c>
      <c r="BG55" s="344" t="e">
        <f>INDEX('Standard Outcome Indicators'!$U$2:$U$900,MATCH(AY55,'Standard Outcome Indicators'!$B$2:$B$708,0))</f>
        <v>#N/A</v>
      </c>
    </row>
    <row r="56" spans="1:59" ht="259.5">
      <c r="A56" s="380" t="s">
        <v>1728</v>
      </c>
      <c r="B56" s="384" t="s">
        <v>1813</v>
      </c>
      <c r="C56" s="346" t="s">
        <v>1906</v>
      </c>
      <c r="D56" s="438" t="s">
        <v>1907</v>
      </c>
      <c r="E56" s="345" t="s">
        <v>1908</v>
      </c>
      <c r="F56" s="433"/>
      <c r="G56" s="433"/>
      <c r="H56" s="433"/>
      <c r="I56" s="478" t="e">
        <v>#N/A</v>
      </c>
      <c r="J56" s="478" t="e">
        <v>#N/A</v>
      </c>
      <c r="K56" s="478" t="e">
        <v>#N/A</v>
      </c>
      <c r="L56" s="478" t="e">
        <v>#N/A</v>
      </c>
      <c r="M56" s="478" t="e">
        <v>#N/A</v>
      </c>
      <c r="N56" s="478"/>
      <c r="O56" s="345"/>
      <c r="P56" s="345" t="str">
        <f t="shared" si="6"/>
        <v/>
      </c>
      <c r="R56" s="345"/>
      <c r="S56" s="433" t="str">
        <f t="shared" si="0"/>
        <v/>
      </c>
      <c r="T56" s="361" t="s">
        <v>90</v>
      </c>
      <c r="U56" s="361" t="s">
        <v>63</v>
      </c>
      <c r="V56" s="344" t="s">
        <v>1909</v>
      </c>
      <c r="W56" s="433" t="s">
        <v>63</v>
      </c>
      <c r="X56" s="433" t="s">
        <v>63</v>
      </c>
      <c r="Y56" s="361">
        <v>2021</v>
      </c>
      <c r="Z56" s="361" t="s">
        <v>1820</v>
      </c>
      <c r="AA56" s="345" t="s">
        <v>1821</v>
      </c>
      <c r="AB56" s="361" t="str">
        <f t="shared" si="7"/>
        <v/>
      </c>
      <c r="AC56" s="433" t="s">
        <v>63</v>
      </c>
      <c r="AD56" s="433" t="s">
        <v>63</v>
      </c>
      <c r="AE56" s="433" t="s">
        <v>63</v>
      </c>
      <c r="AF56" s="433" t="s">
        <v>63</v>
      </c>
      <c r="AG56" s="361" t="s">
        <v>49</v>
      </c>
      <c r="AH56" s="361" t="s">
        <v>49</v>
      </c>
      <c r="AI56" s="361" t="s">
        <v>49</v>
      </c>
      <c r="AJ56" s="361" t="s">
        <v>49</v>
      </c>
      <c r="AK56" s="361" t="s">
        <v>63</v>
      </c>
      <c r="AL56" s="361" t="s">
        <v>63</v>
      </c>
      <c r="AM56" s="361" t="s">
        <v>63</v>
      </c>
      <c r="AN56" s="361" t="s">
        <v>63</v>
      </c>
      <c r="AO56" s="361" t="s">
        <v>63</v>
      </c>
      <c r="AP56" s="361" t="s">
        <v>63</v>
      </c>
      <c r="AQ56" s="361" t="s">
        <v>63</v>
      </c>
      <c r="AR56" s="361" t="s">
        <v>63</v>
      </c>
      <c r="AS56" s="361" t="s">
        <v>63</v>
      </c>
      <c r="AT56" s="361" t="s">
        <v>63</v>
      </c>
      <c r="AU56" s="361" t="s">
        <v>63</v>
      </c>
      <c r="AV56" s="361" t="s">
        <v>63</v>
      </c>
      <c r="AW56" s="361" t="s">
        <v>63</v>
      </c>
      <c r="AX56" s="361" t="str">
        <f t="shared" si="8"/>
        <v xml:space="preserve">SEX, AGE, RESIDENCE, WEALTH, </v>
      </c>
      <c r="AZ56" s="344" t="e">
        <f>INDEX('Standard Outcome Indicators'!$C$2:$C$900,MATCH(AY56,'Standard Outcome Indicators'!$B$2:$B$708,0))</f>
        <v>#N/A</v>
      </c>
      <c r="BA56" s="344" t="e">
        <f>INDEX('Standard Outcome Indicators'!$F$2:$F$900,MATCH(AY56,'Standard Outcome Indicators'!$B$2:$B$708,0))</f>
        <v>#N/A</v>
      </c>
      <c r="BB56" s="344" t="e">
        <f>INDEX('Standard Outcome Indicators'!$H$2:$H$900,MATCH(AY56,'Standard Outcome Indicators'!$B$2:$B$708,0))</f>
        <v>#N/A</v>
      </c>
      <c r="BC56" s="344" t="e">
        <f>INDEX('Standard Outcome Indicators'!$Q$2:$Q$900,MATCH(AY56,'Standard Outcome Indicators'!$B$2:$B$708,0))</f>
        <v>#N/A</v>
      </c>
      <c r="BD56" s="344" t="e">
        <f>INDEX('Standard Outcome Indicators'!$R$2:$R$900,MATCH(AY56,'Standard Outcome Indicators'!$B$2:$B$708,0))</f>
        <v>#N/A</v>
      </c>
      <c r="BE56" s="344" t="e">
        <f>INDEX('Standard Outcome Indicators'!$S$2:$S$900,MATCH(AY56,'Standard Outcome Indicators'!$B$2:$B$708,0))</f>
        <v>#N/A</v>
      </c>
      <c r="BF56" s="344" t="e">
        <f>INDEX('Standard Outcome Indicators'!$T$2:$T$900,MATCH(AY56,'Standard Outcome Indicators'!$B$2:$B$708,0))</f>
        <v>#N/A</v>
      </c>
      <c r="BG56" s="344" t="e">
        <f>INDEX('Standard Outcome Indicators'!$U$2:$U$900,MATCH(AY56,'Standard Outcome Indicators'!$B$2:$B$708,0))</f>
        <v>#N/A</v>
      </c>
    </row>
    <row r="57" spans="1:59" ht="60.75">
      <c r="A57" s="380" t="s">
        <v>1728</v>
      </c>
      <c r="B57" s="384" t="s">
        <v>1813</v>
      </c>
      <c r="C57" s="346" t="s">
        <v>1910</v>
      </c>
      <c r="D57" s="438" t="s">
        <v>1911</v>
      </c>
      <c r="E57" s="345" t="s">
        <v>1912</v>
      </c>
      <c r="F57" s="433"/>
      <c r="G57" s="433"/>
      <c r="H57" s="433"/>
      <c r="I57" s="478" t="e">
        <v>#N/A</v>
      </c>
      <c r="J57" s="478" t="e">
        <v>#N/A</v>
      </c>
      <c r="K57" s="478" t="e">
        <v>#N/A</v>
      </c>
      <c r="L57" s="478" t="e">
        <v>#N/A</v>
      </c>
      <c r="M57" s="478" t="e">
        <v>#N/A</v>
      </c>
      <c r="N57" s="478"/>
      <c r="O57" s="345"/>
      <c r="P57" s="345" t="str">
        <f t="shared" si="6"/>
        <v/>
      </c>
      <c r="R57" s="345"/>
      <c r="S57" s="433" t="str">
        <f t="shared" si="0"/>
        <v/>
      </c>
      <c r="T57" s="361" t="s">
        <v>90</v>
      </c>
      <c r="U57" s="361" t="s">
        <v>63</v>
      </c>
      <c r="V57" s="344" t="s">
        <v>1913</v>
      </c>
      <c r="W57" s="433" t="s">
        <v>63</v>
      </c>
      <c r="X57" s="433" t="s">
        <v>63</v>
      </c>
      <c r="Y57" s="361">
        <v>2021</v>
      </c>
      <c r="Z57" s="361" t="s">
        <v>1914</v>
      </c>
      <c r="AA57" s="345" t="s">
        <v>1915</v>
      </c>
      <c r="AB57" s="361" t="str">
        <f t="shared" si="7"/>
        <v/>
      </c>
      <c r="AC57" s="433" t="s">
        <v>63</v>
      </c>
      <c r="AD57" s="433" t="s">
        <v>63</v>
      </c>
      <c r="AE57" s="433" t="s">
        <v>63</v>
      </c>
      <c r="AF57" s="433" t="s">
        <v>63</v>
      </c>
      <c r="AG57" s="361" t="s">
        <v>49</v>
      </c>
      <c r="AH57" s="361" t="s">
        <v>49</v>
      </c>
      <c r="AI57" s="361" t="s">
        <v>49</v>
      </c>
      <c r="AJ57" s="361" t="s">
        <v>49</v>
      </c>
      <c r="AK57" s="361" t="s">
        <v>63</v>
      </c>
      <c r="AL57" s="361" t="s">
        <v>63</v>
      </c>
      <c r="AM57" s="361" t="s">
        <v>63</v>
      </c>
      <c r="AN57" s="361" t="s">
        <v>63</v>
      </c>
      <c r="AO57" s="361" t="s">
        <v>63</v>
      </c>
      <c r="AP57" s="361" t="s">
        <v>63</v>
      </c>
      <c r="AQ57" s="361" t="s">
        <v>63</v>
      </c>
      <c r="AR57" s="361" t="s">
        <v>63</v>
      </c>
      <c r="AS57" s="361" t="s">
        <v>63</v>
      </c>
      <c r="AT57" s="361" t="s">
        <v>63</v>
      </c>
      <c r="AU57" s="361" t="s">
        <v>63</v>
      </c>
      <c r="AV57" s="361" t="s">
        <v>63</v>
      </c>
      <c r="AW57" s="361" t="s">
        <v>63</v>
      </c>
      <c r="AX57" s="361" t="str">
        <f t="shared" si="8"/>
        <v xml:space="preserve">SEX, AGE, RESIDENCE, WEALTH, </v>
      </c>
      <c r="AZ57" s="344" t="e">
        <f>INDEX('Standard Outcome Indicators'!$C$2:$C$900,MATCH(AY57,'Standard Outcome Indicators'!$B$2:$B$708,0))</f>
        <v>#N/A</v>
      </c>
      <c r="BA57" s="344" t="e">
        <f>INDEX('Standard Outcome Indicators'!$F$2:$F$900,MATCH(AY57,'Standard Outcome Indicators'!$B$2:$B$708,0))</f>
        <v>#N/A</v>
      </c>
      <c r="BB57" s="344" t="e">
        <f>INDEX('Standard Outcome Indicators'!$H$2:$H$900,MATCH(AY57,'Standard Outcome Indicators'!$B$2:$B$708,0))</f>
        <v>#N/A</v>
      </c>
      <c r="BC57" s="344" t="e">
        <f>INDEX('Standard Outcome Indicators'!$Q$2:$Q$900,MATCH(AY57,'Standard Outcome Indicators'!$B$2:$B$708,0))</f>
        <v>#N/A</v>
      </c>
      <c r="BD57" s="344" t="e">
        <f>INDEX('Standard Outcome Indicators'!$R$2:$R$900,MATCH(AY57,'Standard Outcome Indicators'!$B$2:$B$708,0))</f>
        <v>#N/A</v>
      </c>
      <c r="BE57" s="344" t="e">
        <f>INDEX('Standard Outcome Indicators'!$S$2:$S$900,MATCH(AY57,'Standard Outcome Indicators'!$B$2:$B$708,0))</f>
        <v>#N/A</v>
      </c>
      <c r="BF57" s="344" t="e">
        <f>INDEX('Standard Outcome Indicators'!$T$2:$T$900,MATCH(AY57,'Standard Outcome Indicators'!$B$2:$B$708,0))</f>
        <v>#N/A</v>
      </c>
      <c r="BG57" s="344" t="e">
        <f>INDEX('Standard Outcome Indicators'!$U$2:$U$900,MATCH(AY57,'Standard Outcome Indicators'!$B$2:$B$708,0))</f>
        <v>#N/A</v>
      </c>
    </row>
    <row r="58" spans="1:59" ht="229.5">
      <c r="A58" s="380" t="s">
        <v>1728</v>
      </c>
      <c r="B58" s="384" t="s">
        <v>1813</v>
      </c>
      <c r="C58" s="346" t="s">
        <v>1916</v>
      </c>
      <c r="D58" s="438" t="s">
        <v>1917</v>
      </c>
      <c r="E58" s="345" t="s">
        <v>1918</v>
      </c>
      <c r="F58" s="433"/>
      <c r="G58" s="433"/>
      <c r="H58" s="433"/>
      <c r="I58" s="478" t="e">
        <v>#N/A</v>
      </c>
      <c r="J58" s="478" t="e">
        <v>#N/A</v>
      </c>
      <c r="K58" s="478" t="e">
        <v>#N/A</v>
      </c>
      <c r="L58" s="478" t="e">
        <v>#N/A</v>
      </c>
      <c r="M58" s="478" t="e">
        <v>#N/A</v>
      </c>
      <c r="N58" s="478"/>
      <c r="O58" s="345"/>
      <c r="P58" s="345" t="str">
        <f t="shared" si="6"/>
        <v/>
      </c>
      <c r="R58" s="345"/>
      <c r="S58" s="433" t="str">
        <f t="shared" si="0"/>
        <v/>
      </c>
      <c r="T58" s="361" t="s">
        <v>101</v>
      </c>
      <c r="U58" s="361" t="s">
        <v>63</v>
      </c>
      <c r="V58" s="344" t="s">
        <v>1919</v>
      </c>
      <c r="W58" s="433" t="s">
        <v>63</v>
      </c>
      <c r="X58" s="433" t="s">
        <v>63</v>
      </c>
      <c r="Y58" s="361">
        <v>2019</v>
      </c>
      <c r="Z58" s="361">
        <v>80</v>
      </c>
      <c r="AA58" s="345" t="s">
        <v>1920</v>
      </c>
      <c r="AB58" s="361" t="str">
        <f t="shared" si="7"/>
        <v/>
      </c>
      <c r="AC58" s="433" t="s">
        <v>63</v>
      </c>
      <c r="AD58" s="433" t="s">
        <v>63</v>
      </c>
      <c r="AE58" s="433" t="s">
        <v>63</v>
      </c>
      <c r="AF58" s="433" t="s">
        <v>63</v>
      </c>
      <c r="AG58" s="361" t="s">
        <v>49</v>
      </c>
      <c r="AH58" s="361" t="s">
        <v>49</v>
      </c>
      <c r="AI58" s="361" t="s">
        <v>49</v>
      </c>
      <c r="AJ58" s="361" t="s">
        <v>49</v>
      </c>
      <c r="AK58" s="361" t="s">
        <v>63</v>
      </c>
      <c r="AL58" s="361" t="s">
        <v>63</v>
      </c>
      <c r="AM58" s="361" t="s">
        <v>63</v>
      </c>
      <c r="AN58" s="361" t="s">
        <v>63</v>
      </c>
      <c r="AO58" s="361" t="s">
        <v>63</v>
      </c>
      <c r="AP58" s="361" t="s">
        <v>63</v>
      </c>
      <c r="AQ58" s="361" t="s">
        <v>63</v>
      </c>
      <c r="AR58" s="361" t="s">
        <v>63</v>
      </c>
      <c r="AS58" s="361" t="s">
        <v>63</v>
      </c>
      <c r="AT58" s="361" t="s">
        <v>63</v>
      </c>
      <c r="AU58" s="361" t="s">
        <v>63</v>
      </c>
      <c r="AV58" s="361" t="s">
        <v>63</v>
      </c>
      <c r="AW58" s="361" t="s">
        <v>63</v>
      </c>
      <c r="AX58" s="361" t="str">
        <f t="shared" si="8"/>
        <v xml:space="preserve">SEX, AGE, RESIDENCE, WEALTH, </v>
      </c>
      <c r="AZ58" s="344" t="e">
        <f>INDEX('Standard Outcome Indicators'!$C$2:$C$900,MATCH(AY58,'Standard Outcome Indicators'!$B$2:$B$708,0))</f>
        <v>#N/A</v>
      </c>
      <c r="BA58" s="344" t="e">
        <f>INDEX('Standard Outcome Indicators'!$F$2:$F$900,MATCH(AY58,'Standard Outcome Indicators'!$B$2:$B$708,0))</f>
        <v>#N/A</v>
      </c>
      <c r="BB58" s="344" t="e">
        <f>INDEX('Standard Outcome Indicators'!$H$2:$H$900,MATCH(AY58,'Standard Outcome Indicators'!$B$2:$B$708,0))</f>
        <v>#N/A</v>
      </c>
      <c r="BC58" s="344" t="e">
        <f>INDEX('Standard Outcome Indicators'!$Q$2:$Q$900,MATCH(AY58,'Standard Outcome Indicators'!$B$2:$B$708,0))</f>
        <v>#N/A</v>
      </c>
      <c r="BD58" s="344" t="e">
        <f>INDEX('Standard Outcome Indicators'!$R$2:$R$900,MATCH(AY58,'Standard Outcome Indicators'!$B$2:$B$708,0))</f>
        <v>#N/A</v>
      </c>
      <c r="BE58" s="344" t="e">
        <f>INDEX('Standard Outcome Indicators'!$S$2:$S$900,MATCH(AY58,'Standard Outcome Indicators'!$B$2:$B$708,0))</f>
        <v>#N/A</v>
      </c>
      <c r="BF58" s="344" t="e">
        <f>INDEX('Standard Outcome Indicators'!$T$2:$T$900,MATCH(AY58,'Standard Outcome Indicators'!$B$2:$B$708,0))</f>
        <v>#N/A</v>
      </c>
      <c r="BG58" s="344" t="e">
        <f>INDEX('Standard Outcome Indicators'!$U$2:$U$900,MATCH(AY58,'Standard Outcome Indicators'!$B$2:$B$708,0))</f>
        <v>#N/A</v>
      </c>
    </row>
    <row r="59" spans="1:59" ht="259.5">
      <c r="A59" s="380" t="s">
        <v>1728</v>
      </c>
      <c r="B59" s="384" t="s">
        <v>1813</v>
      </c>
      <c r="C59" s="346" t="s">
        <v>1921</v>
      </c>
      <c r="D59" s="438" t="s">
        <v>1922</v>
      </c>
      <c r="E59" s="345" t="s">
        <v>1923</v>
      </c>
      <c r="F59" s="433"/>
      <c r="G59" s="433"/>
      <c r="H59" s="433"/>
      <c r="I59" s="478" t="e">
        <v>#N/A</v>
      </c>
      <c r="J59" s="478" t="e">
        <v>#N/A</v>
      </c>
      <c r="K59" s="478" t="e">
        <v>#N/A</v>
      </c>
      <c r="L59" s="478" t="e">
        <v>#N/A</v>
      </c>
      <c r="M59" s="478" t="e">
        <v>#N/A</v>
      </c>
      <c r="N59" s="478"/>
      <c r="O59" s="345"/>
      <c r="P59" s="345" t="str">
        <f t="shared" si="6"/>
        <v/>
      </c>
      <c r="R59" s="345"/>
      <c r="S59" s="433" t="str">
        <f t="shared" si="0"/>
        <v/>
      </c>
      <c r="T59" s="361" t="s">
        <v>194</v>
      </c>
      <c r="U59" s="361" t="s">
        <v>63</v>
      </c>
      <c r="V59" s="344" t="s">
        <v>1856</v>
      </c>
      <c r="W59" s="433" t="s">
        <v>63</v>
      </c>
      <c r="X59" s="433" t="s">
        <v>63</v>
      </c>
      <c r="Y59" s="361">
        <v>2019</v>
      </c>
      <c r="Z59" s="361" t="s">
        <v>1857</v>
      </c>
      <c r="AA59" s="345" t="s">
        <v>1858</v>
      </c>
      <c r="AB59" s="361" t="str">
        <f t="shared" si="7"/>
        <v/>
      </c>
      <c r="AC59" s="433" t="s">
        <v>63</v>
      </c>
      <c r="AD59" s="433" t="s">
        <v>63</v>
      </c>
      <c r="AE59" s="433" t="s">
        <v>63</v>
      </c>
      <c r="AF59" s="433" t="s">
        <v>63</v>
      </c>
      <c r="AG59" s="361" t="s">
        <v>62</v>
      </c>
      <c r="AH59" s="361" t="s">
        <v>49</v>
      </c>
      <c r="AI59" s="361" t="s">
        <v>49</v>
      </c>
      <c r="AJ59" s="361" t="s">
        <v>49</v>
      </c>
      <c r="AK59" s="361" t="s">
        <v>63</v>
      </c>
      <c r="AL59" s="361" t="s">
        <v>63</v>
      </c>
      <c r="AM59" s="361" t="s">
        <v>63</v>
      </c>
      <c r="AN59" s="361" t="s">
        <v>63</v>
      </c>
      <c r="AO59" s="361" t="s">
        <v>63</v>
      </c>
      <c r="AP59" s="361" t="s">
        <v>63</v>
      </c>
      <c r="AQ59" s="361" t="s">
        <v>63</v>
      </c>
      <c r="AR59" s="361" t="s">
        <v>63</v>
      </c>
      <c r="AS59" s="361" t="s">
        <v>63</v>
      </c>
      <c r="AT59" s="361" t="s">
        <v>63</v>
      </c>
      <c r="AU59" s="361" t="s">
        <v>63</v>
      </c>
      <c r="AV59" s="361" t="s">
        <v>63</v>
      </c>
      <c r="AW59" s="361" t="s">
        <v>63</v>
      </c>
      <c r="AX59" s="361" t="str">
        <f t="shared" si="8"/>
        <v xml:space="preserve">SEX, AGE, RESIDENCE, WEALTH, </v>
      </c>
      <c r="AZ59" s="344" t="e">
        <f>INDEX('Standard Outcome Indicators'!$C$2:$C$900,MATCH(AY59,'Standard Outcome Indicators'!$B$2:$B$708,0))</f>
        <v>#N/A</v>
      </c>
      <c r="BA59" s="344" t="e">
        <f>INDEX('Standard Outcome Indicators'!$F$2:$F$900,MATCH(AY59,'Standard Outcome Indicators'!$B$2:$B$708,0))</f>
        <v>#N/A</v>
      </c>
      <c r="BB59" s="344" t="e">
        <f>INDEX('Standard Outcome Indicators'!$H$2:$H$900,MATCH(AY59,'Standard Outcome Indicators'!$B$2:$B$708,0))</f>
        <v>#N/A</v>
      </c>
      <c r="BC59" s="344" t="e">
        <f>INDEX('Standard Outcome Indicators'!$Q$2:$Q$900,MATCH(AY59,'Standard Outcome Indicators'!$B$2:$B$708,0))</f>
        <v>#N/A</v>
      </c>
      <c r="BD59" s="344" t="e">
        <f>INDEX('Standard Outcome Indicators'!$R$2:$R$900,MATCH(AY59,'Standard Outcome Indicators'!$B$2:$B$708,0))</f>
        <v>#N/A</v>
      </c>
      <c r="BE59" s="344" t="e">
        <f>INDEX('Standard Outcome Indicators'!$S$2:$S$900,MATCH(AY59,'Standard Outcome Indicators'!$B$2:$B$708,0))</f>
        <v>#N/A</v>
      </c>
      <c r="BF59" s="344" t="e">
        <f>INDEX('Standard Outcome Indicators'!$T$2:$T$900,MATCH(AY59,'Standard Outcome Indicators'!$B$2:$B$708,0))</f>
        <v>#N/A</v>
      </c>
      <c r="BG59" s="344" t="e">
        <f>INDEX('Standard Outcome Indicators'!$U$2:$U$900,MATCH(AY59,'Standard Outcome Indicators'!$B$2:$B$708,0))</f>
        <v>#N/A</v>
      </c>
    </row>
    <row r="60" spans="1:59" ht="244.5">
      <c r="A60" s="380" t="s">
        <v>1728</v>
      </c>
      <c r="B60" s="384" t="s">
        <v>1813</v>
      </c>
      <c r="C60" s="346" t="s">
        <v>1924</v>
      </c>
      <c r="D60" s="438" t="s">
        <v>1925</v>
      </c>
      <c r="E60" s="345" t="s">
        <v>1926</v>
      </c>
      <c r="F60" s="433"/>
      <c r="G60" s="433"/>
      <c r="H60" s="433"/>
      <c r="I60" s="478" t="e">
        <v>#N/A</v>
      </c>
      <c r="J60" s="478" t="e">
        <v>#N/A</v>
      </c>
      <c r="K60" s="478" t="e">
        <v>#N/A</v>
      </c>
      <c r="L60" s="478" t="e">
        <v>#N/A</v>
      </c>
      <c r="M60" s="478" t="e">
        <v>#N/A</v>
      </c>
      <c r="N60" s="478"/>
      <c r="O60" s="345"/>
      <c r="P60" s="345" t="str">
        <f t="shared" si="6"/>
        <v/>
      </c>
      <c r="R60" s="345"/>
      <c r="S60" s="433" t="str">
        <f t="shared" si="0"/>
        <v/>
      </c>
      <c r="T60" s="361" t="s">
        <v>16</v>
      </c>
      <c r="U60" s="361" t="s">
        <v>63</v>
      </c>
      <c r="V60" s="344" t="s">
        <v>1927</v>
      </c>
      <c r="W60" s="433" t="s">
        <v>63</v>
      </c>
      <c r="X60" s="433" t="s">
        <v>63</v>
      </c>
      <c r="Y60" s="361">
        <v>2021</v>
      </c>
      <c r="Z60" s="361" t="s">
        <v>1733</v>
      </c>
      <c r="AA60" s="345" t="s">
        <v>1928</v>
      </c>
      <c r="AB60" s="361" t="str">
        <f t="shared" si="7"/>
        <v>8.10.2</v>
      </c>
      <c r="AC60" s="433" t="s">
        <v>63</v>
      </c>
      <c r="AD60" s="433" t="s">
        <v>63</v>
      </c>
      <c r="AE60" s="433" t="s">
        <v>63</v>
      </c>
      <c r="AF60" s="433" t="s">
        <v>63</v>
      </c>
      <c r="AG60" s="361" t="s">
        <v>62</v>
      </c>
      <c r="AH60" s="361" t="s">
        <v>62</v>
      </c>
      <c r="AI60" s="361" t="s">
        <v>62</v>
      </c>
      <c r="AJ60" s="361" t="s">
        <v>62</v>
      </c>
      <c r="AK60" s="361" t="s">
        <v>63</v>
      </c>
      <c r="AL60" s="361" t="s">
        <v>63</v>
      </c>
      <c r="AM60" s="361" t="s">
        <v>63</v>
      </c>
      <c r="AN60" s="361" t="s">
        <v>63</v>
      </c>
      <c r="AO60" s="361" t="s">
        <v>63</v>
      </c>
      <c r="AP60" s="361" t="s">
        <v>63</v>
      </c>
      <c r="AQ60" s="361" t="s">
        <v>63</v>
      </c>
      <c r="AR60" s="361" t="s">
        <v>63</v>
      </c>
      <c r="AS60" s="361" t="s">
        <v>63</v>
      </c>
      <c r="AT60" s="361" t="s">
        <v>63</v>
      </c>
      <c r="AU60" s="361" t="s">
        <v>63</v>
      </c>
      <c r="AV60" s="361" t="s">
        <v>63</v>
      </c>
      <c r="AW60" s="361" t="s">
        <v>63</v>
      </c>
      <c r="AX60" s="361" t="str">
        <f t="shared" si="8"/>
        <v xml:space="preserve">SEX, AGE, RESIDENCE, WEALTH, </v>
      </c>
      <c r="AZ60" s="344" t="e">
        <f>INDEX('Standard Outcome Indicators'!$C$2:$C$900,MATCH(AY60,'Standard Outcome Indicators'!$B$2:$B$708,0))</f>
        <v>#N/A</v>
      </c>
      <c r="BA60" s="344" t="e">
        <f>INDEX('Standard Outcome Indicators'!$F$2:$F$900,MATCH(AY60,'Standard Outcome Indicators'!$B$2:$B$708,0))</f>
        <v>#N/A</v>
      </c>
      <c r="BB60" s="344" t="e">
        <f>INDEX('Standard Outcome Indicators'!$H$2:$H$900,MATCH(AY60,'Standard Outcome Indicators'!$B$2:$B$708,0))</f>
        <v>#N/A</v>
      </c>
      <c r="BC60" s="344" t="e">
        <f>INDEX('Standard Outcome Indicators'!$Q$2:$Q$900,MATCH(AY60,'Standard Outcome Indicators'!$B$2:$B$708,0))</f>
        <v>#N/A</v>
      </c>
      <c r="BD60" s="344" t="e">
        <f>INDEX('Standard Outcome Indicators'!$R$2:$R$900,MATCH(AY60,'Standard Outcome Indicators'!$B$2:$B$708,0))</f>
        <v>#N/A</v>
      </c>
      <c r="BE60" s="344" t="e">
        <f>INDEX('Standard Outcome Indicators'!$S$2:$S$900,MATCH(AY60,'Standard Outcome Indicators'!$B$2:$B$708,0))</f>
        <v>#N/A</v>
      </c>
      <c r="BF60" s="344" t="e">
        <f>INDEX('Standard Outcome Indicators'!$T$2:$T$900,MATCH(AY60,'Standard Outcome Indicators'!$B$2:$B$708,0))</f>
        <v>#N/A</v>
      </c>
      <c r="BG60" s="344" t="e">
        <f>INDEX('Standard Outcome Indicators'!$U$2:$U$900,MATCH(AY60,'Standard Outcome Indicators'!$B$2:$B$708,0))</f>
        <v>#N/A</v>
      </c>
    </row>
    <row r="61" spans="1:59" ht="198">
      <c r="A61" s="380" t="s">
        <v>1728</v>
      </c>
      <c r="B61" s="384" t="s">
        <v>1813</v>
      </c>
      <c r="C61" s="346" t="s">
        <v>1929</v>
      </c>
      <c r="D61" s="438" t="s">
        <v>1930</v>
      </c>
      <c r="E61" s="345" t="s">
        <v>1931</v>
      </c>
      <c r="F61" s="433"/>
      <c r="G61" s="433"/>
      <c r="H61" s="433"/>
      <c r="I61" s="478" t="e">
        <v>#N/A</v>
      </c>
      <c r="J61" s="478" t="e">
        <v>#N/A</v>
      </c>
      <c r="K61" s="478" t="e">
        <v>#N/A</v>
      </c>
      <c r="L61" s="478" t="e">
        <v>#N/A</v>
      </c>
      <c r="M61" s="478" t="e">
        <v>#N/A</v>
      </c>
      <c r="N61" s="478"/>
      <c r="O61" s="345"/>
      <c r="P61" s="345" t="str">
        <f t="shared" si="6"/>
        <v/>
      </c>
      <c r="R61" s="345"/>
      <c r="S61" s="433" t="str">
        <f t="shared" si="0"/>
        <v/>
      </c>
      <c r="T61" s="361" t="s">
        <v>16</v>
      </c>
      <c r="U61" s="361" t="s">
        <v>63</v>
      </c>
      <c r="V61" s="344" t="s">
        <v>1932</v>
      </c>
      <c r="W61" s="433" t="s">
        <v>63</v>
      </c>
      <c r="X61" s="433" t="s">
        <v>63</v>
      </c>
      <c r="Y61" s="361">
        <v>2022</v>
      </c>
      <c r="Z61" s="361" t="s">
        <v>1933</v>
      </c>
      <c r="AA61" s="345" t="s">
        <v>1934</v>
      </c>
      <c r="AB61" s="361" t="str">
        <f t="shared" si="7"/>
        <v>5.4.1</v>
      </c>
      <c r="AC61" s="433" t="s">
        <v>63</v>
      </c>
      <c r="AD61" s="433" t="s">
        <v>63</v>
      </c>
      <c r="AE61" s="433" t="s">
        <v>63</v>
      </c>
      <c r="AF61" s="433" t="s">
        <v>63</v>
      </c>
      <c r="AG61" s="361" t="s">
        <v>62</v>
      </c>
      <c r="AH61" s="361" t="s">
        <v>62</v>
      </c>
      <c r="AI61" s="361" t="s">
        <v>62</v>
      </c>
      <c r="AJ61" s="361" t="s">
        <v>49</v>
      </c>
      <c r="AK61" s="361" t="s">
        <v>63</v>
      </c>
      <c r="AL61" s="361" t="s">
        <v>63</v>
      </c>
      <c r="AM61" s="361" t="s">
        <v>63</v>
      </c>
      <c r="AN61" s="361" t="s">
        <v>63</v>
      </c>
      <c r="AO61" s="361" t="s">
        <v>63</v>
      </c>
      <c r="AP61" s="361" t="s">
        <v>63</v>
      </c>
      <c r="AQ61" s="361" t="s">
        <v>63</v>
      </c>
      <c r="AR61" s="361" t="s">
        <v>63</v>
      </c>
      <c r="AS61" s="361" t="s">
        <v>63</v>
      </c>
      <c r="AT61" s="361" t="s">
        <v>63</v>
      </c>
      <c r="AU61" s="361" t="s">
        <v>63</v>
      </c>
      <c r="AV61" s="361" t="s">
        <v>63</v>
      </c>
      <c r="AW61" s="361" t="s">
        <v>63</v>
      </c>
      <c r="AX61" s="361" t="str">
        <f t="shared" si="8"/>
        <v xml:space="preserve">SEX, AGE, RESIDENCE, WEALTH, </v>
      </c>
      <c r="AZ61" s="344" t="e">
        <f>INDEX('Standard Outcome Indicators'!$C$2:$C$900,MATCH(AY61,'Standard Outcome Indicators'!$B$2:$B$708,0))</f>
        <v>#N/A</v>
      </c>
      <c r="BA61" s="344" t="e">
        <f>INDEX('Standard Outcome Indicators'!$F$2:$F$900,MATCH(AY61,'Standard Outcome Indicators'!$B$2:$B$708,0))</f>
        <v>#N/A</v>
      </c>
      <c r="BB61" s="344" t="e">
        <f>INDEX('Standard Outcome Indicators'!$H$2:$H$900,MATCH(AY61,'Standard Outcome Indicators'!$B$2:$B$708,0))</f>
        <v>#N/A</v>
      </c>
      <c r="BC61" s="344" t="e">
        <f>INDEX('Standard Outcome Indicators'!$Q$2:$Q$900,MATCH(AY61,'Standard Outcome Indicators'!$B$2:$B$708,0))</f>
        <v>#N/A</v>
      </c>
      <c r="BD61" s="344" t="e">
        <f>INDEX('Standard Outcome Indicators'!$R$2:$R$900,MATCH(AY61,'Standard Outcome Indicators'!$B$2:$B$708,0))</f>
        <v>#N/A</v>
      </c>
      <c r="BE61" s="344" t="e">
        <f>INDEX('Standard Outcome Indicators'!$S$2:$S$900,MATCH(AY61,'Standard Outcome Indicators'!$B$2:$B$708,0))</f>
        <v>#N/A</v>
      </c>
      <c r="BF61" s="344" t="e">
        <f>INDEX('Standard Outcome Indicators'!$T$2:$T$900,MATCH(AY61,'Standard Outcome Indicators'!$B$2:$B$708,0))</f>
        <v>#N/A</v>
      </c>
      <c r="BG61" s="344" t="e">
        <f>INDEX('Standard Outcome Indicators'!$U$2:$U$900,MATCH(AY61,'Standard Outcome Indicators'!$B$2:$B$708,0))</f>
        <v>#N/A</v>
      </c>
    </row>
    <row r="62" spans="1:59" ht="275.25">
      <c r="A62" s="380" t="s">
        <v>1728</v>
      </c>
      <c r="B62" s="384" t="s">
        <v>1813</v>
      </c>
      <c r="C62" s="346" t="s">
        <v>1935</v>
      </c>
      <c r="D62" s="438" t="s">
        <v>1936</v>
      </c>
      <c r="E62" s="345" t="s">
        <v>1937</v>
      </c>
      <c r="F62" s="433"/>
      <c r="G62" s="433"/>
      <c r="H62" s="433"/>
      <c r="I62" s="478" t="e">
        <v>#N/A</v>
      </c>
      <c r="J62" s="478" t="e">
        <v>#N/A</v>
      </c>
      <c r="K62" s="478" t="e">
        <v>#N/A</v>
      </c>
      <c r="L62" s="478" t="e">
        <v>#N/A</v>
      </c>
      <c r="M62" s="478" t="e">
        <v>#N/A</v>
      </c>
      <c r="N62" s="478"/>
      <c r="O62" s="345"/>
      <c r="P62" s="345" t="str">
        <f t="shared" si="6"/>
        <v/>
      </c>
      <c r="R62" s="345"/>
      <c r="S62" s="433" t="str">
        <f t="shared" si="0"/>
        <v/>
      </c>
      <c r="T62" s="361" t="s">
        <v>16</v>
      </c>
      <c r="U62" s="361" t="s">
        <v>63</v>
      </c>
      <c r="V62" s="344" t="s">
        <v>1938</v>
      </c>
      <c r="W62" s="433" t="s">
        <v>63</v>
      </c>
      <c r="X62" s="433" t="s">
        <v>63</v>
      </c>
      <c r="Y62" s="361">
        <v>2023</v>
      </c>
      <c r="Z62" s="361" t="s">
        <v>1762</v>
      </c>
      <c r="AA62" s="345" t="s">
        <v>1776</v>
      </c>
      <c r="AB62" s="361" t="str">
        <f t="shared" si="7"/>
        <v>5.5.1</v>
      </c>
      <c r="AC62" s="433" t="s">
        <v>63</v>
      </c>
      <c r="AD62" s="433" t="s">
        <v>63</v>
      </c>
      <c r="AE62" s="433" t="s">
        <v>63</v>
      </c>
      <c r="AF62" s="433" t="s">
        <v>63</v>
      </c>
      <c r="AG62" s="361" t="s">
        <v>49</v>
      </c>
      <c r="AH62" s="361" t="s">
        <v>49</v>
      </c>
      <c r="AI62" s="361" t="s">
        <v>49</v>
      </c>
      <c r="AJ62" s="361" t="s">
        <v>49</v>
      </c>
      <c r="AK62" s="361" t="s">
        <v>63</v>
      </c>
      <c r="AL62" s="361" t="s">
        <v>63</v>
      </c>
      <c r="AM62" s="361" t="s">
        <v>63</v>
      </c>
      <c r="AN62" s="361" t="s">
        <v>63</v>
      </c>
      <c r="AO62" s="361" t="s">
        <v>63</v>
      </c>
      <c r="AP62" s="361" t="s">
        <v>63</v>
      </c>
      <c r="AQ62" s="361" t="s">
        <v>63</v>
      </c>
      <c r="AR62" s="361" t="s">
        <v>63</v>
      </c>
      <c r="AS62" s="361" t="s">
        <v>63</v>
      </c>
      <c r="AT62" s="361" t="s">
        <v>63</v>
      </c>
      <c r="AU62" s="361" t="s">
        <v>63</v>
      </c>
      <c r="AV62" s="361" t="s">
        <v>63</v>
      </c>
      <c r="AW62" s="361" t="s">
        <v>63</v>
      </c>
      <c r="AX62" s="361" t="str">
        <f t="shared" si="8"/>
        <v xml:space="preserve">SEX, AGE, RESIDENCE, WEALTH, </v>
      </c>
      <c r="AZ62" s="344" t="e">
        <f>INDEX('Standard Outcome Indicators'!$C$2:$C$900,MATCH(AY62,'Standard Outcome Indicators'!$B$2:$B$708,0))</f>
        <v>#N/A</v>
      </c>
      <c r="BA62" s="344" t="e">
        <f>INDEX('Standard Outcome Indicators'!$F$2:$F$900,MATCH(AY62,'Standard Outcome Indicators'!$B$2:$B$708,0))</f>
        <v>#N/A</v>
      </c>
      <c r="BB62" s="344" t="e">
        <f>INDEX('Standard Outcome Indicators'!$H$2:$H$900,MATCH(AY62,'Standard Outcome Indicators'!$B$2:$B$708,0))</f>
        <v>#N/A</v>
      </c>
      <c r="BC62" s="344" t="e">
        <f>INDEX('Standard Outcome Indicators'!$Q$2:$Q$900,MATCH(AY62,'Standard Outcome Indicators'!$B$2:$B$708,0))</f>
        <v>#N/A</v>
      </c>
      <c r="BD62" s="344" t="e">
        <f>INDEX('Standard Outcome Indicators'!$R$2:$R$900,MATCH(AY62,'Standard Outcome Indicators'!$B$2:$B$708,0))</f>
        <v>#N/A</v>
      </c>
      <c r="BE62" s="344" t="e">
        <f>INDEX('Standard Outcome Indicators'!$S$2:$S$900,MATCH(AY62,'Standard Outcome Indicators'!$B$2:$B$708,0))</f>
        <v>#N/A</v>
      </c>
      <c r="BF62" s="344" t="e">
        <f>INDEX('Standard Outcome Indicators'!$T$2:$T$900,MATCH(AY62,'Standard Outcome Indicators'!$B$2:$B$708,0))</f>
        <v>#N/A</v>
      </c>
      <c r="BG62" s="344" t="e">
        <f>INDEX('Standard Outcome Indicators'!$U$2:$U$900,MATCH(AY62,'Standard Outcome Indicators'!$B$2:$B$708,0))</f>
        <v>#N/A</v>
      </c>
    </row>
    <row r="63" spans="1:59" ht="229.5">
      <c r="A63" s="380" t="s">
        <v>1728</v>
      </c>
      <c r="B63" s="384" t="s">
        <v>1813</v>
      </c>
      <c r="C63" s="346" t="s">
        <v>1939</v>
      </c>
      <c r="D63" s="438" t="s">
        <v>1940</v>
      </c>
      <c r="E63" s="345" t="s">
        <v>1941</v>
      </c>
      <c r="F63" s="433"/>
      <c r="G63" s="433"/>
      <c r="H63" s="433"/>
      <c r="I63" s="478" t="e">
        <v>#N/A</v>
      </c>
      <c r="J63" s="478" t="e">
        <v>#N/A</v>
      </c>
      <c r="K63" s="478" t="e">
        <v>#N/A</v>
      </c>
      <c r="L63" s="478" t="e">
        <v>#N/A</v>
      </c>
      <c r="M63" s="478" t="e">
        <v>#N/A</v>
      </c>
      <c r="N63" s="478"/>
      <c r="O63" s="345"/>
      <c r="P63" s="345" t="str">
        <f t="shared" si="6"/>
        <v/>
      </c>
      <c r="R63" s="345"/>
      <c r="S63" s="433" t="str">
        <f t="shared" si="0"/>
        <v/>
      </c>
      <c r="T63" s="361" t="s">
        <v>157</v>
      </c>
      <c r="U63" s="361" t="s">
        <v>63</v>
      </c>
      <c r="V63" s="344" t="s">
        <v>1942</v>
      </c>
      <c r="W63" s="433" t="s">
        <v>63</v>
      </c>
      <c r="X63" s="433" t="s">
        <v>63</v>
      </c>
      <c r="Y63" s="361">
        <v>2022</v>
      </c>
      <c r="Z63" s="361" t="s">
        <v>1848</v>
      </c>
      <c r="AA63" s="345" t="s">
        <v>1943</v>
      </c>
      <c r="AB63" s="361" t="str">
        <f t="shared" si="7"/>
        <v/>
      </c>
      <c r="AC63" s="433" t="s">
        <v>63</v>
      </c>
      <c r="AD63" s="433" t="s">
        <v>63</v>
      </c>
      <c r="AE63" s="433" t="s">
        <v>63</v>
      </c>
      <c r="AF63" s="433" t="s">
        <v>63</v>
      </c>
      <c r="AG63" s="361" t="s">
        <v>62</v>
      </c>
      <c r="AH63" s="361" t="s">
        <v>62</v>
      </c>
      <c r="AI63" s="361" t="s">
        <v>62</v>
      </c>
      <c r="AJ63" s="361" t="s">
        <v>49</v>
      </c>
      <c r="AK63" s="361" t="s">
        <v>63</v>
      </c>
      <c r="AL63" s="361" t="s">
        <v>63</v>
      </c>
      <c r="AM63" s="361" t="s">
        <v>63</v>
      </c>
      <c r="AN63" s="361" t="s">
        <v>63</v>
      </c>
      <c r="AO63" s="361" t="s">
        <v>63</v>
      </c>
      <c r="AP63" s="361" t="s">
        <v>63</v>
      </c>
      <c r="AQ63" s="361" t="s">
        <v>63</v>
      </c>
      <c r="AR63" s="361" t="s">
        <v>63</v>
      </c>
      <c r="AS63" s="361" t="s">
        <v>63</v>
      </c>
      <c r="AT63" s="361" t="s">
        <v>63</v>
      </c>
      <c r="AU63" s="361" t="s">
        <v>63</v>
      </c>
      <c r="AV63" s="361" t="s">
        <v>63</v>
      </c>
      <c r="AW63" s="361" t="s">
        <v>63</v>
      </c>
      <c r="AX63" s="361" t="str">
        <f t="shared" si="8"/>
        <v xml:space="preserve">SEX, AGE, RESIDENCE, WEALTH, </v>
      </c>
      <c r="AZ63" s="344" t="e">
        <f>INDEX('Standard Outcome Indicators'!$C$2:$C$900,MATCH(AY63,'Standard Outcome Indicators'!$B$2:$B$708,0))</f>
        <v>#N/A</v>
      </c>
      <c r="BA63" s="344" t="e">
        <f>INDEX('Standard Outcome Indicators'!$F$2:$F$900,MATCH(AY63,'Standard Outcome Indicators'!$B$2:$B$708,0))</f>
        <v>#N/A</v>
      </c>
      <c r="BB63" s="344" t="e">
        <f>INDEX('Standard Outcome Indicators'!$H$2:$H$900,MATCH(AY63,'Standard Outcome Indicators'!$B$2:$B$708,0))</f>
        <v>#N/A</v>
      </c>
      <c r="BC63" s="344" t="e">
        <f>INDEX('Standard Outcome Indicators'!$Q$2:$Q$900,MATCH(AY63,'Standard Outcome Indicators'!$B$2:$B$708,0))</f>
        <v>#N/A</v>
      </c>
      <c r="BD63" s="344" t="e">
        <f>INDEX('Standard Outcome Indicators'!$R$2:$R$900,MATCH(AY63,'Standard Outcome Indicators'!$B$2:$B$708,0))</f>
        <v>#N/A</v>
      </c>
      <c r="BE63" s="344" t="e">
        <f>INDEX('Standard Outcome Indicators'!$S$2:$S$900,MATCH(AY63,'Standard Outcome Indicators'!$B$2:$B$708,0))</f>
        <v>#N/A</v>
      </c>
      <c r="BF63" s="344" t="e">
        <f>INDEX('Standard Outcome Indicators'!$T$2:$T$900,MATCH(AY63,'Standard Outcome Indicators'!$B$2:$B$708,0))</f>
        <v>#N/A</v>
      </c>
      <c r="BG63" s="344" t="e">
        <f>INDEX('Standard Outcome Indicators'!$U$2:$U$900,MATCH(AY63,'Standard Outcome Indicators'!$B$2:$B$708,0))</f>
        <v>#N/A</v>
      </c>
    </row>
    <row r="64" spans="1:59" ht="229.5">
      <c r="A64" s="380" t="s">
        <v>1728</v>
      </c>
      <c r="B64" s="384" t="s">
        <v>1813</v>
      </c>
      <c r="C64" s="346" t="s">
        <v>1944</v>
      </c>
      <c r="D64" s="438" t="s">
        <v>1945</v>
      </c>
      <c r="E64" s="345" t="s">
        <v>1946</v>
      </c>
      <c r="F64" s="433"/>
      <c r="G64" s="433"/>
      <c r="H64" s="433"/>
      <c r="I64" s="478" t="e">
        <v>#N/A</v>
      </c>
      <c r="J64" s="478" t="e">
        <v>#N/A</v>
      </c>
      <c r="K64" s="478" t="e">
        <v>#N/A</v>
      </c>
      <c r="L64" s="478" t="e">
        <v>#N/A</v>
      </c>
      <c r="M64" s="478" t="e">
        <v>#N/A</v>
      </c>
      <c r="N64" s="478"/>
      <c r="O64" s="345"/>
      <c r="P64" s="345" t="str">
        <f t="shared" si="6"/>
        <v/>
      </c>
      <c r="R64" s="345"/>
      <c r="S64" s="433" t="str">
        <f t="shared" si="0"/>
        <v/>
      </c>
      <c r="T64" s="361" t="s">
        <v>157</v>
      </c>
      <c r="U64" s="361" t="s">
        <v>63</v>
      </c>
      <c r="V64" s="344" t="s">
        <v>1942</v>
      </c>
      <c r="W64" s="433" t="s">
        <v>63</v>
      </c>
      <c r="X64" s="433" t="s">
        <v>63</v>
      </c>
      <c r="Y64" s="361">
        <v>2022</v>
      </c>
      <c r="Z64" s="361" t="s">
        <v>1848</v>
      </c>
      <c r="AA64" s="345" t="s">
        <v>1849</v>
      </c>
      <c r="AB64" s="361" t="str">
        <f t="shared" si="7"/>
        <v/>
      </c>
      <c r="AC64" s="433" t="s">
        <v>63</v>
      </c>
      <c r="AD64" s="433" t="s">
        <v>63</v>
      </c>
      <c r="AE64" s="433" t="s">
        <v>63</v>
      </c>
      <c r="AF64" s="433" t="s">
        <v>63</v>
      </c>
      <c r="AG64" s="361" t="s">
        <v>62</v>
      </c>
      <c r="AH64" s="361" t="s">
        <v>62</v>
      </c>
      <c r="AI64" s="361" t="s">
        <v>62</v>
      </c>
      <c r="AJ64" s="361" t="s">
        <v>49</v>
      </c>
      <c r="AK64" s="361" t="s">
        <v>63</v>
      </c>
      <c r="AL64" s="361" t="s">
        <v>63</v>
      </c>
      <c r="AM64" s="361" t="s">
        <v>63</v>
      </c>
      <c r="AN64" s="361" t="s">
        <v>63</v>
      </c>
      <c r="AO64" s="361" t="s">
        <v>63</v>
      </c>
      <c r="AP64" s="361" t="s">
        <v>63</v>
      </c>
      <c r="AQ64" s="361" t="s">
        <v>63</v>
      </c>
      <c r="AR64" s="361" t="s">
        <v>63</v>
      </c>
      <c r="AS64" s="361" t="s">
        <v>63</v>
      </c>
      <c r="AT64" s="361" t="s">
        <v>63</v>
      </c>
      <c r="AU64" s="361" t="s">
        <v>63</v>
      </c>
      <c r="AV64" s="361" t="s">
        <v>63</v>
      </c>
      <c r="AW64" s="361" t="s">
        <v>63</v>
      </c>
      <c r="AX64" s="361" t="str">
        <f t="shared" si="8"/>
        <v xml:space="preserve">SEX, AGE, RESIDENCE, WEALTH, </v>
      </c>
      <c r="AZ64" s="344" t="e">
        <f>INDEX('Standard Outcome Indicators'!$C$2:$C$900,MATCH(AY64,'Standard Outcome Indicators'!$B$2:$B$708,0))</f>
        <v>#N/A</v>
      </c>
      <c r="BA64" s="344" t="e">
        <f>INDEX('Standard Outcome Indicators'!$F$2:$F$900,MATCH(AY64,'Standard Outcome Indicators'!$B$2:$B$708,0))</f>
        <v>#N/A</v>
      </c>
      <c r="BB64" s="344" t="e">
        <f>INDEX('Standard Outcome Indicators'!$H$2:$H$900,MATCH(AY64,'Standard Outcome Indicators'!$B$2:$B$708,0))</f>
        <v>#N/A</v>
      </c>
      <c r="BC64" s="344" t="e">
        <f>INDEX('Standard Outcome Indicators'!$Q$2:$Q$900,MATCH(AY64,'Standard Outcome Indicators'!$B$2:$B$708,0))</f>
        <v>#N/A</v>
      </c>
      <c r="BD64" s="344" t="e">
        <f>INDEX('Standard Outcome Indicators'!$R$2:$R$900,MATCH(AY64,'Standard Outcome Indicators'!$B$2:$B$708,0))</f>
        <v>#N/A</v>
      </c>
      <c r="BE64" s="344" t="e">
        <f>INDEX('Standard Outcome Indicators'!$S$2:$S$900,MATCH(AY64,'Standard Outcome Indicators'!$B$2:$B$708,0))</f>
        <v>#N/A</v>
      </c>
      <c r="BF64" s="344" t="e">
        <f>INDEX('Standard Outcome Indicators'!$T$2:$T$900,MATCH(AY64,'Standard Outcome Indicators'!$B$2:$B$708,0))</f>
        <v>#N/A</v>
      </c>
      <c r="BG64" s="344" t="e">
        <f>INDEX('Standard Outcome Indicators'!$U$2:$U$900,MATCH(AY64,'Standard Outcome Indicators'!$B$2:$B$708,0))</f>
        <v>#N/A</v>
      </c>
    </row>
    <row r="65" spans="1:59" ht="167.25">
      <c r="A65" s="380" t="s">
        <v>1728</v>
      </c>
      <c r="B65" s="384" t="s">
        <v>1813</v>
      </c>
      <c r="C65" s="346" t="s">
        <v>1947</v>
      </c>
      <c r="D65" s="438" t="s">
        <v>1948</v>
      </c>
      <c r="E65" s="345" t="s">
        <v>1949</v>
      </c>
      <c r="F65" s="433"/>
      <c r="G65" s="433"/>
      <c r="H65" s="433"/>
      <c r="I65" s="478" t="e">
        <v>#N/A</v>
      </c>
      <c r="J65" s="478" t="e">
        <v>#N/A</v>
      </c>
      <c r="K65" s="478" t="e">
        <v>#N/A</v>
      </c>
      <c r="L65" s="478" t="e">
        <v>#N/A</v>
      </c>
      <c r="M65" s="478" t="e">
        <v>#N/A</v>
      </c>
      <c r="N65" s="478"/>
      <c r="O65" s="345"/>
      <c r="P65" s="345" t="str">
        <f t="shared" si="6"/>
        <v/>
      </c>
      <c r="R65" s="345"/>
      <c r="S65" s="433" t="str">
        <f t="shared" si="0"/>
        <v/>
      </c>
      <c r="T65" s="361" t="s">
        <v>102</v>
      </c>
      <c r="U65" s="361" t="s">
        <v>63</v>
      </c>
      <c r="V65" s="344" t="s">
        <v>1950</v>
      </c>
      <c r="W65" s="433" t="s">
        <v>63</v>
      </c>
      <c r="X65" s="433" t="s">
        <v>63</v>
      </c>
      <c r="Y65" s="361">
        <v>2021</v>
      </c>
      <c r="Z65" s="361">
        <v>60</v>
      </c>
      <c r="AA65" s="345" t="s">
        <v>1951</v>
      </c>
      <c r="AB65" s="361" t="str">
        <f t="shared" si="7"/>
        <v/>
      </c>
      <c r="AC65" s="433" t="s">
        <v>63</v>
      </c>
      <c r="AD65" s="433" t="s">
        <v>63</v>
      </c>
      <c r="AE65" s="433" t="s">
        <v>63</v>
      </c>
      <c r="AF65" s="433" t="s">
        <v>63</v>
      </c>
      <c r="AG65" s="361" t="s">
        <v>49</v>
      </c>
      <c r="AH65" s="361" t="s">
        <v>49</v>
      </c>
      <c r="AI65" s="361" t="s">
        <v>49</v>
      </c>
      <c r="AJ65" s="361" t="s">
        <v>49</v>
      </c>
      <c r="AK65" s="361" t="s">
        <v>63</v>
      </c>
      <c r="AL65" s="361" t="s">
        <v>63</v>
      </c>
      <c r="AM65" s="361" t="s">
        <v>63</v>
      </c>
      <c r="AN65" s="361" t="s">
        <v>63</v>
      </c>
      <c r="AO65" s="361" t="s">
        <v>63</v>
      </c>
      <c r="AP65" s="361" t="s">
        <v>63</v>
      </c>
      <c r="AQ65" s="361" t="s">
        <v>63</v>
      </c>
      <c r="AR65" s="361" t="s">
        <v>63</v>
      </c>
      <c r="AS65" s="361" t="s">
        <v>63</v>
      </c>
      <c r="AT65" s="361" t="s">
        <v>63</v>
      </c>
      <c r="AU65" s="361" t="s">
        <v>63</v>
      </c>
      <c r="AV65" s="361" t="s">
        <v>63</v>
      </c>
      <c r="AW65" s="361" t="s">
        <v>63</v>
      </c>
      <c r="AX65" s="361" t="str">
        <f t="shared" si="8"/>
        <v xml:space="preserve">SEX, AGE, RESIDENCE, WEALTH, </v>
      </c>
      <c r="AZ65" s="344" t="e">
        <f>INDEX('Standard Outcome Indicators'!$C$2:$C$900,MATCH(AY65,'Standard Outcome Indicators'!$B$2:$B$708,0))</f>
        <v>#N/A</v>
      </c>
      <c r="BA65" s="344" t="e">
        <f>INDEX('Standard Outcome Indicators'!$F$2:$F$900,MATCH(AY65,'Standard Outcome Indicators'!$B$2:$B$708,0))</f>
        <v>#N/A</v>
      </c>
      <c r="BB65" s="344" t="e">
        <f>INDEX('Standard Outcome Indicators'!$H$2:$H$900,MATCH(AY65,'Standard Outcome Indicators'!$B$2:$B$708,0))</f>
        <v>#N/A</v>
      </c>
      <c r="BC65" s="344" t="e">
        <f>INDEX('Standard Outcome Indicators'!$Q$2:$Q$900,MATCH(AY65,'Standard Outcome Indicators'!$B$2:$B$708,0))</f>
        <v>#N/A</v>
      </c>
      <c r="BD65" s="344" t="e">
        <f>INDEX('Standard Outcome Indicators'!$R$2:$R$900,MATCH(AY65,'Standard Outcome Indicators'!$B$2:$B$708,0))</f>
        <v>#N/A</v>
      </c>
      <c r="BE65" s="344" t="e">
        <f>INDEX('Standard Outcome Indicators'!$S$2:$S$900,MATCH(AY65,'Standard Outcome Indicators'!$B$2:$B$708,0))</f>
        <v>#N/A</v>
      </c>
      <c r="BF65" s="344" t="e">
        <f>INDEX('Standard Outcome Indicators'!$T$2:$T$900,MATCH(AY65,'Standard Outcome Indicators'!$B$2:$B$708,0))</f>
        <v>#N/A</v>
      </c>
      <c r="BG65" s="344" t="e">
        <f>INDEX('Standard Outcome Indicators'!$U$2:$U$900,MATCH(AY65,'Standard Outcome Indicators'!$B$2:$B$708,0))</f>
        <v>#N/A</v>
      </c>
    </row>
    <row r="66" spans="1:59" ht="244.5">
      <c r="A66" s="380" t="s">
        <v>1728</v>
      </c>
      <c r="B66" s="384" t="s">
        <v>1813</v>
      </c>
      <c r="C66" s="346" t="s">
        <v>1952</v>
      </c>
      <c r="D66" s="438" t="s">
        <v>1953</v>
      </c>
      <c r="E66" s="345" t="s">
        <v>1953</v>
      </c>
      <c r="F66" s="433"/>
      <c r="G66" s="433"/>
      <c r="H66" s="433"/>
      <c r="I66" s="478" t="e">
        <v>#N/A</v>
      </c>
      <c r="J66" s="478" t="e">
        <v>#N/A</v>
      </c>
      <c r="K66" s="478" t="e">
        <v>#N/A</v>
      </c>
      <c r="L66" s="478" t="e">
        <v>#N/A</v>
      </c>
      <c r="M66" s="478" t="e">
        <v>#N/A</v>
      </c>
      <c r="N66" s="478"/>
      <c r="O66" s="345"/>
      <c r="P66" s="345" t="str">
        <f t="shared" si="6"/>
        <v/>
      </c>
      <c r="R66" s="345"/>
      <c r="S66" s="433" t="str">
        <f t="shared" si="0"/>
        <v/>
      </c>
      <c r="T66" s="361" t="s">
        <v>101</v>
      </c>
      <c r="U66" s="361" t="s">
        <v>63</v>
      </c>
      <c r="V66" s="344" t="s">
        <v>1954</v>
      </c>
      <c r="W66" s="433" t="s">
        <v>63</v>
      </c>
      <c r="X66" s="433" t="s">
        <v>63</v>
      </c>
      <c r="Y66" s="361">
        <v>2019</v>
      </c>
      <c r="Z66" s="361" t="s">
        <v>1955</v>
      </c>
      <c r="AA66" s="345" t="s">
        <v>1956</v>
      </c>
      <c r="AB66" s="361" t="str">
        <f t="shared" si="7"/>
        <v/>
      </c>
      <c r="AC66" s="433" t="s">
        <v>63</v>
      </c>
      <c r="AD66" s="433" t="s">
        <v>63</v>
      </c>
      <c r="AE66" s="433" t="s">
        <v>63</v>
      </c>
      <c r="AF66" s="433" t="s">
        <v>63</v>
      </c>
      <c r="AG66" s="361" t="s">
        <v>49</v>
      </c>
      <c r="AH66" s="361" t="s">
        <v>49</v>
      </c>
      <c r="AI66" s="361" t="s">
        <v>49</v>
      </c>
      <c r="AJ66" s="361" t="s">
        <v>49</v>
      </c>
      <c r="AK66" s="361" t="s">
        <v>63</v>
      </c>
      <c r="AL66" s="361" t="s">
        <v>63</v>
      </c>
      <c r="AM66" s="361" t="s">
        <v>63</v>
      </c>
      <c r="AN66" s="361" t="s">
        <v>63</v>
      </c>
      <c r="AO66" s="361" t="s">
        <v>63</v>
      </c>
      <c r="AP66" s="361" t="s">
        <v>63</v>
      </c>
      <c r="AQ66" s="361" t="s">
        <v>63</v>
      </c>
      <c r="AR66" s="361" t="s">
        <v>63</v>
      </c>
      <c r="AS66" s="361" t="s">
        <v>63</v>
      </c>
      <c r="AT66" s="361" t="s">
        <v>63</v>
      </c>
      <c r="AU66" s="361" t="s">
        <v>63</v>
      </c>
      <c r="AV66" s="361" t="s">
        <v>63</v>
      </c>
      <c r="AW66" s="361" t="s">
        <v>63</v>
      </c>
      <c r="AX66" s="361" t="str">
        <f t="shared" si="8"/>
        <v xml:space="preserve">SEX, AGE, RESIDENCE, WEALTH, </v>
      </c>
      <c r="AZ66" s="344" t="e">
        <f>INDEX('Standard Outcome Indicators'!$C$2:$C$900,MATCH(AY66,'Standard Outcome Indicators'!$B$2:$B$708,0))</f>
        <v>#N/A</v>
      </c>
      <c r="BA66" s="344" t="e">
        <f>INDEX('Standard Outcome Indicators'!$F$2:$F$900,MATCH(AY66,'Standard Outcome Indicators'!$B$2:$B$708,0))</f>
        <v>#N/A</v>
      </c>
      <c r="BB66" s="344" t="e">
        <f>INDEX('Standard Outcome Indicators'!$H$2:$H$900,MATCH(AY66,'Standard Outcome Indicators'!$B$2:$B$708,0))</f>
        <v>#N/A</v>
      </c>
      <c r="BC66" s="344" t="e">
        <f>INDEX('Standard Outcome Indicators'!$Q$2:$Q$900,MATCH(AY66,'Standard Outcome Indicators'!$B$2:$B$708,0))</f>
        <v>#N/A</v>
      </c>
      <c r="BD66" s="344" t="e">
        <f>INDEX('Standard Outcome Indicators'!$R$2:$R$900,MATCH(AY66,'Standard Outcome Indicators'!$B$2:$B$708,0))</f>
        <v>#N/A</v>
      </c>
      <c r="BE66" s="344" t="e">
        <f>INDEX('Standard Outcome Indicators'!$S$2:$S$900,MATCH(AY66,'Standard Outcome Indicators'!$B$2:$B$708,0))</f>
        <v>#N/A</v>
      </c>
      <c r="BF66" s="344" t="e">
        <f>INDEX('Standard Outcome Indicators'!$T$2:$T$900,MATCH(AY66,'Standard Outcome Indicators'!$B$2:$B$708,0))</f>
        <v>#N/A</v>
      </c>
      <c r="BG66" s="344" t="e">
        <f>INDEX('Standard Outcome Indicators'!$U$2:$U$900,MATCH(AY66,'Standard Outcome Indicators'!$B$2:$B$708,0))</f>
        <v>#N/A</v>
      </c>
    </row>
    <row r="67" spans="1:59" ht="244.5">
      <c r="A67" s="380" t="s">
        <v>1728</v>
      </c>
      <c r="B67" s="384" t="s">
        <v>1813</v>
      </c>
      <c r="C67" s="346" t="s">
        <v>1957</v>
      </c>
      <c r="D67" s="438" t="s">
        <v>1958</v>
      </c>
      <c r="E67" s="345" t="s">
        <v>1959</v>
      </c>
      <c r="F67" s="433"/>
      <c r="G67" s="433"/>
      <c r="H67" s="433"/>
      <c r="I67" s="478" t="e">
        <v>#N/A</v>
      </c>
      <c r="J67" s="478" t="e">
        <v>#N/A</v>
      </c>
      <c r="K67" s="478" t="e">
        <v>#N/A</v>
      </c>
      <c r="L67" s="478" t="e">
        <v>#N/A</v>
      </c>
      <c r="M67" s="478" t="e">
        <v>#N/A</v>
      </c>
      <c r="N67" s="478"/>
      <c r="O67" s="345"/>
      <c r="P67" s="345" t="str">
        <f t="shared" si="6"/>
        <v/>
      </c>
      <c r="R67" s="345"/>
      <c r="S67" s="433" t="str">
        <f t="shared" si="0"/>
        <v/>
      </c>
      <c r="T67" s="361" t="s">
        <v>90</v>
      </c>
      <c r="U67" s="361" t="s">
        <v>63</v>
      </c>
      <c r="V67" s="344" t="s">
        <v>1960</v>
      </c>
      <c r="W67" s="433" t="s">
        <v>63</v>
      </c>
      <c r="X67" s="433" t="s">
        <v>63</v>
      </c>
      <c r="Y67" s="361">
        <v>2020</v>
      </c>
      <c r="Z67" s="361" t="s">
        <v>1955</v>
      </c>
      <c r="AA67" s="345" t="s">
        <v>1961</v>
      </c>
      <c r="AB67" s="361" t="str">
        <f t="shared" si="7"/>
        <v/>
      </c>
      <c r="AC67" s="433" t="s">
        <v>63</v>
      </c>
      <c r="AD67" s="433" t="s">
        <v>63</v>
      </c>
      <c r="AE67" s="433" t="s">
        <v>63</v>
      </c>
      <c r="AF67" s="433" t="s">
        <v>63</v>
      </c>
      <c r="AG67" s="361" t="s">
        <v>62</v>
      </c>
      <c r="AH67" s="361" t="s">
        <v>49</v>
      </c>
      <c r="AI67" s="361" t="s">
        <v>49</v>
      </c>
      <c r="AJ67" s="361" t="s">
        <v>49</v>
      </c>
      <c r="AK67" s="361" t="s">
        <v>63</v>
      </c>
      <c r="AL67" s="361" t="s">
        <v>63</v>
      </c>
      <c r="AM67" s="361" t="s">
        <v>63</v>
      </c>
      <c r="AN67" s="361" t="s">
        <v>63</v>
      </c>
      <c r="AO67" s="361" t="s">
        <v>63</v>
      </c>
      <c r="AP67" s="361" t="s">
        <v>63</v>
      </c>
      <c r="AQ67" s="361" t="s">
        <v>63</v>
      </c>
      <c r="AR67" s="361" t="s">
        <v>63</v>
      </c>
      <c r="AS67" s="361" t="s">
        <v>63</v>
      </c>
      <c r="AT67" s="361" t="s">
        <v>63</v>
      </c>
      <c r="AU67" s="361" t="s">
        <v>63</v>
      </c>
      <c r="AV67" s="361" t="s">
        <v>63</v>
      </c>
      <c r="AW67" s="361" t="s">
        <v>63</v>
      </c>
      <c r="AX67" s="361" t="str">
        <f t="shared" si="8"/>
        <v xml:space="preserve">SEX, AGE, RESIDENCE, WEALTH, </v>
      </c>
      <c r="AZ67" s="344" t="e">
        <f>INDEX('Standard Outcome Indicators'!$C$2:$C$900,MATCH(AY67,'Standard Outcome Indicators'!$B$2:$B$708,0))</f>
        <v>#N/A</v>
      </c>
      <c r="BA67" s="344" t="e">
        <f>INDEX('Standard Outcome Indicators'!$F$2:$F$900,MATCH(AY67,'Standard Outcome Indicators'!$B$2:$B$708,0))</f>
        <v>#N/A</v>
      </c>
      <c r="BB67" s="344" t="e">
        <f>INDEX('Standard Outcome Indicators'!$H$2:$H$900,MATCH(AY67,'Standard Outcome Indicators'!$B$2:$B$708,0))</f>
        <v>#N/A</v>
      </c>
      <c r="BC67" s="344" t="e">
        <f>INDEX('Standard Outcome Indicators'!$Q$2:$Q$900,MATCH(AY67,'Standard Outcome Indicators'!$B$2:$B$708,0))</f>
        <v>#N/A</v>
      </c>
      <c r="BD67" s="344" t="e">
        <f>INDEX('Standard Outcome Indicators'!$R$2:$R$900,MATCH(AY67,'Standard Outcome Indicators'!$B$2:$B$708,0))</f>
        <v>#N/A</v>
      </c>
      <c r="BE67" s="344" t="e">
        <f>INDEX('Standard Outcome Indicators'!$S$2:$S$900,MATCH(AY67,'Standard Outcome Indicators'!$B$2:$B$708,0))</f>
        <v>#N/A</v>
      </c>
      <c r="BF67" s="344" t="e">
        <f>INDEX('Standard Outcome Indicators'!$T$2:$T$900,MATCH(AY67,'Standard Outcome Indicators'!$B$2:$B$708,0))</f>
        <v>#N/A</v>
      </c>
      <c r="BG67" s="344" t="e">
        <f>INDEX('Standard Outcome Indicators'!$U$2:$U$900,MATCH(AY67,'Standard Outcome Indicators'!$B$2:$B$708,0))</f>
        <v>#N/A</v>
      </c>
    </row>
    <row r="68" spans="1:59" ht="152.25">
      <c r="A68" s="380" t="s">
        <v>1728</v>
      </c>
      <c r="B68" s="384" t="s">
        <v>1813</v>
      </c>
      <c r="C68" s="346" t="s">
        <v>1962</v>
      </c>
      <c r="D68" s="438" t="s">
        <v>1963</v>
      </c>
      <c r="E68" s="345" t="s">
        <v>1963</v>
      </c>
      <c r="F68" s="433"/>
      <c r="G68" s="433"/>
      <c r="H68" s="433"/>
      <c r="I68" s="478" t="e">
        <v>#N/A</v>
      </c>
      <c r="J68" s="478" t="e">
        <v>#N/A</v>
      </c>
      <c r="K68" s="478" t="e">
        <v>#N/A</v>
      </c>
      <c r="L68" s="478" t="e">
        <v>#N/A</v>
      </c>
      <c r="M68" s="478" t="e">
        <v>#N/A</v>
      </c>
      <c r="N68" s="478"/>
      <c r="O68" s="345"/>
      <c r="P68" s="345" t="str">
        <f t="shared" si="6"/>
        <v/>
      </c>
      <c r="R68" s="345"/>
      <c r="S68" s="433" t="str">
        <f t="shared" ref="S68:S131" si="9">IF(LEN(R68)&gt;0, 3, IF(LEN(Q68)&gt;0, 2, IF(LEN(P68)&gt;0, 1, "")))</f>
        <v/>
      </c>
      <c r="T68" s="361" t="s">
        <v>102</v>
      </c>
      <c r="U68" s="361" t="s">
        <v>63</v>
      </c>
      <c r="V68" s="344" t="s">
        <v>1964</v>
      </c>
      <c r="W68" s="433" t="s">
        <v>63</v>
      </c>
      <c r="X68" s="433" t="s">
        <v>63</v>
      </c>
      <c r="Y68" s="361" t="s">
        <v>1965</v>
      </c>
      <c r="Z68" s="361" t="s">
        <v>1966</v>
      </c>
      <c r="AA68" s="345" t="s">
        <v>1967</v>
      </c>
      <c r="AB68" s="361" t="str">
        <f t="shared" si="7"/>
        <v/>
      </c>
      <c r="AC68" s="433" t="s">
        <v>63</v>
      </c>
      <c r="AD68" s="433" t="s">
        <v>63</v>
      </c>
      <c r="AE68" s="433" t="s">
        <v>63</v>
      </c>
      <c r="AF68" s="433" t="s">
        <v>63</v>
      </c>
      <c r="AG68" s="361" t="s">
        <v>49</v>
      </c>
      <c r="AH68" s="361" t="s">
        <v>49</v>
      </c>
      <c r="AI68" s="361" t="s">
        <v>49</v>
      </c>
      <c r="AJ68" s="361" t="s">
        <v>49</v>
      </c>
      <c r="AK68" s="361" t="s">
        <v>63</v>
      </c>
      <c r="AL68" s="361" t="s">
        <v>63</v>
      </c>
      <c r="AM68" s="361" t="s">
        <v>63</v>
      </c>
      <c r="AN68" s="361" t="s">
        <v>63</v>
      </c>
      <c r="AO68" s="361" t="s">
        <v>63</v>
      </c>
      <c r="AP68" s="361" t="s">
        <v>63</v>
      </c>
      <c r="AQ68" s="361" t="s">
        <v>63</v>
      </c>
      <c r="AR68" s="361" t="s">
        <v>63</v>
      </c>
      <c r="AS68" s="361" t="s">
        <v>63</v>
      </c>
      <c r="AT68" s="361" t="s">
        <v>63</v>
      </c>
      <c r="AU68" s="361" t="s">
        <v>63</v>
      </c>
      <c r="AV68" s="361" t="s">
        <v>63</v>
      </c>
      <c r="AW68" s="361" t="s">
        <v>63</v>
      </c>
      <c r="AX68" s="361" t="str">
        <f t="shared" si="8"/>
        <v xml:space="preserve">SEX, AGE, RESIDENCE, WEALTH, </v>
      </c>
      <c r="AZ68" s="344" t="e">
        <f>INDEX('Standard Outcome Indicators'!$C$2:$C$900,MATCH(AY68,'Standard Outcome Indicators'!$B$2:$B$708,0))</f>
        <v>#N/A</v>
      </c>
      <c r="BA68" s="344" t="e">
        <f>INDEX('Standard Outcome Indicators'!$F$2:$F$900,MATCH(AY68,'Standard Outcome Indicators'!$B$2:$B$708,0))</f>
        <v>#N/A</v>
      </c>
      <c r="BB68" s="344" t="e">
        <f>INDEX('Standard Outcome Indicators'!$H$2:$H$900,MATCH(AY68,'Standard Outcome Indicators'!$B$2:$B$708,0))</f>
        <v>#N/A</v>
      </c>
      <c r="BC68" s="344" t="e">
        <f>INDEX('Standard Outcome Indicators'!$Q$2:$Q$900,MATCH(AY68,'Standard Outcome Indicators'!$B$2:$B$708,0))</f>
        <v>#N/A</v>
      </c>
      <c r="BD68" s="344" t="e">
        <f>INDEX('Standard Outcome Indicators'!$R$2:$R$900,MATCH(AY68,'Standard Outcome Indicators'!$B$2:$B$708,0))</f>
        <v>#N/A</v>
      </c>
      <c r="BE68" s="344" t="e">
        <f>INDEX('Standard Outcome Indicators'!$S$2:$S$900,MATCH(AY68,'Standard Outcome Indicators'!$B$2:$B$708,0))</f>
        <v>#N/A</v>
      </c>
      <c r="BF68" s="344" t="e">
        <f>INDEX('Standard Outcome Indicators'!$T$2:$T$900,MATCH(AY68,'Standard Outcome Indicators'!$B$2:$B$708,0))</f>
        <v>#N/A</v>
      </c>
      <c r="BG68" s="344" t="e">
        <f>INDEX('Standard Outcome Indicators'!$U$2:$U$900,MATCH(AY68,'Standard Outcome Indicators'!$B$2:$B$708,0))</f>
        <v>#N/A</v>
      </c>
    </row>
    <row r="69" spans="1:59" ht="45.75">
      <c r="A69" s="380" t="s">
        <v>1728</v>
      </c>
      <c r="B69" s="464" t="s">
        <v>1968</v>
      </c>
      <c r="C69" s="346" t="s">
        <v>198</v>
      </c>
      <c r="D69" s="438" t="s">
        <v>1969</v>
      </c>
      <c r="E69" s="345" t="s">
        <v>197</v>
      </c>
      <c r="F69" s="433" t="s">
        <v>59</v>
      </c>
      <c r="G69" s="433"/>
      <c r="H69" s="433"/>
      <c r="I69" s="433" t="s">
        <v>49</v>
      </c>
      <c r="J69" s="433" t="s">
        <v>49</v>
      </c>
      <c r="K69" s="433" t="s">
        <v>49</v>
      </c>
      <c r="L69" s="433" t="s">
        <v>49</v>
      </c>
      <c r="M69" s="433" t="s">
        <v>49</v>
      </c>
      <c r="N69" s="433" t="s">
        <v>49</v>
      </c>
      <c r="O69" s="345"/>
      <c r="P69" s="345" t="str">
        <f t="shared" ref="P69:P76" si="10">IF(F69&lt;&gt;"", IF(Q69="", D69, Q69), "")</f>
        <v>Status of ratification of CRC optional protocols and the Convention on the Rights of Persons with Disabilities</v>
      </c>
      <c r="Q69" s="345" t="str">
        <f>INDEX('CRM Indicators'!$L$2:$L$900,MATCH(C69,'CRM Indicators'!$N$2:$N$900,0))</f>
        <v>Status of ratification of CRC optional protocols and the Convention on the Rights of Persons with Disabilities</v>
      </c>
      <c r="R69" s="345"/>
      <c r="S69" s="433">
        <f t="shared" si="9"/>
        <v>2</v>
      </c>
      <c r="T69" s="361" t="s">
        <v>202</v>
      </c>
      <c r="U69" s="361" t="s">
        <v>202</v>
      </c>
      <c r="V69" s="344" t="s">
        <v>201</v>
      </c>
      <c r="W69" s="433" t="s">
        <v>84</v>
      </c>
      <c r="X69" s="433" t="s">
        <v>56</v>
      </c>
      <c r="Y69" s="361">
        <v>2023</v>
      </c>
      <c r="Z69" s="361">
        <v>100</v>
      </c>
      <c r="AA69" s="344" t="s">
        <v>1758</v>
      </c>
      <c r="AB69" s="361" t="str">
        <f t="shared" si="7"/>
        <v/>
      </c>
      <c r="AD69" s="433" t="s">
        <v>199</v>
      </c>
      <c r="AE69" s="433" t="s">
        <v>200</v>
      </c>
      <c r="AF69" s="433" t="s">
        <v>59</v>
      </c>
      <c r="AG69" s="361" t="s">
        <v>49</v>
      </c>
      <c r="AH69" s="361" t="s">
        <v>49</v>
      </c>
      <c r="AI69" s="361" t="s">
        <v>49</v>
      </c>
      <c r="AJ69" s="361" t="s">
        <v>49</v>
      </c>
      <c r="AK69" s="361" t="s">
        <v>117</v>
      </c>
      <c r="AL69" s="361" t="s">
        <v>117</v>
      </c>
      <c r="AM69" s="361" t="s">
        <v>117</v>
      </c>
      <c r="AN69" s="361" t="s">
        <v>117</v>
      </c>
      <c r="AO69" s="361" t="s">
        <v>117</v>
      </c>
      <c r="AP69" s="361" t="s">
        <v>117</v>
      </c>
      <c r="AQ69" s="361" t="s">
        <v>117</v>
      </c>
      <c r="AR69" s="361" t="s">
        <v>117</v>
      </c>
      <c r="AS69" s="361" t="s">
        <v>117</v>
      </c>
      <c r="AT69" s="361" t="s">
        <v>117</v>
      </c>
      <c r="AU69" s="361" t="s">
        <v>117</v>
      </c>
      <c r="AV69" s="361" t="s">
        <v>117</v>
      </c>
      <c r="AW69" s="361" t="s">
        <v>63</v>
      </c>
      <c r="AX69" s="361" t="str">
        <f t="shared" si="8"/>
        <v xml:space="preserve">SEX, AGE, RESIDENCE, WEALTH, </v>
      </c>
      <c r="AZ69" s="344" t="e">
        <f>INDEX('Standard Outcome Indicators'!$C$2:$C$900,MATCH(AY69,'Standard Outcome Indicators'!$B$2:$B$708,0))</f>
        <v>#N/A</v>
      </c>
      <c r="BA69" s="344" t="e">
        <f>INDEX('Standard Outcome Indicators'!$F$2:$F$900,MATCH(AY69,'Standard Outcome Indicators'!$B$2:$B$708,0))</f>
        <v>#N/A</v>
      </c>
      <c r="BB69" s="344" t="e">
        <f>INDEX('Standard Outcome Indicators'!$H$2:$H$900,MATCH(AY69,'Standard Outcome Indicators'!$B$2:$B$708,0))</f>
        <v>#N/A</v>
      </c>
      <c r="BC69" s="344" t="e">
        <f>INDEX('Standard Outcome Indicators'!$Q$2:$Q$900,MATCH(AY69,'Standard Outcome Indicators'!$B$2:$B$708,0))</f>
        <v>#N/A</v>
      </c>
      <c r="BD69" s="344" t="e">
        <f>INDEX('Standard Outcome Indicators'!$R$2:$R$900,MATCH(AY69,'Standard Outcome Indicators'!$B$2:$B$708,0))</f>
        <v>#N/A</v>
      </c>
      <c r="BE69" s="344" t="e">
        <f>INDEX('Standard Outcome Indicators'!$S$2:$S$900,MATCH(AY69,'Standard Outcome Indicators'!$B$2:$B$708,0))</f>
        <v>#N/A</v>
      </c>
      <c r="BF69" s="344" t="e">
        <f>INDEX('Standard Outcome Indicators'!$T$2:$T$900,MATCH(AY69,'Standard Outcome Indicators'!$B$2:$B$708,0))</f>
        <v>#N/A</v>
      </c>
      <c r="BG69" s="344" t="e">
        <f>INDEX('Standard Outcome Indicators'!$U$2:$U$900,MATCH(AY69,'Standard Outcome Indicators'!$B$2:$B$708,0))</f>
        <v>#N/A</v>
      </c>
    </row>
    <row r="70" spans="1:59" ht="30.75">
      <c r="A70" s="380" t="s">
        <v>1728</v>
      </c>
      <c r="B70" s="464" t="s">
        <v>1968</v>
      </c>
      <c r="C70" s="346" t="s">
        <v>204</v>
      </c>
      <c r="D70" s="438" t="s">
        <v>1970</v>
      </c>
      <c r="E70" s="345" t="s">
        <v>203</v>
      </c>
      <c r="F70" s="433" t="s">
        <v>59</v>
      </c>
      <c r="G70" s="433"/>
      <c r="H70" s="433"/>
      <c r="I70" s="433" t="s">
        <v>49</v>
      </c>
      <c r="J70" s="433" t="s">
        <v>49</v>
      </c>
      <c r="K70" s="433" t="s">
        <v>49</v>
      </c>
      <c r="L70" s="433" t="s">
        <v>62</v>
      </c>
      <c r="M70" s="433" t="s">
        <v>49</v>
      </c>
      <c r="N70" s="433" t="s">
        <v>49</v>
      </c>
      <c r="O70" s="345"/>
      <c r="P70" s="345" t="str">
        <f t="shared" si="10"/>
        <v>Status of ratification of CRC optional protocols and the Convention on the Rights of Persons with Disabilities</v>
      </c>
      <c r="Q70" s="345" t="str">
        <f>INDEX('CRM Indicators'!$L$2:$L$900,MATCH(C70,'CRM Indicators'!$N$2:$N$900,0))</f>
        <v>Status of ratification of CRC optional protocols and the Convention on the Rights of Persons with Disabilities</v>
      </c>
      <c r="R70" s="345"/>
      <c r="S70" s="433">
        <f t="shared" si="9"/>
        <v>2</v>
      </c>
      <c r="T70" s="361" t="s">
        <v>202</v>
      </c>
      <c r="U70" s="361" t="s">
        <v>202</v>
      </c>
      <c r="V70" s="344" t="s">
        <v>201</v>
      </c>
      <c r="W70" s="433" t="s">
        <v>84</v>
      </c>
      <c r="X70" s="433" t="s">
        <v>56</v>
      </c>
      <c r="Y70" s="361">
        <v>2023</v>
      </c>
      <c r="Z70" s="361">
        <v>100</v>
      </c>
      <c r="AA70" s="344" t="s">
        <v>1758</v>
      </c>
      <c r="AB70" s="361" t="str">
        <f t="shared" si="7"/>
        <v/>
      </c>
      <c r="AD70" s="433" t="s">
        <v>205</v>
      </c>
      <c r="AE70" s="433" t="s">
        <v>206</v>
      </c>
      <c r="AF70" s="433" t="s">
        <v>53</v>
      </c>
      <c r="AG70" s="361" t="s">
        <v>49</v>
      </c>
      <c r="AH70" s="361" t="s">
        <v>49</v>
      </c>
      <c r="AI70" s="361" t="s">
        <v>49</v>
      </c>
      <c r="AJ70" s="361" t="s">
        <v>49</v>
      </c>
      <c r="AK70" s="361" t="s">
        <v>117</v>
      </c>
      <c r="AL70" s="361" t="s">
        <v>117</v>
      </c>
      <c r="AM70" s="361" t="s">
        <v>117</v>
      </c>
      <c r="AN70" s="361" t="s">
        <v>117</v>
      </c>
      <c r="AO70" s="361" t="s">
        <v>117</v>
      </c>
      <c r="AP70" s="361" t="s">
        <v>117</v>
      </c>
      <c r="AQ70" s="361" t="s">
        <v>117</v>
      </c>
      <c r="AR70" s="361" t="s">
        <v>117</v>
      </c>
      <c r="AS70" s="361" t="s">
        <v>117</v>
      </c>
      <c r="AT70" s="361" t="s">
        <v>117</v>
      </c>
      <c r="AU70" s="361" t="s">
        <v>117</v>
      </c>
      <c r="AV70" s="361" t="s">
        <v>117</v>
      </c>
      <c r="AW70" s="361" t="s">
        <v>63</v>
      </c>
      <c r="AX70" s="361" t="str">
        <f t="shared" si="8"/>
        <v xml:space="preserve">SEX, AGE, RESIDENCE, WEALTH, </v>
      </c>
      <c r="AZ70" s="344" t="e">
        <f>INDEX('Standard Outcome Indicators'!$C$2:$C$900,MATCH(AY70,'Standard Outcome Indicators'!$B$2:$B$708,0))</f>
        <v>#N/A</v>
      </c>
      <c r="BA70" s="344" t="e">
        <f>INDEX('Standard Outcome Indicators'!$F$2:$F$900,MATCH(AY70,'Standard Outcome Indicators'!$B$2:$B$708,0))</f>
        <v>#N/A</v>
      </c>
      <c r="BB70" s="344" t="e">
        <f>INDEX('Standard Outcome Indicators'!$H$2:$H$900,MATCH(AY70,'Standard Outcome Indicators'!$B$2:$B$708,0))</f>
        <v>#N/A</v>
      </c>
      <c r="BC70" s="344" t="e">
        <f>INDEX('Standard Outcome Indicators'!$Q$2:$Q$900,MATCH(AY70,'Standard Outcome Indicators'!$B$2:$B$708,0))</f>
        <v>#N/A</v>
      </c>
      <c r="BD70" s="344" t="e">
        <f>INDEX('Standard Outcome Indicators'!$R$2:$R$900,MATCH(AY70,'Standard Outcome Indicators'!$B$2:$B$708,0))</f>
        <v>#N/A</v>
      </c>
      <c r="BE70" s="344" t="e">
        <f>INDEX('Standard Outcome Indicators'!$S$2:$S$900,MATCH(AY70,'Standard Outcome Indicators'!$B$2:$B$708,0))</f>
        <v>#N/A</v>
      </c>
      <c r="BF70" s="344" t="e">
        <f>INDEX('Standard Outcome Indicators'!$T$2:$T$900,MATCH(AY70,'Standard Outcome Indicators'!$B$2:$B$708,0))</f>
        <v>#N/A</v>
      </c>
      <c r="BG70" s="344" t="e">
        <f>INDEX('Standard Outcome Indicators'!$U$2:$U$900,MATCH(AY70,'Standard Outcome Indicators'!$B$2:$B$708,0))</f>
        <v>#N/A</v>
      </c>
    </row>
    <row r="71" spans="1:59" ht="45.75">
      <c r="A71" s="382" t="s">
        <v>1728</v>
      </c>
      <c r="B71" s="465" t="s">
        <v>1968</v>
      </c>
      <c r="C71" s="428" t="s">
        <v>1971</v>
      </c>
      <c r="D71" s="440" t="s">
        <v>1972</v>
      </c>
      <c r="E71" s="370" t="s">
        <v>1973</v>
      </c>
      <c r="F71" s="433" t="s">
        <v>59</v>
      </c>
      <c r="G71" s="433"/>
      <c r="H71" s="433"/>
      <c r="I71" s="433" t="s">
        <v>49</v>
      </c>
      <c r="J71" s="433" t="s">
        <v>49</v>
      </c>
      <c r="K71" s="433" t="s">
        <v>49</v>
      </c>
      <c r="L71" s="433" t="s">
        <v>49</v>
      </c>
      <c r="M71" s="433" t="s">
        <v>49</v>
      </c>
      <c r="N71" s="433" t="s">
        <v>62</v>
      </c>
      <c r="O71" s="345"/>
      <c r="P71" s="345" t="str">
        <f t="shared" si="10"/>
        <v>Status of ratification of CRC optional protocols and the Convention on the Rights of Persons with Disabilities</v>
      </c>
      <c r="Q71" s="345" t="s">
        <v>196</v>
      </c>
      <c r="R71" s="345"/>
      <c r="S71" s="433">
        <f t="shared" si="9"/>
        <v>2</v>
      </c>
      <c r="T71" s="361" t="s">
        <v>202</v>
      </c>
      <c r="U71" s="361" t="s">
        <v>63</v>
      </c>
      <c r="V71" s="344" t="s">
        <v>201</v>
      </c>
      <c r="W71" s="433" t="s">
        <v>63</v>
      </c>
      <c r="X71" s="433" t="s">
        <v>63</v>
      </c>
      <c r="Y71" s="361">
        <v>2023</v>
      </c>
      <c r="Z71" s="361">
        <v>100</v>
      </c>
      <c r="AA71" s="344" t="s">
        <v>1758</v>
      </c>
      <c r="AB71" s="361" t="str">
        <f t="shared" si="7"/>
        <v/>
      </c>
      <c r="AC71" s="433" t="s">
        <v>63</v>
      </c>
      <c r="AD71" s="433" t="s">
        <v>63</v>
      </c>
      <c r="AE71" s="433" t="s">
        <v>63</v>
      </c>
      <c r="AF71" s="433" t="s">
        <v>63</v>
      </c>
      <c r="AG71" s="361" t="s">
        <v>49</v>
      </c>
      <c r="AH71" s="361" t="s">
        <v>49</v>
      </c>
      <c r="AI71" s="361" t="s">
        <v>49</v>
      </c>
      <c r="AJ71" s="361" t="s">
        <v>49</v>
      </c>
      <c r="AK71" s="361" t="s">
        <v>63</v>
      </c>
      <c r="AL71" s="361" t="s">
        <v>63</v>
      </c>
      <c r="AM71" s="361" t="s">
        <v>63</v>
      </c>
      <c r="AN71" s="361" t="s">
        <v>63</v>
      </c>
      <c r="AO71" s="361" t="s">
        <v>63</v>
      </c>
      <c r="AP71" s="361" t="s">
        <v>63</v>
      </c>
      <c r="AQ71" s="361" t="s">
        <v>63</v>
      </c>
      <c r="AR71" s="361" t="s">
        <v>63</v>
      </c>
      <c r="AS71" s="361" t="s">
        <v>63</v>
      </c>
      <c r="AT71" s="361" t="s">
        <v>63</v>
      </c>
      <c r="AU71" s="361" t="s">
        <v>63</v>
      </c>
      <c r="AV71" s="361" t="s">
        <v>63</v>
      </c>
      <c r="AW71" s="361" t="s">
        <v>63</v>
      </c>
      <c r="AX71" s="361" t="str">
        <f t="shared" si="8"/>
        <v xml:space="preserve">SEX, AGE, RESIDENCE, WEALTH, </v>
      </c>
      <c r="AZ71" s="344" t="e">
        <f>INDEX('Standard Outcome Indicators'!$C$2:$C$900,MATCH(AY71,'Standard Outcome Indicators'!$B$2:$B$708,0))</f>
        <v>#N/A</v>
      </c>
      <c r="BA71" s="344" t="e">
        <f>INDEX('Standard Outcome Indicators'!$F$2:$F$900,MATCH(AY71,'Standard Outcome Indicators'!$B$2:$B$708,0))</f>
        <v>#N/A</v>
      </c>
      <c r="BB71" s="344" t="e">
        <f>INDEX('Standard Outcome Indicators'!$H$2:$H$900,MATCH(AY71,'Standard Outcome Indicators'!$B$2:$B$708,0))</f>
        <v>#N/A</v>
      </c>
      <c r="BC71" s="344" t="e">
        <f>INDEX('Standard Outcome Indicators'!$Q$2:$Q$900,MATCH(AY71,'Standard Outcome Indicators'!$B$2:$B$708,0))</f>
        <v>#N/A</v>
      </c>
      <c r="BD71" s="344" t="e">
        <f>INDEX('Standard Outcome Indicators'!$R$2:$R$900,MATCH(AY71,'Standard Outcome Indicators'!$B$2:$B$708,0))</f>
        <v>#N/A</v>
      </c>
      <c r="BE71" s="344" t="e">
        <f>INDEX('Standard Outcome Indicators'!$S$2:$S$900,MATCH(AY71,'Standard Outcome Indicators'!$B$2:$B$708,0))</f>
        <v>#N/A</v>
      </c>
      <c r="BF71" s="344" t="e">
        <f>INDEX('Standard Outcome Indicators'!$T$2:$T$900,MATCH(AY71,'Standard Outcome Indicators'!$B$2:$B$708,0))</f>
        <v>#N/A</v>
      </c>
      <c r="BG71" s="344" t="e">
        <f>INDEX('Standard Outcome Indicators'!$U$2:$U$900,MATCH(AY71,'Standard Outcome Indicators'!$B$2:$B$708,0))</f>
        <v>#N/A</v>
      </c>
    </row>
    <row r="72" spans="1:59" ht="45.75">
      <c r="A72" s="382" t="s">
        <v>1728</v>
      </c>
      <c r="B72" s="465" t="s">
        <v>1968</v>
      </c>
      <c r="C72" s="428" t="s">
        <v>1974</v>
      </c>
      <c r="D72" s="440" t="s">
        <v>1975</v>
      </c>
      <c r="E72" s="370" t="s">
        <v>1976</v>
      </c>
      <c r="F72" s="433" t="s">
        <v>59</v>
      </c>
      <c r="G72" s="433"/>
      <c r="H72" s="433"/>
      <c r="I72" s="433" t="s">
        <v>49</v>
      </c>
      <c r="J72" s="433" t="s">
        <v>49</v>
      </c>
      <c r="K72" s="433" t="s">
        <v>49</v>
      </c>
      <c r="L72" s="433" t="s">
        <v>49</v>
      </c>
      <c r="M72" s="433" t="s">
        <v>49</v>
      </c>
      <c r="N72" s="433" t="s">
        <v>49</v>
      </c>
      <c r="O72" s="345"/>
      <c r="P72" s="345" t="str">
        <f t="shared" si="10"/>
        <v>Status of ratification of CRC optional protocols and the Convention on the Rights of Persons with Disabilities</v>
      </c>
      <c r="Q72" s="345" t="s">
        <v>196</v>
      </c>
      <c r="R72" s="345"/>
      <c r="S72" s="433">
        <f t="shared" si="9"/>
        <v>2</v>
      </c>
      <c r="T72" s="361" t="s">
        <v>202</v>
      </c>
      <c r="U72" s="361" t="s">
        <v>63</v>
      </c>
      <c r="V72" s="344" t="s">
        <v>201</v>
      </c>
      <c r="W72" s="433" t="s">
        <v>63</v>
      </c>
      <c r="X72" s="433" t="s">
        <v>63</v>
      </c>
      <c r="Y72" s="361">
        <v>2023</v>
      </c>
      <c r="Z72" s="361">
        <v>100</v>
      </c>
      <c r="AA72" s="344" t="s">
        <v>1758</v>
      </c>
      <c r="AB72" s="361" t="str">
        <f t="shared" si="7"/>
        <v/>
      </c>
      <c r="AC72" s="433" t="s">
        <v>63</v>
      </c>
      <c r="AD72" s="433" t="s">
        <v>63</v>
      </c>
      <c r="AE72" s="433" t="s">
        <v>63</v>
      </c>
      <c r="AF72" s="433" t="s">
        <v>63</v>
      </c>
      <c r="AG72" s="361" t="s">
        <v>49</v>
      </c>
      <c r="AH72" s="361" t="s">
        <v>49</v>
      </c>
      <c r="AI72" s="361" t="s">
        <v>49</v>
      </c>
      <c r="AJ72" s="361" t="s">
        <v>49</v>
      </c>
      <c r="AK72" s="361" t="s">
        <v>63</v>
      </c>
      <c r="AL72" s="361" t="s">
        <v>63</v>
      </c>
      <c r="AM72" s="361" t="s">
        <v>63</v>
      </c>
      <c r="AN72" s="361" t="s">
        <v>63</v>
      </c>
      <c r="AO72" s="361" t="s">
        <v>63</v>
      </c>
      <c r="AP72" s="361" t="s">
        <v>63</v>
      </c>
      <c r="AQ72" s="361" t="s">
        <v>63</v>
      </c>
      <c r="AR72" s="361" t="s">
        <v>63</v>
      </c>
      <c r="AS72" s="361" t="s">
        <v>63</v>
      </c>
      <c r="AT72" s="361" t="s">
        <v>63</v>
      </c>
      <c r="AU72" s="361" t="s">
        <v>63</v>
      </c>
      <c r="AV72" s="361" t="s">
        <v>63</v>
      </c>
      <c r="AW72" s="361" t="s">
        <v>63</v>
      </c>
      <c r="AX72" s="361" t="str">
        <f t="shared" si="8"/>
        <v xml:space="preserve">SEX, AGE, RESIDENCE, WEALTH, </v>
      </c>
      <c r="AZ72" s="344" t="e">
        <f>INDEX('Standard Outcome Indicators'!$C$2:$C$900,MATCH(AY72,'Standard Outcome Indicators'!$B$2:$B$708,0))</f>
        <v>#N/A</v>
      </c>
      <c r="BA72" s="344" t="e">
        <f>INDEX('Standard Outcome Indicators'!$F$2:$F$900,MATCH(AY72,'Standard Outcome Indicators'!$B$2:$B$708,0))</f>
        <v>#N/A</v>
      </c>
      <c r="BB72" s="344" t="e">
        <f>INDEX('Standard Outcome Indicators'!$H$2:$H$900,MATCH(AY72,'Standard Outcome Indicators'!$B$2:$B$708,0))</f>
        <v>#N/A</v>
      </c>
      <c r="BC72" s="344" t="e">
        <f>INDEX('Standard Outcome Indicators'!$Q$2:$Q$900,MATCH(AY72,'Standard Outcome Indicators'!$B$2:$B$708,0))</f>
        <v>#N/A</v>
      </c>
      <c r="BD72" s="344" t="e">
        <f>INDEX('Standard Outcome Indicators'!$R$2:$R$900,MATCH(AY72,'Standard Outcome Indicators'!$B$2:$B$708,0))</f>
        <v>#N/A</v>
      </c>
      <c r="BE72" s="344" t="e">
        <f>INDEX('Standard Outcome Indicators'!$S$2:$S$900,MATCH(AY72,'Standard Outcome Indicators'!$B$2:$B$708,0))</f>
        <v>#N/A</v>
      </c>
      <c r="BF72" s="344" t="e">
        <f>INDEX('Standard Outcome Indicators'!$T$2:$T$900,MATCH(AY72,'Standard Outcome Indicators'!$B$2:$B$708,0))</f>
        <v>#N/A</v>
      </c>
      <c r="BG72" s="344" t="e">
        <f>INDEX('Standard Outcome Indicators'!$U$2:$U$900,MATCH(AY72,'Standard Outcome Indicators'!$B$2:$B$708,0))</f>
        <v>#N/A</v>
      </c>
    </row>
    <row r="73" spans="1:59" ht="76.5">
      <c r="A73" s="380" t="s">
        <v>1728</v>
      </c>
      <c r="B73" s="464" t="s">
        <v>1968</v>
      </c>
      <c r="C73" s="346" t="s">
        <v>225</v>
      </c>
      <c r="D73" s="438" t="s">
        <v>1977</v>
      </c>
      <c r="E73" s="345" t="s">
        <v>226</v>
      </c>
      <c r="F73" s="433" t="s">
        <v>59</v>
      </c>
      <c r="G73" s="433" t="str">
        <f>INDEX('Dashboard Indicators'!$P$2:$P$900,MATCH(C73,'Dashboard Indicators'!$I$2:$I$900,0))</f>
        <v>Yes</v>
      </c>
      <c r="H73" s="433" t="str">
        <f>INDEX('Dashboard Indicators'!$O$2:$O$900,MATCH(C73,'Dashboard Indicators'!$I$2:$I$900,0))</f>
        <v>Yes</v>
      </c>
      <c r="I73" s="433" t="s">
        <v>49</v>
      </c>
      <c r="J73" s="433" t="s">
        <v>49</v>
      </c>
      <c r="K73" s="433" t="s">
        <v>49</v>
      </c>
      <c r="L73" s="433" t="s">
        <v>49</v>
      </c>
      <c r="M73" s="433" t="s">
        <v>49</v>
      </c>
      <c r="N73" s="433" t="s">
        <v>49</v>
      </c>
      <c r="O73" s="345" t="s">
        <v>1978</v>
      </c>
      <c r="P73" s="345" t="str">
        <f t="shared" si="10"/>
        <v>Existence of independent national human rights institutions in compliance with the Paris Principles - SDG 16.a.1</v>
      </c>
      <c r="Q73" s="345" t="s">
        <v>1979</v>
      </c>
      <c r="R73" s="345" t="s">
        <v>1979</v>
      </c>
      <c r="S73" s="433">
        <f t="shared" si="9"/>
        <v>3</v>
      </c>
      <c r="T73" s="361" t="s">
        <v>16</v>
      </c>
      <c r="U73" s="361" t="s">
        <v>230</v>
      </c>
      <c r="V73" s="344" t="s">
        <v>229</v>
      </c>
      <c r="W73" s="433" t="s">
        <v>84</v>
      </c>
      <c r="X73" s="433" t="s">
        <v>56</v>
      </c>
      <c r="Y73" s="361">
        <v>2021</v>
      </c>
      <c r="Z73" s="361" t="s">
        <v>1780</v>
      </c>
      <c r="AA73" s="344" t="s">
        <v>1980</v>
      </c>
      <c r="AB73" s="361" t="str">
        <f t="shared" si="7"/>
        <v>16.a.1</v>
      </c>
      <c r="AD73" s="433" t="s">
        <v>228</v>
      </c>
      <c r="AE73" s="433" t="s">
        <v>122</v>
      </c>
      <c r="AF73" s="433" t="s">
        <v>53</v>
      </c>
      <c r="AG73" s="361" t="s">
        <v>49</v>
      </c>
      <c r="AH73" s="361" t="s">
        <v>49</v>
      </c>
      <c r="AI73" s="361" t="s">
        <v>49</v>
      </c>
      <c r="AJ73" s="361" t="s">
        <v>49</v>
      </c>
      <c r="AK73" s="361" t="s">
        <v>117</v>
      </c>
      <c r="AL73" s="361" t="s">
        <v>117</v>
      </c>
      <c r="AM73" s="361" t="s">
        <v>117</v>
      </c>
      <c r="AN73" s="361" t="s">
        <v>117</v>
      </c>
      <c r="AO73" s="361" t="s">
        <v>117</v>
      </c>
      <c r="AP73" s="361" t="s">
        <v>117</v>
      </c>
      <c r="AQ73" s="361" t="s">
        <v>117</v>
      </c>
      <c r="AR73" s="361" t="s">
        <v>117</v>
      </c>
      <c r="AS73" s="361" t="s">
        <v>117</v>
      </c>
      <c r="AT73" s="361" t="s">
        <v>117</v>
      </c>
      <c r="AU73" s="361" t="s">
        <v>117</v>
      </c>
      <c r="AV73" s="361" t="s">
        <v>117</v>
      </c>
      <c r="AW73" s="361" t="s">
        <v>231</v>
      </c>
      <c r="AX73" s="361" t="str">
        <f t="shared" si="8"/>
        <v xml:space="preserve">SEX, AGE, RESIDENCE, WEALTH, TYPE OF NHRI </v>
      </c>
      <c r="AZ73" s="344" t="e">
        <f>INDEX('Standard Outcome Indicators'!$C$2:$C$900,MATCH(AY73,'Standard Outcome Indicators'!$B$2:$B$708,0))</f>
        <v>#N/A</v>
      </c>
      <c r="BA73" s="344" t="e">
        <f>INDEX('Standard Outcome Indicators'!$F$2:$F$900,MATCH(AY73,'Standard Outcome Indicators'!$B$2:$B$708,0))</f>
        <v>#N/A</v>
      </c>
      <c r="BB73" s="344" t="e">
        <f>INDEX('Standard Outcome Indicators'!$H$2:$H$900,MATCH(AY73,'Standard Outcome Indicators'!$B$2:$B$708,0))</f>
        <v>#N/A</v>
      </c>
      <c r="BC73" s="344" t="e">
        <f>INDEX('Standard Outcome Indicators'!$Q$2:$Q$900,MATCH(AY73,'Standard Outcome Indicators'!$B$2:$B$708,0))</f>
        <v>#N/A</v>
      </c>
      <c r="BD73" s="344" t="e">
        <f>INDEX('Standard Outcome Indicators'!$R$2:$R$900,MATCH(AY73,'Standard Outcome Indicators'!$B$2:$B$708,0))</f>
        <v>#N/A</v>
      </c>
      <c r="BE73" s="344" t="e">
        <f>INDEX('Standard Outcome Indicators'!$S$2:$S$900,MATCH(AY73,'Standard Outcome Indicators'!$B$2:$B$708,0))</f>
        <v>#N/A</v>
      </c>
      <c r="BF73" s="344" t="e">
        <f>INDEX('Standard Outcome Indicators'!$T$2:$T$900,MATCH(AY73,'Standard Outcome Indicators'!$B$2:$B$708,0))</f>
        <v>#N/A</v>
      </c>
      <c r="BG73" s="344" t="e">
        <f>INDEX('Standard Outcome Indicators'!$U$2:$U$900,MATCH(AY73,'Standard Outcome Indicators'!$B$2:$B$708,0))</f>
        <v>#N/A</v>
      </c>
    </row>
    <row r="74" spans="1:59" ht="76.5">
      <c r="A74" s="380" t="s">
        <v>1728</v>
      </c>
      <c r="B74" s="464" t="s">
        <v>1968</v>
      </c>
      <c r="C74" s="346" t="s">
        <v>234</v>
      </c>
      <c r="D74" s="438" t="s">
        <v>1981</v>
      </c>
      <c r="E74" s="345" t="s">
        <v>226</v>
      </c>
      <c r="F74" s="433" t="s">
        <v>59</v>
      </c>
      <c r="G74" s="433" t="str">
        <f>INDEX('Dashboard Indicators'!$P$2:$P$900,MATCH(C74,'Dashboard Indicators'!$I$2:$I$900,0))</f>
        <v>Yes</v>
      </c>
      <c r="H74" s="433"/>
      <c r="I74" s="433" t="s">
        <v>49</v>
      </c>
      <c r="J74" s="433" t="s">
        <v>49</v>
      </c>
      <c r="K74" s="433" t="s">
        <v>49</v>
      </c>
      <c r="L74" s="433" t="s">
        <v>49</v>
      </c>
      <c r="M74" s="433" t="s">
        <v>49</v>
      </c>
      <c r="N74" s="433" t="s">
        <v>49</v>
      </c>
      <c r="O74" s="345"/>
      <c r="P74" s="345" t="str">
        <f t="shared" si="10"/>
        <v>Existence of independent national human rights institutions in compliance with the Paris Principles - SDG 16.a.1</v>
      </c>
      <c r="Q74" s="345" t="s">
        <v>1979</v>
      </c>
      <c r="R74" s="345" t="s">
        <v>1979</v>
      </c>
      <c r="S74" s="433">
        <f t="shared" si="9"/>
        <v>3</v>
      </c>
      <c r="T74" s="361" t="s">
        <v>16</v>
      </c>
      <c r="U74" s="361" t="s">
        <v>230</v>
      </c>
      <c r="V74" s="344" t="s">
        <v>229</v>
      </c>
      <c r="W74" s="433" t="s">
        <v>84</v>
      </c>
      <c r="X74" s="433" t="s">
        <v>56</v>
      </c>
      <c r="Y74" s="361">
        <v>2021</v>
      </c>
      <c r="Z74" s="361" t="s">
        <v>1982</v>
      </c>
      <c r="AA74" s="344" t="s">
        <v>1983</v>
      </c>
      <c r="AB74" s="361" t="str">
        <f t="shared" si="7"/>
        <v>16.a.1</v>
      </c>
      <c r="AD74" s="433" t="s">
        <v>228</v>
      </c>
      <c r="AE74" s="433" t="s">
        <v>122</v>
      </c>
      <c r="AF74" s="433" t="s">
        <v>53</v>
      </c>
      <c r="AG74" s="361" t="s">
        <v>49</v>
      </c>
      <c r="AH74" s="361" t="s">
        <v>49</v>
      </c>
      <c r="AI74" s="361" t="s">
        <v>49</v>
      </c>
      <c r="AJ74" s="361" t="s">
        <v>49</v>
      </c>
      <c r="AK74" s="361" t="s">
        <v>117</v>
      </c>
      <c r="AL74" s="361" t="s">
        <v>117</v>
      </c>
      <c r="AM74" s="361" t="s">
        <v>117</v>
      </c>
      <c r="AN74" s="361" t="s">
        <v>117</v>
      </c>
      <c r="AO74" s="361" t="s">
        <v>117</v>
      </c>
      <c r="AP74" s="361" t="s">
        <v>117</v>
      </c>
      <c r="AQ74" s="361" t="s">
        <v>117</v>
      </c>
      <c r="AR74" s="361" t="s">
        <v>117</v>
      </c>
      <c r="AS74" s="361" t="s">
        <v>117</v>
      </c>
      <c r="AT74" s="361" t="s">
        <v>117</v>
      </c>
      <c r="AU74" s="361" t="s">
        <v>117</v>
      </c>
      <c r="AV74" s="361" t="s">
        <v>117</v>
      </c>
      <c r="AW74" s="361" t="s">
        <v>231</v>
      </c>
      <c r="AX74" s="361" t="str">
        <f t="shared" si="8"/>
        <v xml:space="preserve">SEX, AGE, RESIDENCE, WEALTH, TYPE OF NHRI </v>
      </c>
      <c r="AZ74" s="344" t="e">
        <f>INDEX('Standard Outcome Indicators'!$C$2:$C$900,MATCH(AY74,'Standard Outcome Indicators'!$B$2:$B$708,0))</f>
        <v>#N/A</v>
      </c>
      <c r="BA74" s="344" t="e">
        <f>INDEX('Standard Outcome Indicators'!$F$2:$F$900,MATCH(AY74,'Standard Outcome Indicators'!$B$2:$B$708,0))</f>
        <v>#N/A</v>
      </c>
      <c r="BB74" s="344" t="e">
        <f>INDEX('Standard Outcome Indicators'!$H$2:$H$900,MATCH(AY74,'Standard Outcome Indicators'!$B$2:$B$708,0))</f>
        <v>#N/A</v>
      </c>
      <c r="BC74" s="344" t="e">
        <f>INDEX('Standard Outcome Indicators'!$Q$2:$Q$900,MATCH(AY74,'Standard Outcome Indicators'!$B$2:$B$708,0))</f>
        <v>#N/A</v>
      </c>
      <c r="BD74" s="344" t="e">
        <f>INDEX('Standard Outcome Indicators'!$R$2:$R$900,MATCH(AY74,'Standard Outcome Indicators'!$B$2:$B$708,0))</f>
        <v>#N/A</v>
      </c>
      <c r="BE74" s="344" t="e">
        <f>INDEX('Standard Outcome Indicators'!$S$2:$S$900,MATCH(AY74,'Standard Outcome Indicators'!$B$2:$B$708,0))</f>
        <v>#N/A</v>
      </c>
      <c r="BF74" s="344" t="e">
        <f>INDEX('Standard Outcome Indicators'!$T$2:$T$900,MATCH(AY74,'Standard Outcome Indicators'!$B$2:$B$708,0))</f>
        <v>#N/A</v>
      </c>
      <c r="BG74" s="344" t="e">
        <f>INDEX('Standard Outcome Indicators'!$U$2:$U$900,MATCH(AY74,'Standard Outcome Indicators'!$B$2:$B$708,0))</f>
        <v>#N/A</v>
      </c>
    </row>
    <row r="75" spans="1:59" ht="76.5">
      <c r="A75" s="380" t="s">
        <v>1728</v>
      </c>
      <c r="B75" s="464" t="s">
        <v>1968</v>
      </c>
      <c r="C75" s="346" t="s">
        <v>236</v>
      </c>
      <c r="D75" s="438" t="s">
        <v>1984</v>
      </c>
      <c r="E75" s="345" t="s">
        <v>226</v>
      </c>
      <c r="F75" s="433" t="s">
        <v>59</v>
      </c>
      <c r="G75" s="433" t="str">
        <f>INDEX('Dashboard Indicators'!$P$2:$P$900,MATCH(C75,'Dashboard Indicators'!$I$2:$I$900,0))</f>
        <v>Yes</v>
      </c>
      <c r="H75" s="433"/>
      <c r="I75" s="433" t="s">
        <v>49</v>
      </c>
      <c r="J75" s="433" t="s">
        <v>49</v>
      </c>
      <c r="K75" s="433" t="s">
        <v>49</v>
      </c>
      <c r="L75" s="433" t="s">
        <v>49</v>
      </c>
      <c r="M75" s="433" t="s">
        <v>49</v>
      </c>
      <c r="N75" s="433" t="s">
        <v>49</v>
      </c>
      <c r="O75" s="345"/>
      <c r="P75" s="345" t="str">
        <f t="shared" si="10"/>
        <v>Existence of independent national human rights institutions in compliance with the Paris Principles - SDG 16.a.1</v>
      </c>
      <c r="Q75" s="345" t="s">
        <v>1979</v>
      </c>
      <c r="R75" s="345" t="s">
        <v>1979</v>
      </c>
      <c r="S75" s="433">
        <f t="shared" si="9"/>
        <v>3</v>
      </c>
      <c r="T75" s="361" t="s">
        <v>16</v>
      </c>
      <c r="U75" s="361" t="s">
        <v>230</v>
      </c>
      <c r="V75" s="344" t="s">
        <v>229</v>
      </c>
      <c r="W75" s="433" t="s">
        <v>84</v>
      </c>
      <c r="X75" s="433" t="s">
        <v>56</v>
      </c>
      <c r="Y75" s="361">
        <v>2021</v>
      </c>
      <c r="Z75" s="361" t="s">
        <v>1985</v>
      </c>
      <c r="AA75" s="344" t="s">
        <v>1986</v>
      </c>
      <c r="AB75" s="361" t="str">
        <f t="shared" si="7"/>
        <v>16.a.1</v>
      </c>
      <c r="AD75" s="433" t="s">
        <v>228</v>
      </c>
      <c r="AE75" s="433" t="s">
        <v>122</v>
      </c>
      <c r="AF75" s="433" t="s">
        <v>53</v>
      </c>
      <c r="AG75" s="361" t="s">
        <v>49</v>
      </c>
      <c r="AH75" s="361" t="s">
        <v>49</v>
      </c>
      <c r="AI75" s="361" t="s">
        <v>49</v>
      </c>
      <c r="AJ75" s="361" t="s">
        <v>49</v>
      </c>
      <c r="AK75" s="361" t="s">
        <v>117</v>
      </c>
      <c r="AL75" s="361" t="s">
        <v>117</v>
      </c>
      <c r="AM75" s="361" t="s">
        <v>117</v>
      </c>
      <c r="AN75" s="361" t="s">
        <v>117</v>
      </c>
      <c r="AO75" s="361" t="s">
        <v>117</v>
      </c>
      <c r="AP75" s="361" t="s">
        <v>117</v>
      </c>
      <c r="AQ75" s="361" t="s">
        <v>117</v>
      </c>
      <c r="AR75" s="361" t="s">
        <v>117</v>
      </c>
      <c r="AS75" s="361" t="s">
        <v>117</v>
      </c>
      <c r="AT75" s="361" t="s">
        <v>117</v>
      </c>
      <c r="AU75" s="361" t="s">
        <v>117</v>
      </c>
      <c r="AV75" s="361" t="s">
        <v>117</v>
      </c>
      <c r="AW75" s="361" t="s">
        <v>231</v>
      </c>
      <c r="AX75" s="361" t="str">
        <f t="shared" si="8"/>
        <v xml:space="preserve">SEX, AGE, RESIDENCE, WEALTH, TYPE OF NHRI </v>
      </c>
      <c r="AZ75" s="344" t="e">
        <f>INDEX('Standard Outcome Indicators'!$C$2:$C$900,MATCH(AY75,'Standard Outcome Indicators'!$B$2:$B$708,0))</f>
        <v>#N/A</v>
      </c>
      <c r="BA75" s="344" t="e">
        <f>INDEX('Standard Outcome Indicators'!$F$2:$F$900,MATCH(AY75,'Standard Outcome Indicators'!$B$2:$B$708,0))</f>
        <v>#N/A</v>
      </c>
      <c r="BB75" s="344" t="e">
        <f>INDEX('Standard Outcome Indicators'!$H$2:$H$900,MATCH(AY75,'Standard Outcome Indicators'!$B$2:$B$708,0))</f>
        <v>#N/A</v>
      </c>
      <c r="BC75" s="344" t="e">
        <f>INDEX('Standard Outcome Indicators'!$Q$2:$Q$900,MATCH(AY75,'Standard Outcome Indicators'!$B$2:$B$708,0))</f>
        <v>#N/A</v>
      </c>
      <c r="BD75" s="344" t="e">
        <f>INDEX('Standard Outcome Indicators'!$R$2:$R$900,MATCH(AY75,'Standard Outcome Indicators'!$B$2:$B$708,0))</f>
        <v>#N/A</v>
      </c>
      <c r="BE75" s="344" t="e">
        <f>INDEX('Standard Outcome Indicators'!$S$2:$S$900,MATCH(AY75,'Standard Outcome Indicators'!$B$2:$B$708,0))</f>
        <v>#N/A</v>
      </c>
      <c r="BF75" s="344" t="e">
        <f>INDEX('Standard Outcome Indicators'!$T$2:$T$900,MATCH(AY75,'Standard Outcome Indicators'!$B$2:$B$708,0))</f>
        <v>#N/A</v>
      </c>
      <c r="BG75" s="344" t="e">
        <f>INDEX('Standard Outcome Indicators'!$U$2:$U$900,MATCH(AY75,'Standard Outcome Indicators'!$B$2:$B$708,0))</f>
        <v>#N/A</v>
      </c>
    </row>
    <row r="76" spans="1:59" ht="76.5">
      <c r="A76" s="380" t="s">
        <v>1728</v>
      </c>
      <c r="B76" s="464" t="s">
        <v>1968</v>
      </c>
      <c r="C76" s="346" t="s">
        <v>238</v>
      </c>
      <c r="D76" s="438" t="s">
        <v>1987</v>
      </c>
      <c r="E76" s="345" t="s">
        <v>226</v>
      </c>
      <c r="F76" s="433" t="s">
        <v>59</v>
      </c>
      <c r="G76" s="433" t="str">
        <f>INDEX('Dashboard Indicators'!$P$2:$P$900,MATCH(C76,'Dashboard Indicators'!$I$2:$I$900,0))</f>
        <v>Yes</v>
      </c>
      <c r="H76" s="433"/>
      <c r="I76" s="433" t="s">
        <v>49</v>
      </c>
      <c r="J76" s="433" t="s">
        <v>49</v>
      </c>
      <c r="K76" s="433" t="s">
        <v>49</v>
      </c>
      <c r="L76" s="433" t="s">
        <v>49</v>
      </c>
      <c r="M76" s="433" t="s">
        <v>49</v>
      </c>
      <c r="N76" s="433" t="s">
        <v>49</v>
      </c>
      <c r="O76" s="345"/>
      <c r="P76" s="345" t="str">
        <f t="shared" si="10"/>
        <v>Existence of independent national human rights institutions in compliance with the Paris Principles - SDG 16.a.1</v>
      </c>
      <c r="Q76" s="345" t="s">
        <v>1979</v>
      </c>
      <c r="R76" s="345" t="s">
        <v>1979</v>
      </c>
      <c r="S76" s="433">
        <f t="shared" si="9"/>
        <v>3</v>
      </c>
      <c r="T76" s="361" t="s">
        <v>16</v>
      </c>
      <c r="U76" s="361" t="s">
        <v>230</v>
      </c>
      <c r="V76" s="344" t="s">
        <v>229</v>
      </c>
      <c r="W76" s="433" t="s">
        <v>84</v>
      </c>
      <c r="X76" s="433" t="s">
        <v>56</v>
      </c>
      <c r="Y76" s="361">
        <v>2021</v>
      </c>
      <c r="Z76" s="361">
        <v>80</v>
      </c>
      <c r="AA76" s="344" t="s">
        <v>1988</v>
      </c>
      <c r="AB76" s="361" t="str">
        <f t="shared" si="7"/>
        <v>16.a.1</v>
      </c>
      <c r="AD76" s="433" t="s">
        <v>228</v>
      </c>
      <c r="AE76" s="433" t="s">
        <v>122</v>
      </c>
      <c r="AF76" s="433" t="s">
        <v>53</v>
      </c>
      <c r="AG76" s="361" t="s">
        <v>49</v>
      </c>
      <c r="AH76" s="361" t="s">
        <v>49</v>
      </c>
      <c r="AI76" s="361" t="s">
        <v>49</v>
      </c>
      <c r="AJ76" s="361" t="s">
        <v>49</v>
      </c>
      <c r="AK76" s="361" t="s">
        <v>117</v>
      </c>
      <c r="AL76" s="361" t="s">
        <v>117</v>
      </c>
      <c r="AM76" s="361" t="s">
        <v>117</v>
      </c>
      <c r="AN76" s="361" t="s">
        <v>117</v>
      </c>
      <c r="AO76" s="361" t="s">
        <v>117</v>
      </c>
      <c r="AP76" s="361" t="s">
        <v>117</v>
      </c>
      <c r="AQ76" s="361" t="s">
        <v>117</v>
      </c>
      <c r="AR76" s="361" t="s">
        <v>117</v>
      </c>
      <c r="AS76" s="361" t="s">
        <v>117</v>
      </c>
      <c r="AT76" s="361" t="s">
        <v>117</v>
      </c>
      <c r="AU76" s="361" t="s">
        <v>117</v>
      </c>
      <c r="AV76" s="361" t="s">
        <v>117</v>
      </c>
      <c r="AW76" s="361" t="s">
        <v>231</v>
      </c>
      <c r="AX76" s="361" t="str">
        <f t="shared" si="8"/>
        <v xml:space="preserve">SEX, AGE, RESIDENCE, WEALTH, TYPE OF NHRI </v>
      </c>
      <c r="AZ76" s="344" t="e">
        <f>INDEX('Standard Outcome Indicators'!$C$2:$C$900,MATCH(AY76,'Standard Outcome Indicators'!$B$2:$B$708,0))</f>
        <v>#N/A</v>
      </c>
      <c r="BA76" s="344" t="e">
        <f>INDEX('Standard Outcome Indicators'!$F$2:$F$900,MATCH(AY76,'Standard Outcome Indicators'!$B$2:$B$708,0))</f>
        <v>#N/A</v>
      </c>
      <c r="BB76" s="344" t="e">
        <f>INDEX('Standard Outcome Indicators'!$H$2:$H$900,MATCH(AY76,'Standard Outcome Indicators'!$B$2:$B$708,0))</f>
        <v>#N/A</v>
      </c>
      <c r="BC76" s="344" t="e">
        <f>INDEX('Standard Outcome Indicators'!$Q$2:$Q$900,MATCH(AY76,'Standard Outcome Indicators'!$B$2:$B$708,0))</f>
        <v>#N/A</v>
      </c>
      <c r="BD76" s="344" t="e">
        <f>INDEX('Standard Outcome Indicators'!$R$2:$R$900,MATCH(AY76,'Standard Outcome Indicators'!$B$2:$B$708,0))</f>
        <v>#N/A</v>
      </c>
      <c r="BE76" s="344" t="e">
        <f>INDEX('Standard Outcome Indicators'!$S$2:$S$900,MATCH(AY76,'Standard Outcome Indicators'!$B$2:$B$708,0))</f>
        <v>#N/A</v>
      </c>
      <c r="BF76" s="344" t="e">
        <f>INDEX('Standard Outcome Indicators'!$T$2:$T$900,MATCH(AY76,'Standard Outcome Indicators'!$B$2:$B$708,0))</f>
        <v>#N/A</v>
      </c>
      <c r="BG76" s="344" t="e">
        <f>INDEX('Standard Outcome Indicators'!$U$2:$U$900,MATCH(AY76,'Standard Outcome Indicators'!$B$2:$B$708,0))</f>
        <v>#N/A</v>
      </c>
    </row>
    <row r="77" spans="1:59" ht="91.5">
      <c r="A77" s="380" t="s">
        <v>1728</v>
      </c>
      <c r="B77" s="464" t="s">
        <v>1968</v>
      </c>
      <c r="C77" s="346" t="s">
        <v>210</v>
      </c>
      <c r="D77" s="438" t="s">
        <v>1989</v>
      </c>
      <c r="E77" s="345" t="s">
        <v>1990</v>
      </c>
      <c r="F77" s="436"/>
      <c r="G77" s="433"/>
      <c r="H77" s="433"/>
      <c r="I77" s="478" t="s">
        <v>49</v>
      </c>
      <c r="J77" s="478" t="s">
        <v>49</v>
      </c>
      <c r="K77" s="478" t="s">
        <v>49</v>
      </c>
      <c r="L77" s="478" t="s">
        <v>62</v>
      </c>
      <c r="M77" s="478" t="s">
        <v>49</v>
      </c>
      <c r="N77" s="478"/>
      <c r="O77" s="345"/>
      <c r="P77" s="345" t="str">
        <f>IF(F77="Yes", IF(Q77="", D77, Q77), "")</f>
        <v/>
      </c>
      <c r="R77" s="345"/>
      <c r="S77" s="433" t="str">
        <f t="shared" si="9"/>
        <v/>
      </c>
      <c r="T77" s="361" t="s">
        <v>16</v>
      </c>
      <c r="U77" s="361">
        <v>0</v>
      </c>
      <c r="V77" s="344" t="s">
        <v>217</v>
      </c>
      <c r="W77" s="433" t="s">
        <v>215</v>
      </c>
      <c r="X77" s="433" t="s">
        <v>216</v>
      </c>
      <c r="Y77" s="361">
        <v>2020</v>
      </c>
      <c r="Z77" s="361" t="s">
        <v>1991</v>
      </c>
      <c r="AA77" s="345" t="s">
        <v>1992</v>
      </c>
      <c r="AB77" s="361" t="str">
        <f t="shared" si="7"/>
        <v>10.3.1</v>
      </c>
      <c r="AD77" s="433">
        <v>0</v>
      </c>
      <c r="AE77" s="433" t="s">
        <v>214</v>
      </c>
      <c r="AF77" s="433" t="s">
        <v>53</v>
      </c>
      <c r="AG77" s="361" t="s">
        <v>62</v>
      </c>
      <c r="AH77" s="361" t="s">
        <v>49</v>
      </c>
      <c r="AI77" s="361" t="s">
        <v>62</v>
      </c>
      <c r="AJ77" s="361" t="s">
        <v>49</v>
      </c>
      <c r="AK77" s="361" t="s">
        <v>49</v>
      </c>
      <c r="AL77" s="361" t="s">
        <v>117</v>
      </c>
      <c r="AM77" s="361" t="s">
        <v>117</v>
      </c>
      <c r="AN77" s="361" t="s">
        <v>117</v>
      </c>
      <c r="AO77" s="361" t="s">
        <v>117</v>
      </c>
      <c r="AP77" s="361" t="s">
        <v>117</v>
      </c>
      <c r="AQ77" s="361" t="s">
        <v>117</v>
      </c>
      <c r="AR77" s="361" t="s">
        <v>117</v>
      </c>
      <c r="AS77" s="361" t="s">
        <v>117</v>
      </c>
      <c r="AT77" s="361" t="s">
        <v>117</v>
      </c>
      <c r="AU77" s="361" t="s">
        <v>117</v>
      </c>
      <c r="AV77" s="361" t="s">
        <v>117</v>
      </c>
      <c r="AW77" s="361" t="s">
        <v>218</v>
      </c>
      <c r="AX77" s="361" t="str">
        <f t="shared" si="8"/>
        <v>SEX, AGE, RESIDENCE, WEALTH, DISABILITY, GROUNDS OF DISCRIMINATION, HEALTH STATUS</v>
      </c>
      <c r="AZ77" s="344" t="e">
        <f>INDEX('Standard Outcome Indicators'!$C$2:$C$900,MATCH(AY77,'Standard Outcome Indicators'!$B$2:$B$708,0))</f>
        <v>#N/A</v>
      </c>
      <c r="BA77" s="344" t="e">
        <f>INDEX('Standard Outcome Indicators'!$F$2:$F$900,MATCH(AY77,'Standard Outcome Indicators'!$B$2:$B$708,0))</f>
        <v>#N/A</v>
      </c>
      <c r="BB77" s="344" t="e">
        <f>INDEX('Standard Outcome Indicators'!$H$2:$H$900,MATCH(AY77,'Standard Outcome Indicators'!$B$2:$B$708,0))</f>
        <v>#N/A</v>
      </c>
      <c r="BC77" s="344" t="e">
        <f>INDEX('Standard Outcome Indicators'!$Q$2:$Q$900,MATCH(AY77,'Standard Outcome Indicators'!$B$2:$B$708,0))</f>
        <v>#N/A</v>
      </c>
      <c r="BD77" s="344" t="e">
        <f>INDEX('Standard Outcome Indicators'!$R$2:$R$900,MATCH(AY77,'Standard Outcome Indicators'!$B$2:$B$708,0))</f>
        <v>#N/A</v>
      </c>
      <c r="BE77" s="344" t="e">
        <f>INDEX('Standard Outcome Indicators'!$S$2:$S$900,MATCH(AY77,'Standard Outcome Indicators'!$B$2:$B$708,0))</f>
        <v>#N/A</v>
      </c>
      <c r="BF77" s="344" t="e">
        <f>INDEX('Standard Outcome Indicators'!$T$2:$T$900,MATCH(AY77,'Standard Outcome Indicators'!$B$2:$B$708,0))</f>
        <v>#N/A</v>
      </c>
      <c r="BG77" s="344" t="e">
        <f>INDEX('Standard Outcome Indicators'!$U$2:$U$900,MATCH(AY77,'Standard Outcome Indicators'!$B$2:$B$708,0))</f>
        <v>#N/A</v>
      </c>
    </row>
    <row r="78" spans="1:59" s="367" customFormat="1" ht="60.75">
      <c r="A78" s="380" t="s">
        <v>1728</v>
      </c>
      <c r="B78" s="364" t="s">
        <v>1968</v>
      </c>
      <c r="C78" s="365" t="s">
        <v>1993</v>
      </c>
      <c r="D78" s="441" t="s">
        <v>1994</v>
      </c>
      <c r="E78" s="364" t="s">
        <v>1994</v>
      </c>
      <c r="F78" s="437"/>
      <c r="G78" s="433"/>
      <c r="H78" s="433"/>
      <c r="I78" s="478" t="e">
        <v>#N/A</v>
      </c>
      <c r="J78" s="478" t="e">
        <v>#N/A</v>
      </c>
      <c r="K78" s="478" t="e">
        <v>#N/A</v>
      </c>
      <c r="L78" s="478" t="e">
        <v>#N/A</v>
      </c>
      <c r="M78" s="478" t="e">
        <v>#N/A</v>
      </c>
      <c r="N78" s="478"/>
      <c r="O78" s="345"/>
      <c r="P78" s="345" t="str">
        <f>IF(F78="Yes", IF(Q78="", D78, Q78), "")</f>
        <v/>
      </c>
      <c r="Q78" s="345"/>
      <c r="R78" s="364"/>
      <c r="S78" s="433" t="str">
        <f t="shared" si="9"/>
        <v/>
      </c>
      <c r="T78" s="366" t="s">
        <v>16</v>
      </c>
      <c r="U78" s="361" t="s">
        <v>63</v>
      </c>
      <c r="V78" s="344" t="s">
        <v>217</v>
      </c>
      <c r="W78" s="433" t="s">
        <v>63</v>
      </c>
      <c r="X78" s="433" t="s">
        <v>63</v>
      </c>
      <c r="Y78" s="361">
        <v>2018</v>
      </c>
      <c r="Z78" s="361" t="s">
        <v>1985</v>
      </c>
      <c r="AA78" s="345" t="s">
        <v>1995</v>
      </c>
      <c r="AB78" s="361" t="str">
        <f t="shared" si="7"/>
        <v>10.3.1</v>
      </c>
      <c r="AC78" s="433" t="s">
        <v>63</v>
      </c>
      <c r="AD78" s="433" t="s">
        <v>63</v>
      </c>
      <c r="AE78" s="433" t="s">
        <v>63</v>
      </c>
      <c r="AF78" s="433" t="s">
        <v>63</v>
      </c>
      <c r="AG78" s="361" t="s">
        <v>49</v>
      </c>
      <c r="AH78" s="361" t="s">
        <v>49</v>
      </c>
      <c r="AI78" s="361" t="s">
        <v>49</v>
      </c>
      <c r="AJ78" s="361" t="s">
        <v>49</v>
      </c>
      <c r="AK78" s="361" t="s">
        <v>63</v>
      </c>
      <c r="AL78" s="361" t="s">
        <v>63</v>
      </c>
      <c r="AM78" s="361" t="s">
        <v>63</v>
      </c>
      <c r="AN78" s="361" t="s">
        <v>63</v>
      </c>
      <c r="AO78" s="361" t="s">
        <v>63</v>
      </c>
      <c r="AP78" s="361" t="s">
        <v>63</v>
      </c>
      <c r="AQ78" s="361" t="s">
        <v>63</v>
      </c>
      <c r="AR78" s="361" t="s">
        <v>63</v>
      </c>
      <c r="AS78" s="361" t="s">
        <v>63</v>
      </c>
      <c r="AT78" s="361" t="s">
        <v>63</v>
      </c>
      <c r="AU78" s="361" t="s">
        <v>63</v>
      </c>
      <c r="AV78" s="361" t="s">
        <v>63</v>
      </c>
      <c r="AW78" s="361" t="s">
        <v>63</v>
      </c>
      <c r="AX78" s="361" t="str">
        <f t="shared" si="8"/>
        <v xml:space="preserve">SEX, AGE, RESIDENCE, WEALTH, </v>
      </c>
      <c r="AZ78" s="344" t="e">
        <f>INDEX('Standard Outcome Indicators'!$C$2:$C$900,MATCH(AY78,'Standard Outcome Indicators'!$B$2:$B$708,0))</f>
        <v>#N/A</v>
      </c>
      <c r="BA78" s="344" t="e">
        <f>INDEX('Standard Outcome Indicators'!$F$2:$F$900,MATCH(AY78,'Standard Outcome Indicators'!$B$2:$B$708,0))</f>
        <v>#N/A</v>
      </c>
      <c r="BB78" s="344" t="e">
        <f>INDEX('Standard Outcome Indicators'!$H$2:$H$900,MATCH(AY78,'Standard Outcome Indicators'!$B$2:$B$708,0))</f>
        <v>#N/A</v>
      </c>
      <c r="BC78" s="344" t="e">
        <f>INDEX('Standard Outcome Indicators'!$Q$2:$Q$900,MATCH(AY78,'Standard Outcome Indicators'!$B$2:$B$708,0))</f>
        <v>#N/A</v>
      </c>
      <c r="BD78" s="344" t="e">
        <f>INDEX('Standard Outcome Indicators'!$R$2:$R$900,MATCH(AY78,'Standard Outcome Indicators'!$B$2:$B$708,0))</f>
        <v>#N/A</v>
      </c>
      <c r="BE78" s="344" t="e">
        <f>INDEX('Standard Outcome Indicators'!$S$2:$S$900,MATCH(AY78,'Standard Outcome Indicators'!$B$2:$B$708,0))</f>
        <v>#N/A</v>
      </c>
      <c r="BF78" s="344" t="e">
        <f>INDEX('Standard Outcome Indicators'!$T$2:$T$900,MATCH(AY78,'Standard Outcome Indicators'!$B$2:$B$708,0))</f>
        <v>#N/A</v>
      </c>
      <c r="BG78" s="344" t="e">
        <f>INDEX('Standard Outcome Indicators'!$U$2:$U$900,MATCH(AY78,'Standard Outcome Indicators'!$B$2:$B$708,0))</f>
        <v>#N/A</v>
      </c>
    </row>
    <row r="79" spans="1:59" ht="275.25">
      <c r="A79" s="380" t="s">
        <v>1728</v>
      </c>
      <c r="B79" s="464" t="s">
        <v>1968</v>
      </c>
      <c r="C79" s="346" t="s">
        <v>1996</v>
      </c>
      <c r="D79" s="438" t="s">
        <v>1997</v>
      </c>
      <c r="E79" s="345" t="s">
        <v>1998</v>
      </c>
      <c r="F79" s="433"/>
      <c r="G79" s="433"/>
      <c r="H79" s="433"/>
      <c r="I79" s="478" t="e">
        <v>#N/A</v>
      </c>
      <c r="J79" s="478" t="e">
        <v>#N/A</v>
      </c>
      <c r="K79" s="478" t="e">
        <v>#N/A</v>
      </c>
      <c r="L79" s="478" t="e">
        <v>#N/A</v>
      </c>
      <c r="M79" s="478" t="e">
        <v>#N/A</v>
      </c>
      <c r="N79" s="478"/>
      <c r="O79" s="345"/>
      <c r="P79" s="345" t="str">
        <f>IF(F79="Yes", IF(Q79="", D79, Q79), "")</f>
        <v/>
      </c>
      <c r="R79" s="345"/>
      <c r="S79" s="433" t="str">
        <f t="shared" si="9"/>
        <v/>
      </c>
      <c r="T79" s="361" t="s">
        <v>202</v>
      </c>
      <c r="U79" s="361" t="s">
        <v>63</v>
      </c>
      <c r="V79" s="344" t="s">
        <v>201</v>
      </c>
      <c r="W79" s="433" t="s">
        <v>63</v>
      </c>
      <c r="X79" s="433" t="s">
        <v>63</v>
      </c>
      <c r="Y79" s="361">
        <v>2023</v>
      </c>
      <c r="Z79" s="361">
        <v>100</v>
      </c>
      <c r="AA79" s="345" t="s">
        <v>1758</v>
      </c>
      <c r="AB79" s="361" t="str">
        <f t="shared" si="7"/>
        <v/>
      </c>
      <c r="AC79" s="433" t="s">
        <v>63</v>
      </c>
      <c r="AD79" s="433" t="s">
        <v>63</v>
      </c>
      <c r="AE79" s="433" t="s">
        <v>63</v>
      </c>
      <c r="AF79" s="433" t="s">
        <v>63</v>
      </c>
      <c r="AG79" s="361" t="s">
        <v>49</v>
      </c>
      <c r="AH79" s="361" t="s">
        <v>49</v>
      </c>
      <c r="AI79" s="361" t="s">
        <v>49</v>
      </c>
      <c r="AJ79" s="361" t="s">
        <v>49</v>
      </c>
      <c r="AK79" s="361" t="s">
        <v>63</v>
      </c>
      <c r="AL79" s="361" t="s">
        <v>63</v>
      </c>
      <c r="AM79" s="361" t="s">
        <v>63</v>
      </c>
      <c r="AN79" s="361" t="s">
        <v>63</v>
      </c>
      <c r="AO79" s="361" t="s">
        <v>63</v>
      </c>
      <c r="AP79" s="361" t="s">
        <v>63</v>
      </c>
      <c r="AQ79" s="361" t="s">
        <v>63</v>
      </c>
      <c r="AR79" s="361" t="s">
        <v>63</v>
      </c>
      <c r="AS79" s="361" t="s">
        <v>63</v>
      </c>
      <c r="AT79" s="361" t="s">
        <v>63</v>
      </c>
      <c r="AU79" s="361" t="s">
        <v>63</v>
      </c>
      <c r="AV79" s="361" t="s">
        <v>63</v>
      </c>
      <c r="AW79" s="361" t="s">
        <v>63</v>
      </c>
      <c r="AX79" s="361" t="str">
        <f t="shared" si="8"/>
        <v xml:space="preserve">SEX, AGE, RESIDENCE, WEALTH, </v>
      </c>
      <c r="AZ79" s="344" t="e">
        <f>INDEX('Standard Outcome Indicators'!$C$2:$C$900,MATCH(AY79,'Standard Outcome Indicators'!$B$2:$B$708,0))</f>
        <v>#N/A</v>
      </c>
      <c r="BA79" s="344" t="e">
        <f>INDEX('Standard Outcome Indicators'!$F$2:$F$900,MATCH(AY79,'Standard Outcome Indicators'!$B$2:$B$708,0))</f>
        <v>#N/A</v>
      </c>
      <c r="BB79" s="344" t="e">
        <f>INDEX('Standard Outcome Indicators'!$H$2:$H$900,MATCH(AY79,'Standard Outcome Indicators'!$B$2:$B$708,0))</f>
        <v>#N/A</v>
      </c>
      <c r="BC79" s="344" t="e">
        <f>INDEX('Standard Outcome Indicators'!$Q$2:$Q$900,MATCH(AY79,'Standard Outcome Indicators'!$B$2:$B$708,0))</f>
        <v>#N/A</v>
      </c>
      <c r="BD79" s="344" t="e">
        <f>INDEX('Standard Outcome Indicators'!$R$2:$R$900,MATCH(AY79,'Standard Outcome Indicators'!$B$2:$B$708,0))</f>
        <v>#N/A</v>
      </c>
      <c r="BE79" s="344" t="e">
        <f>INDEX('Standard Outcome Indicators'!$S$2:$S$900,MATCH(AY79,'Standard Outcome Indicators'!$B$2:$B$708,0))</f>
        <v>#N/A</v>
      </c>
      <c r="BF79" s="344" t="e">
        <f>INDEX('Standard Outcome Indicators'!$T$2:$T$900,MATCH(AY79,'Standard Outcome Indicators'!$B$2:$B$708,0))</f>
        <v>#N/A</v>
      </c>
      <c r="BG79" s="344" t="e">
        <f>INDEX('Standard Outcome Indicators'!$U$2:$U$900,MATCH(AY79,'Standard Outcome Indicators'!$B$2:$B$708,0))</f>
        <v>#N/A</v>
      </c>
    </row>
    <row r="80" spans="1:59" s="375" customFormat="1" ht="30.75">
      <c r="A80" s="380" t="s">
        <v>1728</v>
      </c>
      <c r="B80" s="381" t="s">
        <v>1999</v>
      </c>
      <c r="C80" s="373" t="s">
        <v>241</v>
      </c>
      <c r="D80" s="443" t="s">
        <v>240</v>
      </c>
      <c r="E80" s="372" t="s">
        <v>242</v>
      </c>
      <c r="F80" s="434" t="s">
        <v>59</v>
      </c>
      <c r="G80" s="434" t="str">
        <f>INDEX('Dashboard Indicators'!$P$2:$P$900,MATCH(C80,'Dashboard Indicators'!$I$2:$I$900,0))</f>
        <v>Yes</v>
      </c>
      <c r="H80" s="434" t="str">
        <f>INDEX('Dashboard Indicators'!$O$2:$O$900,MATCH(C80,'Dashboard Indicators'!$I$2:$I$900,0))</f>
        <v>Yes</v>
      </c>
      <c r="I80" s="433" t="s">
        <v>49</v>
      </c>
      <c r="J80" s="433" t="s">
        <v>49</v>
      </c>
      <c r="K80" s="433" t="s">
        <v>49</v>
      </c>
      <c r="L80" s="433" t="s">
        <v>49</v>
      </c>
      <c r="M80" s="433" t="s">
        <v>49</v>
      </c>
      <c r="N80" s="433" t="s">
        <v>49</v>
      </c>
      <c r="O80" s="372" t="s">
        <v>2000</v>
      </c>
      <c r="P80" s="345" t="str">
        <f t="shared" ref="P80:P110" si="11">IF(F80&lt;&gt;"", IF(Q80="", D80, Q80), "")</f>
        <v>Government expenditure on education (% of GDP)</v>
      </c>
      <c r="Q80" s="345"/>
      <c r="R80" s="372"/>
      <c r="S80" s="433">
        <f t="shared" si="9"/>
        <v>1</v>
      </c>
      <c r="T80" s="374" t="s">
        <v>2001</v>
      </c>
      <c r="U80" s="361" t="s">
        <v>246</v>
      </c>
      <c r="V80" s="344" t="s">
        <v>2002</v>
      </c>
      <c r="W80" s="433" t="s">
        <v>84</v>
      </c>
      <c r="X80" s="433" t="s">
        <v>56</v>
      </c>
      <c r="Y80" s="361">
        <v>2022</v>
      </c>
      <c r="Z80" s="361" t="s">
        <v>1820</v>
      </c>
      <c r="AA80" s="344" t="s">
        <v>2003</v>
      </c>
      <c r="AB80" s="361" t="str">
        <f t="shared" si="7"/>
        <v/>
      </c>
      <c r="AC80" s="433" t="s">
        <v>62</v>
      </c>
      <c r="AD80" s="433" t="s">
        <v>243</v>
      </c>
      <c r="AE80" s="433" t="s">
        <v>122</v>
      </c>
      <c r="AF80" s="433" t="s">
        <v>53</v>
      </c>
      <c r="AG80" s="361" t="s">
        <v>49</v>
      </c>
      <c r="AH80" s="361" t="s">
        <v>49</v>
      </c>
      <c r="AI80" s="361" t="s">
        <v>49</v>
      </c>
      <c r="AJ80" s="361" t="s">
        <v>49</v>
      </c>
      <c r="AK80" s="361" t="s">
        <v>117</v>
      </c>
      <c r="AL80" s="361" t="s">
        <v>117</v>
      </c>
      <c r="AM80" s="361" t="s">
        <v>117</v>
      </c>
      <c r="AN80" s="361" t="s">
        <v>117</v>
      </c>
      <c r="AO80" s="361" t="s">
        <v>117</v>
      </c>
      <c r="AP80" s="361" t="s">
        <v>117</v>
      </c>
      <c r="AQ80" s="361" t="s">
        <v>117</v>
      </c>
      <c r="AR80" s="361" t="s">
        <v>117</v>
      </c>
      <c r="AS80" s="361" t="s">
        <v>117</v>
      </c>
      <c r="AT80" s="361" t="s">
        <v>117</v>
      </c>
      <c r="AU80" s="361" t="s">
        <v>117</v>
      </c>
      <c r="AV80" s="361" t="s">
        <v>117</v>
      </c>
      <c r="AW80" s="361" t="s">
        <v>63</v>
      </c>
      <c r="AX80" s="361" t="str">
        <f t="shared" si="8"/>
        <v xml:space="preserve">SEX, AGE, RESIDENCE, WEALTH, </v>
      </c>
      <c r="AZ80" s="344" t="e">
        <f>INDEX('Standard Outcome Indicators'!$C$2:$C$900,MATCH(AY80,'Standard Outcome Indicators'!$B$2:$B$708,0))</f>
        <v>#N/A</v>
      </c>
      <c r="BA80" s="344" t="e">
        <f>INDEX('Standard Outcome Indicators'!$F$2:$F$900,MATCH(AY80,'Standard Outcome Indicators'!$B$2:$B$708,0))</f>
        <v>#N/A</v>
      </c>
      <c r="BB80" s="344" t="e">
        <f>INDEX('Standard Outcome Indicators'!$H$2:$H$900,MATCH(AY80,'Standard Outcome Indicators'!$B$2:$B$708,0))</f>
        <v>#N/A</v>
      </c>
      <c r="BC80" s="344" t="e">
        <f>INDEX('Standard Outcome Indicators'!$Q$2:$Q$900,MATCH(AY80,'Standard Outcome Indicators'!$B$2:$B$708,0))</f>
        <v>#N/A</v>
      </c>
      <c r="BD80" s="344" t="e">
        <f>INDEX('Standard Outcome Indicators'!$R$2:$R$900,MATCH(AY80,'Standard Outcome Indicators'!$B$2:$B$708,0))</f>
        <v>#N/A</v>
      </c>
      <c r="BE80" s="344" t="e">
        <f>INDEX('Standard Outcome Indicators'!$S$2:$S$900,MATCH(AY80,'Standard Outcome Indicators'!$B$2:$B$708,0))</f>
        <v>#N/A</v>
      </c>
      <c r="BF80" s="344" t="e">
        <f>INDEX('Standard Outcome Indicators'!$T$2:$T$900,MATCH(AY80,'Standard Outcome Indicators'!$B$2:$B$708,0))</f>
        <v>#N/A</v>
      </c>
      <c r="BG80" s="344" t="e">
        <f>INDEX('Standard Outcome Indicators'!$U$2:$U$900,MATCH(AY80,'Standard Outcome Indicators'!$B$2:$B$708,0))</f>
        <v>#N/A</v>
      </c>
    </row>
    <row r="81" spans="1:59" s="376" customFormat="1" ht="30.75">
      <c r="A81" s="380" t="s">
        <v>1728</v>
      </c>
      <c r="B81" s="386" t="s">
        <v>1999</v>
      </c>
      <c r="C81" s="377" t="s">
        <v>249</v>
      </c>
      <c r="D81" s="440" t="s">
        <v>268</v>
      </c>
      <c r="E81" s="370" t="s">
        <v>248</v>
      </c>
      <c r="F81" s="432" t="s">
        <v>59</v>
      </c>
      <c r="G81" s="432" t="str">
        <f>INDEX('Dashboard Indicators'!$P$2:$P$900,MATCH(C81,'Dashboard Indicators'!$I$2:$I$900,0))</f>
        <v>Yes</v>
      </c>
      <c r="H81" s="432" t="str">
        <f>INDEX('Dashboard Indicators'!$O$2:$O$900,MATCH(C81,'Dashboard Indicators'!$I$2:$I$900,0))</f>
        <v>Yes</v>
      </c>
      <c r="I81" s="433" t="s">
        <v>49</v>
      </c>
      <c r="J81" s="433" t="s">
        <v>49</v>
      </c>
      <c r="K81" s="433" t="s">
        <v>49</v>
      </c>
      <c r="L81" s="433" t="s">
        <v>49</v>
      </c>
      <c r="M81" s="433" t="s">
        <v>49</v>
      </c>
      <c r="N81" s="433" t="s">
        <v>49</v>
      </c>
      <c r="O81" s="370" t="s">
        <v>2004</v>
      </c>
      <c r="P81" s="345" t="str">
        <f t="shared" si="11"/>
        <v>General government expenditure on social protection (% of GDP and total government expenditure)</v>
      </c>
      <c r="Q81" s="370" t="s">
        <v>2005</v>
      </c>
      <c r="R81" s="370"/>
      <c r="S81" s="433">
        <f t="shared" si="9"/>
        <v>2</v>
      </c>
      <c r="T81" s="378" t="s">
        <v>102</v>
      </c>
      <c r="U81" s="361" t="s">
        <v>117</v>
      </c>
      <c r="V81" s="344" t="s">
        <v>251</v>
      </c>
      <c r="W81" s="433" t="s">
        <v>84</v>
      </c>
      <c r="X81" s="433" t="s">
        <v>56</v>
      </c>
      <c r="Y81" s="361">
        <v>2021</v>
      </c>
      <c r="Z81" s="361" t="s">
        <v>1780</v>
      </c>
      <c r="AA81" s="344" t="s">
        <v>2006</v>
      </c>
      <c r="AB81" s="361" t="str">
        <f t="shared" si="7"/>
        <v/>
      </c>
      <c r="AC81" s="433" t="s">
        <v>62</v>
      </c>
      <c r="AD81" s="433" t="s">
        <v>250</v>
      </c>
      <c r="AE81" s="433" t="s">
        <v>122</v>
      </c>
      <c r="AF81" s="433" t="s">
        <v>59</v>
      </c>
      <c r="AG81" s="361" t="s">
        <v>49</v>
      </c>
      <c r="AH81" s="361" t="s">
        <v>49</v>
      </c>
      <c r="AI81" s="361" t="s">
        <v>49</v>
      </c>
      <c r="AJ81" s="361" t="s">
        <v>49</v>
      </c>
      <c r="AK81" s="361" t="s">
        <v>117</v>
      </c>
      <c r="AL81" s="361" t="s">
        <v>117</v>
      </c>
      <c r="AM81" s="361" t="s">
        <v>117</v>
      </c>
      <c r="AN81" s="361" t="s">
        <v>117</v>
      </c>
      <c r="AO81" s="361" t="s">
        <v>117</v>
      </c>
      <c r="AP81" s="361" t="s">
        <v>117</v>
      </c>
      <c r="AQ81" s="361" t="s">
        <v>117</v>
      </c>
      <c r="AR81" s="361" t="s">
        <v>117</v>
      </c>
      <c r="AS81" s="361" t="s">
        <v>117</v>
      </c>
      <c r="AT81" s="361" t="s">
        <v>117</v>
      </c>
      <c r="AU81" s="361" t="s">
        <v>117</v>
      </c>
      <c r="AV81" s="361" t="s">
        <v>117</v>
      </c>
      <c r="AW81" s="361" t="s">
        <v>63</v>
      </c>
      <c r="AX81" s="361" t="str">
        <f t="shared" si="8"/>
        <v xml:space="preserve">SEX, AGE, RESIDENCE, WEALTH, </v>
      </c>
      <c r="AZ81" s="344" t="e">
        <f>INDEX('Standard Outcome Indicators'!$C$2:$C$900,MATCH(AY81,'Standard Outcome Indicators'!$B$2:$B$708,0))</f>
        <v>#N/A</v>
      </c>
      <c r="BA81" s="344" t="e">
        <f>INDEX('Standard Outcome Indicators'!$F$2:$F$900,MATCH(AY81,'Standard Outcome Indicators'!$B$2:$B$708,0))</f>
        <v>#N/A</v>
      </c>
      <c r="BB81" s="344" t="e">
        <f>INDEX('Standard Outcome Indicators'!$H$2:$H$900,MATCH(AY81,'Standard Outcome Indicators'!$B$2:$B$708,0))</f>
        <v>#N/A</v>
      </c>
      <c r="BC81" s="344" t="e">
        <f>INDEX('Standard Outcome Indicators'!$Q$2:$Q$900,MATCH(AY81,'Standard Outcome Indicators'!$B$2:$B$708,0))</f>
        <v>#N/A</v>
      </c>
      <c r="BD81" s="344" t="e">
        <f>INDEX('Standard Outcome Indicators'!$R$2:$R$900,MATCH(AY81,'Standard Outcome Indicators'!$B$2:$B$708,0))</f>
        <v>#N/A</v>
      </c>
      <c r="BE81" s="344" t="e">
        <f>INDEX('Standard Outcome Indicators'!$S$2:$S$900,MATCH(AY81,'Standard Outcome Indicators'!$B$2:$B$708,0))</f>
        <v>#N/A</v>
      </c>
      <c r="BF81" s="344" t="e">
        <f>INDEX('Standard Outcome Indicators'!$T$2:$T$900,MATCH(AY81,'Standard Outcome Indicators'!$B$2:$B$708,0))</f>
        <v>#N/A</v>
      </c>
      <c r="BG81" s="344" t="e">
        <f>INDEX('Standard Outcome Indicators'!$U$2:$U$900,MATCH(AY81,'Standard Outcome Indicators'!$B$2:$B$708,0))</f>
        <v>#N/A</v>
      </c>
    </row>
    <row r="82" spans="1:59" s="376" customFormat="1" ht="45.75">
      <c r="A82" s="380" t="s">
        <v>1728</v>
      </c>
      <c r="B82" s="386" t="s">
        <v>1999</v>
      </c>
      <c r="C82" s="377" t="s">
        <v>1197</v>
      </c>
      <c r="D82" s="440" t="s">
        <v>2007</v>
      </c>
      <c r="E82" s="370" t="s">
        <v>1196</v>
      </c>
      <c r="F82" s="436" t="s">
        <v>59</v>
      </c>
      <c r="G82" s="432" t="str">
        <f>INDEX('Dashboard Indicators'!$P$2:$P$900,MATCH(C82,'Dashboard Indicators'!$I$2:$I$900,0))</f>
        <v>Yes</v>
      </c>
      <c r="H82" s="432"/>
      <c r="I82" s="433" t="s">
        <v>49</v>
      </c>
      <c r="J82" s="433" t="s">
        <v>49</v>
      </c>
      <c r="K82" s="433" t="s">
        <v>49</v>
      </c>
      <c r="L82" s="433" t="s">
        <v>49</v>
      </c>
      <c r="M82" s="433" t="s">
        <v>49</v>
      </c>
      <c r="N82" s="433" t="s">
        <v>49</v>
      </c>
      <c r="O82" s="370"/>
      <c r="P82" s="345" t="str">
        <f t="shared" si="11"/>
        <v>General government expenditure on social protection (% of GDP and total government expenditure)</v>
      </c>
      <c r="Q82" s="370" t="s">
        <v>2005</v>
      </c>
      <c r="R82" s="370"/>
      <c r="S82" s="433">
        <f t="shared" si="9"/>
        <v>2</v>
      </c>
      <c r="T82" s="378" t="s">
        <v>102</v>
      </c>
      <c r="U82" s="361" t="s">
        <v>313</v>
      </c>
      <c r="V82" s="344" t="s">
        <v>138</v>
      </c>
      <c r="W82" s="433" t="s">
        <v>84</v>
      </c>
      <c r="X82" s="433" t="s">
        <v>56</v>
      </c>
      <c r="Y82" s="361">
        <v>2021</v>
      </c>
      <c r="Z82" s="361" t="s">
        <v>1780</v>
      </c>
      <c r="AA82" s="344" t="s">
        <v>2006</v>
      </c>
      <c r="AB82" s="361" t="str">
        <f t="shared" si="7"/>
        <v/>
      </c>
      <c r="AC82" s="433"/>
      <c r="AD82" s="433" t="s">
        <v>53</v>
      </c>
      <c r="AE82" s="433" t="s">
        <v>122</v>
      </c>
      <c r="AF82" s="433" t="s">
        <v>53</v>
      </c>
      <c r="AG82" s="361" t="s">
        <v>49</v>
      </c>
      <c r="AH82" s="361" t="s">
        <v>49</v>
      </c>
      <c r="AI82" s="361" t="s">
        <v>49</v>
      </c>
      <c r="AJ82" s="361" t="s">
        <v>49</v>
      </c>
      <c r="AK82" s="361" t="s">
        <v>117</v>
      </c>
      <c r="AL82" s="361" t="s">
        <v>117</v>
      </c>
      <c r="AM82" s="361" t="s">
        <v>117</v>
      </c>
      <c r="AN82" s="361" t="s">
        <v>117</v>
      </c>
      <c r="AO82" s="361" t="s">
        <v>117</v>
      </c>
      <c r="AP82" s="361" t="s">
        <v>117</v>
      </c>
      <c r="AQ82" s="361" t="s">
        <v>117</v>
      </c>
      <c r="AR82" s="361" t="s">
        <v>117</v>
      </c>
      <c r="AS82" s="361" t="s">
        <v>117</v>
      </c>
      <c r="AT82" s="361" t="s">
        <v>117</v>
      </c>
      <c r="AU82" s="361" t="s">
        <v>117</v>
      </c>
      <c r="AV82" s="361" t="s">
        <v>117</v>
      </c>
      <c r="AW82" s="361" t="s">
        <v>63</v>
      </c>
      <c r="AX82" s="361" t="str">
        <f t="shared" si="8"/>
        <v xml:space="preserve">SEX, AGE, RESIDENCE, WEALTH, </v>
      </c>
      <c r="AZ82" s="344" t="e">
        <f>INDEX('Standard Outcome Indicators'!$C$2:$C$900,MATCH(AY82,'Standard Outcome Indicators'!$B$2:$B$708,0))</f>
        <v>#N/A</v>
      </c>
      <c r="BA82" s="344" t="e">
        <f>INDEX('Standard Outcome Indicators'!$F$2:$F$900,MATCH(AY82,'Standard Outcome Indicators'!$B$2:$B$708,0))</f>
        <v>#N/A</v>
      </c>
      <c r="BB82" s="344" t="e">
        <f>INDEX('Standard Outcome Indicators'!$H$2:$H$900,MATCH(AY82,'Standard Outcome Indicators'!$B$2:$B$708,0))</f>
        <v>#N/A</v>
      </c>
      <c r="BC82" s="344" t="e">
        <f>INDEX('Standard Outcome Indicators'!$Q$2:$Q$900,MATCH(AY82,'Standard Outcome Indicators'!$B$2:$B$708,0))</f>
        <v>#N/A</v>
      </c>
      <c r="BD82" s="344" t="e">
        <f>INDEX('Standard Outcome Indicators'!$R$2:$R$900,MATCH(AY82,'Standard Outcome Indicators'!$B$2:$B$708,0))</f>
        <v>#N/A</v>
      </c>
      <c r="BE82" s="344" t="e">
        <f>INDEX('Standard Outcome Indicators'!$S$2:$S$900,MATCH(AY82,'Standard Outcome Indicators'!$B$2:$B$708,0))</f>
        <v>#N/A</v>
      </c>
      <c r="BF82" s="344" t="e">
        <f>INDEX('Standard Outcome Indicators'!$T$2:$T$900,MATCH(AY82,'Standard Outcome Indicators'!$B$2:$B$708,0))</f>
        <v>#N/A</v>
      </c>
      <c r="BG82" s="344" t="e">
        <f>INDEX('Standard Outcome Indicators'!$U$2:$U$900,MATCH(AY82,'Standard Outcome Indicators'!$B$2:$B$708,0))</f>
        <v>#N/A</v>
      </c>
    </row>
    <row r="83" spans="1:59" ht="30.75">
      <c r="A83" s="380" t="s">
        <v>1728</v>
      </c>
      <c r="B83" s="386" t="s">
        <v>1999</v>
      </c>
      <c r="C83" s="373" t="s">
        <v>253</v>
      </c>
      <c r="D83" s="443" t="s">
        <v>252</v>
      </c>
      <c r="E83" s="345" t="s">
        <v>252</v>
      </c>
      <c r="F83" s="434" t="s">
        <v>59</v>
      </c>
      <c r="G83" s="434" t="s">
        <v>59</v>
      </c>
      <c r="H83" s="434"/>
      <c r="I83" s="433" t="s">
        <v>49</v>
      </c>
      <c r="J83" s="433" t="s">
        <v>49</v>
      </c>
      <c r="K83" s="433" t="s">
        <v>49</v>
      </c>
      <c r="L83" s="433" t="s">
        <v>49</v>
      </c>
      <c r="M83" s="433" t="s">
        <v>49</v>
      </c>
      <c r="N83" s="433" t="s">
        <v>49</v>
      </c>
      <c r="O83" s="414"/>
      <c r="P83" s="345" t="str">
        <f t="shared" si="11"/>
        <v>Expenditure on family-children benefits (% of GDP and expenditure on social benefits), by type of benefit</v>
      </c>
      <c r="Q83" s="420" t="s">
        <v>2008</v>
      </c>
      <c r="R83" s="345"/>
      <c r="S83" s="433">
        <f t="shared" si="9"/>
        <v>2</v>
      </c>
      <c r="T83" s="361" t="s">
        <v>102</v>
      </c>
      <c r="U83" s="361" t="s">
        <v>255</v>
      </c>
      <c r="V83" s="344" t="s">
        <v>2009</v>
      </c>
      <c r="W83" s="433" t="s">
        <v>84</v>
      </c>
      <c r="X83" s="433" t="s">
        <v>56</v>
      </c>
      <c r="Y83" s="361">
        <v>2021</v>
      </c>
      <c r="Z83" s="361">
        <v>60</v>
      </c>
      <c r="AA83" s="344" t="s">
        <v>2010</v>
      </c>
      <c r="AB83" s="361" t="str">
        <f t="shared" si="7"/>
        <v/>
      </c>
      <c r="AD83" s="433">
        <v>0</v>
      </c>
      <c r="AE83" s="433">
        <v>0</v>
      </c>
      <c r="AF83" s="433">
        <v>0</v>
      </c>
      <c r="AG83" s="361" t="s">
        <v>49</v>
      </c>
      <c r="AH83" s="361" t="s">
        <v>49</v>
      </c>
      <c r="AI83" s="361" t="s">
        <v>49</v>
      </c>
      <c r="AJ83" s="361" t="s">
        <v>49</v>
      </c>
      <c r="AK83" s="361">
        <v>0</v>
      </c>
      <c r="AL83" s="361">
        <v>0</v>
      </c>
      <c r="AM83" s="361">
        <v>0</v>
      </c>
      <c r="AN83" s="361">
        <v>0</v>
      </c>
      <c r="AO83" s="361">
        <v>0</v>
      </c>
      <c r="AP83" s="361">
        <v>0</v>
      </c>
      <c r="AQ83" s="361">
        <v>0</v>
      </c>
      <c r="AR83" s="361">
        <v>0</v>
      </c>
      <c r="AS83" s="361">
        <v>0</v>
      </c>
      <c r="AT83" s="361">
        <v>0</v>
      </c>
      <c r="AU83" s="361">
        <v>0</v>
      </c>
      <c r="AV83" s="361">
        <v>0</v>
      </c>
      <c r="AW83" s="361">
        <v>0</v>
      </c>
      <c r="AX83" s="361" t="str">
        <f t="shared" si="8"/>
        <v>SEX, AGE, RESIDENCE, WEALTH, 0</v>
      </c>
      <c r="AZ83" s="344" t="e">
        <f>INDEX('Standard Outcome Indicators'!$C$2:$C$900,MATCH(AY83,'Standard Outcome Indicators'!$B$2:$B$708,0))</f>
        <v>#N/A</v>
      </c>
      <c r="BA83" s="344" t="e">
        <f>INDEX('Standard Outcome Indicators'!$F$2:$F$900,MATCH(AY83,'Standard Outcome Indicators'!$B$2:$B$708,0))</f>
        <v>#N/A</v>
      </c>
      <c r="BB83" s="344" t="e">
        <f>INDEX('Standard Outcome Indicators'!$H$2:$H$900,MATCH(AY83,'Standard Outcome Indicators'!$B$2:$B$708,0))</f>
        <v>#N/A</v>
      </c>
      <c r="BC83" s="344" t="e">
        <f>INDEX('Standard Outcome Indicators'!$Q$2:$Q$900,MATCH(AY83,'Standard Outcome Indicators'!$B$2:$B$708,0))</f>
        <v>#N/A</v>
      </c>
      <c r="BD83" s="344" t="e">
        <f>INDEX('Standard Outcome Indicators'!$R$2:$R$900,MATCH(AY83,'Standard Outcome Indicators'!$B$2:$B$708,0))</f>
        <v>#N/A</v>
      </c>
      <c r="BE83" s="344" t="e">
        <f>INDEX('Standard Outcome Indicators'!$S$2:$S$900,MATCH(AY83,'Standard Outcome Indicators'!$B$2:$B$708,0))</f>
        <v>#N/A</v>
      </c>
      <c r="BF83" s="344" t="e">
        <f>INDEX('Standard Outcome Indicators'!$T$2:$T$900,MATCH(AY83,'Standard Outcome Indicators'!$B$2:$B$708,0))</f>
        <v>#N/A</v>
      </c>
      <c r="BG83" s="344" t="e">
        <f>INDEX('Standard Outcome Indicators'!$U$2:$U$900,MATCH(AY83,'Standard Outcome Indicators'!$B$2:$B$708,0))</f>
        <v>#N/A</v>
      </c>
    </row>
    <row r="84" spans="1:59" ht="30.75">
      <c r="A84" s="380" t="s">
        <v>1728</v>
      </c>
      <c r="B84" s="386" t="s">
        <v>1999</v>
      </c>
      <c r="C84" s="346" t="s">
        <v>257</v>
      </c>
      <c r="D84" s="438" t="s">
        <v>256</v>
      </c>
      <c r="E84" s="345" t="s">
        <v>256</v>
      </c>
      <c r="F84" s="433" t="s">
        <v>59</v>
      </c>
      <c r="G84" s="433" t="str">
        <f>INDEX('Dashboard Indicators'!$P$2:$P$900,MATCH(C84,'Dashboard Indicators'!$I$2:$I$900,0))</f>
        <v>Yes</v>
      </c>
      <c r="H84" s="433" t="str">
        <f>INDEX('Dashboard Indicators'!$O$2:$O$900,MATCH(C84,'Dashboard Indicators'!$I$2:$I$900,0))</f>
        <v>Yes</v>
      </c>
      <c r="I84" s="433" t="s">
        <v>49</v>
      </c>
      <c r="J84" s="433" t="s">
        <v>49</v>
      </c>
      <c r="K84" s="433" t="s">
        <v>49</v>
      </c>
      <c r="L84" s="433" t="s">
        <v>49</v>
      </c>
      <c r="M84" s="433" t="s">
        <v>49</v>
      </c>
      <c r="N84" s="433" t="s">
        <v>49</v>
      </c>
      <c r="O84" s="345" t="s">
        <v>2011</v>
      </c>
      <c r="P84" s="345" t="str">
        <f t="shared" si="11"/>
        <v>Expenditure on family-children benefits (% of GDP and expenditure on social benefits), by type of benefit</v>
      </c>
      <c r="Q84" s="420" t="s">
        <v>2008</v>
      </c>
      <c r="R84" s="345"/>
      <c r="S84" s="433">
        <f t="shared" si="9"/>
        <v>2</v>
      </c>
      <c r="T84" s="361" t="s">
        <v>102</v>
      </c>
      <c r="U84" s="361" t="s">
        <v>255</v>
      </c>
      <c r="V84" s="344" t="s">
        <v>2009</v>
      </c>
      <c r="W84" s="433" t="s">
        <v>84</v>
      </c>
      <c r="X84" s="433" t="s">
        <v>56</v>
      </c>
      <c r="Y84" s="361">
        <v>2021</v>
      </c>
      <c r="Z84" s="361">
        <v>60</v>
      </c>
      <c r="AA84" s="344" t="s">
        <v>2010</v>
      </c>
      <c r="AB84" s="361" t="str">
        <f t="shared" si="7"/>
        <v/>
      </c>
      <c r="AD84" s="433">
        <v>0</v>
      </c>
      <c r="AE84" s="433">
        <v>0</v>
      </c>
      <c r="AF84" s="433">
        <v>0</v>
      </c>
      <c r="AG84" s="361" t="s">
        <v>49</v>
      </c>
      <c r="AH84" s="361" t="s">
        <v>49</v>
      </c>
      <c r="AI84" s="361" t="s">
        <v>49</v>
      </c>
      <c r="AJ84" s="361" t="s">
        <v>49</v>
      </c>
      <c r="AK84" s="361">
        <v>0</v>
      </c>
      <c r="AL84" s="361">
        <v>0</v>
      </c>
      <c r="AM84" s="361">
        <v>0</v>
      </c>
      <c r="AN84" s="361">
        <v>0</v>
      </c>
      <c r="AO84" s="361">
        <v>0</v>
      </c>
      <c r="AP84" s="361">
        <v>0</v>
      </c>
      <c r="AQ84" s="361">
        <v>0</v>
      </c>
      <c r="AR84" s="361">
        <v>0</v>
      </c>
      <c r="AS84" s="361">
        <v>0</v>
      </c>
      <c r="AT84" s="361">
        <v>0</v>
      </c>
      <c r="AU84" s="361">
        <v>0</v>
      </c>
      <c r="AV84" s="361">
        <v>0</v>
      </c>
      <c r="AW84" s="361">
        <v>0</v>
      </c>
      <c r="AX84" s="361" t="str">
        <f t="shared" si="8"/>
        <v>SEX, AGE, RESIDENCE, WEALTH, 0</v>
      </c>
      <c r="AZ84" s="344" t="e">
        <f>INDEX('Standard Outcome Indicators'!$C$2:$C$900,MATCH(AY84,'Standard Outcome Indicators'!$B$2:$B$708,0))</f>
        <v>#N/A</v>
      </c>
      <c r="BA84" s="344" t="e">
        <f>INDEX('Standard Outcome Indicators'!$F$2:$F$900,MATCH(AY84,'Standard Outcome Indicators'!$B$2:$B$708,0))</f>
        <v>#N/A</v>
      </c>
      <c r="BB84" s="344" t="e">
        <f>INDEX('Standard Outcome Indicators'!$H$2:$H$900,MATCH(AY84,'Standard Outcome Indicators'!$B$2:$B$708,0))</f>
        <v>#N/A</v>
      </c>
      <c r="BC84" s="344" t="e">
        <f>INDEX('Standard Outcome Indicators'!$Q$2:$Q$900,MATCH(AY84,'Standard Outcome Indicators'!$B$2:$B$708,0))</f>
        <v>#N/A</v>
      </c>
      <c r="BD84" s="344" t="e">
        <f>INDEX('Standard Outcome Indicators'!$R$2:$R$900,MATCH(AY84,'Standard Outcome Indicators'!$B$2:$B$708,0))</f>
        <v>#N/A</v>
      </c>
      <c r="BE84" s="344" t="e">
        <f>INDEX('Standard Outcome Indicators'!$S$2:$S$900,MATCH(AY84,'Standard Outcome Indicators'!$B$2:$B$708,0))</f>
        <v>#N/A</v>
      </c>
      <c r="BF84" s="344" t="e">
        <f>INDEX('Standard Outcome Indicators'!$T$2:$T$900,MATCH(AY84,'Standard Outcome Indicators'!$B$2:$B$708,0))</f>
        <v>#N/A</v>
      </c>
      <c r="BG84" s="344" t="e">
        <f>INDEX('Standard Outcome Indicators'!$U$2:$U$900,MATCH(AY84,'Standard Outcome Indicators'!$B$2:$B$708,0))</f>
        <v>#N/A</v>
      </c>
    </row>
    <row r="85" spans="1:59" ht="30.75">
      <c r="A85" s="380" t="s">
        <v>1728</v>
      </c>
      <c r="B85" s="386" t="s">
        <v>1999</v>
      </c>
      <c r="C85" s="373" t="s">
        <v>2012</v>
      </c>
      <c r="D85" s="443" t="s">
        <v>2013</v>
      </c>
      <c r="E85" s="345" t="s">
        <v>2013</v>
      </c>
      <c r="F85" s="434" t="s">
        <v>59</v>
      </c>
      <c r="G85" s="434" t="s">
        <v>59</v>
      </c>
      <c r="H85" s="434"/>
      <c r="I85" s="433" t="s">
        <v>49</v>
      </c>
      <c r="J85" s="433" t="s">
        <v>49</v>
      </c>
      <c r="K85" s="433" t="s">
        <v>49</v>
      </c>
      <c r="L85" s="433" t="s">
        <v>49</v>
      </c>
      <c r="M85" s="433" t="s">
        <v>49</v>
      </c>
      <c r="N85" s="433" t="s">
        <v>49</v>
      </c>
      <c r="O85" s="414"/>
      <c r="P85" s="345" t="str">
        <f t="shared" si="11"/>
        <v>Expenditure on family-children benefits (% of GDP and expenditure on social benefits), by type of benefit</v>
      </c>
      <c r="Q85" s="420" t="s">
        <v>2008</v>
      </c>
      <c r="R85" s="438" t="s">
        <v>252</v>
      </c>
      <c r="S85" s="433">
        <f t="shared" si="9"/>
        <v>3</v>
      </c>
      <c r="T85" s="361" t="s">
        <v>102</v>
      </c>
      <c r="U85" s="361" t="s">
        <v>63</v>
      </c>
      <c r="V85" s="344" t="s">
        <v>2009</v>
      </c>
      <c r="W85" s="433" t="s">
        <v>63</v>
      </c>
      <c r="X85" s="433" t="s">
        <v>63</v>
      </c>
      <c r="Y85" s="361">
        <v>2021</v>
      </c>
      <c r="Z85" s="361">
        <v>60</v>
      </c>
      <c r="AA85" s="344" t="s">
        <v>2010</v>
      </c>
      <c r="AB85" s="361" t="str">
        <f t="shared" si="7"/>
        <v/>
      </c>
      <c r="AC85" s="433" t="s">
        <v>63</v>
      </c>
      <c r="AD85" s="433" t="s">
        <v>63</v>
      </c>
      <c r="AE85" s="433" t="s">
        <v>63</v>
      </c>
      <c r="AF85" s="433" t="s">
        <v>63</v>
      </c>
      <c r="AG85" s="361" t="s">
        <v>49</v>
      </c>
      <c r="AH85" s="361" t="s">
        <v>49</v>
      </c>
      <c r="AI85" s="361" t="s">
        <v>49</v>
      </c>
      <c r="AJ85" s="361" t="s">
        <v>49</v>
      </c>
      <c r="AK85" s="361" t="s">
        <v>63</v>
      </c>
      <c r="AL85" s="361" t="s">
        <v>63</v>
      </c>
      <c r="AM85" s="361" t="s">
        <v>63</v>
      </c>
      <c r="AN85" s="361" t="s">
        <v>63</v>
      </c>
      <c r="AO85" s="361" t="s">
        <v>63</v>
      </c>
      <c r="AP85" s="361" t="s">
        <v>63</v>
      </c>
      <c r="AQ85" s="361" t="s">
        <v>63</v>
      </c>
      <c r="AR85" s="361" t="s">
        <v>63</v>
      </c>
      <c r="AS85" s="361" t="s">
        <v>63</v>
      </c>
      <c r="AT85" s="361" t="s">
        <v>63</v>
      </c>
      <c r="AU85" s="361" t="s">
        <v>63</v>
      </c>
      <c r="AV85" s="361" t="s">
        <v>63</v>
      </c>
      <c r="AW85" s="361" t="s">
        <v>63</v>
      </c>
      <c r="AX85" s="361" t="str">
        <f t="shared" si="8"/>
        <v xml:space="preserve">SEX, AGE, RESIDENCE, WEALTH, </v>
      </c>
      <c r="AZ85" s="344" t="e">
        <f>INDEX('Standard Outcome Indicators'!$C$2:$C$900,MATCH(AY85,'Standard Outcome Indicators'!$B$2:$B$708,0))</f>
        <v>#N/A</v>
      </c>
      <c r="BA85" s="344" t="e">
        <f>INDEX('Standard Outcome Indicators'!$F$2:$F$900,MATCH(AY85,'Standard Outcome Indicators'!$B$2:$B$708,0))</f>
        <v>#N/A</v>
      </c>
      <c r="BB85" s="344" t="e">
        <f>INDEX('Standard Outcome Indicators'!$H$2:$H$900,MATCH(AY85,'Standard Outcome Indicators'!$B$2:$B$708,0))</f>
        <v>#N/A</v>
      </c>
      <c r="BC85" s="344" t="e">
        <f>INDEX('Standard Outcome Indicators'!$Q$2:$Q$900,MATCH(AY85,'Standard Outcome Indicators'!$B$2:$B$708,0))</f>
        <v>#N/A</v>
      </c>
      <c r="BD85" s="344" t="e">
        <f>INDEX('Standard Outcome Indicators'!$R$2:$R$900,MATCH(AY85,'Standard Outcome Indicators'!$B$2:$B$708,0))</f>
        <v>#N/A</v>
      </c>
      <c r="BE85" s="344" t="e">
        <f>INDEX('Standard Outcome Indicators'!$S$2:$S$900,MATCH(AY85,'Standard Outcome Indicators'!$B$2:$B$708,0))</f>
        <v>#N/A</v>
      </c>
      <c r="BF85" s="344" t="e">
        <f>INDEX('Standard Outcome Indicators'!$T$2:$T$900,MATCH(AY85,'Standard Outcome Indicators'!$B$2:$B$708,0))</f>
        <v>#N/A</v>
      </c>
      <c r="BG85" s="344" t="e">
        <f>INDEX('Standard Outcome Indicators'!$U$2:$U$900,MATCH(AY85,'Standard Outcome Indicators'!$B$2:$B$708,0))</f>
        <v>#N/A</v>
      </c>
    </row>
    <row r="86" spans="1:59" ht="30.75">
      <c r="A86" s="380" t="s">
        <v>1728</v>
      </c>
      <c r="B86" s="386" t="s">
        <v>1999</v>
      </c>
      <c r="C86" s="373" t="s">
        <v>2014</v>
      </c>
      <c r="D86" s="443" t="s">
        <v>2015</v>
      </c>
      <c r="E86" s="345" t="s">
        <v>2015</v>
      </c>
      <c r="F86" s="434" t="s">
        <v>59</v>
      </c>
      <c r="G86" s="434" t="s">
        <v>59</v>
      </c>
      <c r="H86" s="434"/>
      <c r="I86" s="433" t="s">
        <v>49</v>
      </c>
      <c r="J86" s="433" t="s">
        <v>49</v>
      </c>
      <c r="K86" s="433" t="s">
        <v>49</v>
      </c>
      <c r="L86" s="433" t="s">
        <v>49</v>
      </c>
      <c r="M86" s="433" t="s">
        <v>49</v>
      </c>
      <c r="N86" s="433" t="s">
        <v>49</v>
      </c>
      <c r="O86" s="414"/>
      <c r="P86" s="345" t="str">
        <f t="shared" si="11"/>
        <v>Expenditure on family-children benefits (% of GDP and expenditure on social benefits), by type of benefit</v>
      </c>
      <c r="Q86" s="420" t="s">
        <v>2008</v>
      </c>
      <c r="R86" s="345" t="s">
        <v>252</v>
      </c>
      <c r="S86" s="433">
        <f t="shared" si="9"/>
        <v>3</v>
      </c>
      <c r="T86" s="361" t="s">
        <v>102</v>
      </c>
      <c r="U86" s="361" t="s">
        <v>63</v>
      </c>
      <c r="V86" s="344" t="s">
        <v>2009</v>
      </c>
      <c r="W86" s="433" t="s">
        <v>63</v>
      </c>
      <c r="X86" s="433" t="s">
        <v>63</v>
      </c>
      <c r="Y86" s="361">
        <v>2021</v>
      </c>
      <c r="Z86" s="361">
        <v>60</v>
      </c>
      <c r="AA86" s="344" t="s">
        <v>2010</v>
      </c>
      <c r="AB86" s="361" t="str">
        <f t="shared" si="7"/>
        <v/>
      </c>
      <c r="AC86" s="433" t="s">
        <v>63</v>
      </c>
      <c r="AD86" s="433" t="s">
        <v>63</v>
      </c>
      <c r="AE86" s="433" t="s">
        <v>63</v>
      </c>
      <c r="AF86" s="433" t="s">
        <v>63</v>
      </c>
      <c r="AG86" s="361" t="s">
        <v>49</v>
      </c>
      <c r="AH86" s="361" t="s">
        <v>49</v>
      </c>
      <c r="AI86" s="361" t="s">
        <v>49</v>
      </c>
      <c r="AJ86" s="361" t="s">
        <v>49</v>
      </c>
      <c r="AK86" s="361" t="s">
        <v>63</v>
      </c>
      <c r="AL86" s="361" t="s">
        <v>63</v>
      </c>
      <c r="AM86" s="361" t="s">
        <v>63</v>
      </c>
      <c r="AN86" s="361" t="s">
        <v>63</v>
      </c>
      <c r="AO86" s="361" t="s">
        <v>63</v>
      </c>
      <c r="AP86" s="361" t="s">
        <v>63</v>
      </c>
      <c r="AQ86" s="361" t="s">
        <v>63</v>
      </c>
      <c r="AR86" s="361" t="s">
        <v>63</v>
      </c>
      <c r="AS86" s="361" t="s">
        <v>63</v>
      </c>
      <c r="AT86" s="361" t="s">
        <v>63</v>
      </c>
      <c r="AU86" s="361" t="s">
        <v>63</v>
      </c>
      <c r="AV86" s="361" t="s">
        <v>63</v>
      </c>
      <c r="AW86" s="361" t="s">
        <v>63</v>
      </c>
      <c r="AX86" s="361" t="str">
        <f t="shared" si="8"/>
        <v xml:space="preserve">SEX, AGE, RESIDENCE, WEALTH, </v>
      </c>
      <c r="AZ86" s="344" t="e">
        <f>INDEX('Standard Outcome Indicators'!$C$2:$C$900,MATCH(AY86,'Standard Outcome Indicators'!$B$2:$B$708,0))</f>
        <v>#N/A</v>
      </c>
      <c r="BA86" s="344" t="e">
        <f>INDEX('Standard Outcome Indicators'!$F$2:$F$900,MATCH(AY86,'Standard Outcome Indicators'!$B$2:$B$708,0))</f>
        <v>#N/A</v>
      </c>
      <c r="BB86" s="344" t="e">
        <f>INDEX('Standard Outcome Indicators'!$H$2:$H$900,MATCH(AY86,'Standard Outcome Indicators'!$B$2:$B$708,0))</f>
        <v>#N/A</v>
      </c>
      <c r="BC86" s="344" t="e">
        <f>INDEX('Standard Outcome Indicators'!$Q$2:$Q$900,MATCH(AY86,'Standard Outcome Indicators'!$B$2:$B$708,0))</f>
        <v>#N/A</v>
      </c>
      <c r="BD86" s="344" t="e">
        <f>INDEX('Standard Outcome Indicators'!$R$2:$R$900,MATCH(AY86,'Standard Outcome Indicators'!$B$2:$B$708,0))</f>
        <v>#N/A</v>
      </c>
      <c r="BE86" s="344" t="e">
        <f>INDEX('Standard Outcome Indicators'!$S$2:$S$900,MATCH(AY86,'Standard Outcome Indicators'!$B$2:$B$708,0))</f>
        <v>#N/A</v>
      </c>
      <c r="BF86" s="344" t="e">
        <f>INDEX('Standard Outcome Indicators'!$T$2:$T$900,MATCH(AY86,'Standard Outcome Indicators'!$B$2:$B$708,0))</f>
        <v>#N/A</v>
      </c>
      <c r="BG86" s="344" t="e">
        <f>INDEX('Standard Outcome Indicators'!$U$2:$U$900,MATCH(AY86,'Standard Outcome Indicators'!$B$2:$B$708,0))</f>
        <v>#N/A</v>
      </c>
    </row>
    <row r="87" spans="1:59" ht="30.75">
      <c r="A87" s="380" t="s">
        <v>1728</v>
      </c>
      <c r="B87" s="386" t="s">
        <v>1999</v>
      </c>
      <c r="C87" s="373" t="s">
        <v>2016</v>
      </c>
      <c r="D87" s="443" t="s">
        <v>2017</v>
      </c>
      <c r="E87" s="345" t="s">
        <v>2017</v>
      </c>
      <c r="F87" s="434" t="s">
        <v>59</v>
      </c>
      <c r="G87" s="434" t="s">
        <v>59</v>
      </c>
      <c r="H87" s="434"/>
      <c r="I87" s="433" t="s">
        <v>49</v>
      </c>
      <c r="J87" s="433" t="s">
        <v>49</v>
      </c>
      <c r="K87" s="433" t="s">
        <v>49</v>
      </c>
      <c r="L87" s="433" t="s">
        <v>49</v>
      </c>
      <c r="M87" s="433" t="s">
        <v>49</v>
      </c>
      <c r="N87" s="433" t="s">
        <v>49</v>
      </c>
      <c r="O87" s="414"/>
      <c r="P87" s="345" t="str">
        <f t="shared" si="11"/>
        <v>Expenditure on family-children benefits (% of GDP and expenditure on social benefits), by type of benefit</v>
      </c>
      <c r="Q87" s="420" t="s">
        <v>2008</v>
      </c>
      <c r="R87" s="345" t="s">
        <v>252</v>
      </c>
      <c r="S87" s="433">
        <f t="shared" si="9"/>
        <v>3</v>
      </c>
      <c r="T87" s="361" t="s">
        <v>102</v>
      </c>
      <c r="U87" s="361" t="s">
        <v>63</v>
      </c>
      <c r="V87" s="344" t="s">
        <v>2009</v>
      </c>
      <c r="W87" s="433" t="s">
        <v>63</v>
      </c>
      <c r="X87" s="433" t="s">
        <v>63</v>
      </c>
      <c r="Y87" s="361">
        <v>2021</v>
      </c>
      <c r="Z87" s="361">
        <v>60</v>
      </c>
      <c r="AA87" s="344" t="s">
        <v>2010</v>
      </c>
      <c r="AB87" s="361" t="str">
        <f t="shared" si="7"/>
        <v/>
      </c>
      <c r="AC87" s="433" t="s">
        <v>63</v>
      </c>
      <c r="AD87" s="433" t="s">
        <v>63</v>
      </c>
      <c r="AE87" s="433" t="s">
        <v>63</v>
      </c>
      <c r="AF87" s="433" t="s">
        <v>63</v>
      </c>
      <c r="AG87" s="361" t="s">
        <v>49</v>
      </c>
      <c r="AH87" s="361" t="s">
        <v>49</v>
      </c>
      <c r="AI87" s="361" t="s">
        <v>49</v>
      </c>
      <c r="AJ87" s="361" t="s">
        <v>49</v>
      </c>
      <c r="AK87" s="361" t="s">
        <v>63</v>
      </c>
      <c r="AL87" s="361" t="s">
        <v>63</v>
      </c>
      <c r="AM87" s="361" t="s">
        <v>63</v>
      </c>
      <c r="AN87" s="361" t="s">
        <v>63</v>
      </c>
      <c r="AO87" s="361" t="s">
        <v>63</v>
      </c>
      <c r="AP87" s="361" t="s">
        <v>63</v>
      </c>
      <c r="AQ87" s="361" t="s">
        <v>63</v>
      </c>
      <c r="AR87" s="361" t="s">
        <v>63</v>
      </c>
      <c r="AS87" s="361" t="s">
        <v>63</v>
      </c>
      <c r="AT87" s="361" t="s">
        <v>63</v>
      </c>
      <c r="AU87" s="361" t="s">
        <v>63</v>
      </c>
      <c r="AV87" s="361" t="s">
        <v>63</v>
      </c>
      <c r="AW87" s="361" t="s">
        <v>63</v>
      </c>
      <c r="AX87" s="361" t="str">
        <f t="shared" si="8"/>
        <v xml:space="preserve">SEX, AGE, RESIDENCE, WEALTH, </v>
      </c>
      <c r="AZ87" s="344" t="e">
        <f>INDEX('Standard Outcome Indicators'!$C$2:$C$900,MATCH(AY87,'Standard Outcome Indicators'!$B$2:$B$708,0))</f>
        <v>#N/A</v>
      </c>
      <c r="BA87" s="344" t="e">
        <f>INDEX('Standard Outcome Indicators'!$F$2:$F$900,MATCH(AY87,'Standard Outcome Indicators'!$B$2:$B$708,0))</f>
        <v>#N/A</v>
      </c>
      <c r="BB87" s="344" t="e">
        <f>INDEX('Standard Outcome Indicators'!$H$2:$H$900,MATCH(AY87,'Standard Outcome Indicators'!$B$2:$B$708,0))</f>
        <v>#N/A</v>
      </c>
      <c r="BC87" s="344" t="e">
        <f>INDEX('Standard Outcome Indicators'!$Q$2:$Q$900,MATCH(AY87,'Standard Outcome Indicators'!$B$2:$B$708,0))</f>
        <v>#N/A</v>
      </c>
      <c r="BD87" s="344" t="e">
        <f>INDEX('Standard Outcome Indicators'!$R$2:$R$900,MATCH(AY87,'Standard Outcome Indicators'!$B$2:$B$708,0))</f>
        <v>#N/A</v>
      </c>
      <c r="BE87" s="344" t="e">
        <f>INDEX('Standard Outcome Indicators'!$S$2:$S$900,MATCH(AY87,'Standard Outcome Indicators'!$B$2:$B$708,0))</f>
        <v>#N/A</v>
      </c>
      <c r="BF87" s="344" t="e">
        <f>INDEX('Standard Outcome Indicators'!$T$2:$T$900,MATCH(AY87,'Standard Outcome Indicators'!$B$2:$B$708,0))</f>
        <v>#N/A</v>
      </c>
      <c r="BG87" s="344" t="e">
        <f>INDEX('Standard Outcome Indicators'!$U$2:$U$900,MATCH(AY87,'Standard Outcome Indicators'!$B$2:$B$708,0))</f>
        <v>#N/A</v>
      </c>
    </row>
    <row r="88" spans="1:59" s="375" customFormat="1" ht="60.75">
      <c r="A88" s="380" t="s">
        <v>1728</v>
      </c>
      <c r="B88" s="381" t="s">
        <v>1999</v>
      </c>
      <c r="C88" s="373" t="s">
        <v>259</v>
      </c>
      <c r="D88" s="443" t="s">
        <v>258</v>
      </c>
      <c r="E88" s="372" t="s">
        <v>260</v>
      </c>
      <c r="F88" s="434" t="s">
        <v>59</v>
      </c>
      <c r="G88" s="434" t="str">
        <f>INDEX('Dashboard Indicators'!$P$2:$P$900,MATCH(C88,'Dashboard Indicators'!$I$2:$I$900,0))</f>
        <v>Yes</v>
      </c>
      <c r="H88" s="434" t="str">
        <f>INDEX('Dashboard Indicators'!$O$2:$O$900,MATCH(C88,'Dashboard Indicators'!$I$2:$I$900,0))</f>
        <v>Yes</v>
      </c>
      <c r="I88" s="433" t="s">
        <v>49</v>
      </c>
      <c r="J88" s="433" t="s">
        <v>49</v>
      </c>
      <c r="K88" s="433" t="s">
        <v>49</v>
      </c>
      <c r="L88" s="433" t="s">
        <v>49</v>
      </c>
      <c r="M88" s="433" t="s">
        <v>49</v>
      </c>
      <c r="N88" s="433" t="s">
        <v>49</v>
      </c>
      <c r="O88" s="372" t="s">
        <v>2018</v>
      </c>
      <c r="P88" s="345" t="str">
        <f t="shared" si="11"/>
        <v>Current health expenditure (% of GDP)</v>
      </c>
      <c r="Q88" s="345"/>
      <c r="R88" s="372"/>
      <c r="S88" s="433">
        <f t="shared" si="9"/>
        <v>1</v>
      </c>
      <c r="T88" s="374" t="s">
        <v>90</v>
      </c>
      <c r="U88" s="361" t="s">
        <v>262</v>
      </c>
      <c r="V88" s="344" t="s">
        <v>2019</v>
      </c>
      <c r="W88" s="433" t="s">
        <v>84</v>
      </c>
      <c r="X88" s="433" t="s">
        <v>56</v>
      </c>
      <c r="Y88" s="361">
        <v>2021</v>
      </c>
      <c r="Z88" s="361" t="s">
        <v>1820</v>
      </c>
      <c r="AA88" s="344" t="s">
        <v>2020</v>
      </c>
      <c r="AB88" s="361" t="str">
        <f t="shared" si="7"/>
        <v/>
      </c>
      <c r="AC88" s="433"/>
      <c r="AD88" s="433" t="s">
        <v>53</v>
      </c>
      <c r="AE88" s="433" t="s">
        <v>122</v>
      </c>
      <c r="AF88" s="433" t="s">
        <v>53</v>
      </c>
      <c r="AG88" s="361" t="s">
        <v>49</v>
      </c>
      <c r="AH88" s="361" t="s">
        <v>49</v>
      </c>
      <c r="AI88" s="361" t="s">
        <v>49</v>
      </c>
      <c r="AJ88" s="361" t="s">
        <v>49</v>
      </c>
      <c r="AK88" s="361" t="s">
        <v>117</v>
      </c>
      <c r="AL88" s="361" t="s">
        <v>117</v>
      </c>
      <c r="AM88" s="361" t="s">
        <v>117</v>
      </c>
      <c r="AN88" s="361" t="s">
        <v>117</v>
      </c>
      <c r="AO88" s="361" t="s">
        <v>117</v>
      </c>
      <c r="AP88" s="361" t="s">
        <v>117</v>
      </c>
      <c r="AQ88" s="361" t="s">
        <v>117</v>
      </c>
      <c r="AR88" s="361" t="s">
        <v>117</v>
      </c>
      <c r="AS88" s="361" t="s">
        <v>117</v>
      </c>
      <c r="AT88" s="361" t="s">
        <v>117</v>
      </c>
      <c r="AU88" s="361" t="s">
        <v>117</v>
      </c>
      <c r="AV88" s="361" t="s">
        <v>117</v>
      </c>
      <c r="AW88" s="361" t="s">
        <v>63</v>
      </c>
      <c r="AX88" s="361" t="str">
        <f t="shared" si="8"/>
        <v xml:space="preserve">SEX, AGE, RESIDENCE, WEALTH, </v>
      </c>
      <c r="AZ88" s="344" t="e">
        <f>INDEX('Standard Outcome Indicators'!$C$2:$C$900,MATCH(AY88,'Standard Outcome Indicators'!$B$2:$B$708,0))</f>
        <v>#N/A</v>
      </c>
      <c r="BA88" s="344" t="e">
        <f>INDEX('Standard Outcome Indicators'!$F$2:$F$900,MATCH(AY88,'Standard Outcome Indicators'!$B$2:$B$708,0))</f>
        <v>#N/A</v>
      </c>
      <c r="BB88" s="344" t="e">
        <f>INDEX('Standard Outcome Indicators'!$H$2:$H$900,MATCH(AY88,'Standard Outcome Indicators'!$B$2:$B$708,0))</f>
        <v>#N/A</v>
      </c>
      <c r="BC88" s="344" t="e">
        <f>INDEX('Standard Outcome Indicators'!$Q$2:$Q$900,MATCH(AY88,'Standard Outcome Indicators'!$B$2:$B$708,0))</f>
        <v>#N/A</v>
      </c>
      <c r="BD88" s="344" t="e">
        <f>INDEX('Standard Outcome Indicators'!$R$2:$R$900,MATCH(AY88,'Standard Outcome Indicators'!$B$2:$B$708,0))</f>
        <v>#N/A</v>
      </c>
      <c r="BE88" s="344" t="e">
        <f>INDEX('Standard Outcome Indicators'!$S$2:$S$900,MATCH(AY88,'Standard Outcome Indicators'!$B$2:$B$708,0))</f>
        <v>#N/A</v>
      </c>
      <c r="BF88" s="344" t="e">
        <f>INDEX('Standard Outcome Indicators'!$T$2:$T$900,MATCH(AY88,'Standard Outcome Indicators'!$B$2:$B$708,0))</f>
        <v>#N/A</v>
      </c>
      <c r="BG88" s="344" t="e">
        <f>INDEX('Standard Outcome Indicators'!$U$2:$U$900,MATCH(AY88,'Standard Outcome Indicators'!$B$2:$B$708,0))</f>
        <v>#N/A</v>
      </c>
    </row>
    <row r="89" spans="1:59" ht="30.75">
      <c r="A89" s="380" t="s">
        <v>1728</v>
      </c>
      <c r="B89" s="381" t="s">
        <v>1999</v>
      </c>
      <c r="C89" s="346" t="s">
        <v>264</v>
      </c>
      <c r="D89" s="438" t="s">
        <v>263</v>
      </c>
      <c r="E89" s="345" t="s">
        <v>265</v>
      </c>
      <c r="F89" s="433" t="s">
        <v>59</v>
      </c>
      <c r="G89" s="433" t="str">
        <f>INDEX('Dashboard Indicators'!$P$2:$P$900,MATCH(C89,'Dashboard Indicators'!$I$2:$I$900,0))</f>
        <v>Yes</v>
      </c>
      <c r="H89" s="433" t="str">
        <f>INDEX('Dashboard Indicators'!$O$2:$O$900,MATCH(C89,'Dashboard Indicators'!$I$2:$I$900,0))</f>
        <v>Yes</v>
      </c>
      <c r="I89" s="433" t="s">
        <v>49</v>
      </c>
      <c r="J89" s="433" t="s">
        <v>49</v>
      </c>
      <c r="K89" s="433" t="s">
        <v>49</v>
      </c>
      <c r="L89" s="433" t="s">
        <v>49</v>
      </c>
      <c r="M89" s="433" t="s">
        <v>49</v>
      </c>
      <c r="N89" s="433" t="s">
        <v>49</v>
      </c>
      <c r="O89" s="345" t="s">
        <v>2021</v>
      </c>
      <c r="P89" s="345" t="str">
        <f t="shared" si="11"/>
        <v>Domestic general government health expenditure (% of GDP)</v>
      </c>
      <c r="R89" s="345"/>
      <c r="S89" s="433">
        <f t="shared" si="9"/>
        <v>1</v>
      </c>
      <c r="T89" s="361" t="s">
        <v>90</v>
      </c>
      <c r="U89" s="361" t="s">
        <v>262</v>
      </c>
      <c r="V89" s="344" t="s">
        <v>2022</v>
      </c>
      <c r="W89" s="433" t="s">
        <v>84</v>
      </c>
      <c r="X89" s="433" t="s">
        <v>56</v>
      </c>
      <c r="Y89" s="361">
        <v>2021</v>
      </c>
      <c r="Z89" s="361" t="s">
        <v>1820</v>
      </c>
      <c r="AA89" s="344" t="s">
        <v>2023</v>
      </c>
      <c r="AB89" s="361" t="str">
        <f t="shared" si="7"/>
        <v/>
      </c>
      <c r="AD89" s="433" t="s">
        <v>53</v>
      </c>
      <c r="AE89" s="433" t="s">
        <v>122</v>
      </c>
      <c r="AF89" s="433" t="s">
        <v>53</v>
      </c>
      <c r="AG89" s="361" t="s">
        <v>49</v>
      </c>
      <c r="AH89" s="361" t="s">
        <v>49</v>
      </c>
      <c r="AI89" s="361" t="s">
        <v>49</v>
      </c>
      <c r="AJ89" s="361" t="s">
        <v>49</v>
      </c>
      <c r="AK89" s="361" t="s">
        <v>117</v>
      </c>
      <c r="AL89" s="361" t="s">
        <v>117</v>
      </c>
      <c r="AM89" s="361" t="s">
        <v>117</v>
      </c>
      <c r="AN89" s="361" t="s">
        <v>117</v>
      </c>
      <c r="AO89" s="361" t="s">
        <v>117</v>
      </c>
      <c r="AP89" s="361" t="s">
        <v>117</v>
      </c>
      <c r="AQ89" s="361" t="s">
        <v>117</v>
      </c>
      <c r="AR89" s="361" t="s">
        <v>117</v>
      </c>
      <c r="AS89" s="361" t="s">
        <v>117</v>
      </c>
      <c r="AT89" s="361" t="s">
        <v>117</v>
      </c>
      <c r="AU89" s="361" t="s">
        <v>117</v>
      </c>
      <c r="AV89" s="361" t="s">
        <v>117</v>
      </c>
      <c r="AW89" s="361" t="s">
        <v>63</v>
      </c>
      <c r="AX89" s="361" t="str">
        <f t="shared" si="8"/>
        <v xml:space="preserve">SEX, AGE, RESIDENCE, WEALTH, </v>
      </c>
      <c r="AZ89" s="344" t="e">
        <f>INDEX('Standard Outcome Indicators'!$C$2:$C$900,MATCH(AY89,'Standard Outcome Indicators'!$B$2:$B$708,0))</f>
        <v>#N/A</v>
      </c>
      <c r="BA89" s="344" t="e">
        <f>INDEX('Standard Outcome Indicators'!$F$2:$F$900,MATCH(AY89,'Standard Outcome Indicators'!$B$2:$B$708,0))</f>
        <v>#N/A</v>
      </c>
      <c r="BB89" s="344" t="e">
        <f>INDEX('Standard Outcome Indicators'!$H$2:$H$900,MATCH(AY89,'Standard Outcome Indicators'!$B$2:$B$708,0))</f>
        <v>#N/A</v>
      </c>
      <c r="BC89" s="344" t="e">
        <f>INDEX('Standard Outcome Indicators'!$Q$2:$Q$900,MATCH(AY89,'Standard Outcome Indicators'!$B$2:$B$708,0))</f>
        <v>#N/A</v>
      </c>
      <c r="BD89" s="344" t="e">
        <f>INDEX('Standard Outcome Indicators'!$R$2:$R$900,MATCH(AY89,'Standard Outcome Indicators'!$B$2:$B$708,0))</f>
        <v>#N/A</v>
      </c>
      <c r="BE89" s="344" t="e">
        <f>INDEX('Standard Outcome Indicators'!$S$2:$S$900,MATCH(AY89,'Standard Outcome Indicators'!$B$2:$B$708,0))</f>
        <v>#N/A</v>
      </c>
      <c r="BF89" s="344" t="e">
        <f>INDEX('Standard Outcome Indicators'!$T$2:$T$900,MATCH(AY89,'Standard Outcome Indicators'!$B$2:$B$708,0))</f>
        <v>#N/A</v>
      </c>
      <c r="BG89" s="344" t="e">
        <f>INDEX('Standard Outcome Indicators'!$U$2:$U$900,MATCH(AY89,'Standard Outcome Indicators'!$B$2:$B$708,0))</f>
        <v>#N/A</v>
      </c>
    </row>
    <row r="90" spans="1:59" ht="45.75">
      <c r="A90" s="380" t="s">
        <v>1728</v>
      </c>
      <c r="B90" s="386" t="s">
        <v>1999</v>
      </c>
      <c r="C90" s="346" t="s">
        <v>285</v>
      </c>
      <c r="D90" s="438" t="s">
        <v>2024</v>
      </c>
      <c r="E90" s="345" t="s">
        <v>284</v>
      </c>
      <c r="F90" s="433" t="s">
        <v>59</v>
      </c>
      <c r="G90" s="433"/>
      <c r="H90" s="433"/>
      <c r="I90" s="433" t="s">
        <v>49</v>
      </c>
      <c r="J90" s="433" t="s">
        <v>49</v>
      </c>
      <c r="K90" s="433" t="s">
        <v>49</v>
      </c>
      <c r="L90" s="433" t="s">
        <v>49</v>
      </c>
      <c r="M90" s="433" t="s">
        <v>49</v>
      </c>
      <c r="N90" s="433" t="s">
        <v>49</v>
      </c>
      <c r="O90" s="345"/>
      <c r="P90" s="345" t="str">
        <f t="shared" si="11"/>
        <v>General government expenditure by function (% of GDP)</v>
      </c>
      <c r="Q90" s="345" t="s">
        <v>2025</v>
      </c>
      <c r="R90" s="345"/>
      <c r="S90" s="433">
        <f t="shared" si="9"/>
        <v>2</v>
      </c>
      <c r="T90" s="361" t="s">
        <v>102</v>
      </c>
      <c r="U90" s="361" t="s">
        <v>255</v>
      </c>
      <c r="V90" s="344" t="s">
        <v>138</v>
      </c>
      <c r="W90" s="433" t="s">
        <v>84</v>
      </c>
      <c r="X90" s="433" t="s">
        <v>56</v>
      </c>
      <c r="Y90" s="361">
        <v>2021</v>
      </c>
      <c r="Z90" s="361" t="s">
        <v>1780</v>
      </c>
      <c r="AA90" s="344" t="s">
        <v>2006</v>
      </c>
      <c r="AB90" s="361" t="str">
        <f t="shared" si="7"/>
        <v/>
      </c>
      <c r="AD90" s="433" t="s">
        <v>53</v>
      </c>
      <c r="AE90" s="433" t="s">
        <v>269</v>
      </c>
      <c r="AF90" s="433" t="s">
        <v>59</v>
      </c>
      <c r="AG90" s="361" t="s">
        <v>49</v>
      </c>
      <c r="AH90" s="361" t="s">
        <v>49</v>
      </c>
      <c r="AI90" s="361" t="s">
        <v>49</v>
      </c>
      <c r="AJ90" s="361" t="s">
        <v>49</v>
      </c>
      <c r="AK90" s="361" t="s">
        <v>117</v>
      </c>
      <c r="AL90" s="361" t="s">
        <v>117</v>
      </c>
      <c r="AM90" s="361" t="s">
        <v>117</v>
      </c>
      <c r="AN90" s="361" t="s">
        <v>117</v>
      </c>
      <c r="AO90" s="361" t="s">
        <v>117</v>
      </c>
      <c r="AP90" s="361" t="s">
        <v>117</v>
      </c>
      <c r="AQ90" s="361" t="s">
        <v>117</v>
      </c>
      <c r="AR90" s="361" t="s">
        <v>117</v>
      </c>
      <c r="AS90" s="361" t="s">
        <v>117</v>
      </c>
      <c r="AT90" s="361" t="s">
        <v>117</v>
      </c>
      <c r="AU90" s="361" t="s">
        <v>117</v>
      </c>
      <c r="AV90" s="361" t="s">
        <v>117</v>
      </c>
      <c r="AW90" s="361" t="s">
        <v>271</v>
      </c>
      <c r="AX90" s="361" t="str">
        <f t="shared" si="8"/>
        <v xml:space="preserve">SEX, AGE, RESIDENCE, WEALTH, FUNCTION OF EXPENDITURE </v>
      </c>
      <c r="AZ90" s="344" t="e">
        <f>INDEX('Standard Outcome Indicators'!$C$2:$C$900,MATCH(AY90,'Standard Outcome Indicators'!$B$2:$B$708,0))</f>
        <v>#N/A</v>
      </c>
      <c r="BA90" s="344" t="e">
        <f>INDEX('Standard Outcome Indicators'!$F$2:$F$900,MATCH(AY90,'Standard Outcome Indicators'!$B$2:$B$708,0))</f>
        <v>#N/A</v>
      </c>
      <c r="BB90" s="344" t="e">
        <f>INDEX('Standard Outcome Indicators'!$H$2:$H$900,MATCH(AY90,'Standard Outcome Indicators'!$B$2:$B$708,0))</f>
        <v>#N/A</v>
      </c>
      <c r="BC90" s="344" t="e">
        <f>INDEX('Standard Outcome Indicators'!$Q$2:$Q$900,MATCH(AY90,'Standard Outcome Indicators'!$B$2:$B$708,0))</f>
        <v>#N/A</v>
      </c>
      <c r="BD90" s="344" t="e">
        <f>INDEX('Standard Outcome Indicators'!$R$2:$R$900,MATCH(AY90,'Standard Outcome Indicators'!$B$2:$B$708,0))</f>
        <v>#N/A</v>
      </c>
      <c r="BE90" s="344" t="e">
        <f>INDEX('Standard Outcome Indicators'!$S$2:$S$900,MATCH(AY90,'Standard Outcome Indicators'!$B$2:$B$708,0))</f>
        <v>#N/A</v>
      </c>
      <c r="BF90" s="344" t="e">
        <f>INDEX('Standard Outcome Indicators'!$T$2:$T$900,MATCH(AY90,'Standard Outcome Indicators'!$B$2:$B$708,0))</f>
        <v>#N/A</v>
      </c>
      <c r="BG90" s="344" t="e">
        <f>INDEX('Standard Outcome Indicators'!$U$2:$U$900,MATCH(AY90,'Standard Outcome Indicators'!$B$2:$B$708,0))</f>
        <v>#N/A</v>
      </c>
    </row>
    <row r="91" spans="1:59" ht="45.75">
      <c r="A91" s="380" t="s">
        <v>1728</v>
      </c>
      <c r="B91" s="386" t="s">
        <v>1999</v>
      </c>
      <c r="C91" s="346" t="s">
        <v>287</v>
      </c>
      <c r="D91" s="438" t="s">
        <v>2026</v>
      </c>
      <c r="E91" s="345" t="s">
        <v>286</v>
      </c>
      <c r="F91" s="433" t="s">
        <v>59</v>
      </c>
      <c r="G91" s="433"/>
      <c r="H91" s="433"/>
      <c r="I91" s="433" t="s">
        <v>49</v>
      </c>
      <c r="J91" s="433" t="s">
        <v>49</v>
      </c>
      <c r="K91" s="433" t="s">
        <v>49</v>
      </c>
      <c r="L91" s="433" t="s">
        <v>49</v>
      </c>
      <c r="M91" s="433" t="s">
        <v>49</v>
      </c>
      <c r="N91" s="433" t="s">
        <v>49</v>
      </c>
      <c r="O91" s="345"/>
      <c r="P91" s="345" t="str">
        <f t="shared" si="11"/>
        <v>General government expenditure by function (% of GDP)</v>
      </c>
      <c r="Q91" s="345" t="s">
        <v>2025</v>
      </c>
      <c r="R91" s="345"/>
      <c r="S91" s="433">
        <f t="shared" si="9"/>
        <v>2</v>
      </c>
      <c r="T91" s="361" t="s">
        <v>102</v>
      </c>
      <c r="U91" s="361" t="s">
        <v>255</v>
      </c>
      <c r="V91" s="344" t="s">
        <v>138</v>
      </c>
      <c r="W91" s="433" t="s">
        <v>84</v>
      </c>
      <c r="X91" s="433" t="s">
        <v>56</v>
      </c>
      <c r="Y91" s="361">
        <v>2021</v>
      </c>
      <c r="Z91" s="361" t="s">
        <v>1780</v>
      </c>
      <c r="AA91" s="344" t="s">
        <v>2006</v>
      </c>
      <c r="AB91" s="361" t="str">
        <f t="shared" si="7"/>
        <v/>
      </c>
      <c r="AD91" s="433" t="s">
        <v>53</v>
      </c>
      <c r="AE91" s="433" t="s">
        <v>269</v>
      </c>
      <c r="AF91" s="433" t="s">
        <v>59</v>
      </c>
      <c r="AG91" s="361" t="s">
        <v>49</v>
      </c>
      <c r="AH91" s="361" t="s">
        <v>49</v>
      </c>
      <c r="AI91" s="361" t="s">
        <v>49</v>
      </c>
      <c r="AJ91" s="361" t="s">
        <v>49</v>
      </c>
      <c r="AK91" s="361" t="s">
        <v>117</v>
      </c>
      <c r="AL91" s="361" t="s">
        <v>117</v>
      </c>
      <c r="AM91" s="361" t="s">
        <v>117</v>
      </c>
      <c r="AN91" s="361" t="s">
        <v>117</v>
      </c>
      <c r="AO91" s="361" t="s">
        <v>117</v>
      </c>
      <c r="AP91" s="361" t="s">
        <v>117</v>
      </c>
      <c r="AQ91" s="361" t="s">
        <v>117</v>
      </c>
      <c r="AR91" s="361" t="s">
        <v>117</v>
      </c>
      <c r="AS91" s="361" t="s">
        <v>117</v>
      </c>
      <c r="AT91" s="361" t="s">
        <v>117</v>
      </c>
      <c r="AU91" s="361" t="s">
        <v>117</v>
      </c>
      <c r="AV91" s="361" t="s">
        <v>117</v>
      </c>
      <c r="AW91" s="361" t="s">
        <v>271</v>
      </c>
      <c r="AX91" s="361" t="str">
        <f t="shared" si="8"/>
        <v xml:space="preserve">SEX, AGE, RESIDENCE, WEALTH, FUNCTION OF EXPENDITURE </v>
      </c>
      <c r="AZ91" s="344" t="e">
        <f>INDEX('Standard Outcome Indicators'!$C$2:$C$900,MATCH(AY91,'Standard Outcome Indicators'!$B$2:$B$708,0))</f>
        <v>#N/A</v>
      </c>
      <c r="BA91" s="344" t="e">
        <f>INDEX('Standard Outcome Indicators'!$F$2:$F$900,MATCH(AY91,'Standard Outcome Indicators'!$B$2:$B$708,0))</f>
        <v>#N/A</v>
      </c>
      <c r="BB91" s="344" t="e">
        <f>INDEX('Standard Outcome Indicators'!$H$2:$H$900,MATCH(AY91,'Standard Outcome Indicators'!$B$2:$B$708,0))</f>
        <v>#N/A</v>
      </c>
      <c r="BC91" s="344" t="e">
        <f>INDEX('Standard Outcome Indicators'!$Q$2:$Q$900,MATCH(AY91,'Standard Outcome Indicators'!$B$2:$B$708,0))</f>
        <v>#N/A</v>
      </c>
      <c r="BD91" s="344" t="e">
        <f>INDEX('Standard Outcome Indicators'!$R$2:$R$900,MATCH(AY91,'Standard Outcome Indicators'!$B$2:$B$708,0))</f>
        <v>#N/A</v>
      </c>
      <c r="BE91" s="344" t="e">
        <f>INDEX('Standard Outcome Indicators'!$S$2:$S$900,MATCH(AY91,'Standard Outcome Indicators'!$B$2:$B$708,0))</f>
        <v>#N/A</v>
      </c>
      <c r="BF91" s="344" t="e">
        <f>INDEX('Standard Outcome Indicators'!$T$2:$T$900,MATCH(AY91,'Standard Outcome Indicators'!$B$2:$B$708,0))</f>
        <v>#N/A</v>
      </c>
      <c r="BG91" s="344" t="e">
        <f>INDEX('Standard Outcome Indicators'!$U$2:$U$900,MATCH(AY91,'Standard Outcome Indicators'!$B$2:$B$708,0))</f>
        <v>#N/A</v>
      </c>
    </row>
    <row r="92" spans="1:59" ht="45.75">
      <c r="A92" s="380" t="s">
        <v>1728</v>
      </c>
      <c r="B92" s="386" t="s">
        <v>1999</v>
      </c>
      <c r="C92" s="346" t="s">
        <v>273</v>
      </c>
      <c r="D92" s="438" t="s">
        <v>2027</v>
      </c>
      <c r="E92" s="345" t="s">
        <v>272</v>
      </c>
      <c r="F92" s="433" t="s">
        <v>59</v>
      </c>
      <c r="G92" s="433"/>
      <c r="H92" s="433"/>
      <c r="I92" s="433" t="s">
        <v>49</v>
      </c>
      <c r="J92" s="433" t="s">
        <v>49</v>
      </c>
      <c r="K92" s="433" t="s">
        <v>49</v>
      </c>
      <c r="L92" s="433" t="s">
        <v>49</v>
      </c>
      <c r="M92" s="433" t="s">
        <v>49</v>
      </c>
      <c r="N92" s="433" t="s">
        <v>49</v>
      </c>
      <c r="O92" s="345"/>
      <c r="P92" s="345" t="str">
        <f t="shared" si="11"/>
        <v>General government expenditure by function (% of GDP)</v>
      </c>
      <c r="Q92" s="345" t="s">
        <v>2025</v>
      </c>
      <c r="R92" s="345"/>
      <c r="S92" s="433">
        <f t="shared" si="9"/>
        <v>2</v>
      </c>
      <c r="T92" s="361" t="s">
        <v>102</v>
      </c>
      <c r="U92" s="361" t="s">
        <v>255</v>
      </c>
      <c r="V92" s="344" t="s">
        <v>138</v>
      </c>
      <c r="W92" s="433" t="s">
        <v>84</v>
      </c>
      <c r="X92" s="433" t="s">
        <v>56</v>
      </c>
      <c r="Y92" s="361">
        <v>2021</v>
      </c>
      <c r="Z92" s="361" t="s">
        <v>1780</v>
      </c>
      <c r="AA92" s="344" t="s">
        <v>2006</v>
      </c>
      <c r="AB92" s="361" t="str">
        <f t="shared" si="7"/>
        <v/>
      </c>
      <c r="AD92" s="433" t="s">
        <v>53</v>
      </c>
      <c r="AE92" s="433" t="s">
        <v>269</v>
      </c>
      <c r="AF92" s="433" t="s">
        <v>59</v>
      </c>
      <c r="AG92" s="361" t="s">
        <v>49</v>
      </c>
      <c r="AH92" s="361" t="s">
        <v>49</v>
      </c>
      <c r="AI92" s="361" t="s">
        <v>49</v>
      </c>
      <c r="AJ92" s="361" t="s">
        <v>49</v>
      </c>
      <c r="AK92" s="361" t="s">
        <v>117</v>
      </c>
      <c r="AL92" s="361" t="s">
        <v>117</v>
      </c>
      <c r="AM92" s="361" t="s">
        <v>117</v>
      </c>
      <c r="AN92" s="361" t="s">
        <v>117</v>
      </c>
      <c r="AO92" s="361" t="s">
        <v>117</v>
      </c>
      <c r="AP92" s="361" t="s">
        <v>117</v>
      </c>
      <c r="AQ92" s="361" t="s">
        <v>117</v>
      </c>
      <c r="AR92" s="361" t="s">
        <v>117</v>
      </c>
      <c r="AS92" s="361" t="s">
        <v>117</v>
      </c>
      <c r="AT92" s="361" t="s">
        <v>117</v>
      </c>
      <c r="AU92" s="361" t="s">
        <v>117</v>
      </c>
      <c r="AV92" s="361" t="s">
        <v>117</v>
      </c>
      <c r="AW92" s="361" t="s">
        <v>271</v>
      </c>
      <c r="AX92" s="361" t="str">
        <f t="shared" si="8"/>
        <v xml:space="preserve">SEX, AGE, RESIDENCE, WEALTH, FUNCTION OF EXPENDITURE </v>
      </c>
      <c r="AZ92" s="344" t="e">
        <f>INDEX('Standard Outcome Indicators'!$C$2:$C$900,MATCH(AY92,'Standard Outcome Indicators'!$B$2:$B$708,0))</f>
        <v>#N/A</v>
      </c>
      <c r="BA92" s="344" t="e">
        <f>INDEX('Standard Outcome Indicators'!$F$2:$F$900,MATCH(AY92,'Standard Outcome Indicators'!$B$2:$B$708,0))</f>
        <v>#N/A</v>
      </c>
      <c r="BB92" s="344" t="e">
        <f>INDEX('Standard Outcome Indicators'!$H$2:$H$900,MATCH(AY92,'Standard Outcome Indicators'!$B$2:$B$708,0))</f>
        <v>#N/A</v>
      </c>
      <c r="BC92" s="344" t="e">
        <f>INDEX('Standard Outcome Indicators'!$Q$2:$Q$900,MATCH(AY92,'Standard Outcome Indicators'!$B$2:$B$708,0))</f>
        <v>#N/A</v>
      </c>
      <c r="BD92" s="344" t="e">
        <f>INDEX('Standard Outcome Indicators'!$R$2:$R$900,MATCH(AY92,'Standard Outcome Indicators'!$B$2:$B$708,0))</f>
        <v>#N/A</v>
      </c>
      <c r="BE92" s="344" t="e">
        <f>INDEX('Standard Outcome Indicators'!$S$2:$S$900,MATCH(AY92,'Standard Outcome Indicators'!$B$2:$B$708,0))</f>
        <v>#N/A</v>
      </c>
      <c r="BF92" s="344" t="e">
        <f>INDEX('Standard Outcome Indicators'!$T$2:$T$900,MATCH(AY92,'Standard Outcome Indicators'!$B$2:$B$708,0))</f>
        <v>#N/A</v>
      </c>
      <c r="BG92" s="344" t="e">
        <f>INDEX('Standard Outcome Indicators'!$U$2:$U$900,MATCH(AY92,'Standard Outcome Indicators'!$B$2:$B$708,0))</f>
        <v>#N/A</v>
      </c>
    </row>
    <row r="93" spans="1:59" ht="45.75">
      <c r="A93" s="380" t="s">
        <v>1728</v>
      </c>
      <c r="B93" s="386" t="s">
        <v>1999</v>
      </c>
      <c r="C93" s="346" t="s">
        <v>275</v>
      </c>
      <c r="D93" s="438" t="s">
        <v>2028</v>
      </c>
      <c r="E93" s="345" t="s">
        <v>274</v>
      </c>
      <c r="F93" s="433" t="s">
        <v>59</v>
      </c>
      <c r="G93" s="433"/>
      <c r="H93" s="433"/>
      <c r="I93" s="433" t="s">
        <v>49</v>
      </c>
      <c r="J93" s="433" t="s">
        <v>49</v>
      </c>
      <c r="K93" s="433" t="s">
        <v>49</v>
      </c>
      <c r="L93" s="433" t="s">
        <v>49</v>
      </c>
      <c r="M93" s="433" t="s">
        <v>49</v>
      </c>
      <c r="N93" s="433" t="s">
        <v>49</v>
      </c>
      <c r="O93" s="345"/>
      <c r="P93" s="345" t="str">
        <f t="shared" si="11"/>
        <v>General government expenditure by function (% of GDP)</v>
      </c>
      <c r="Q93" s="345" t="s">
        <v>2025</v>
      </c>
      <c r="R93" s="345"/>
      <c r="S93" s="433">
        <f t="shared" si="9"/>
        <v>2</v>
      </c>
      <c r="T93" s="361" t="s">
        <v>102</v>
      </c>
      <c r="U93" s="361" t="s">
        <v>255</v>
      </c>
      <c r="V93" s="344" t="s">
        <v>138</v>
      </c>
      <c r="W93" s="433" t="s">
        <v>84</v>
      </c>
      <c r="X93" s="433" t="s">
        <v>56</v>
      </c>
      <c r="Y93" s="361">
        <v>2021</v>
      </c>
      <c r="Z93" s="361" t="s">
        <v>1780</v>
      </c>
      <c r="AA93" s="344" t="s">
        <v>2006</v>
      </c>
      <c r="AB93" s="361" t="str">
        <f t="shared" si="7"/>
        <v/>
      </c>
      <c r="AD93" s="433" t="s">
        <v>53</v>
      </c>
      <c r="AE93" s="433" t="s">
        <v>269</v>
      </c>
      <c r="AF93" s="433" t="s">
        <v>59</v>
      </c>
      <c r="AG93" s="361" t="s">
        <v>49</v>
      </c>
      <c r="AH93" s="361" t="s">
        <v>49</v>
      </c>
      <c r="AI93" s="361" t="s">
        <v>49</v>
      </c>
      <c r="AJ93" s="361" t="s">
        <v>49</v>
      </c>
      <c r="AK93" s="361" t="s">
        <v>117</v>
      </c>
      <c r="AL93" s="361" t="s">
        <v>117</v>
      </c>
      <c r="AM93" s="361" t="s">
        <v>117</v>
      </c>
      <c r="AN93" s="361" t="s">
        <v>117</v>
      </c>
      <c r="AO93" s="361" t="s">
        <v>117</v>
      </c>
      <c r="AP93" s="361" t="s">
        <v>117</v>
      </c>
      <c r="AQ93" s="361" t="s">
        <v>117</v>
      </c>
      <c r="AR93" s="361" t="s">
        <v>117</v>
      </c>
      <c r="AS93" s="361" t="s">
        <v>117</v>
      </c>
      <c r="AT93" s="361" t="s">
        <v>117</v>
      </c>
      <c r="AU93" s="361" t="s">
        <v>117</v>
      </c>
      <c r="AV93" s="361" t="s">
        <v>117</v>
      </c>
      <c r="AW93" s="361" t="s">
        <v>271</v>
      </c>
      <c r="AX93" s="361" t="str">
        <f t="shared" si="8"/>
        <v xml:space="preserve">SEX, AGE, RESIDENCE, WEALTH, FUNCTION OF EXPENDITURE </v>
      </c>
      <c r="AZ93" s="344" t="e">
        <f>INDEX('Standard Outcome Indicators'!$C$2:$C$900,MATCH(AY93,'Standard Outcome Indicators'!$B$2:$B$708,0))</f>
        <v>#N/A</v>
      </c>
      <c r="BA93" s="344" t="e">
        <f>INDEX('Standard Outcome Indicators'!$F$2:$F$900,MATCH(AY93,'Standard Outcome Indicators'!$B$2:$B$708,0))</f>
        <v>#N/A</v>
      </c>
      <c r="BB93" s="344" t="e">
        <f>INDEX('Standard Outcome Indicators'!$H$2:$H$900,MATCH(AY93,'Standard Outcome Indicators'!$B$2:$B$708,0))</f>
        <v>#N/A</v>
      </c>
      <c r="BC93" s="344" t="e">
        <f>INDEX('Standard Outcome Indicators'!$Q$2:$Q$900,MATCH(AY93,'Standard Outcome Indicators'!$B$2:$B$708,0))</f>
        <v>#N/A</v>
      </c>
      <c r="BD93" s="344" t="e">
        <f>INDEX('Standard Outcome Indicators'!$R$2:$R$900,MATCH(AY93,'Standard Outcome Indicators'!$B$2:$B$708,0))</f>
        <v>#N/A</v>
      </c>
      <c r="BE93" s="344" t="e">
        <f>INDEX('Standard Outcome Indicators'!$S$2:$S$900,MATCH(AY93,'Standard Outcome Indicators'!$B$2:$B$708,0))</f>
        <v>#N/A</v>
      </c>
      <c r="BF93" s="344" t="e">
        <f>INDEX('Standard Outcome Indicators'!$T$2:$T$900,MATCH(AY93,'Standard Outcome Indicators'!$B$2:$B$708,0))</f>
        <v>#N/A</v>
      </c>
      <c r="BG93" s="344" t="e">
        <f>INDEX('Standard Outcome Indicators'!$U$2:$U$900,MATCH(AY93,'Standard Outcome Indicators'!$B$2:$B$708,0))</f>
        <v>#N/A</v>
      </c>
    </row>
    <row r="94" spans="1:59" ht="45.75">
      <c r="A94" s="380" t="s">
        <v>1728</v>
      </c>
      <c r="B94" s="386" t="s">
        <v>1999</v>
      </c>
      <c r="C94" s="346" t="s">
        <v>277</v>
      </c>
      <c r="D94" s="438" t="s">
        <v>2029</v>
      </c>
      <c r="E94" s="345" t="s">
        <v>276</v>
      </c>
      <c r="F94" s="433" t="s">
        <v>59</v>
      </c>
      <c r="G94" s="433"/>
      <c r="H94" s="433"/>
      <c r="I94" s="433" t="s">
        <v>49</v>
      </c>
      <c r="J94" s="433" t="s">
        <v>49</v>
      </c>
      <c r="K94" s="433" t="s">
        <v>49</v>
      </c>
      <c r="L94" s="433" t="s">
        <v>49</v>
      </c>
      <c r="M94" s="433" t="s">
        <v>49</v>
      </c>
      <c r="N94" s="433" t="s">
        <v>49</v>
      </c>
      <c r="O94" s="345"/>
      <c r="P94" s="345" t="str">
        <f t="shared" si="11"/>
        <v>General government expenditure by function (% of GDP)</v>
      </c>
      <c r="Q94" s="345" t="s">
        <v>2025</v>
      </c>
      <c r="R94" s="345"/>
      <c r="S94" s="433">
        <f t="shared" si="9"/>
        <v>2</v>
      </c>
      <c r="T94" s="361" t="s">
        <v>102</v>
      </c>
      <c r="U94" s="361" t="s">
        <v>255</v>
      </c>
      <c r="V94" s="344" t="s">
        <v>138</v>
      </c>
      <c r="W94" s="433" t="s">
        <v>84</v>
      </c>
      <c r="X94" s="433" t="s">
        <v>56</v>
      </c>
      <c r="Y94" s="361">
        <v>2021</v>
      </c>
      <c r="Z94" s="361" t="s">
        <v>1780</v>
      </c>
      <c r="AA94" s="344" t="s">
        <v>2006</v>
      </c>
      <c r="AB94" s="361" t="str">
        <f t="shared" si="7"/>
        <v/>
      </c>
      <c r="AD94" s="433" t="s">
        <v>53</v>
      </c>
      <c r="AE94" s="433" t="s">
        <v>269</v>
      </c>
      <c r="AF94" s="433" t="s">
        <v>59</v>
      </c>
      <c r="AG94" s="361" t="s">
        <v>49</v>
      </c>
      <c r="AH94" s="361" t="s">
        <v>49</v>
      </c>
      <c r="AI94" s="361" t="s">
        <v>49</v>
      </c>
      <c r="AJ94" s="361" t="s">
        <v>49</v>
      </c>
      <c r="AK94" s="361" t="s">
        <v>117</v>
      </c>
      <c r="AL94" s="361" t="s">
        <v>117</v>
      </c>
      <c r="AM94" s="361" t="s">
        <v>117</v>
      </c>
      <c r="AN94" s="361" t="s">
        <v>117</v>
      </c>
      <c r="AO94" s="361" t="s">
        <v>117</v>
      </c>
      <c r="AP94" s="361" t="s">
        <v>117</v>
      </c>
      <c r="AQ94" s="361" t="s">
        <v>117</v>
      </c>
      <c r="AR94" s="361" t="s">
        <v>117</v>
      </c>
      <c r="AS94" s="361" t="s">
        <v>117</v>
      </c>
      <c r="AT94" s="361" t="s">
        <v>117</v>
      </c>
      <c r="AU94" s="361" t="s">
        <v>117</v>
      </c>
      <c r="AV94" s="361" t="s">
        <v>117</v>
      </c>
      <c r="AW94" s="361" t="s">
        <v>271</v>
      </c>
      <c r="AX94" s="361" t="str">
        <f t="shared" si="8"/>
        <v xml:space="preserve">SEX, AGE, RESIDENCE, WEALTH, FUNCTION OF EXPENDITURE </v>
      </c>
      <c r="AZ94" s="344" t="e">
        <f>INDEX('Standard Outcome Indicators'!$C$2:$C$900,MATCH(AY94,'Standard Outcome Indicators'!$B$2:$B$708,0))</f>
        <v>#N/A</v>
      </c>
      <c r="BA94" s="344" t="e">
        <f>INDEX('Standard Outcome Indicators'!$F$2:$F$900,MATCH(AY94,'Standard Outcome Indicators'!$B$2:$B$708,0))</f>
        <v>#N/A</v>
      </c>
      <c r="BB94" s="344" t="e">
        <f>INDEX('Standard Outcome Indicators'!$H$2:$H$900,MATCH(AY94,'Standard Outcome Indicators'!$B$2:$B$708,0))</f>
        <v>#N/A</v>
      </c>
      <c r="BC94" s="344" t="e">
        <f>INDEX('Standard Outcome Indicators'!$Q$2:$Q$900,MATCH(AY94,'Standard Outcome Indicators'!$B$2:$B$708,0))</f>
        <v>#N/A</v>
      </c>
      <c r="BD94" s="344" t="e">
        <f>INDEX('Standard Outcome Indicators'!$R$2:$R$900,MATCH(AY94,'Standard Outcome Indicators'!$B$2:$B$708,0))</f>
        <v>#N/A</v>
      </c>
      <c r="BE94" s="344" t="e">
        <f>INDEX('Standard Outcome Indicators'!$S$2:$S$900,MATCH(AY94,'Standard Outcome Indicators'!$B$2:$B$708,0))</f>
        <v>#N/A</v>
      </c>
      <c r="BF94" s="344" t="e">
        <f>INDEX('Standard Outcome Indicators'!$T$2:$T$900,MATCH(AY94,'Standard Outcome Indicators'!$B$2:$B$708,0))</f>
        <v>#N/A</v>
      </c>
      <c r="BG94" s="344" t="e">
        <f>INDEX('Standard Outcome Indicators'!$U$2:$U$900,MATCH(AY94,'Standard Outcome Indicators'!$B$2:$B$708,0))</f>
        <v>#N/A</v>
      </c>
    </row>
    <row r="95" spans="1:59" ht="45.75">
      <c r="A95" s="380" t="s">
        <v>1728</v>
      </c>
      <c r="B95" s="386" t="s">
        <v>1999</v>
      </c>
      <c r="C95" s="346" t="s">
        <v>279</v>
      </c>
      <c r="D95" s="438" t="s">
        <v>2030</v>
      </c>
      <c r="E95" s="345" t="s">
        <v>278</v>
      </c>
      <c r="F95" s="433" t="s">
        <v>59</v>
      </c>
      <c r="G95" s="433"/>
      <c r="H95" s="433"/>
      <c r="I95" s="433" t="s">
        <v>49</v>
      </c>
      <c r="J95" s="433" t="s">
        <v>49</v>
      </c>
      <c r="K95" s="433" t="s">
        <v>49</v>
      </c>
      <c r="L95" s="433" t="s">
        <v>49</v>
      </c>
      <c r="M95" s="433" t="s">
        <v>49</v>
      </c>
      <c r="N95" s="433" t="s">
        <v>49</v>
      </c>
      <c r="O95" s="345"/>
      <c r="P95" s="345" t="str">
        <f t="shared" si="11"/>
        <v>General government expenditure by function (% of GDP)</v>
      </c>
      <c r="Q95" s="345" t="s">
        <v>2025</v>
      </c>
      <c r="R95" s="345"/>
      <c r="S95" s="433">
        <f t="shared" si="9"/>
        <v>2</v>
      </c>
      <c r="T95" s="361" t="s">
        <v>102</v>
      </c>
      <c r="U95" s="361" t="s">
        <v>255</v>
      </c>
      <c r="V95" s="344" t="s">
        <v>138</v>
      </c>
      <c r="W95" s="433" t="s">
        <v>84</v>
      </c>
      <c r="X95" s="433" t="s">
        <v>56</v>
      </c>
      <c r="Y95" s="361">
        <v>2021</v>
      </c>
      <c r="Z95" s="361" t="s">
        <v>1780</v>
      </c>
      <c r="AA95" s="344" t="s">
        <v>2006</v>
      </c>
      <c r="AB95" s="361" t="str">
        <f t="shared" si="7"/>
        <v/>
      </c>
      <c r="AD95" s="433" t="s">
        <v>53</v>
      </c>
      <c r="AE95" s="433" t="s">
        <v>269</v>
      </c>
      <c r="AF95" s="433" t="s">
        <v>59</v>
      </c>
      <c r="AG95" s="361" t="s">
        <v>49</v>
      </c>
      <c r="AH95" s="361" t="s">
        <v>49</v>
      </c>
      <c r="AI95" s="361" t="s">
        <v>49</v>
      </c>
      <c r="AJ95" s="361" t="s">
        <v>49</v>
      </c>
      <c r="AK95" s="361" t="s">
        <v>117</v>
      </c>
      <c r="AL95" s="361" t="s">
        <v>117</v>
      </c>
      <c r="AM95" s="361" t="s">
        <v>117</v>
      </c>
      <c r="AN95" s="361" t="s">
        <v>117</v>
      </c>
      <c r="AO95" s="361" t="s">
        <v>117</v>
      </c>
      <c r="AP95" s="361" t="s">
        <v>117</v>
      </c>
      <c r="AQ95" s="361" t="s">
        <v>117</v>
      </c>
      <c r="AR95" s="361" t="s">
        <v>117</v>
      </c>
      <c r="AS95" s="361" t="s">
        <v>117</v>
      </c>
      <c r="AT95" s="361" t="s">
        <v>117</v>
      </c>
      <c r="AU95" s="361" t="s">
        <v>117</v>
      </c>
      <c r="AV95" s="361" t="s">
        <v>117</v>
      </c>
      <c r="AW95" s="361" t="s">
        <v>271</v>
      </c>
      <c r="AX95" s="361" t="str">
        <f t="shared" si="8"/>
        <v xml:space="preserve">SEX, AGE, RESIDENCE, WEALTH, FUNCTION OF EXPENDITURE </v>
      </c>
      <c r="AZ95" s="344" t="e">
        <f>INDEX('Standard Outcome Indicators'!$C$2:$C$900,MATCH(AY95,'Standard Outcome Indicators'!$B$2:$B$708,0))</f>
        <v>#N/A</v>
      </c>
      <c r="BA95" s="344" t="e">
        <f>INDEX('Standard Outcome Indicators'!$F$2:$F$900,MATCH(AY95,'Standard Outcome Indicators'!$B$2:$B$708,0))</f>
        <v>#N/A</v>
      </c>
      <c r="BB95" s="344" t="e">
        <f>INDEX('Standard Outcome Indicators'!$H$2:$H$900,MATCH(AY95,'Standard Outcome Indicators'!$B$2:$B$708,0))</f>
        <v>#N/A</v>
      </c>
      <c r="BC95" s="344" t="e">
        <f>INDEX('Standard Outcome Indicators'!$Q$2:$Q$900,MATCH(AY95,'Standard Outcome Indicators'!$B$2:$B$708,0))</f>
        <v>#N/A</v>
      </c>
      <c r="BD95" s="344" t="e">
        <f>INDEX('Standard Outcome Indicators'!$R$2:$R$900,MATCH(AY95,'Standard Outcome Indicators'!$B$2:$B$708,0))</f>
        <v>#N/A</v>
      </c>
      <c r="BE95" s="344" t="e">
        <f>INDEX('Standard Outcome Indicators'!$S$2:$S$900,MATCH(AY95,'Standard Outcome Indicators'!$B$2:$B$708,0))</f>
        <v>#N/A</v>
      </c>
      <c r="BF95" s="344" t="e">
        <f>INDEX('Standard Outcome Indicators'!$T$2:$T$900,MATCH(AY95,'Standard Outcome Indicators'!$B$2:$B$708,0))</f>
        <v>#N/A</v>
      </c>
      <c r="BG95" s="344" t="e">
        <f>INDEX('Standard Outcome Indicators'!$U$2:$U$900,MATCH(AY95,'Standard Outcome Indicators'!$B$2:$B$708,0))</f>
        <v>#N/A</v>
      </c>
    </row>
    <row r="96" spans="1:59" ht="45.75">
      <c r="A96" s="380" t="s">
        <v>1728</v>
      </c>
      <c r="B96" s="386" t="s">
        <v>1999</v>
      </c>
      <c r="C96" s="346" t="s">
        <v>281</v>
      </c>
      <c r="D96" s="438" t="s">
        <v>2031</v>
      </c>
      <c r="E96" s="345" t="s">
        <v>280</v>
      </c>
      <c r="F96" s="433" t="s">
        <v>59</v>
      </c>
      <c r="G96" s="433"/>
      <c r="H96" s="433"/>
      <c r="I96" s="433" t="s">
        <v>49</v>
      </c>
      <c r="J96" s="433" t="s">
        <v>49</v>
      </c>
      <c r="K96" s="433" t="s">
        <v>49</v>
      </c>
      <c r="L96" s="433" t="s">
        <v>49</v>
      </c>
      <c r="M96" s="433" t="s">
        <v>49</v>
      </c>
      <c r="N96" s="433" t="s">
        <v>49</v>
      </c>
      <c r="O96" s="345"/>
      <c r="P96" s="345" t="str">
        <f t="shared" si="11"/>
        <v>General government expenditure by function (% of GDP)</v>
      </c>
      <c r="Q96" s="345" t="s">
        <v>2025</v>
      </c>
      <c r="R96" s="345"/>
      <c r="S96" s="433">
        <f t="shared" si="9"/>
        <v>2</v>
      </c>
      <c r="T96" s="361" t="s">
        <v>102</v>
      </c>
      <c r="U96" s="361" t="s">
        <v>255</v>
      </c>
      <c r="V96" s="344" t="s">
        <v>138</v>
      </c>
      <c r="W96" s="433" t="s">
        <v>84</v>
      </c>
      <c r="X96" s="433" t="s">
        <v>56</v>
      </c>
      <c r="Y96" s="361">
        <v>2021</v>
      </c>
      <c r="Z96" s="361" t="s">
        <v>1780</v>
      </c>
      <c r="AA96" s="344" t="s">
        <v>2006</v>
      </c>
      <c r="AB96" s="361" t="str">
        <f t="shared" si="7"/>
        <v/>
      </c>
      <c r="AD96" s="433" t="s">
        <v>53</v>
      </c>
      <c r="AE96" s="433" t="s">
        <v>269</v>
      </c>
      <c r="AF96" s="433" t="s">
        <v>59</v>
      </c>
      <c r="AG96" s="361" t="s">
        <v>49</v>
      </c>
      <c r="AH96" s="361" t="s">
        <v>49</v>
      </c>
      <c r="AI96" s="361" t="s">
        <v>49</v>
      </c>
      <c r="AJ96" s="361" t="s">
        <v>49</v>
      </c>
      <c r="AK96" s="361" t="s">
        <v>117</v>
      </c>
      <c r="AL96" s="361" t="s">
        <v>117</v>
      </c>
      <c r="AM96" s="361" t="s">
        <v>117</v>
      </c>
      <c r="AN96" s="361" t="s">
        <v>117</v>
      </c>
      <c r="AO96" s="361" t="s">
        <v>117</v>
      </c>
      <c r="AP96" s="361" t="s">
        <v>117</v>
      </c>
      <c r="AQ96" s="361" t="s">
        <v>117</v>
      </c>
      <c r="AR96" s="361" t="s">
        <v>117</v>
      </c>
      <c r="AS96" s="361" t="s">
        <v>117</v>
      </c>
      <c r="AT96" s="361" t="s">
        <v>117</v>
      </c>
      <c r="AU96" s="361" t="s">
        <v>117</v>
      </c>
      <c r="AV96" s="361" t="s">
        <v>117</v>
      </c>
      <c r="AW96" s="361" t="s">
        <v>271</v>
      </c>
      <c r="AX96" s="361" t="str">
        <f t="shared" si="8"/>
        <v xml:space="preserve">SEX, AGE, RESIDENCE, WEALTH, FUNCTION OF EXPENDITURE </v>
      </c>
      <c r="AZ96" s="344" t="e">
        <f>INDEX('Standard Outcome Indicators'!$C$2:$C$900,MATCH(AY96,'Standard Outcome Indicators'!$B$2:$B$708,0))</f>
        <v>#N/A</v>
      </c>
      <c r="BA96" s="344" t="e">
        <f>INDEX('Standard Outcome Indicators'!$F$2:$F$900,MATCH(AY96,'Standard Outcome Indicators'!$B$2:$B$708,0))</f>
        <v>#N/A</v>
      </c>
      <c r="BB96" s="344" t="e">
        <f>INDEX('Standard Outcome Indicators'!$H$2:$H$900,MATCH(AY96,'Standard Outcome Indicators'!$B$2:$B$708,0))</f>
        <v>#N/A</v>
      </c>
      <c r="BC96" s="344" t="e">
        <f>INDEX('Standard Outcome Indicators'!$Q$2:$Q$900,MATCH(AY96,'Standard Outcome Indicators'!$B$2:$B$708,0))</f>
        <v>#N/A</v>
      </c>
      <c r="BD96" s="344" t="e">
        <f>INDEX('Standard Outcome Indicators'!$R$2:$R$900,MATCH(AY96,'Standard Outcome Indicators'!$B$2:$B$708,0))</f>
        <v>#N/A</v>
      </c>
      <c r="BE96" s="344" t="e">
        <f>INDEX('Standard Outcome Indicators'!$S$2:$S$900,MATCH(AY96,'Standard Outcome Indicators'!$B$2:$B$708,0))</f>
        <v>#N/A</v>
      </c>
      <c r="BF96" s="344" t="e">
        <f>INDEX('Standard Outcome Indicators'!$T$2:$T$900,MATCH(AY96,'Standard Outcome Indicators'!$B$2:$B$708,0))</f>
        <v>#N/A</v>
      </c>
      <c r="BG96" s="344" t="e">
        <f>INDEX('Standard Outcome Indicators'!$U$2:$U$900,MATCH(AY96,'Standard Outcome Indicators'!$B$2:$B$708,0))</f>
        <v>#N/A</v>
      </c>
    </row>
    <row r="97" spans="1:59" ht="45.75">
      <c r="A97" s="380" t="s">
        <v>1728</v>
      </c>
      <c r="B97" s="386" t="s">
        <v>1999</v>
      </c>
      <c r="C97" s="346" t="s">
        <v>283</v>
      </c>
      <c r="D97" s="438" t="s">
        <v>2032</v>
      </c>
      <c r="E97" s="345" t="s">
        <v>282</v>
      </c>
      <c r="F97" s="433" t="s">
        <v>59</v>
      </c>
      <c r="G97" s="433"/>
      <c r="H97" s="433"/>
      <c r="I97" s="433" t="s">
        <v>49</v>
      </c>
      <c r="J97" s="433" t="s">
        <v>49</v>
      </c>
      <c r="K97" s="433" t="s">
        <v>49</v>
      </c>
      <c r="L97" s="433" t="s">
        <v>49</v>
      </c>
      <c r="M97" s="433" t="s">
        <v>49</v>
      </c>
      <c r="N97" s="433" t="s">
        <v>49</v>
      </c>
      <c r="O97" s="345"/>
      <c r="P97" s="345" t="str">
        <f t="shared" si="11"/>
        <v>General government expenditure by function (% of GDP)</v>
      </c>
      <c r="Q97" s="345" t="s">
        <v>2025</v>
      </c>
      <c r="R97" s="345"/>
      <c r="S97" s="433">
        <f t="shared" si="9"/>
        <v>2</v>
      </c>
      <c r="T97" s="361" t="s">
        <v>102</v>
      </c>
      <c r="U97" s="361" t="s">
        <v>255</v>
      </c>
      <c r="V97" s="344" t="s">
        <v>138</v>
      </c>
      <c r="W97" s="433" t="s">
        <v>84</v>
      </c>
      <c r="X97" s="433" t="s">
        <v>56</v>
      </c>
      <c r="Y97" s="361">
        <v>2021</v>
      </c>
      <c r="Z97" s="361" t="s">
        <v>1780</v>
      </c>
      <c r="AA97" s="344" t="s">
        <v>2006</v>
      </c>
      <c r="AB97" s="361" t="str">
        <f t="shared" si="7"/>
        <v/>
      </c>
      <c r="AD97" s="433" t="s">
        <v>53</v>
      </c>
      <c r="AE97" s="433" t="s">
        <v>269</v>
      </c>
      <c r="AF97" s="433" t="s">
        <v>59</v>
      </c>
      <c r="AG97" s="361" t="s">
        <v>49</v>
      </c>
      <c r="AH97" s="361" t="s">
        <v>49</v>
      </c>
      <c r="AI97" s="361" t="s">
        <v>49</v>
      </c>
      <c r="AJ97" s="361" t="s">
        <v>49</v>
      </c>
      <c r="AK97" s="361" t="s">
        <v>117</v>
      </c>
      <c r="AL97" s="361" t="s">
        <v>117</v>
      </c>
      <c r="AM97" s="361" t="s">
        <v>117</v>
      </c>
      <c r="AN97" s="361" t="s">
        <v>117</v>
      </c>
      <c r="AO97" s="361" t="s">
        <v>117</v>
      </c>
      <c r="AP97" s="361" t="s">
        <v>117</v>
      </c>
      <c r="AQ97" s="361" t="s">
        <v>117</v>
      </c>
      <c r="AR97" s="361" t="s">
        <v>117</v>
      </c>
      <c r="AS97" s="361" t="s">
        <v>117</v>
      </c>
      <c r="AT97" s="361" t="s">
        <v>117</v>
      </c>
      <c r="AU97" s="361" t="s">
        <v>117</v>
      </c>
      <c r="AV97" s="361" t="s">
        <v>117</v>
      </c>
      <c r="AW97" s="361" t="s">
        <v>271</v>
      </c>
      <c r="AX97" s="361" t="str">
        <f t="shared" si="8"/>
        <v xml:space="preserve">SEX, AGE, RESIDENCE, WEALTH, FUNCTION OF EXPENDITURE </v>
      </c>
      <c r="AZ97" s="344" t="e">
        <f>INDEX('Standard Outcome Indicators'!$C$2:$C$900,MATCH(AY97,'Standard Outcome Indicators'!$B$2:$B$708,0))</f>
        <v>#N/A</v>
      </c>
      <c r="BA97" s="344" t="e">
        <f>INDEX('Standard Outcome Indicators'!$F$2:$F$900,MATCH(AY97,'Standard Outcome Indicators'!$B$2:$B$708,0))</f>
        <v>#N/A</v>
      </c>
      <c r="BB97" s="344" t="e">
        <f>INDEX('Standard Outcome Indicators'!$H$2:$H$900,MATCH(AY97,'Standard Outcome Indicators'!$B$2:$B$708,0))</f>
        <v>#N/A</v>
      </c>
      <c r="BC97" s="344" t="e">
        <f>INDEX('Standard Outcome Indicators'!$Q$2:$Q$900,MATCH(AY97,'Standard Outcome Indicators'!$B$2:$B$708,0))</f>
        <v>#N/A</v>
      </c>
      <c r="BD97" s="344" t="e">
        <f>INDEX('Standard Outcome Indicators'!$R$2:$R$900,MATCH(AY97,'Standard Outcome Indicators'!$B$2:$B$708,0))</f>
        <v>#N/A</v>
      </c>
      <c r="BE97" s="344" t="e">
        <f>INDEX('Standard Outcome Indicators'!$S$2:$S$900,MATCH(AY97,'Standard Outcome Indicators'!$B$2:$B$708,0))</f>
        <v>#N/A</v>
      </c>
      <c r="BF97" s="344" t="e">
        <f>INDEX('Standard Outcome Indicators'!$T$2:$T$900,MATCH(AY97,'Standard Outcome Indicators'!$B$2:$B$708,0))</f>
        <v>#N/A</v>
      </c>
      <c r="BG97" s="344" t="e">
        <f>INDEX('Standard Outcome Indicators'!$U$2:$U$900,MATCH(AY97,'Standard Outcome Indicators'!$B$2:$B$708,0))</f>
        <v>#N/A</v>
      </c>
    </row>
    <row r="98" spans="1:59" ht="30.75">
      <c r="A98" s="380" t="s">
        <v>1728</v>
      </c>
      <c r="B98" s="386" t="s">
        <v>1999</v>
      </c>
      <c r="C98" s="346" t="s">
        <v>2033</v>
      </c>
      <c r="D98" s="438" t="s">
        <v>2034</v>
      </c>
      <c r="E98" s="345" t="s">
        <v>2034</v>
      </c>
      <c r="F98" s="433" t="s">
        <v>1767</v>
      </c>
      <c r="G98" s="433"/>
      <c r="H98" s="433"/>
      <c r="I98" s="478" t="e">
        <v>#N/A</v>
      </c>
      <c r="J98" s="478" t="e">
        <v>#N/A</v>
      </c>
      <c r="K98" s="478" t="e">
        <v>#N/A</v>
      </c>
      <c r="L98" s="478" t="e">
        <v>#N/A</v>
      </c>
      <c r="M98" s="478" t="e">
        <v>#N/A</v>
      </c>
      <c r="N98" s="478"/>
      <c r="O98" s="345"/>
      <c r="P98" s="345" t="str">
        <f t="shared" si="11"/>
        <v>Expenditure on family-children benefits (EUR per child and PPS per child)</v>
      </c>
      <c r="Q98" s="345" t="s">
        <v>2035</v>
      </c>
      <c r="R98" s="345"/>
      <c r="S98" s="433">
        <f t="shared" si="9"/>
        <v>2</v>
      </c>
      <c r="T98" s="361" t="s">
        <v>102</v>
      </c>
      <c r="U98" s="361" t="s">
        <v>63</v>
      </c>
      <c r="V98" s="344" t="s">
        <v>2009</v>
      </c>
      <c r="W98" s="433" t="s">
        <v>63</v>
      </c>
      <c r="X98" s="433" t="s">
        <v>63</v>
      </c>
      <c r="Y98" s="361">
        <v>2021</v>
      </c>
      <c r="Z98" s="361">
        <v>60</v>
      </c>
      <c r="AA98" s="344" t="s">
        <v>2010</v>
      </c>
      <c r="AB98" s="361" t="str">
        <f t="shared" si="7"/>
        <v/>
      </c>
      <c r="AC98" s="433" t="s">
        <v>63</v>
      </c>
      <c r="AD98" s="433" t="s">
        <v>63</v>
      </c>
      <c r="AE98" s="433" t="s">
        <v>63</v>
      </c>
      <c r="AF98" s="433" t="s">
        <v>63</v>
      </c>
      <c r="AG98" s="361" t="s">
        <v>49</v>
      </c>
      <c r="AH98" s="361" t="s">
        <v>49</v>
      </c>
      <c r="AI98" s="361" t="s">
        <v>49</v>
      </c>
      <c r="AJ98" s="361" t="s">
        <v>49</v>
      </c>
      <c r="AK98" s="361" t="s">
        <v>63</v>
      </c>
      <c r="AL98" s="361" t="s">
        <v>63</v>
      </c>
      <c r="AM98" s="361" t="s">
        <v>63</v>
      </c>
      <c r="AN98" s="361" t="s">
        <v>63</v>
      </c>
      <c r="AO98" s="361" t="s">
        <v>63</v>
      </c>
      <c r="AP98" s="361" t="s">
        <v>63</v>
      </c>
      <c r="AQ98" s="361" t="s">
        <v>63</v>
      </c>
      <c r="AR98" s="361" t="s">
        <v>63</v>
      </c>
      <c r="AS98" s="361" t="s">
        <v>63</v>
      </c>
      <c r="AT98" s="361" t="s">
        <v>63</v>
      </c>
      <c r="AU98" s="361" t="s">
        <v>63</v>
      </c>
      <c r="AV98" s="361" t="s">
        <v>63</v>
      </c>
      <c r="AW98" s="361" t="s">
        <v>63</v>
      </c>
      <c r="AX98" s="361" t="str">
        <f t="shared" si="8"/>
        <v xml:space="preserve">SEX, AGE, RESIDENCE, WEALTH, </v>
      </c>
      <c r="AZ98" s="344" t="e">
        <f>INDEX('Standard Outcome Indicators'!$C$2:$C$900,MATCH(AY98,'Standard Outcome Indicators'!$B$2:$B$708,0))</f>
        <v>#N/A</v>
      </c>
      <c r="BA98" s="344" t="e">
        <f>INDEX('Standard Outcome Indicators'!$F$2:$F$900,MATCH(AY98,'Standard Outcome Indicators'!$B$2:$B$708,0))</f>
        <v>#N/A</v>
      </c>
      <c r="BB98" s="344" t="e">
        <f>INDEX('Standard Outcome Indicators'!$H$2:$H$900,MATCH(AY98,'Standard Outcome Indicators'!$B$2:$B$708,0))</f>
        <v>#N/A</v>
      </c>
      <c r="BC98" s="344" t="e">
        <f>INDEX('Standard Outcome Indicators'!$Q$2:$Q$900,MATCH(AY98,'Standard Outcome Indicators'!$B$2:$B$708,0))</f>
        <v>#N/A</v>
      </c>
      <c r="BD98" s="344" t="e">
        <f>INDEX('Standard Outcome Indicators'!$R$2:$R$900,MATCH(AY98,'Standard Outcome Indicators'!$B$2:$B$708,0))</f>
        <v>#N/A</v>
      </c>
      <c r="BE98" s="344" t="e">
        <f>INDEX('Standard Outcome Indicators'!$S$2:$S$900,MATCH(AY98,'Standard Outcome Indicators'!$B$2:$B$708,0))</f>
        <v>#N/A</v>
      </c>
      <c r="BF98" s="344" t="e">
        <f>INDEX('Standard Outcome Indicators'!$T$2:$T$900,MATCH(AY98,'Standard Outcome Indicators'!$B$2:$B$708,0))</f>
        <v>#N/A</v>
      </c>
      <c r="BG98" s="344" t="e">
        <f>INDEX('Standard Outcome Indicators'!$U$2:$U$900,MATCH(AY98,'Standard Outcome Indicators'!$B$2:$B$708,0))</f>
        <v>#N/A</v>
      </c>
    </row>
    <row r="99" spans="1:59" ht="30.75">
      <c r="A99" s="380" t="s">
        <v>1728</v>
      </c>
      <c r="B99" s="386" t="s">
        <v>1999</v>
      </c>
      <c r="C99" s="346" t="s">
        <v>2036</v>
      </c>
      <c r="D99" s="438" t="s">
        <v>2037</v>
      </c>
      <c r="E99" s="345" t="s">
        <v>2037</v>
      </c>
      <c r="F99" s="433" t="s">
        <v>1767</v>
      </c>
      <c r="G99" s="433"/>
      <c r="H99" s="433"/>
      <c r="I99" s="478" t="e">
        <v>#N/A</v>
      </c>
      <c r="J99" s="478" t="e">
        <v>#N/A</v>
      </c>
      <c r="K99" s="478" t="e">
        <v>#N/A</v>
      </c>
      <c r="L99" s="478" t="e">
        <v>#N/A</v>
      </c>
      <c r="M99" s="478" t="e">
        <v>#N/A</v>
      </c>
      <c r="N99" s="478"/>
      <c r="O99" s="345"/>
      <c r="P99" s="345" t="str">
        <f t="shared" si="11"/>
        <v>Expenditure on family-children benefits (EUR per child and PPS per child)</v>
      </c>
      <c r="Q99" s="345" t="s">
        <v>2035</v>
      </c>
      <c r="R99" s="345"/>
      <c r="S99" s="433">
        <f t="shared" si="9"/>
        <v>2</v>
      </c>
      <c r="T99" s="361" t="s">
        <v>102</v>
      </c>
      <c r="U99" s="361" t="s">
        <v>63</v>
      </c>
      <c r="V99" s="344" t="s">
        <v>2009</v>
      </c>
      <c r="W99" s="433" t="s">
        <v>63</v>
      </c>
      <c r="X99" s="433" t="s">
        <v>63</v>
      </c>
      <c r="Y99" s="361">
        <v>2021</v>
      </c>
      <c r="Z99" s="361">
        <v>60</v>
      </c>
      <c r="AA99" s="344" t="s">
        <v>2010</v>
      </c>
      <c r="AB99" s="361" t="str">
        <f t="shared" si="7"/>
        <v/>
      </c>
      <c r="AC99" s="433" t="s">
        <v>63</v>
      </c>
      <c r="AD99" s="433" t="s">
        <v>63</v>
      </c>
      <c r="AE99" s="433" t="s">
        <v>63</v>
      </c>
      <c r="AF99" s="433" t="s">
        <v>63</v>
      </c>
      <c r="AG99" s="361" t="s">
        <v>49</v>
      </c>
      <c r="AH99" s="361" t="s">
        <v>49</v>
      </c>
      <c r="AI99" s="361" t="s">
        <v>49</v>
      </c>
      <c r="AJ99" s="361" t="s">
        <v>49</v>
      </c>
      <c r="AK99" s="361" t="s">
        <v>63</v>
      </c>
      <c r="AL99" s="361" t="s">
        <v>63</v>
      </c>
      <c r="AM99" s="361" t="s">
        <v>63</v>
      </c>
      <c r="AN99" s="361" t="s">
        <v>63</v>
      </c>
      <c r="AO99" s="361" t="s">
        <v>63</v>
      </c>
      <c r="AP99" s="361" t="s">
        <v>63</v>
      </c>
      <c r="AQ99" s="361" t="s">
        <v>63</v>
      </c>
      <c r="AR99" s="361" t="s">
        <v>63</v>
      </c>
      <c r="AS99" s="361" t="s">
        <v>63</v>
      </c>
      <c r="AT99" s="361" t="s">
        <v>63</v>
      </c>
      <c r="AU99" s="361" t="s">
        <v>63</v>
      </c>
      <c r="AV99" s="361" t="s">
        <v>63</v>
      </c>
      <c r="AW99" s="361" t="s">
        <v>63</v>
      </c>
      <c r="AX99" s="361" t="str">
        <f t="shared" si="8"/>
        <v xml:space="preserve">SEX, AGE, RESIDENCE, WEALTH, </v>
      </c>
      <c r="AZ99" s="344" t="e">
        <f>INDEX('Standard Outcome Indicators'!$C$2:$C$900,MATCH(AY99,'Standard Outcome Indicators'!$B$2:$B$708,0))</f>
        <v>#N/A</v>
      </c>
      <c r="BA99" s="344" t="e">
        <f>INDEX('Standard Outcome Indicators'!$F$2:$F$900,MATCH(AY99,'Standard Outcome Indicators'!$B$2:$B$708,0))</f>
        <v>#N/A</v>
      </c>
      <c r="BB99" s="344" t="e">
        <f>INDEX('Standard Outcome Indicators'!$H$2:$H$900,MATCH(AY99,'Standard Outcome Indicators'!$B$2:$B$708,0))</f>
        <v>#N/A</v>
      </c>
      <c r="BC99" s="344" t="e">
        <f>INDEX('Standard Outcome Indicators'!$Q$2:$Q$900,MATCH(AY99,'Standard Outcome Indicators'!$B$2:$B$708,0))</f>
        <v>#N/A</v>
      </c>
      <c r="BD99" s="344" t="e">
        <f>INDEX('Standard Outcome Indicators'!$R$2:$R$900,MATCH(AY99,'Standard Outcome Indicators'!$B$2:$B$708,0))</f>
        <v>#N/A</v>
      </c>
      <c r="BE99" s="344" t="e">
        <f>INDEX('Standard Outcome Indicators'!$S$2:$S$900,MATCH(AY99,'Standard Outcome Indicators'!$B$2:$B$708,0))</f>
        <v>#N/A</v>
      </c>
      <c r="BF99" s="344" t="e">
        <f>INDEX('Standard Outcome Indicators'!$T$2:$T$900,MATCH(AY99,'Standard Outcome Indicators'!$B$2:$B$708,0))</f>
        <v>#N/A</v>
      </c>
      <c r="BG99" s="344" t="e">
        <f>INDEX('Standard Outcome Indicators'!$U$2:$U$900,MATCH(AY99,'Standard Outcome Indicators'!$B$2:$B$708,0))</f>
        <v>#N/A</v>
      </c>
    </row>
    <row r="100" spans="1:59" ht="30.75">
      <c r="A100" s="380" t="s">
        <v>1728</v>
      </c>
      <c r="B100" s="386" t="s">
        <v>1999</v>
      </c>
      <c r="C100" s="346" t="s">
        <v>2038</v>
      </c>
      <c r="D100" s="438" t="s">
        <v>2039</v>
      </c>
      <c r="E100" s="345" t="s">
        <v>2039</v>
      </c>
      <c r="F100" s="433" t="s">
        <v>1767</v>
      </c>
      <c r="G100" s="433"/>
      <c r="H100" s="433"/>
      <c r="I100" s="478" t="e">
        <v>#N/A</v>
      </c>
      <c r="J100" s="478" t="e">
        <v>#N/A</v>
      </c>
      <c r="K100" s="478" t="e">
        <v>#N/A</v>
      </c>
      <c r="L100" s="478" t="e">
        <v>#N/A</v>
      </c>
      <c r="M100" s="478" t="e">
        <v>#N/A</v>
      </c>
      <c r="N100" s="478"/>
      <c r="O100" s="345"/>
      <c r="P100" s="345" t="str">
        <f t="shared" si="11"/>
        <v>Expenditure on family-children, benefits in kind: Child day care (% of GDP)</v>
      </c>
      <c r="R100" s="345" t="s">
        <v>2013</v>
      </c>
      <c r="S100" s="433">
        <f t="shared" si="9"/>
        <v>3</v>
      </c>
      <c r="T100" s="361" t="s">
        <v>102</v>
      </c>
      <c r="U100" s="361" t="s">
        <v>63</v>
      </c>
      <c r="V100" s="344" t="s">
        <v>2009</v>
      </c>
      <c r="W100" s="433" t="s">
        <v>63</v>
      </c>
      <c r="X100" s="433" t="s">
        <v>63</v>
      </c>
      <c r="Y100" s="361">
        <v>2021</v>
      </c>
      <c r="Z100" s="361">
        <v>60</v>
      </c>
      <c r="AA100" s="344" t="s">
        <v>2010</v>
      </c>
      <c r="AB100" s="361" t="str">
        <f t="shared" si="7"/>
        <v/>
      </c>
      <c r="AC100" s="433" t="s">
        <v>63</v>
      </c>
      <c r="AD100" s="433" t="s">
        <v>63</v>
      </c>
      <c r="AE100" s="433" t="s">
        <v>63</v>
      </c>
      <c r="AF100" s="433" t="s">
        <v>63</v>
      </c>
      <c r="AG100" s="361" t="s">
        <v>49</v>
      </c>
      <c r="AH100" s="361" t="s">
        <v>49</v>
      </c>
      <c r="AI100" s="361" t="s">
        <v>49</v>
      </c>
      <c r="AJ100" s="361" t="s">
        <v>49</v>
      </c>
      <c r="AK100" s="361" t="s">
        <v>63</v>
      </c>
      <c r="AL100" s="361" t="s">
        <v>63</v>
      </c>
      <c r="AM100" s="361" t="s">
        <v>63</v>
      </c>
      <c r="AN100" s="361" t="s">
        <v>63</v>
      </c>
      <c r="AO100" s="361" t="s">
        <v>63</v>
      </c>
      <c r="AP100" s="361" t="s">
        <v>63</v>
      </c>
      <c r="AQ100" s="361" t="s">
        <v>63</v>
      </c>
      <c r="AR100" s="361" t="s">
        <v>63</v>
      </c>
      <c r="AS100" s="361" t="s">
        <v>63</v>
      </c>
      <c r="AT100" s="361" t="s">
        <v>63</v>
      </c>
      <c r="AU100" s="361" t="s">
        <v>63</v>
      </c>
      <c r="AV100" s="361" t="s">
        <v>63</v>
      </c>
      <c r="AW100" s="361" t="s">
        <v>63</v>
      </c>
      <c r="AX100" s="361" t="str">
        <f t="shared" si="8"/>
        <v xml:space="preserve">SEX, AGE, RESIDENCE, WEALTH, </v>
      </c>
      <c r="AZ100" s="344" t="e">
        <f>INDEX('Standard Outcome Indicators'!$C$2:$C$900,MATCH(AY100,'Standard Outcome Indicators'!$B$2:$B$708,0))</f>
        <v>#N/A</v>
      </c>
      <c r="BA100" s="344" t="e">
        <f>INDEX('Standard Outcome Indicators'!$F$2:$F$900,MATCH(AY100,'Standard Outcome Indicators'!$B$2:$B$708,0))</f>
        <v>#N/A</v>
      </c>
      <c r="BB100" s="344" t="e">
        <f>INDEX('Standard Outcome Indicators'!$H$2:$H$900,MATCH(AY100,'Standard Outcome Indicators'!$B$2:$B$708,0))</f>
        <v>#N/A</v>
      </c>
      <c r="BC100" s="344" t="e">
        <f>INDEX('Standard Outcome Indicators'!$Q$2:$Q$900,MATCH(AY100,'Standard Outcome Indicators'!$B$2:$B$708,0))</f>
        <v>#N/A</v>
      </c>
      <c r="BD100" s="344" t="e">
        <f>INDEX('Standard Outcome Indicators'!$R$2:$R$900,MATCH(AY100,'Standard Outcome Indicators'!$B$2:$B$708,0))</f>
        <v>#N/A</v>
      </c>
      <c r="BE100" s="344" t="e">
        <f>INDEX('Standard Outcome Indicators'!$S$2:$S$900,MATCH(AY100,'Standard Outcome Indicators'!$B$2:$B$708,0))</f>
        <v>#N/A</v>
      </c>
      <c r="BF100" s="344" t="e">
        <f>INDEX('Standard Outcome Indicators'!$T$2:$T$900,MATCH(AY100,'Standard Outcome Indicators'!$B$2:$B$708,0))</f>
        <v>#N/A</v>
      </c>
      <c r="BG100" s="344" t="e">
        <f>INDEX('Standard Outcome Indicators'!$U$2:$U$900,MATCH(AY100,'Standard Outcome Indicators'!$B$2:$B$708,0))</f>
        <v>#N/A</v>
      </c>
    </row>
    <row r="101" spans="1:59" ht="30.75">
      <c r="A101" s="380" t="s">
        <v>1728</v>
      </c>
      <c r="B101" s="386" t="s">
        <v>1999</v>
      </c>
      <c r="C101" s="346" t="s">
        <v>2040</v>
      </c>
      <c r="D101" s="438" t="s">
        <v>2041</v>
      </c>
      <c r="E101" s="345" t="s">
        <v>2042</v>
      </c>
      <c r="F101" s="433" t="s">
        <v>1767</v>
      </c>
      <c r="G101" s="433"/>
      <c r="H101" s="433"/>
      <c r="I101" s="478" t="e">
        <v>#N/A</v>
      </c>
      <c r="J101" s="478" t="e">
        <v>#N/A</v>
      </c>
      <c r="K101" s="478" t="e">
        <v>#N/A</v>
      </c>
      <c r="L101" s="478" t="e">
        <v>#N/A</v>
      </c>
      <c r="M101" s="478" t="e">
        <v>#N/A</v>
      </c>
      <c r="N101" s="478"/>
      <c r="O101" s="345"/>
      <c r="P101" s="345" t="str">
        <f t="shared" si="11"/>
        <v>Expenditure on family-children, benefits in kind: Accommodation (% of GDP)</v>
      </c>
      <c r="R101" s="345" t="s">
        <v>2013</v>
      </c>
      <c r="S101" s="433">
        <f t="shared" si="9"/>
        <v>3</v>
      </c>
      <c r="T101" s="361" t="s">
        <v>102</v>
      </c>
      <c r="U101" s="361" t="s">
        <v>63</v>
      </c>
      <c r="V101" s="344" t="s">
        <v>2009</v>
      </c>
      <c r="W101" s="433" t="s">
        <v>63</v>
      </c>
      <c r="X101" s="433" t="s">
        <v>63</v>
      </c>
      <c r="Y101" s="361">
        <v>2021</v>
      </c>
      <c r="Z101" s="361">
        <v>60</v>
      </c>
      <c r="AA101" s="344" t="s">
        <v>2010</v>
      </c>
      <c r="AB101" s="361" t="str">
        <f t="shared" si="7"/>
        <v/>
      </c>
      <c r="AC101" s="433" t="s">
        <v>63</v>
      </c>
      <c r="AD101" s="433" t="s">
        <v>63</v>
      </c>
      <c r="AE101" s="433" t="s">
        <v>63</v>
      </c>
      <c r="AF101" s="433" t="s">
        <v>63</v>
      </c>
      <c r="AG101" s="361" t="s">
        <v>49</v>
      </c>
      <c r="AH101" s="361" t="s">
        <v>49</v>
      </c>
      <c r="AI101" s="361" t="s">
        <v>49</v>
      </c>
      <c r="AJ101" s="361" t="s">
        <v>49</v>
      </c>
      <c r="AK101" s="361" t="s">
        <v>63</v>
      </c>
      <c r="AL101" s="361" t="s">
        <v>63</v>
      </c>
      <c r="AM101" s="361" t="s">
        <v>63</v>
      </c>
      <c r="AN101" s="361" t="s">
        <v>63</v>
      </c>
      <c r="AO101" s="361" t="s">
        <v>63</v>
      </c>
      <c r="AP101" s="361" t="s">
        <v>63</v>
      </c>
      <c r="AQ101" s="361" t="s">
        <v>63</v>
      </c>
      <c r="AR101" s="361" t="s">
        <v>63</v>
      </c>
      <c r="AS101" s="361" t="s">
        <v>63</v>
      </c>
      <c r="AT101" s="361" t="s">
        <v>63</v>
      </c>
      <c r="AU101" s="361" t="s">
        <v>63</v>
      </c>
      <c r="AV101" s="361" t="s">
        <v>63</v>
      </c>
      <c r="AW101" s="361" t="s">
        <v>63</v>
      </c>
      <c r="AX101" s="361" t="str">
        <f t="shared" si="8"/>
        <v xml:space="preserve">SEX, AGE, RESIDENCE, WEALTH, </v>
      </c>
      <c r="AZ101" s="344" t="e">
        <f>INDEX('Standard Outcome Indicators'!$C$2:$C$900,MATCH(AY101,'Standard Outcome Indicators'!$B$2:$B$708,0))</f>
        <v>#N/A</v>
      </c>
      <c r="BA101" s="344" t="e">
        <f>INDEX('Standard Outcome Indicators'!$F$2:$F$900,MATCH(AY101,'Standard Outcome Indicators'!$B$2:$B$708,0))</f>
        <v>#N/A</v>
      </c>
      <c r="BB101" s="344" t="e">
        <f>INDEX('Standard Outcome Indicators'!$H$2:$H$900,MATCH(AY101,'Standard Outcome Indicators'!$B$2:$B$708,0))</f>
        <v>#N/A</v>
      </c>
      <c r="BC101" s="344" t="e">
        <f>INDEX('Standard Outcome Indicators'!$Q$2:$Q$900,MATCH(AY101,'Standard Outcome Indicators'!$B$2:$B$708,0))</f>
        <v>#N/A</v>
      </c>
      <c r="BD101" s="344" t="e">
        <f>INDEX('Standard Outcome Indicators'!$R$2:$R$900,MATCH(AY101,'Standard Outcome Indicators'!$B$2:$B$708,0))</f>
        <v>#N/A</v>
      </c>
      <c r="BE101" s="344" t="e">
        <f>INDEX('Standard Outcome Indicators'!$S$2:$S$900,MATCH(AY101,'Standard Outcome Indicators'!$B$2:$B$708,0))</f>
        <v>#N/A</v>
      </c>
      <c r="BF101" s="344" t="e">
        <f>INDEX('Standard Outcome Indicators'!$T$2:$T$900,MATCH(AY101,'Standard Outcome Indicators'!$B$2:$B$708,0))</f>
        <v>#N/A</v>
      </c>
      <c r="BG101" s="344" t="e">
        <f>INDEX('Standard Outcome Indicators'!$U$2:$U$900,MATCH(AY101,'Standard Outcome Indicators'!$B$2:$B$708,0))</f>
        <v>#N/A</v>
      </c>
    </row>
    <row r="102" spans="1:59" ht="30.75">
      <c r="A102" s="380" t="s">
        <v>1728</v>
      </c>
      <c r="B102" s="386" t="s">
        <v>1999</v>
      </c>
      <c r="C102" s="346" t="s">
        <v>2043</v>
      </c>
      <c r="D102" s="438" t="s">
        <v>2044</v>
      </c>
      <c r="E102" s="345" t="s">
        <v>2044</v>
      </c>
      <c r="F102" s="433" t="s">
        <v>1767</v>
      </c>
      <c r="G102" s="433"/>
      <c r="H102" s="433"/>
      <c r="I102" s="478" t="e">
        <v>#N/A</v>
      </c>
      <c r="J102" s="478" t="e">
        <v>#N/A</v>
      </c>
      <c r="K102" s="478" t="e">
        <v>#N/A</v>
      </c>
      <c r="L102" s="478" t="e">
        <v>#N/A</v>
      </c>
      <c r="M102" s="478" t="e">
        <v>#N/A</v>
      </c>
      <c r="N102" s="478"/>
      <c r="O102" s="345"/>
      <c r="P102" s="345" t="str">
        <f t="shared" si="11"/>
        <v>Expenditure on family-children, benefits in kind: Home help (% of GDP)</v>
      </c>
      <c r="R102" s="345" t="s">
        <v>2013</v>
      </c>
      <c r="S102" s="433">
        <f t="shared" si="9"/>
        <v>3</v>
      </c>
      <c r="T102" s="361" t="s">
        <v>102</v>
      </c>
      <c r="U102" s="361" t="s">
        <v>63</v>
      </c>
      <c r="V102" s="344" t="s">
        <v>2009</v>
      </c>
      <c r="W102" s="433" t="s">
        <v>63</v>
      </c>
      <c r="X102" s="433" t="s">
        <v>63</v>
      </c>
      <c r="Y102" s="361">
        <v>2021</v>
      </c>
      <c r="Z102" s="361">
        <v>60</v>
      </c>
      <c r="AA102" s="344" t="s">
        <v>2010</v>
      </c>
      <c r="AB102" s="361" t="str">
        <f t="shared" si="7"/>
        <v/>
      </c>
      <c r="AC102" s="433" t="s">
        <v>63</v>
      </c>
      <c r="AD102" s="433" t="s">
        <v>63</v>
      </c>
      <c r="AE102" s="433" t="s">
        <v>63</v>
      </c>
      <c r="AF102" s="433" t="s">
        <v>63</v>
      </c>
      <c r="AG102" s="361" t="s">
        <v>49</v>
      </c>
      <c r="AH102" s="361" t="s">
        <v>49</v>
      </c>
      <c r="AI102" s="361" t="s">
        <v>49</v>
      </c>
      <c r="AJ102" s="361" t="s">
        <v>49</v>
      </c>
      <c r="AK102" s="361" t="s">
        <v>63</v>
      </c>
      <c r="AL102" s="361" t="s">
        <v>63</v>
      </c>
      <c r="AM102" s="361" t="s">
        <v>63</v>
      </c>
      <c r="AN102" s="361" t="s">
        <v>63</v>
      </c>
      <c r="AO102" s="361" t="s">
        <v>63</v>
      </c>
      <c r="AP102" s="361" t="s">
        <v>63</v>
      </c>
      <c r="AQ102" s="361" t="s">
        <v>63</v>
      </c>
      <c r="AR102" s="361" t="s">
        <v>63</v>
      </c>
      <c r="AS102" s="361" t="s">
        <v>63</v>
      </c>
      <c r="AT102" s="361" t="s">
        <v>63</v>
      </c>
      <c r="AU102" s="361" t="s">
        <v>63</v>
      </c>
      <c r="AV102" s="361" t="s">
        <v>63</v>
      </c>
      <c r="AW102" s="361" t="s">
        <v>63</v>
      </c>
      <c r="AX102" s="361" t="str">
        <f t="shared" si="8"/>
        <v xml:space="preserve">SEX, AGE, RESIDENCE, WEALTH, </v>
      </c>
      <c r="AZ102" s="344" t="e">
        <f>INDEX('Standard Outcome Indicators'!$C$2:$C$900,MATCH(AY102,'Standard Outcome Indicators'!$B$2:$B$708,0))</f>
        <v>#N/A</v>
      </c>
      <c r="BA102" s="344" t="e">
        <f>INDEX('Standard Outcome Indicators'!$F$2:$F$900,MATCH(AY102,'Standard Outcome Indicators'!$B$2:$B$708,0))</f>
        <v>#N/A</v>
      </c>
      <c r="BB102" s="344" t="e">
        <f>INDEX('Standard Outcome Indicators'!$H$2:$H$900,MATCH(AY102,'Standard Outcome Indicators'!$B$2:$B$708,0))</f>
        <v>#N/A</v>
      </c>
      <c r="BC102" s="344" t="e">
        <f>INDEX('Standard Outcome Indicators'!$Q$2:$Q$900,MATCH(AY102,'Standard Outcome Indicators'!$B$2:$B$708,0))</f>
        <v>#N/A</v>
      </c>
      <c r="BD102" s="344" t="e">
        <f>INDEX('Standard Outcome Indicators'!$R$2:$R$900,MATCH(AY102,'Standard Outcome Indicators'!$B$2:$B$708,0))</f>
        <v>#N/A</v>
      </c>
      <c r="BE102" s="344" t="e">
        <f>INDEX('Standard Outcome Indicators'!$S$2:$S$900,MATCH(AY102,'Standard Outcome Indicators'!$B$2:$B$708,0))</f>
        <v>#N/A</v>
      </c>
      <c r="BF102" s="344" t="e">
        <f>INDEX('Standard Outcome Indicators'!$T$2:$T$900,MATCH(AY102,'Standard Outcome Indicators'!$B$2:$B$708,0))</f>
        <v>#N/A</v>
      </c>
      <c r="BG102" s="344" t="e">
        <f>INDEX('Standard Outcome Indicators'!$U$2:$U$900,MATCH(AY102,'Standard Outcome Indicators'!$B$2:$B$708,0))</f>
        <v>#N/A</v>
      </c>
    </row>
    <row r="103" spans="1:59" ht="30.75">
      <c r="A103" s="380" t="s">
        <v>1728</v>
      </c>
      <c r="B103" s="386" t="s">
        <v>1999</v>
      </c>
      <c r="C103" s="346" t="s">
        <v>2045</v>
      </c>
      <c r="D103" s="438" t="s">
        <v>2046</v>
      </c>
      <c r="E103" s="345" t="s">
        <v>2046</v>
      </c>
      <c r="F103" s="433" t="s">
        <v>1767</v>
      </c>
      <c r="G103" s="433"/>
      <c r="H103" s="433"/>
      <c r="I103" s="478" t="e">
        <v>#N/A</v>
      </c>
      <c r="J103" s="478" t="e">
        <v>#N/A</v>
      </c>
      <c r="K103" s="478" t="e">
        <v>#N/A</v>
      </c>
      <c r="L103" s="478" t="e">
        <v>#N/A</v>
      </c>
      <c r="M103" s="478" t="e">
        <v>#N/A</v>
      </c>
      <c r="N103" s="478"/>
      <c r="O103" s="345"/>
      <c r="P103" s="345" t="str">
        <f t="shared" si="11"/>
        <v>Expenditure on family-children, benefits in kind: Other (% of GDP)</v>
      </c>
      <c r="R103" s="345" t="s">
        <v>2013</v>
      </c>
      <c r="S103" s="433">
        <f t="shared" si="9"/>
        <v>3</v>
      </c>
      <c r="T103" s="361" t="s">
        <v>102</v>
      </c>
      <c r="U103" s="361" t="s">
        <v>63</v>
      </c>
      <c r="V103" s="344" t="s">
        <v>2009</v>
      </c>
      <c r="W103" s="433" t="s">
        <v>63</v>
      </c>
      <c r="X103" s="433" t="s">
        <v>63</v>
      </c>
      <c r="Y103" s="361">
        <v>2021</v>
      </c>
      <c r="Z103" s="361">
        <v>60</v>
      </c>
      <c r="AA103" s="344" t="s">
        <v>2010</v>
      </c>
      <c r="AB103" s="361" t="str">
        <f t="shared" si="7"/>
        <v/>
      </c>
      <c r="AC103" s="433" t="s">
        <v>63</v>
      </c>
      <c r="AD103" s="433" t="s">
        <v>63</v>
      </c>
      <c r="AE103" s="433" t="s">
        <v>63</v>
      </c>
      <c r="AF103" s="433" t="s">
        <v>63</v>
      </c>
      <c r="AG103" s="361" t="s">
        <v>49</v>
      </c>
      <c r="AH103" s="361" t="s">
        <v>49</v>
      </c>
      <c r="AI103" s="361" t="s">
        <v>49</v>
      </c>
      <c r="AJ103" s="361" t="s">
        <v>49</v>
      </c>
      <c r="AK103" s="361" t="s">
        <v>63</v>
      </c>
      <c r="AL103" s="361" t="s">
        <v>63</v>
      </c>
      <c r="AM103" s="361" t="s">
        <v>63</v>
      </c>
      <c r="AN103" s="361" t="s">
        <v>63</v>
      </c>
      <c r="AO103" s="361" t="s">
        <v>63</v>
      </c>
      <c r="AP103" s="361" t="s">
        <v>63</v>
      </c>
      <c r="AQ103" s="361" t="s">
        <v>63</v>
      </c>
      <c r="AR103" s="361" t="s">
        <v>63</v>
      </c>
      <c r="AS103" s="361" t="s">
        <v>63</v>
      </c>
      <c r="AT103" s="361" t="s">
        <v>63</v>
      </c>
      <c r="AU103" s="361" t="s">
        <v>63</v>
      </c>
      <c r="AV103" s="361" t="s">
        <v>63</v>
      </c>
      <c r="AW103" s="361" t="s">
        <v>63</v>
      </c>
      <c r="AX103" s="361" t="str">
        <f t="shared" si="8"/>
        <v xml:space="preserve">SEX, AGE, RESIDENCE, WEALTH, </v>
      </c>
      <c r="AZ103" s="344" t="e">
        <f>INDEX('Standard Outcome Indicators'!$C$2:$C$900,MATCH(AY103,'Standard Outcome Indicators'!$B$2:$B$708,0))</f>
        <v>#N/A</v>
      </c>
      <c r="BA103" s="344" t="e">
        <f>INDEX('Standard Outcome Indicators'!$F$2:$F$900,MATCH(AY103,'Standard Outcome Indicators'!$B$2:$B$708,0))</f>
        <v>#N/A</v>
      </c>
      <c r="BB103" s="344" t="e">
        <f>INDEX('Standard Outcome Indicators'!$H$2:$H$900,MATCH(AY103,'Standard Outcome Indicators'!$B$2:$B$708,0))</f>
        <v>#N/A</v>
      </c>
      <c r="BC103" s="344" t="e">
        <f>INDEX('Standard Outcome Indicators'!$Q$2:$Q$900,MATCH(AY103,'Standard Outcome Indicators'!$B$2:$B$708,0))</f>
        <v>#N/A</v>
      </c>
      <c r="BD103" s="344" t="e">
        <f>INDEX('Standard Outcome Indicators'!$R$2:$R$900,MATCH(AY103,'Standard Outcome Indicators'!$B$2:$B$708,0))</f>
        <v>#N/A</v>
      </c>
      <c r="BE103" s="344" t="e">
        <f>INDEX('Standard Outcome Indicators'!$S$2:$S$900,MATCH(AY103,'Standard Outcome Indicators'!$B$2:$B$708,0))</f>
        <v>#N/A</v>
      </c>
      <c r="BF103" s="344" t="e">
        <f>INDEX('Standard Outcome Indicators'!$T$2:$T$900,MATCH(AY103,'Standard Outcome Indicators'!$B$2:$B$708,0))</f>
        <v>#N/A</v>
      </c>
      <c r="BG103" s="344" t="e">
        <f>INDEX('Standard Outcome Indicators'!$U$2:$U$900,MATCH(AY103,'Standard Outcome Indicators'!$B$2:$B$708,0))</f>
        <v>#N/A</v>
      </c>
    </row>
    <row r="104" spans="1:59" ht="30.75">
      <c r="A104" s="380" t="s">
        <v>1728</v>
      </c>
      <c r="B104" s="386" t="s">
        <v>1999</v>
      </c>
      <c r="C104" s="346" t="s">
        <v>2047</v>
      </c>
      <c r="D104" s="438" t="s">
        <v>2048</v>
      </c>
      <c r="E104" s="345" t="s">
        <v>2048</v>
      </c>
      <c r="F104" s="433" t="s">
        <v>1767</v>
      </c>
      <c r="G104" s="433"/>
      <c r="H104" s="433"/>
      <c r="I104" s="478" t="e">
        <v>#N/A</v>
      </c>
      <c r="J104" s="478" t="e">
        <v>#N/A</v>
      </c>
      <c r="K104" s="478" t="e">
        <v>#N/A</v>
      </c>
      <c r="L104" s="478" t="e">
        <v>#N/A</v>
      </c>
      <c r="M104" s="478" t="e">
        <v>#N/A</v>
      </c>
      <c r="N104" s="478"/>
      <c r="O104" s="345"/>
      <c r="P104" s="345" t="str">
        <f t="shared" si="11"/>
        <v>Expenditure on family-children, lump sum cash benefits: Birth grant (% of GDP)</v>
      </c>
      <c r="R104" s="371" t="s">
        <v>2015</v>
      </c>
      <c r="S104" s="433">
        <f t="shared" si="9"/>
        <v>3</v>
      </c>
      <c r="T104" s="361" t="s">
        <v>102</v>
      </c>
      <c r="U104" s="361" t="s">
        <v>63</v>
      </c>
      <c r="V104" s="344" t="s">
        <v>2009</v>
      </c>
      <c r="W104" s="433" t="s">
        <v>63</v>
      </c>
      <c r="X104" s="433" t="s">
        <v>63</v>
      </c>
      <c r="Y104" s="361">
        <v>2021</v>
      </c>
      <c r="Z104" s="361">
        <v>60</v>
      </c>
      <c r="AA104" s="344" t="s">
        <v>2010</v>
      </c>
      <c r="AB104" s="361" t="str">
        <f t="shared" si="7"/>
        <v/>
      </c>
      <c r="AC104" s="433" t="s">
        <v>63</v>
      </c>
      <c r="AD104" s="433" t="s">
        <v>63</v>
      </c>
      <c r="AE104" s="433" t="s">
        <v>63</v>
      </c>
      <c r="AF104" s="433" t="s">
        <v>63</v>
      </c>
      <c r="AG104" s="361" t="s">
        <v>49</v>
      </c>
      <c r="AH104" s="361" t="s">
        <v>49</v>
      </c>
      <c r="AI104" s="361" t="s">
        <v>49</v>
      </c>
      <c r="AJ104" s="361" t="s">
        <v>49</v>
      </c>
      <c r="AK104" s="361" t="s">
        <v>63</v>
      </c>
      <c r="AL104" s="361" t="s">
        <v>63</v>
      </c>
      <c r="AM104" s="361" t="s">
        <v>63</v>
      </c>
      <c r="AN104" s="361" t="s">
        <v>63</v>
      </c>
      <c r="AO104" s="361" t="s">
        <v>63</v>
      </c>
      <c r="AP104" s="361" t="s">
        <v>63</v>
      </c>
      <c r="AQ104" s="361" t="s">
        <v>63</v>
      </c>
      <c r="AR104" s="361" t="s">
        <v>63</v>
      </c>
      <c r="AS104" s="361" t="s">
        <v>63</v>
      </c>
      <c r="AT104" s="361" t="s">
        <v>63</v>
      </c>
      <c r="AU104" s="361" t="s">
        <v>63</v>
      </c>
      <c r="AV104" s="361" t="s">
        <v>63</v>
      </c>
      <c r="AW104" s="361" t="s">
        <v>63</v>
      </c>
      <c r="AX104" s="361" t="str">
        <f t="shared" si="8"/>
        <v xml:space="preserve">SEX, AGE, RESIDENCE, WEALTH, </v>
      </c>
      <c r="AZ104" s="344" t="e">
        <f>INDEX('Standard Outcome Indicators'!$C$2:$C$900,MATCH(AY104,'Standard Outcome Indicators'!$B$2:$B$708,0))</f>
        <v>#N/A</v>
      </c>
      <c r="BA104" s="344" t="e">
        <f>INDEX('Standard Outcome Indicators'!$F$2:$F$900,MATCH(AY104,'Standard Outcome Indicators'!$B$2:$B$708,0))</f>
        <v>#N/A</v>
      </c>
      <c r="BB104" s="344" t="e">
        <f>INDEX('Standard Outcome Indicators'!$H$2:$H$900,MATCH(AY104,'Standard Outcome Indicators'!$B$2:$B$708,0))</f>
        <v>#N/A</v>
      </c>
      <c r="BC104" s="344" t="e">
        <f>INDEX('Standard Outcome Indicators'!$Q$2:$Q$900,MATCH(AY104,'Standard Outcome Indicators'!$B$2:$B$708,0))</f>
        <v>#N/A</v>
      </c>
      <c r="BD104" s="344" t="e">
        <f>INDEX('Standard Outcome Indicators'!$R$2:$R$900,MATCH(AY104,'Standard Outcome Indicators'!$B$2:$B$708,0))</f>
        <v>#N/A</v>
      </c>
      <c r="BE104" s="344" t="e">
        <f>INDEX('Standard Outcome Indicators'!$S$2:$S$900,MATCH(AY104,'Standard Outcome Indicators'!$B$2:$B$708,0))</f>
        <v>#N/A</v>
      </c>
      <c r="BF104" s="344" t="e">
        <f>INDEX('Standard Outcome Indicators'!$T$2:$T$900,MATCH(AY104,'Standard Outcome Indicators'!$B$2:$B$708,0))</f>
        <v>#N/A</v>
      </c>
      <c r="BG104" s="344" t="e">
        <f>INDEX('Standard Outcome Indicators'!$U$2:$U$900,MATCH(AY104,'Standard Outcome Indicators'!$B$2:$B$708,0))</f>
        <v>#N/A</v>
      </c>
    </row>
    <row r="105" spans="1:59" ht="30.75">
      <c r="A105" s="380" t="s">
        <v>1728</v>
      </c>
      <c r="B105" s="386" t="s">
        <v>1999</v>
      </c>
      <c r="C105" s="346" t="s">
        <v>2049</v>
      </c>
      <c r="D105" s="438" t="s">
        <v>2050</v>
      </c>
      <c r="E105" s="345" t="s">
        <v>2050</v>
      </c>
      <c r="F105" s="433" t="s">
        <v>1767</v>
      </c>
      <c r="G105" s="433"/>
      <c r="H105" s="433"/>
      <c r="I105" s="478" t="e">
        <v>#N/A</v>
      </c>
      <c r="J105" s="478" t="e">
        <v>#N/A</v>
      </c>
      <c r="K105" s="478" t="e">
        <v>#N/A</v>
      </c>
      <c r="L105" s="478" t="e">
        <v>#N/A</v>
      </c>
      <c r="M105" s="478" t="e">
        <v>#N/A</v>
      </c>
      <c r="N105" s="478"/>
      <c r="O105" s="345"/>
      <c r="P105" s="345" t="str">
        <f t="shared" si="11"/>
        <v>Expenditure on family-children, lump sum cash benefits: Parental leave (% of GDP)</v>
      </c>
      <c r="R105" s="371" t="s">
        <v>2015</v>
      </c>
      <c r="S105" s="433">
        <f t="shared" si="9"/>
        <v>3</v>
      </c>
      <c r="T105" s="361" t="s">
        <v>102</v>
      </c>
      <c r="U105" s="361" t="s">
        <v>63</v>
      </c>
      <c r="V105" s="344" t="s">
        <v>2009</v>
      </c>
      <c r="W105" s="433" t="s">
        <v>63</v>
      </c>
      <c r="X105" s="433" t="s">
        <v>63</v>
      </c>
      <c r="Y105" s="361">
        <v>2021</v>
      </c>
      <c r="Z105" s="361">
        <v>60</v>
      </c>
      <c r="AA105" s="344" t="s">
        <v>2010</v>
      </c>
      <c r="AB105" s="361" t="str">
        <f t="shared" si="7"/>
        <v/>
      </c>
      <c r="AC105" s="433" t="s">
        <v>63</v>
      </c>
      <c r="AD105" s="433" t="s">
        <v>63</v>
      </c>
      <c r="AE105" s="433" t="s">
        <v>63</v>
      </c>
      <c r="AF105" s="433" t="s">
        <v>63</v>
      </c>
      <c r="AG105" s="361" t="s">
        <v>49</v>
      </c>
      <c r="AH105" s="361" t="s">
        <v>49</v>
      </c>
      <c r="AI105" s="361" t="s">
        <v>49</v>
      </c>
      <c r="AJ105" s="361" t="s">
        <v>49</v>
      </c>
      <c r="AK105" s="361" t="s">
        <v>63</v>
      </c>
      <c r="AL105" s="361" t="s">
        <v>63</v>
      </c>
      <c r="AM105" s="361" t="s">
        <v>63</v>
      </c>
      <c r="AN105" s="361" t="s">
        <v>63</v>
      </c>
      <c r="AO105" s="361" t="s">
        <v>63</v>
      </c>
      <c r="AP105" s="361" t="s">
        <v>63</v>
      </c>
      <c r="AQ105" s="361" t="s">
        <v>63</v>
      </c>
      <c r="AR105" s="361" t="s">
        <v>63</v>
      </c>
      <c r="AS105" s="361" t="s">
        <v>63</v>
      </c>
      <c r="AT105" s="361" t="s">
        <v>63</v>
      </c>
      <c r="AU105" s="361" t="s">
        <v>63</v>
      </c>
      <c r="AV105" s="361" t="s">
        <v>63</v>
      </c>
      <c r="AW105" s="361" t="s">
        <v>63</v>
      </c>
      <c r="AX105" s="361" t="str">
        <f t="shared" si="8"/>
        <v xml:space="preserve">SEX, AGE, RESIDENCE, WEALTH, </v>
      </c>
      <c r="AZ105" s="344" t="e">
        <f>INDEX('Standard Outcome Indicators'!$C$2:$C$900,MATCH(AY105,'Standard Outcome Indicators'!$B$2:$B$708,0))</f>
        <v>#N/A</v>
      </c>
      <c r="BA105" s="344" t="e">
        <f>INDEX('Standard Outcome Indicators'!$F$2:$F$900,MATCH(AY105,'Standard Outcome Indicators'!$B$2:$B$708,0))</f>
        <v>#N/A</v>
      </c>
      <c r="BB105" s="344" t="e">
        <f>INDEX('Standard Outcome Indicators'!$H$2:$H$900,MATCH(AY105,'Standard Outcome Indicators'!$B$2:$B$708,0))</f>
        <v>#N/A</v>
      </c>
      <c r="BC105" s="344" t="e">
        <f>INDEX('Standard Outcome Indicators'!$Q$2:$Q$900,MATCH(AY105,'Standard Outcome Indicators'!$B$2:$B$708,0))</f>
        <v>#N/A</v>
      </c>
      <c r="BD105" s="344" t="e">
        <f>INDEX('Standard Outcome Indicators'!$R$2:$R$900,MATCH(AY105,'Standard Outcome Indicators'!$B$2:$B$708,0))</f>
        <v>#N/A</v>
      </c>
      <c r="BE105" s="344" t="e">
        <f>INDEX('Standard Outcome Indicators'!$S$2:$S$900,MATCH(AY105,'Standard Outcome Indicators'!$B$2:$B$708,0))</f>
        <v>#N/A</v>
      </c>
      <c r="BF105" s="344" t="e">
        <f>INDEX('Standard Outcome Indicators'!$T$2:$T$900,MATCH(AY105,'Standard Outcome Indicators'!$B$2:$B$708,0))</f>
        <v>#N/A</v>
      </c>
      <c r="BG105" s="344" t="e">
        <f>INDEX('Standard Outcome Indicators'!$U$2:$U$900,MATCH(AY105,'Standard Outcome Indicators'!$B$2:$B$708,0))</f>
        <v>#N/A</v>
      </c>
    </row>
    <row r="106" spans="1:59" ht="30.75">
      <c r="A106" s="380" t="s">
        <v>1728</v>
      </c>
      <c r="B106" s="386" t="s">
        <v>1999</v>
      </c>
      <c r="C106" s="346" t="s">
        <v>2051</v>
      </c>
      <c r="D106" s="438" t="s">
        <v>2052</v>
      </c>
      <c r="E106" s="345" t="s">
        <v>2052</v>
      </c>
      <c r="F106" s="433" t="s">
        <v>1767</v>
      </c>
      <c r="G106" s="433"/>
      <c r="H106" s="433"/>
      <c r="I106" s="478" t="e">
        <v>#N/A</v>
      </c>
      <c r="J106" s="478" t="e">
        <v>#N/A</v>
      </c>
      <c r="K106" s="478" t="e">
        <v>#N/A</v>
      </c>
      <c r="L106" s="478" t="e">
        <v>#N/A</v>
      </c>
      <c r="M106" s="478" t="e">
        <v>#N/A</v>
      </c>
      <c r="N106" s="478"/>
      <c r="O106" s="345"/>
      <c r="P106" s="345" t="str">
        <f t="shared" si="11"/>
        <v>Expenditure on family-children, lump sum cash benefits: Other (% of GDP)</v>
      </c>
      <c r="R106" s="371" t="s">
        <v>2015</v>
      </c>
      <c r="S106" s="433">
        <f t="shared" si="9"/>
        <v>3</v>
      </c>
      <c r="T106" s="361" t="s">
        <v>102</v>
      </c>
      <c r="U106" s="361" t="s">
        <v>63</v>
      </c>
      <c r="V106" s="344" t="s">
        <v>2009</v>
      </c>
      <c r="W106" s="433" t="s">
        <v>63</v>
      </c>
      <c r="X106" s="433" t="s">
        <v>63</v>
      </c>
      <c r="Y106" s="361">
        <v>2021</v>
      </c>
      <c r="Z106" s="361">
        <v>60</v>
      </c>
      <c r="AA106" s="344" t="s">
        <v>2010</v>
      </c>
      <c r="AB106" s="361" t="str">
        <f t="shared" si="7"/>
        <v/>
      </c>
      <c r="AC106" s="433" t="s">
        <v>63</v>
      </c>
      <c r="AD106" s="433" t="s">
        <v>63</v>
      </c>
      <c r="AE106" s="433" t="s">
        <v>63</v>
      </c>
      <c r="AF106" s="433" t="s">
        <v>63</v>
      </c>
      <c r="AG106" s="361" t="s">
        <v>49</v>
      </c>
      <c r="AH106" s="361" t="s">
        <v>49</v>
      </c>
      <c r="AI106" s="361" t="s">
        <v>49</v>
      </c>
      <c r="AJ106" s="361" t="s">
        <v>49</v>
      </c>
      <c r="AK106" s="361" t="s">
        <v>63</v>
      </c>
      <c r="AL106" s="361" t="s">
        <v>63</v>
      </c>
      <c r="AM106" s="361" t="s">
        <v>63</v>
      </c>
      <c r="AN106" s="361" t="s">
        <v>63</v>
      </c>
      <c r="AO106" s="361" t="s">
        <v>63</v>
      </c>
      <c r="AP106" s="361" t="s">
        <v>63</v>
      </c>
      <c r="AQ106" s="361" t="s">
        <v>63</v>
      </c>
      <c r="AR106" s="361" t="s">
        <v>63</v>
      </c>
      <c r="AS106" s="361" t="s">
        <v>63</v>
      </c>
      <c r="AT106" s="361" t="s">
        <v>63</v>
      </c>
      <c r="AU106" s="361" t="s">
        <v>63</v>
      </c>
      <c r="AV106" s="361" t="s">
        <v>63</v>
      </c>
      <c r="AW106" s="361" t="s">
        <v>63</v>
      </c>
      <c r="AX106" s="361" t="str">
        <f t="shared" si="8"/>
        <v xml:space="preserve">SEX, AGE, RESIDENCE, WEALTH, </v>
      </c>
      <c r="AZ106" s="344" t="e">
        <f>INDEX('Standard Outcome Indicators'!$C$2:$C$900,MATCH(AY106,'Standard Outcome Indicators'!$B$2:$B$708,0))</f>
        <v>#N/A</v>
      </c>
      <c r="BA106" s="344" t="e">
        <f>INDEX('Standard Outcome Indicators'!$F$2:$F$900,MATCH(AY106,'Standard Outcome Indicators'!$B$2:$B$708,0))</f>
        <v>#N/A</v>
      </c>
      <c r="BB106" s="344" t="e">
        <f>INDEX('Standard Outcome Indicators'!$H$2:$H$900,MATCH(AY106,'Standard Outcome Indicators'!$B$2:$B$708,0))</f>
        <v>#N/A</v>
      </c>
      <c r="BC106" s="344" t="e">
        <f>INDEX('Standard Outcome Indicators'!$Q$2:$Q$900,MATCH(AY106,'Standard Outcome Indicators'!$B$2:$B$708,0))</f>
        <v>#N/A</v>
      </c>
      <c r="BD106" s="344" t="e">
        <f>INDEX('Standard Outcome Indicators'!$R$2:$R$900,MATCH(AY106,'Standard Outcome Indicators'!$B$2:$B$708,0))</f>
        <v>#N/A</v>
      </c>
      <c r="BE106" s="344" t="e">
        <f>INDEX('Standard Outcome Indicators'!$S$2:$S$900,MATCH(AY106,'Standard Outcome Indicators'!$B$2:$B$708,0))</f>
        <v>#N/A</v>
      </c>
      <c r="BF106" s="344" t="e">
        <f>INDEX('Standard Outcome Indicators'!$T$2:$T$900,MATCH(AY106,'Standard Outcome Indicators'!$B$2:$B$708,0))</f>
        <v>#N/A</v>
      </c>
      <c r="BG106" s="344" t="e">
        <f>INDEX('Standard Outcome Indicators'!$U$2:$U$900,MATCH(AY106,'Standard Outcome Indicators'!$B$2:$B$708,0))</f>
        <v>#N/A</v>
      </c>
    </row>
    <row r="107" spans="1:59" ht="30.75">
      <c r="A107" s="380" t="s">
        <v>1728</v>
      </c>
      <c r="B107" s="386" t="s">
        <v>1999</v>
      </c>
      <c r="C107" s="346" t="s">
        <v>2053</v>
      </c>
      <c r="D107" s="438" t="s">
        <v>2054</v>
      </c>
      <c r="E107" s="345" t="s">
        <v>2054</v>
      </c>
      <c r="F107" s="433" t="s">
        <v>1767</v>
      </c>
      <c r="G107" s="433"/>
      <c r="H107" s="433"/>
      <c r="I107" s="478" t="e">
        <v>#N/A</v>
      </c>
      <c r="J107" s="478" t="e">
        <v>#N/A</v>
      </c>
      <c r="K107" s="478" t="e">
        <v>#N/A</v>
      </c>
      <c r="L107" s="478" t="e">
        <v>#N/A</v>
      </c>
      <c r="M107" s="478" t="e">
        <v>#N/A</v>
      </c>
      <c r="N107" s="478"/>
      <c r="O107" s="345"/>
      <c r="P107" s="345" t="str">
        <f t="shared" si="11"/>
        <v>Expenditure on family-children, periodic cash benefits: Family or child allowance (% of GDP)</v>
      </c>
      <c r="R107" s="345" t="s">
        <v>2017</v>
      </c>
      <c r="S107" s="433">
        <f t="shared" si="9"/>
        <v>3</v>
      </c>
      <c r="T107" s="361" t="s">
        <v>102</v>
      </c>
      <c r="U107" s="361" t="s">
        <v>63</v>
      </c>
      <c r="V107" s="344" t="s">
        <v>2009</v>
      </c>
      <c r="W107" s="433" t="s">
        <v>63</v>
      </c>
      <c r="X107" s="433" t="s">
        <v>63</v>
      </c>
      <c r="Y107" s="361">
        <v>2021</v>
      </c>
      <c r="Z107" s="361">
        <v>60</v>
      </c>
      <c r="AA107" s="344" t="s">
        <v>2010</v>
      </c>
      <c r="AB107" s="361" t="str">
        <f t="shared" si="7"/>
        <v/>
      </c>
      <c r="AC107" s="433" t="s">
        <v>63</v>
      </c>
      <c r="AD107" s="433" t="s">
        <v>63</v>
      </c>
      <c r="AE107" s="433" t="s">
        <v>63</v>
      </c>
      <c r="AF107" s="433" t="s">
        <v>63</v>
      </c>
      <c r="AG107" s="361" t="s">
        <v>49</v>
      </c>
      <c r="AH107" s="361" t="s">
        <v>49</v>
      </c>
      <c r="AI107" s="361" t="s">
        <v>49</v>
      </c>
      <c r="AJ107" s="361" t="s">
        <v>49</v>
      </c>
      <c r="AK107" s="361" t="s">
        <v>63</v>
      </c>
      <c r="AL107" s="361" t="s">
        <v>63</v>
      </c>
      <c r="AM107" s="361" t="s">
        <v>63</v>
      </c>
      <c r="AN107" s="361" t="s">
        <v>63</v>
      </c>
      <c r="AO107" s="361" t="s">
        <v>63</v>
      </c>
      <c r="AP107" s="361" t="s">
        <v>63</v>
      </c>
      <c r="AQ107" s="361" t="s">
        <v>63</v>
      </c>
      <c r="AR107" s="361" t="s">
        <v>63</v>
      </c>
      <c r="AS107" s="361" t="s">
        <v>63</v>
      </c>
      <c r="AT107" s="361" t="s">
        <v>63</v>
      </c>
      <c r="AU107" s="361" t="s">
        <v>63</v>
      </c>
      <c r="AV107" s="361" t="s">
        <v>63</v>
      </c>
      <c r="AW107" s="361" t="s">
        <v>63</v>
      </c>
      <c r="AX107" s="361" t="str">
        <f t="shared" si="8"/>
        <v xml:space="preserve">SEX, AGE, RESIDENCE, WEALTH, </v>
      </c>
      <c r="AZ107" s="344" t="e">
        <f>INDEX('Standard Outcome Indicators'!$C$2:$C$900,MATCH(AY107,'Standard Outcome Indicators'!$B$2:$B$708,0))</f>
        <v>#N/A</v>
      </c>
      <c r="BA107" s="344" t="e">
        <f>INDEX('Standard Outcome Indicators'!$F$2:$F$900,MATCH(AY107,'Standard Outcome Indicators'!$B$2:$B$708,0))</f>
        <v>#N/A</v>
      </c>
      <c r="BB107" s="344" t="e">
        <f>INDEX('Standard Outcome Indicators'!$H$2:$H$900,MATCH(AY107,'Standard Outcome Indicators'!$B$2:$B$708,0))</f>
        <v>#N/A</v>
      </c>
      <c r="BC107" s="344" t="e">
        <f>INDEX('Standard Outcome Indicators'!$Q$2:$Q$900,MATCH(AY107,'Standard Outcome Indicators'!$B$2:$B$708,0))</f>
        <v>#N/A</v>
      </c>
      <c r="BD107" s="344" t="e">
        <f>INDEX('Standard Outcome Indicators'!$R$2:$R$900,MATCH(AY107,'Standard Outcome Indicators'!$B$2:$B$708,0))</f>
        <v>#N/A</v>
      </c>
      <c r="BE107" s="344" t="e">
        <f>INDEX('Standard Outcome Indicators'!$S$2:$S$900,MATCH(AY107,'Standard Outcome Indicators'!$B$2:$B$708,0))</f>
        <v>#N/A</v>
      </c>
      <c r="BF107" s="344" t="e">
        <f>INDEX('Standard Outcome Indicators'!$T$2:$T$900,MATCH(AY107,'Standard Outcome Indicators'!$B$2:$B$708,0))</f>
        <v>#N/A</v>
      </c>
      <c r="BG107" s="344" t="e">
        <f>INDEX('Standard Outcome Indicators'!$U$2:$U$900,MATCH(AY107,'Standard Outcome Indicators'!$B$2:$B$708,0))</f>
        <v>#N/A</v>
      </c>
    </row>
    <row r="108" spans="1:59" ht="45.75">
      <c r="A108" s="380" t="s">
        <v>1728</v>
      </c>
      <c r="B108" s="386" t="s">
        <v>1999</v>
      </c>
      <c r="C108" s="346" t="s">
        <v>2055</v>
      </c>
      <c r="D108" s="438" t="s">
        <v>2056</v>
      </c>
      <c r="E108" s="345" t="s">
        <v>2056</v>
      </c>
      <c r="F108" s="433" t="s">
        <v>1767</v>
      </c>
      <c r="G108" s="433"/>
      <c r="H108" s="433"/>
      <c r="I108" s="478" t="e">
        <v>#N/A</v>
      </c>
      <c r="J108" s="478" t="e">
        <v>#N/A</v>
      </c>
      <c r="K108" s="478" t="e">
        <v>#N/A</v>
      </c>
      <c r="L108" s="478" t="e">
        <v>#N/A</v>
      </c>
      <c r="M108" s="478" t="e">
        <v>#N/A</v>
      </c>
      <c r="N108" s="478"/>
      <c r="O108" s="345"/>
      <c r="P108" s="345" t="str">
        <f t="shared" si="11"/>
        <v>Expenditure on family-children, periodic cash benefits: Income maintenance in event of childbirth (% of GDP)</v>
      </c>
      <c r="R108" s="345" t="s">
        <v>2017</v>
      </c>
      <c r="S108" s="433">
        <f t="shared" si="9"/>
        <v>3</v>
      </c>
      <c r="T108" s="361" t="s">
        <v>102</v>
      </c>
      <c r="U108" s="361" t="s">
        <v>63</v>
      </c>
      <c r="V108" s="344" t="s">
        <v>2009</v>
      </c>
      <c r="W108" s="433" t="s">
        <v>63</v>
      </c>
      <c r="X108" s="433" t="s">
        <v>63</v>
      </c>
      <c r="Y108" s="361">
        <v>2021</v>
      </c>
      <c r="Z108" s="361">
        <v>60</v>
      </c>
      <c r="AA108" s="344" t="s">
        <v>2010</v>
      </c>
      <c r="AB108" s="361" t="str">
        <f t="shared" si="7"/>
        <v/>
      </c>
      <c r="AC108" s="433" t="s">
        <v>63</v>
      </c>
      <c r="AD108" s="433" t="s">
        <v>63</v>
      </c>
      <c r="AE108" s="433" t="s">
        <v>63</v>
      </c>
      <c r="AF108" s="433" t="s">
        <v>63</v>
      </c>
      <c r="AG108" s="361" t="s">
        <v>49</v>
      </c>
      <c r="AH108" s="361" t="s">
        <v>49</v>
      </c>
      <c r="AI108" s="361" t="s">
        <v>49</v>
      </c>
      <c r="AJ108" s="361" t="s">
        <v>49</v>
      </c>
      <c r="AK108" s="361" t="s">
        <v>63</v>
      </c>
      <c r="AL108" s="361" t="s">
        <v>63</v>
      </c>
      <c r="AM108" s="361" t="s">
        <v>63</v>
      </c>
      <c r="AN108" s="361" t="s">
        <v>63</v>
      </c>
      <c r="AO108" s="361" t="s">
        <v>63</v>
      </c>
      <c r="AP108" s="361" t="s">
        <v>63</v>
      </c>
      <c r="AQ108" s="361" t="s">
        <v>63</v>
      </c>
      <c r="AR108" s="361" t="s">
        <v>63</v>
      </c>
      <c r="AS108" s="361" t="s">
        <v>63</v>
      </c>
      <c r="AT108" s="361" t="s">
        <v>63</v>
      </c>
      <c r="AU108" s="361" t="s">
        <v>63</v>
      </c>
      <c r="AV108" s="361" t="s">
        <v>63</v>
      </c>
      <c r="AW108" s="361" t="s">
        <v>63</v>
      </c>
      <c r="AX108" s="361" t="str">
        <f t="shared" si="8"/>
        <v xml:space="preserve">SEX, AGE, RESIDENCE, WEALTH, </v>
      </c>
      <c r="AZ108" s="344" t="e">
        <f>INDEX('Standard Outcome Indicators'!$C$2:$C$900,MATCH(AY108,'Standard Outcome Indicators'!$B$2:$B$708,0))</f>
        <v>#N/A</v>
      </c>
      <c r="BA108" s="344" t="e">
        <f>INDEX('Standard Outcome Indicators'!$F$2:$F$900,MATCH(AY108,'Standard Outcome Indicators'!$B$2:$B$708,0))</f>
        <v>#N/A</v>
      </c>
      <c r="BB108" s="344" t="e">
        <f>INDEX('Standard Outcome Indicators'!$H$2:$H$900,MATCH(AY108,'Standard Outcome Indicators'!$B$2:$B$708,0))</f>
        <v>#N/A</v>
      </c>
      <c r="BC108" s="344" t="e">
        <f>INDEX('Standard Outcome Indicators'!$Q$2:$Q$900,MATCH(AY108,'Standard Outcome Indicators'!$B$2:$B$708,0))</f>
        <v>#N/A</v>
      </c>
      <c r="BD108" s="344" t="e">
        <f>INDEX('Standard Outcome Indicators'!$R$2:$R$900,MATCH(AY108,'Standard Outcome Indicators'!$B$2:$B$708,0))</f>
        <v>#N/A</v>
      </c>
      <c r="BE108" s="344" t="e">
        <f>INDEX('Standard Outcome Indicators'!$S$2:$S$900,MATCH(AY108,'Standard Outcome Indicators'!$B$2:$B$708,0))</f>
        <v>#N/A</v>
      </c>
      <c r="BF108" s="344" t="e">
        <f>INDEX('Standard Outcome Indicators'!$T$2:$T$900,MATCH(AY108,'Standard Outcome Indicators'!$B$2:$B$708,0))</f>
        <v>#N/A</v>
      </c>
      <c r="BG108" s="344" t="e">
        <f>INDEX('Standard Outcome Indicators'!$U$2:$U$900,MATCH(AY108,'Standard Outcome Indicators'!$B$2:$B$708,0))</f>
        <v>#N/A</v>
      </c>
    </row>
    <row r="109" spans="1:59" ht="30.75">
      <c r="A109" s="380" t="s">
        <v>1728</v>
      </c>
      <c r="B109" s="386" t="s">
        <v>1999</v>
      </c>
      <c r="C109" s="346" t="s">
        <v>2057</v>
      </c>
      <c r="D109" s="438" t="s">
        <v>2058</v>
      </c>
      <c r="E109" s="345" t="s">
        <v>2058</v>
      </c>
      <c r="F109" s="433" t="s">
        <v>1767</v>
      </c>
      <c r="G109" s="433"/>
      <c r="H109" s="433"/>
      <c r="I109" s="478" t="e">
        <v>#N/A</v>
      </c>
      <c r="J109" s="478" t="e">
        <v>#N/A</v>
      </c>
      <c r="K109" s="478" t="e">
        <v>#N/A</v>
      </c>
      <c r="L109" s="478" t="e">
        <v>#N/A</v>
      </c>
      <c r="M109" s="478" t="e">
        <v>#N/A</v>
      </c>
      <c r="N109" s="478"/>
      <c r="O109" s="345"/>
      <c r="P109" s="345" t="str">
        <f t="shared" si="11"/>
        <v>Expenditure on family-children, periodic cash benefits: Parental leave (% of GDP)</v>
      </c>
      <c r="R109" s="345" t="s">
        <v>2017</v>
      </c>
      <c r="S109" s="433">
        <f t="shared" si="9"/>
        <v>3</v>
      </c>
      <c r="T109" s="361" t="s">
        <v>102</v>
      </c>
      <c r="U109" s="361" t="s">
        <v>63</v>
      </c>
      <c r="V109" s="344" t="s">
        <v>2009</v>
      </c>
      <c r="W109" s="433" t="s">
        <v>63</v>
      </c>
      <c r="X109" s="433" t="s">
        <v>63</v>
      </c>
      <c r="Y109" s="361">
        <v>2021</v>
      </c>
      <c r="Z109" s="361">
        <v>60</v>
      </c>
      <c r="AA109" s="344" t="s">
        <v>2010</v>
      </c>
      <c r="AB109" s="361" t="str">
        <f t="shared" si="7"/>
        <v/>
      </c>
      <c r="AC109" s="433" t="s">
        <v>63</v>
      </c>
      <c r="AD109" s="433" t="s">
        <v>63</v>
      </c>
      <c r="AE109" s="433" t="s">
        <v>63</v>
      </c>
      <c r="AF109" s="433" t="s">
        <v>63</v>
      </c>
      <c r="AG109" s="361" t="s">
        <v>49</v>
      </c>
      <c r="AH109" s="361" t="s">
        <v>49</v>
      </c>
      <c r="AI109" s="361" t="s">
        <v>49</v>
      </c>
      <c r="AJ109" s="361" t="s">
        <v>49</v>
      </c>
      <c r="AK109" s="361" t="s">
        <v>63</v>
      </c>
      <c r="AL109" s="361" t="s">
        <v>63</v>
      </c>
      <c r="AM109" s="361" t="s">
        <v>63</v>
      </c>
      <c r="AN109" s="361" t="s">
        <v>63</v>
      </c>
      <c r="AO109" s="361" t="s">
        <v>63</v>
      </c>
      <c r="AP109" s="361" t="s">
        <v>63</v>
      </c>
      <c r="AQ109" s="361" t="s">
        <v>63</v>
      </c>
      <c r="AR109" s="361" t="s">
        <v>63</v>
      </c>
      <c r="AS109" s="361" t="s">
        <v>63</v>
      </c>
      <c r="AT109" s="361" t="s">
        <v>63</v>
      </c>
      <c r="AU109" s="361" t="s">
        <v>63</v>
      </c>
      <c r="AV109" s="361" t="s">
        <v>63</v>
      </c>
      <c r="AW109" s="361" t="s">
        <v>63</v>
      </c>
      <c r="AX109" s="361" t="str">
        <f t="shared" si="8"/>
        <v xml:space="preserve">SEX, AGE, RESIDENCE, WEALTH, </v>
      </c>
      <c r="AZ109" s="344" t="e">
        <f>INDEX('Standard Outcome Indicators'!$C$2:$C$900,MATCH(AY109,'Standard Outcome Indicators'!$B$2:$B$708,0))</f>
        <v>#N/A</v>
      </c>
      <c r="BA109" s="344" t="e">
        <f>INDEX('Standard Outcome Indicators'!$F$2:$F$900,MATCH(AY109,'Standard Outcome Indicators'!$B$2:$B$708,0))</f>
        <v>#N/A</v>
      </c>
      <c r="BB109" s="344" t="e">
        <f>INDEX('Standard Outcome Indicators'!$H$2:$H$900,MATCH(AY109,'Standard Outcome Indicators'!$B$2:$B$708,0))</f>
        <v>#N/A</v>
      </c>
      <c r="BC109" s="344" t="e">
        <f>INDEX('Standard Outcome Indicators'!$Q$2:$Q$900,MATCH(AY109,'Standard Outcome Indicators'!$B$2:$B$708,0))</f>
        <v>#N/A</v>
      </c>
      <c r="BD109" s="344" t="e">
        <f>INDEX('Standard Outcome Indicators'!$R$2:$R$900,MATCH(AY109,'Standard Outcome Indicators'!$B$2:$B$708,0))</f>
        <v>#N/A</v>
      </c>
      <c r="BE109" s="344" t="e">
        <f>INDEX('Standard Outcome Indicators'!$S$2:$S$900,MATCH(AY109,'Standard Outcome Indicators'!$B$2:$B$708,0))</f>
        <v>#N/A</v>
      </c>
      <c r="BF109" s="344" t="e">
        <f>INDEX('Standard Outcome Indicators'!$T$2:$T$900,MATCH(AY109,'Standard Outcome Indicators'!$B$2:$B$708,0))</f>
        <v>#N/A</v>
      </c>
      <c r="BG109" s="344" t="e">
        <f>INDEX('Standard Outcome Indicators'!$U$2:$U$900,MATCH(AY109,'Standard Outcome Indicators'!$B$2:$B$708,0))</f>
        <v>#N/A</v>
      </c>
    </row>
    <row r="110" spans="1:59" ht="30.75">
      <c r="A110" s="380" t="s">
        <v>1728</v>
      </c>
      <c r="B110" s="386" t="s">
        <v>1999</v>
      </c>
      <c r="C110" s="346" t="s">
        <v>2059</v>
      </c>
      <c r="D110" s="438" t="s">
        <v>2060</v>
      </c>
      <c r="E110" s="345" t="s">
        <v>2060</v>
      </c>
      <c r="F110" s="433" t="s">
        <v>1767</v>
      </c>
      <c r="G110" s="433"/>
      <c r="H110" s="433"/>
      <c r="I110" s="478" t="e">
        <v>#N/A</v>
      </c>
      <c r="J110" s="478" t="e">
        <v>#N/A</v>
      </c>
      <c r="K110" s="478" t="e">
        <v>#N/A</v>
      </c>
      <c r="L110" s="478" t="e">
        <v>#N/A</v>
      </c>
      <c r="M110" s="478" t="e">
        <v>#N/A</v>
      </c>
      <c r="N110" s="478"/>
      <c r="O110" s="345"/>
      <c r="P110" s="345" t="str">
        <f t="shared" si="11"/>
        <v>Expenditure on family-children, periodic cash benefits: Other (% of GDP)</v>
      </c>
      <c r="R110" s="345" t="s">
        <v>2017</v>
      </c>
      <c r="S110" s="433">
        <f t="shared" si="9"/>
        <v>3</v>
      </c>
      <c r="T110" s="361" t="s">
        <v>102</v>
      </c>
      <c r="U110" s="361" t="s">
        <v>63</v>
      </c>
      <c r="V110" s="344" t="s">
        <v>2009</v>
      </c>
      <c r="W110" s="433" t="s">
        <v>63</v>
      </c>
      <c r="X110" s="433" t="s">
        <v>63</v>
      </c>
      <c r="Y110" s="361">
        <v>2021</v>
      </c>
      <c r="Z110" s="361">
        <v>60</v>
      </c>
      <c r="AA110" s="344" t="s">
        <v>2010</v>
      </c>
      <c r="AB110" s="361" t="str">
        <f t="shared" si="7"/>
        <v/>
      </c>
      <c r="AC110" s="433" t="s">
        <v>63</v>
      </c>
      <c r="AD110" s="433" t="s">
        <v>63</v>
      </c>
      <c r="AE110" s="433" t="s">
        <v>63</v>
      </c>
      <c r="AF110" s="433" t="s">
        <v>63</v>
      </c>
      <c r="AG110" s="361" t="s">
        <v>49</v>
      </c>
      <c r="AH110" s="361" t="s">
        <v>49</v>
      </c>
      <c r="AI110" s="361" t="s">
        <v>49</v>
      </c>
      <c r="AJ110" s="361" t="s">
        <v>49</v>
      </c>
      <c r="AK110" s="361" t="s">
        <v>63</v>
      </c>
      <c r="AL110" s="361" t="s">
        <v>63</v>
      </c>
      <c r="AM110" s="361" t="s">
        <v>63</v>
      </c>
      <c r="AN110" s="361" t="s">
        <v>63</v>
      </c>
      <c r="AO110" s="361" t="s">
        <v>63</v>
      </c>
      <c r="AP110" s="361" t="s">
        <v>63</v>
      </c>
      <c r="AQ110" s="361" t="s">
        <v>63</v>
      </c>
      <c r="AR110" s="361" t="s">
        <v>63</v>
      </c>
      <c r="AS110" s="361" t="s">
        <v>63</v>
      </c>
      <c r="AT110" s="361" t="s">
        <v>63</v>
      </c>
      <c r="AU110" s="361" t="s">
        <v>63</v>
      </c>
      <c r="AV110" s="361" t="s">
        <v>63</v>
      </c>
      <c r="AW110" s="361" t="s">
        <v>63</v>
      </c>
      <c r="AX110" s="361" t="str">
        <f t="shared" si="8"/>
        <v xml:space="preserve">SEX, AGE, RESIDENCE, WEALTH, </v>
      </c>
      <c r="AZ110" s="344" t="e">
        <f>INDEX('Standard Outcome Indicators'!$C$2:$C$900,MATCH(AY110,'Standard Outcome Indicators'!$B$2:$B$708,0))</f>
        <v>#N/A</v>
      </c>
      <c r="BA110" s="344" t="e">
        <f>INDEX('Standard Outcome Indicators'!$F$2:$F$900,MATCH(AY110,'Standard Outcome Indicators'!$B$2:$B$708,0))</f>
        <v>#N/A</v>
      </c>
      <c r="BB110" s="344" t="e">
        <f>INDEX('Standard Outcome Indicators'!$H$2:$H$900,MATCH(AY110,'Standard Outcome Indicators'!$B$2:$B$708,0))</f>
        <v>#N/A</v>
      </c>
      <c r="BC110" s="344" t="e">
        <f>INDEX('Standard Outcome Indicators'!$Q$2:$Q$900,MATCH(AY110,'Standard Outcome Indicators'!$B$2:$B$708,0))</f>
        <v>#N/A</v>
      </c>
      <c r="BD110" s="344" t="e">
        <f>INDEX('Standard Outcome Indicators'!$R$2:$R$900,MATCH(AY110,'Standard Outcome Indicators'!$B$2:$B$708,0))</f>
        <v>#N/A</v>
      </c>
      <c r="BE110" s="344" t="e">
        <f>INDEX('Standard Outcome Indicators'!$S$2:$S$900,MATCH(AY110,'Standard Outcome Indicators'!$B$2:$B$708,0))</f>
        <v>#N/A</v>
      </c>
      <c r="BF110" s="344" t="e">
        <f>INDEX('Standard Outcome Indicators'!$T$2:$T$900,MATCH(AY110,'Standard Outcome Indicators'!$B$2:$B$708,0))</f>
        <v>#N/A</v>
      </c>
      <c r="BG110" s="344" t="e">
        <f>INDEX('Standard Outcome Indicators'!$U$2:$U$900,MATCH(AY110,'Standard Outcome Indicators'!$B$2:$B$708,0))</f>
        <v>#N/A</v>
      </c>
    </row>
    <row r="111" spans="1:59" ht="152.25">
      <c r="A111" s="380" t="s">
        <v>1728</v>
      </c>
      <c r="B111" s="386" t="s">
        <v>1999</v>
      </c>
      <c r="C111" s="346" t="s">
        <v>2061</v>
      </c>
      <c r="D111" s="438" t="s">
        <v>136</v>
      </c>
      <c r="E111" s="345" t="s">
        <v>2062</v>
      </c>
      <c r="F111" s="433"/>
      <c r="G111" s="433"/>
      <c r="H111" s="433"/>
      <c r="I111" s="478" t="e">
        <v>#N/A</v>
      </c>
      <c r="J111" s="478" t="e">
        <v>#N/A</v>
      </c>
      <c r="K111" s="478" t="e">
        <v>#N/A</v>
      </c>
      <c r="L111" s="478" t="e">
        <v>#N/A</v>
      </c>
      <c r="M111" s="478" t="e">
        <v>#N/A</v>
      </c>
      <c r="N111" s="478"/>
      <c r="O111" s="345"/>
      <c r="P111" s="345" t="str">
        <f t="shared" ref="P111:P117" si="12">IF(F111="Yes", IF(Q111="", D111, Q111), "")</f>
        <v/>
      </c>
      <c r="R111" s="345"/>
      <c r="S111" s="433" t="str">
        <f t="shared" si="9"/>
        <v/>
      </c>
      <c r="T111" s="361" t="s">
        <v>102</v>
      </c>
      <c r="U111" s="361" t="s">
        <v>63</v>
      </c>
      <c r="V111" s="344" t="s">
        <v>138</v>
      </c>
      <c r="W111" s="433" t="s">
        <v>63</v>
      </c>
      <c r="X111" s="433" t="s">
        <v>63</v>
      </c>
      <c r="Y111" s="361">
        <v>2021</v>
      </c>
      <c r="Z111" s="361" t="s">
        <v>1780</v>
      </c>
      <c r="AA111" s="345" t="s">
        <v>2006</v>
      </c>
      <c r="AB111" s="361" t="str">
        <f t="shared" si="7"/>
        <v/>
      </c>
      <c r="AC111" s="433" t="s">
        <v>63</v>
      </c>
      <c r="AD111" s="433" t="s">
        <v>63</v>
      </c>
      <c r="AE111" s="433" t="s">
        <v>63</v>
      </c>
      <c r="AF111" s="433" t="s">
        <v>63</v>
      </c>
      <c r="AG111" s="361" t="s">
        <v>49</v>
      </c>
      <c r="AH111" s="361" t="s">
        <v>49</v>
      </c>
      <c r="AI111" s="361" t="s">
        <v>49</v>
      </c>
      <c r="AJ111" s="361" t="s">
        <v>49</v>
      </c>
      <c r="AK111" s="361" t="s">
        <v>63</v>
      </c>
      <c r="AL111" s="361" t="s">
        <v>63</v>
      </c>
      <c r="AM111" s="361" t="s">
        <v>63</v>
      </c>
      <c r="AN111" s="361" t="s">
        <v>63</v>
      </c>
      <c r="AO111" s="361" t="s">
        <v>63</v>
      </c>
      <c r="AP111" s="361" t="s">
        <v>63</v>
      </c>
      <c r="AQ111" s="361" t="s">
        <v>63</v>
      </c>
      <c r="AR111" s="361" t="s">
        <v>63</v>
      </c>
      <c r="AS111" s="361" t="s">
        <v>63</v>
      </c>
      <c r="AT111" s="361" t="s">
        <v>63</v>
      </c>
      <c r="AU111" s="361" t="s">
        <v>63</v>
      </c>
      <c r="AV111" s="361" t="s">
        <v>63</v>
      </c>
      <c r="AW111" s="361" t="s">
        <v>63</v>
      </c>
      <c r="AX111" s="361" t="str">
        <f t="shared" si="8"/>
        <v xml:space="preserve">SEX, AGE, RESIDENCE, WEALTH, </v>
      </c>
      <c r="AZ111" s="344" t="e">
        <f>INDEX('Standard Outcome Indicators'!$C$2:$C$900,MATCH(AY111,'Standard Outcome Indicators'!$B$2:$B$708,0))</f>
        <v>#N/A</v>
      </c>
      <c r="BA111" s="344" t="e">
        <f>INDEX('Standard Outcome Indicators'!$F$2:$F$900,MATCH(AY111,'Standard Outcome Indicators'!$B$2:$B$708,0))</f>
        <v>#N/A</v>
      </c>
      <c r="BB111" s="344" t="e">
        <f>INDEX('Standard Outcome Indicators'!$H$2:$H$900,MATCH(AY111,'Standard Outcome Indicators'!$B$2:$B$708,0))</f>
        <v>#N/A</v>
      </c>
      <c r="BC111" s="344" t="e">
        <f>INDEX('Standard Outcome Indicators'!$Q$2:$Q$900,MATCH(AY111,'Standard Outcome Indicators'!$B$2:$B$708,0))</f>
        <v>#N/A</v>
      </c>
      <c r="BD111" s="344" t="e">
        <f>INDEX('Standard Outcome Indicators'!$R$2:$R$900,MATCH(AY111,'Standard Outcome Indicators'!$B$2:$B$708,0))</f>
        <v>#N/A</v>
      </c>
      <c r="BE111" s="344" t="e">
        <f>INDEX('Standard Outcome Indicators'!$S$2:$S$900,MATCH(AY111,'Standard Outcome Indicators'!$B$2:$B$708,0))</f>
        <v>#N/A</v>
      </c>
      <c r="BF111" s="344" t="e">
        <f>INDEX('Standard Outcome Indicators'!$T$2:$T$900,MATCH(AY111,'Standard Outcome Indicators'!$B$2:$B$708,0))</f>
        <v>#N/A</v>
      </c>
      <c r="BG111" s="344" t="e">
        <f>INDEX('Standard Outcome Indicators'!$U$2:$U$900,MATCH(AY111,'Standard Outcome Indicators'!$B$2:$B$708,0))</f>
        <v>#N/A</v>
      </c>
    </row>
    <row r="112" spans="1:59" s="367" customFormat="1">
      <c r="A112" s="380" t="s">
        <v>1728</v>
      </c>
      <c r="B112" s="381" t="s">
        <v>1999</v>
      </c>
      <c r="C112" s="365" t="s">
        <v>2063</v>
      </c>
      <c r="D112" s="441" t="s">
        <v>2064</v>
      </c>
      <c r="E112" s="364" t="e">
        <v>#N/A</v>
      </c>
      <c r="F112" s="437"/>
      <c r="G112" s="433"/>
      <c r="H112" s="433"/>
      <c r="I112" s="478" t="e">
        <v>#N/A</v>
      </c>
      <c r="J112" s="478" t="e">
        <v>#N/A</v>
      </c>
      <c r="K112" s="478" t="e">
        <v>#N/A</v>
      </c>
      <c r="L112" s="478" t="e">
        <v>#N/A</v>
      </c>
      <c r="M112" s="478" t="e">
        <v>#N/A</v>
      </c>
      <c r="N112" s="478"/>
      <c r="O112" s="345"/>
      <c r="P112" s="345" t="str">
        <f t="shared" si="12"/>
        <v/>
      </c>
      <c r="Q112" s="345"/>
      <c r="R112" s="364"/>
      <c r="S112" s="433" t="str">
        <f t="shared" si="9"/>
        <v/>
      </c>
      <c r="T112" s="366" t="e">
        <v>#N/A</v>
      </c>
      <c r="U112" s="361" t="s">
        <v>63</v>
      </c>
      <c r="V112" s="344" t="e">
        <v>#N/A</v>
      </c>
      <c r="W112" s="433" t="s">
        <v>63</v>
      </c>
      <c r="X112" s="433" t="s">
        <v>63</v>
      </c>
      <c r="Y112" s="361" t="e">
        <v>#N/A</v>
      </c>
      <c r="Z112" s="361" t="e">
        <v>#N/A</v>
      </c>
      <c r="AA112" s="345" t="e">
        <v>#N/A</v>
      </c>
      <c r="AB112" s="361" t="str">
        <f t="shared" si="7"/>
        <v/>
      </c>
      <c r="AC112" s="433" t="s">
        <v>63</v>
      </c>
      <c r="AD112" s="433" t="s">
        <v>63</v>
      </c>
      <c r="AE112" s="433" t="s">
        <v>63</v>
      </c>
      <c r="AF112" s="433" t="s">
        <v>63</v>
      </c>
      <c r="AG112" s="361" t="e">
        <v>#N/A</v>
      </c>
      <c r="AH112" s="361" t="e">
        <v>#N/A</v>
      </c>
      <c r="AI112" s="361" t="e">
        <v>#N/A</v>
      </c>
      <c r="AJ112" s="361" t="e">
        <v>#N/A</v>
      </c>
      <c r="AK112" s="361" t="s">
        <v>63</v>
      </c>
      <c r="AL112" s="361" t="s">
        <v>63</v>
      </c>
      <c r="AM112" s="361" t="s">
        <v>63</v>
      </c>
      <c r="AN112" s="361" t="s">
        <v>63</v>
      </c>
      <c r="AO112" s="361" t="s">
        <v>63</v>
      </c>
      <c r="AP112" s="361" t="s">
        <v>63</v>
      </c>
      <c r="AQ112" s="361" t="s">
        <v>63</v>
      </c>
      <c r="AR112" s="361" t="s">
        <v>63</v>
      </c>
      <c r="AS112" s="361" t="s">
        <v>63</v>
      </c>
      <c r="AT112" s="361" t="s">
        <v>63</v>
      </c>
      <c r="AU112" s="361" t="s">
        <v>63</v>
      </c>
      <c r="AV112" s="361" t="s">
        <v>63</v>
      </c>
      <c r="AW112" s="361" t="s">
        <v>63</v>
      </c>
      <c r="AX112" s="361" t="e">
        <f t="shared" si="8"/>
        <v>#N/A</v>
      </c>
      <c r="AZ112" s="344" t="e">
        <f>INDEX('Standard Outcome Indicators'!$C$2:$C$900,MATCH(AY112,'Standard Outcome Indicators'!$B$2:$B$708,0))</f>
        <v>#N/A</v>
      </c>
      <c r="BA112" s="344" t="e">
        <f>INDEX('Standard Outcome Indicators'!$F$2:$F$900,MATCH(AY112,'Standard Outcome Indicators'!$B$2:$B$708,0))</f>
        <v>#N/A</v>
      </c>
      <c r="BB112" s="344" t="e">
        <f>INDEX('Standard Outcome Indicators'!$H$2:$H$900,MATCH(AY112,'Standard Outcome Indicators'!$B$2:$B$708,0))</f>
        <v>#N/A</v>
      </c>
      <c r="BC112" s="344" t="e">
        <f>INDEX('Standard Outcome Indicators'!$Q$2:$Q$900,MATCH(AY112,'Standard Outcome Indicators'!$B$2:$B$708,0))</f>
        <v>#N/A</v>
      </c>
      <c r="BD112" s="344" t="e">
        <f>INDEX('Standard Outcome Indicators'!$R$2:$R$900,MATCH(AY112,'Standard Outcome Indicators'!$B$2:$B$708,0))</f>
        <v>#N/A</v>
      </c>
      <c r="BE112" s="344" t="e">
        <f>INDEX('Standard Outcome Indicators'!$S$2:$S$900,MATCH(AY112,'Standard Outcome Indicators'!$B$2:$B$708,0))</f>
        <v>#N/A</v>
      </c>
      <c r="BF112" s="344" t="e">
        <f>INDEX('Standard Outcome Indicators'!$T$2:$T$900,MATCH(AY112,'Standard Outcome Indicators'!$B$2:$B$708,0))</f>
        <v>#N/A</v>
      </c>
      <c r="BG112" s="344" t="e">
        <f>INDEX('Standard Outcome Indicators'!$U$2:$U$900,MATCH(AY112,'Standard Outcome Indicators'!$B$2:$B$708,0))</f>
        <v>#N/A</v>
      </c>
    </row>
    <row r="113" spans="1:59" s="367" customFormat="1" ht="30.75">
      <c r="A113" s="380" t="s">
        <v>1728</v>
      </c>
      <c r="B113" s="381" t="s">
        <v>1999</v>
      </c>
      <c r="C113" s="365" t="s">
        <v>2065</v>
      </c>
      <c r="D113" s="441" t="s">
        <v>2066</v>
      </c>
      <c r="E113" s="364" t="e">
        <v>#N/A</v>
      </c>
      <c r="F113" s="437"/>
      <c r="G113" s="433"/>
      <c r="H113" s="433"/>
      <c r="I113" s="478" t="e">
        <v>#N/A</v>
      </c>
      <c r="J113" s="478" t="e">
        <v>#N/A</v>
      </c>
      <c r="K113" s="478" t="e">
        <v>#N/A</v>
      </c>
      <c r="L113" s="478" t="e">
        <v>#N/A</v>
      </c>
      <c r="M113" s="478" t="e">
        <v>#N/A</v>
      </c>
      <c r="N113" s="478"/>
      <c r="O113" s="345"/>
      <c r="P113" s="345" t="str">
        <f t="shared" si="12"/>
        <v/>
      </c>
      <c r="Q113" s="345"/>
      <c r="R113" s="364"/>
      <c r="S113" s="433" t="str">
        <f t="shared" si="9"/>
        <v/>
      </c>
      <c r="T113" s="366" t="e">
        <v>#N/A</v>
      </c>
      <c r="U113" s="361" t="s">
        <v>63</v>
      </c>
      <c r="V113" s="344" t="e">
        <v>#N/A</v>
      </c>
      <c r="W113" s="433" t="s">
        <v>63</v>
      </c>
      <c r="X113" s="433" t="s">
        <v>63</v>
      </c>
      <c r="Y113" s="361" t="e">
        <v>#N/A</v>
      </c>
      <c r="Z113" s="361" t="e">
        <v>#N/A</v>
      </c>
      <c r="AA113" s="345" t="e">
        <v>#N/A</v>
      </c>
      <c r="AB113" s="361" t="str">
        <f t="shared" ref="AB113:AB176" si="13">IFERROR(MID(D113, FIND("- SDG ", D113) + 6, LEN(D113) - FIND("- SDG ", D113) - 5), "")</f>
        <v/>
      </c>
      <c r="AC113" s="433" t="s">
        <v>63</v>
      </c>
      <c r="AD113" s="433" t="s">
        <v>63</v>
      </c>
      <c r="AE113" s="433" t="s">
        <v>63</v>
      </c>
      <c r="AF113" s="433" t="s">
        <v>63</v>
      </c>
      <c r="AG113" s="361" t="e">
        <v>#N/A</v>
      </c>
      <c r="AH113" s="361" t="e">
        <v>#N/A</v>
      </c>
      <c r="AI113" s="361" t="e">
        <v>#N/A</v>
      </c>
      <c r="AJ113" s="361" t="e">
        <v>#N/A</v>
      </c>
      <c r="AK113" s="361" t="s">
        <v>63</v>
      </c>
      <c r="AL113" s="361" t="s">
        <v>63</v>
      </c>
      <c r="AM113" s="361" t="s">
        <v>63</v>
      </c>
      <c r="AN113" s="361" t="s">
        <v>63</v>
      </c>
      <c r="AO113" s="361" t="s">
        <v>63</v>
      </c>
      <c r="AP113" s="361" t="s">
        <v>63</v>
      </c>
      <c r="AQ113" s="361" t="s">
        <v>63</v>
      </c>
      <c r="AR113" s="361" t="s">
        <v>63</v>
      </c>
      <c r="AS113" s="361" t="s">
        <v>63</v>
      </c>
      <c r="AT113" s="361" t="s">
        <v>63</v>
      </c>
      <c r="AU113" s="361" t="s">
        <v>63</v>
      </c>
      <c r="AV113" s="361" t="s">
        <v>63</v>
      </c>
      <c r="AW113" s="361" t="s">
        <v>63</v>
      </c>
      <c r="AX113" s="361" t="e">
        <f t="shared" ref="AX113:AX176" si="14">_xlfn.CONCAT(
    IF(OR(AG113="YES", AG113="NO"), $AG$2 &amp; ", ", ""),
    IF(OR(AH113="YES", AH113="NO"), $AH$2 &amp; ", ", ""),
    IF(OR(AI113="YES", AI113="NO"), $AI$2 &amp; ", ", ""),
    IF(OR(AJ113="YES", AJ113="NO"), $AJ$2 &amp; ", ", ""),
    IF(OR(AK113="YES", AK113="NO"), $AK$2 &amp; ", ", ""),
    IF(OR(AL113="YES", AL113="NO"), $AL$2 &amp; ", ", ""),
    IF(OR(AM113="YES", AM113="NO"), $AM$2 &amp; ", ", ""),
    IF(OR(AN113="YES", AN113="NO"), $AN$2 &amp; ", ", ""),
    IF(OR(AO113="YES", AO113="NO"), $AO$2 &amp; ", ", ""),
    IF(OR(AP113="YES", AP113="NO"), $AP$2 &amp; ", ", ""),
    IF(OR(AQ113="YES", AQ113="NO"), $AQ$2 &amp; ", ", ""),
    IF(OR(AR113="YES", AR113="NO"), $AR$2 &amp; ", ", ""),
    IF(OR(AS113="YES", AS113="NO"), $AS$2 &amp; ", ", ""),
    IF(OR(AT113="YES", AT113="NO"), $AT$2 &amp; ", ", ""),
    IF(OR(AU113="YES", AU113="NO"), $AU$2 &amp; ", ", ""),
    IF(OR(AV113="YES", AV113="NO"), $AV$2, ""),
    IF(AW113&lt;&gt;"", AW113, "")
)</f>
        <v>#N/A</v>
      </c>
      <c r="AZ113" s="344" t="e">
        <f>INDEX('Standard Outcome Indicators'!$C$2:$C$900,MATCH(AY113,'Standard Outcome Indicators'!$B$2:$B$708,0))</f>
        <v>#N/A</v>
      </c>
      <c r="BA113" s="344" t="e">
        <f>INDEX('Standard Outcome Indicators'!$F$2:$F$900,MATCH(AY113,'Standard Outcome Indicators'!$B$2:$B$708,0))</f>
        <v>#N/A</v>
      </c>
      <c r="BB113" s="344" t="e">
        <f>INDEX('Standard Outcome Indicators'!$H$2:$H$900,MATCH(AY113,'Standard Outcome Indicators'!$B$2:$B$708,0))</f>
        <v>#N/A</v>
      </c>
      <c r="BC113" s="344" t="e">
        <f>INDEX('Standard Outcome Indicators'!$Q$2:$Q$900,MATCH(AY113,'Standard Outcome Indicators'!$B$2:$B$708,0))</f>
        <v>#N/A</v>
      </c>
      <c r="BD113" s="344" t="e">
        <f>INDEX('Standard Outcome Indicators'!$R$2:$R$900,MATCH(AY113,'Standard Outcome Indicators'!$B$2:$B$708,0))</f>
        <v>#N/A</v>
      </c>
      <c r="BE113" s="344" t="e">
        <f>INDEX('Standard Outcome Indicators'!$S$2:$S$900,MATCH(AY113,'Standard Outcome Indicators'!$B$2:$B$708,0))</f>
        <v>#N/A</v>
      </c>
      <c r="BF113" s="344" t="e">
        <f>INDEX('Standard Outcome Indicators'!$T$2:$T$900,MATCH(AY113,'Standard Outcome Indicators'!$B$2:$B$708,0))</f>
        <v>#N/A</v>
      </c>
      <c r="BG113" s="344" t="e">
        <f>INDEX('Standard Outcome Indicators'!$U$2:$U$900,MATCH(AY113,'Standard Outcome Indicators'!$B$2:$B$708,0))</f>
        <v>#N/A</v>
      </c>
    </row>
    <row r="114" spans="1:59" ht="244.5">
      <c r="A114" s="380" t="s">
        <v>1728</v>
      </c>
      <c r="B114" s="386" t="s">
        <v>1999</v>
      </c>
      <c r="C114" s="428" t="s">
        <v>2067</v>
      </c>
      <c r="D114" s="442" t="s">
        <v>2068</v>
      </c>
      <c r="E114" s="241" t="s">
        <v>2069</v>
      </c>
      <c r="F114" s="433"/>
      <c r="G114" s="433"/>
      <c r="H114" s="433"/>
      <c r="I114" s="478" t="e">
        <v>#N/A</v>
      </c>
      <c r="J114" s="478" t="e">
        <v>#N/A</v>
      </c>
      <c r="K114" s="478" t="e">
        <v>#N/A</v>
      </c>
      <c r="L114" s="478" t="e">
        <v>#N/A</v>
      </c>
      <c r="M114" s="478" t="e">
        <v>#N/A</v>
      </c>
      <c r="N114" s="478"/>
      <c r="O114" s="345"/>
      <c r="P114" s="345" t="str">
        <f t="shared" si="12"/>
        <v/>
      </c>
      <c r="R114" s="345"/>
      <c r="S114" s="433" t="str">
        <f t="shared" si="9"/>
        <v/>
      </c>
      <c r="T114" s="361" t="s">
        <v>2070</v>
      </c>
      <c r="U114" s="361" t="s">
        <v>63</v>
      </c>
      <c r="V114" s="344" t="s">
        <v>2002</v>
      </c>
      <c r="W114" s="433" t="s">
        <v>63</v>
      </c>
      <c r="X114" s="433" t="s">
        <v>63</v>
      </c>
      <c r="Y114" s="361">
        <v>2021</v>
      </c>
      <c r="Z114" s="361" t="s">
        <v>1733</v>
      </c>
      <c r="AA114" s="345" t="s">
        <v>2071</v>
      </c>
      <c r="AB114" s="361" t="str">
        <f t="shared" si="13"/>
        <v/>
      </c>
      <c r="AC114" s="433" t="s">
        <v>63</v>
      </c>
      <c r="AD114" s="433" t="s">
        <v>63</v>
      </c>
      <c r="AE114" s="433" t="s">
        <v>63</v>
      </c>
      <c r="AF114" s="433" t="s">
        <v>63</v>
      </c>
      <c r="AG114" s="361" t="s">
        <v>49</v>
      </c>
      <c r="AH114" s="361" t="s">
        <v>49</v>
      </c>
      <c r="AI114" s="361" t="s">
        <v>49</v>
      </c>
      <c r="AJ114" s="361" t="s">
        <v>49</v>
      </c>
      <c r="AK114" s="361" t="s">
        <v>63</v>
      </c>
      <c r="AL114" s="361" t="s">
        <v>63</v>
      </c>
      <c r="AM114" s="361" t="s">
        <v>63</v>
      </c>
      <c r="AN114" s="361" t="s">
        <v>63</v>
      </c>
      <c r="AO114" s="361" t="s">
        <v>63</v>
      </c>
      <c r="AP114" s="361" t="s">
        <v>63</v>
      </c>
      <c r="AQ114" s="361" t="s">
        <v>63</v>
      </c>
      <c r="AR114" s="361" t="s">
        <v>63</v>
      </c>
      <c r="AS114" s="361" t="s">
        <v>63</v>
      </c>
      <c r="AT114" s="361" t="s">
        <v>63</v>
      </c>
      <c r="AU114" s="361" t="s">
        <v>63</v>
      </c>
      <c r="AV114" s="361" t="s">
        <v>63</v>
      </c>
      <c r="AW114" s="361" t="s">
        <v>63</v>
      </c>
      <c r="AX114" s="361" t="str">
        <f t="shared" si="14"/>
        <v xml:space="preserve">SEX, AGE, RESIDENCE, WEALTH, </v>
      </c>
      <c r="AZ114" s="344" t="e">
        <f>INDEX('Standard Outcome Indicators'!$C$2:$C$900,MATCH(AY114,'Standard Outcome Indicators'!$B$2:$B$708,0))</f>
        <v>#N/A</v>
      </c>
      <c r="BA114" s="344" t="e">
        <f>INDEX('Standard Outcome Indicators'!$F$2:$F$900,MATCH(AY114,'Standard Outcome Indicators'!$B$2:$B$708,0))</f>
        <v>#N/A</v>
      </c>
      <c r="BB114" s="344" t="e">
        <f>INDEX('Standard Outcome Indicators'!$H$2:$H$900,MATCH(AY114,'Standard Outcome Indicators'!$B$2:$B$708,0))</f>
        <v>#N/A</v>
      </c>
      <c r="BC114" s="344" t="e">
        <f>INDEX('Standard Outcome Indicators'!$Q$2:$Q$900,MATCH(AY114,'Standard Outcome Indicators'!$B$2:$B$708,0))</f>
        <v>#N/A</v>
      </c>
      <c r="BD114" s="344" t="e">
        <f>INDEX('Standard Outcome Indicators'!$R$2:$R$900,MATCH(AY114,'Standard Outcome Indicators'!$B$2:$B$708,0))</f>
        <v>#N/A</v>
      </c>
      <c r="BE114" s="344" t="e">
        <f>INDEX('Standard Outcome Indicators'!$S$2:$S$900,MATCH(AY114,'Standard Outcome Indicators'!$B$2:$B$708,0))</f>
        <v>#N/A</v>
      </c>
      <c r="BF114" s="344" t="e">
        <f>INDEX('Standard Outcome Indicators'!$T$2:$T$900,MATCH(AY114,'Standard Outcome Indicators'!$B$2:$B$708,0))</f>
        <v>#N/A</v>
      </c>
      <c r="BG114" s="344" t="e">
        <f>INDEX('Standard Outcome Indicators'!$U$2:$U$900,MATCH(AY114,'Standard Outcome Indicators'!$B$2:$B$708,0))</f>
        <v>#N/A</v>
      </c>
    </row>
    <row r="115" spans="1:59" ht="259.5">
      <c r="A115" s="380" t="s">
        <v>1728</v>
      </c>
      <c r="B115" s="386" t="s">
        <v>1999</v>
      </c>
      <c r="C115" s="428" t="s">
        <v>2072</v>
      </c>
      <c r="D115" s="442" t="s">
        <v>2073</v>
      </c>
      <c r="E115" s="241" t="s">
        <v>2074</v>
      </c>
      <c r="F115" s="433"/>
      <c r="G115" s="433"/>
      <c r="H115" s="433"/>
      <c r="I115" s="478" t="e">
        <v>#N/A</v>
      </c>
      <c r="J115" s="478" t="e">
        <v>#N/A</v>
      </c>
      <c r="K115" s="478" t="e">
        <v>#N/A</v>
      </c>
      <c r="L115" s="478" t="e">
        <v>#N/A</v>
      </c>
      <c r="M115" s="478" t="e">
        <v>#N/A</v>
      </c>
      <c r="N115" s="478"/>
      <c r="O115" s="345"/>
      <c r="P115" s="345" t="str">
        <f t="shared" si="12"/>
        <v/>
      </c>
      <c r="R115" s="345"/>
      <c r="S115" s="433" t="str">
        <f t="shared" si="9"/>
        <v/>
      </c>
      <c r="T115" s="361" t="s">
        <v>2070</v>
      </c>
      <c r="U115" s="361" t="s">
        <v>63</v>
      </c>
      <c r="V115" s="344" t="s">
        <v>2002</v>
      </c>
      <c r="W115" s="433" t="s">
        <v>63</v>
      </c>
      <c r="X115" s="433" t="s">
        <v>63</v>
      </c>
      <c r="Y115" s="361">
        <v>2021</v>
      </c>
      <c r="Z115" s="361" t="s">
        <v>1870</v>
      </c>
      <c r="AA115" s="345" t="s">
        <v>2075</v>
      </c>
      <c r="AB115" s="361" t="str">
        <f t="shared" si="13"/>
        <v/>
      </c>
      <c r="AC115" s="433" t="s">
        <v>63</v>
      </c>
      <c r="AD115" s="433" t="s">
        <v>63</v>
      </c>
      <c r="AE115" s="433" t="s">
        <v>63</v>
      </c>
      <c r="AF115" s="433" t="s">
        <v>63</v>
      </c>
      <c r="AG115" s="361" t="s">
        <v>49</v>
      </c>
      <c r="AH115" s="361" t="s">
        <v>49</v>
      </c>
      <c r="AI115" s="361" t="s">
        <v>49</v>
      </c>
      <c r="AJ115" s="361" t="s">
        <v>49</v>
      </c>
      <c r="AK115" s="361" t="s">
        <v>63</v>
      </c>
      <c r="AL115" s="361" t="s">
        <v>63</v>
      </c>
      <c r="AM115" s="361" t="s">
        <v>63</v>
      </c>
      <c r="AN115" s="361" t="s">
        <v>63</v>
      </c>
      <c r="AO115" s="361" t="s">
        <v>63</v>
      </c>
      <c r="AP115" s="361" t="s">
        <v>63</v>
      </c>
      <c r="AQ115" s="361" t="s">
        <v>63</v>
      </c>
      <c r="AR115" s="361" t="s">
        <v>63</v>
      </c>
      <c r="AS115" s="361" t="s">
        <v>63</v>
      </c>
      <c r="AT115" s="361" t="s">
        <v>63</v>
      </c>
      <c r="AU115" s="361" t="s">
        <v>63</v>
      </c>
      <c r="AV115" s="361" t="s">
        <v>63</v>
      </c>
      <c r="AW115" s="361" t="s">
        <v>63</v>
      </c>
      <c r="AX115" s="361" t="str">
        <f t="shared" si="14"/>
        <v xml:space="preserve">SEX, AGE, RESIDENCE, WEALTH, </v>
      </c>
      <c r="AZ115" s="344" t="e">
        <f>INDEX('Standard Outcome Indicators'!$C$2:$C$900,MATCH(AY115,'Standard Outcome Indicators'!$B$2:$B$708,0))</f>
        <v>#N/A</v>
      </c>
      <c r="BA115" s="344" t="e">
        <f>INDEX('Standard Outcome Indicators'!$F$2:$F$900,MATCH(AY115,'Standard Outcome Indicators'!$B$2:$B$708,0))</f>
        <v>#N/A</v>
      </c>
      <c r="BB115" s="344" t="e">
        <f>INDEX('Standard Outcome Indicators'!$H$2:$H$900,MATCH(AY115,'Standard Outcome Indicators'!$B$2:$B$708,0))</f>
        <v>#N/A</v>
      </c>
      <c r="BC115" s="344" t="e">
        <f>INDEX('Standard Outcome Indicators'!$Q$2:$Q$900,MATCH(AY115,'Standard Outcome Indicators'!$B$2:$B$708,0))</f>
        <v>#N/A</v>
      </c>
      <c r="BD115" s="344" t="e">
        <f>INDEX('Standard Outcome Indicators'!$R$2:$R$900,MATCH(AY115,'Standard Outcome Indicators'!$B$2:$B$708,0))</f>
        <v>#N/A</v>
      </c>
      <c r="BE115" s="344" t="e">
        <f>INDEX('Standard Outcome Indicators'!$S$2:$S$900,MATCH(AY115,'Standard Outcome Indicators'!$B$2:$B$708,0))</f>
        <v>#N/A</v>
      </c>
      <c r="BF115" s="344" t="e">
        <f>INDEX('Standard Outcome Indicators'!$T$2:$T$900,MATCH(AY115,'Standard Outcome Indicators'!$B$2:$B$708,0))</f>
        <v>#N/A</v>
      </c>
      <c r="BG115" s="344" t="e">
        <f>INDEX('Standard Outcome Indicators'!$U$2:$U$900,MATCH(AY115,'Standard Outcome Indicators'!$B$2:$B$708,0))</f>
        <v>#N/A</v>
      </c>
    </row>
    <row r="116" spans="1:59" ht="259.5">
      <c r="A116" s="380" t="s">
        <v>1728</v>
      </c>
      <c r="B116" s="386" t="s">
        <v>1999</v>
      </c>
      <c r="C116" s="428" t="s">
        <v>2076</v>
      </c>
      <c r="D116" s="442" t="s">
        <v>1479</v>
      </c>
      <c r="E116" s="241" t="s">
        <v>2077</v>
      </c>
      <c r="F116" s="433"/>
      <c r="G116" s="433"/>
      <c r="H116" s="433"/>
      <c r="I116" s="478" t="e">
        <v>#N/A</v>
      </c>
      <c r="J116" s="478" t="e">
        <v>#N/A</v>
      </c>
      <c r="K116" s="478" t="e">
        <v>#N/A</v>
      </c>
      <c r="L116" s="478" t="e">
        <v>#N/A</v>
      </c>
      <c r="M116" s="478" t="e">
        <v>#N/A</v>
      </c>
      <c r="N116" s="478"/>
      <c r="O116" s="345"/>
      <c r="P116" s="345" t="str">
        <f t="shared" si="12"/>
        <v/>
      </c>
      <c r="R116" s="345"/>
      <c r="S116" s="433" t="str">
        <f t="shared" si="9"/>
        <v/>
      </c>
      <c r="T116" s="361" t="s">
        <v>2070</v>
      </c>
      <c r="U116" s="361" t="s">
        <v>63</v>
      </c>
      <c r="V116" s="344" t="s">
        <v>2002</v>
      </c>
      <c r="W116" s="433" t="s">
        <v>63</v>
      </c>
      <c r="X116" s="433" t="s">
        <v>63</v>
      </c>
      <c r="Y116" s="361">
        <v>2021</v>
      </c>
      <c r="Z116" s="361" t="s">
        <v>1870</v>
      </c>
      <c r="AA116" s="345" t="s">
        <v>2078</v>
      </c>
      <c r="AB116" s="361" t="str">
        <f t="shared" si="13"/>
        <v/>
      </c>
      <c r="AC116" s="433" t="s">
        <v>63</v>
      </c>
      <c r="AD116" s="433" t="s">
        <v>63</v>
      </c>
      <c r="AE116" s="433" t="s">
        <v>63</v>
      </c>
      <c r="AF116" s="433" t="s">
        <v>63</v>
      </c>
      <c r="AG116" s="361" t="s">
        <v>49</v>
      </c>
      <c r="AH116" s="361" t="s">
        <v>49</v>
      </c>
      <c r="AI116" s="361" t="s">
        <v>49</v>
      </c>
      <c r="AJ116" s="361" t="s">
        <v>49</v>
      </c>
      <c r="AK116" s="361" t="s">
        <v>63</v>
      </c>
      <c r="AL116" s="361" t="s">
        <v>63</v>
      </c>
      <c r="AM116" s="361" t="s">
        <v>63</v>
      </c>
      <c r="AN116" s="361" t="s">
        <v>63</v>
      </c>
      <c r="AO116" s="361" t="s">
        <v>63</v>
      </c>
      <c r="AP116" s="361" t="s">
        <v>63</v>
      </c>
      <c r="AQ116" s="361" t="s">
        <v>63</v>
      </c>
      <c r="AR116" s="361" t="s">
        <v>63</v>
      </c>
      <c r="AS116" s="361" t="s">
        <v>63</v>
      </c>
      <c r="AT116" s="361" t="s">
        <v>63</v>
      </c>
      <c r="AU116" s="361" t="s">
        <v>63</v>
      </c>
      <c r="AV116" s="361" t="s">
        <v>63</v>
      </c>
      <c r="AW116" s="361" t="s">
        <v>63</v>
      </c>
      <c r="AX116" s="361" t="str">
        <f t="shared" si="14"/>
        <v xml:space="preserve">SEX, AGE, RESIDENCE, WEALTH, </v>
      </c>
      <c r="AZ116" s="344" t="e">
        <f>INDEX('Standard Outcome Indicators'!$C$2:$C$900,MATCH(AY116,'Standard Outcome Indicators'!$B$2:$B$708,0))</f>
        <v>#N/A</v>
      </c>
      <c r="BA116" s="344" t="e">
        <f>INDEX('Standard Outcome Indicators'!$F$2:$F$900,MATCH(AY116,'Standard Outcome Indicators'!$B$2:$B$708,0))</f>
        <v>#N/A</v>
      </c>
      <c r="BB116" s="344" t="e">
        <f>INDEX('Standard Outcome Indicators'!$H$2:$H$900,MATCH(AY116,'Standard Outcome Indicators'!$B$2:$B$708,0))</f>
        <v>#N/A</v>
      </c>
      <c r="BC116" s="344" t="e">
        <f>INDEX('Standard Outcome Indicators'!$Q$2:$Q$900,MATCH(AY116,'Standard Outcome Indicators'!$B$2:$B$708,0))</f>
        <v>#N/A</v>
      </c>
      <c r="BD116" s="344" t="e">
        <f>INDEX('Standard Outcome Indicators'!$R$2:$R$900,MATCH(AY116,'Standard Outcome Indicators'!$B$2:$B$708,0))</f>
        <v>#N/A</v>
      </c>
      <c r="BE116" s="344" t="e">
        <f>INDEX('Standard Outcome Indicators'!$S$2:$S$900,MATCH(AY116,'Standard Outcome Indicators'!$B$2:$B$708,0))</f>
        <v>#N/A</v>
      </c>
      <c r="BF116" s="344" t="e">
        <f>INDEX('Standard Outcome Indicators'!$T$2:$T$900,MATCH(AY116,'Standard Outcome Indicators'!$B$2:$B$708,0))</f>
        <v>#N/A</v>
      </c>
      <c r="BG116" s="344" t="e">
        <f>INDEX('Standard Outcome Indicators'!$U$2:$U$900,MATCH(AY116,'Standard Outcome Indicators'!$B$2:$B$708,0))</f>
        <v>#N/A</v>
      </c>
    </row>
    <row r="117" spans="1:59" ht="152.25">
      <c r="A117" s="380" t="s">
        <v>1728</v>
      </c>
      <c r="B117" s="386" t="s">
        <v>1999</v>
      </c>
      <c r="C117" s="346" t="s">
        <v>2079</v>
      </c>
      <c r="D117" s="438" t="s">
        <v>2080</v>
      </c>
      <c r="E117" s="345" t="s">
        <v>2081</v>
      </c>
      <c r="F117" s="433"/>
      <c r="G117" s="433"/>
      <c r="H117" s="433"/>
      <c r="I117" s="478" t="e">
        <v>#N/A</v>
      </c>
      <c r="J117" s="478" t="e">
        <v>#N/A</v>
      </c>
      <c r="K117" s="478" t="e">
        <v>#N/A</v>
      </c>
      <c r="L117" s="478" t="e">
        <v>#N/A</v>
      </c>
      <c r="M117" s="478" t="e">
        <v>#N/A</v>
      </c>
      <c r="N117" s="478"/>
      <c r="O117" s="345"/>
      <c r="P117" s="345" t="str">
        <f t="shared" si="12"/>
        <v/>
      </c>
      <c r="R117" s="345"/>
      <c r="S117" s="433" t="str">
        <f t="shared" si="9"/>
        <v/>
      </c>
      <c r="T117" s="361" t="s">
        <v>102</v>
      </c>
      <c r="U117" s="361" t="s">
        <v>63</v>
      </c>
      <c r="V117" s="344" t="s">
        <v>138</v>
      </c>
      <c r="W117" s="433" t="s">
        <v>63</v>
      </c>
      <c r="X117" s="433" t="s">
        <v>63</v>
      </c>
      <c r="Y117" s="361">
        <v>2021</v>
      </c>
      <c r="Z117" s="361" t="s">
        <v>1780</v>
      </c>
      <c r="AA117" s="345" t="s">
        <v>2006</v>
      </c>
      <c r="AB117" s="361" t="str">
        <f t="shared" si="13"/>
        <v/>
      </c>
      <c r="AC117" s="433" t="s">
        <v>63</v>
      </c>
      <c r="AD117" s="433" t="s">
        <v>63</v>
      </c>
      <c r="AE117" s="433" t="s">
        <v>63</v>
      </c>
      <c r="AF117" s="433" t="s">
        <v>63</v>
      </c>
      <c r="AG117" s="361" t="s">
        <v>49</v>
      </c>
      <c r="AH117" s="361" t="s">
        <v>49</v>
      </c>
      <c r="AI117" s="361" t="s">
        <v>49</v>
      </c>
      <c r="AJ117" s="361" t="s">
        <v>49</v>
      </c>
      <c r="AK117" s="361" t="s">
        <v>63</v>
      </c>
      <c r="AL117" s="361" t="s">
        <v>63</v>
      </c>
      <c r="AM117" s="361" t="s">
        <v>63</v>
      </c>
      <c r="AN117" s="361" t="s">
        <v>63</v>
      </c>
      <c r="AO117" s="361" t="s">
        <v>63</v>
      </c>
      <c r="AP117" s="361" t="s">
        <v>63</v>
      </c>
      <c r="AQ117" s="361" t="s">
        <v>63</v>
      </c>
      <c r="AR117" s="361" t="s">
        <v>63</v>
      </c>
      <c r="AS117" s="361" t="s">
        <v>63</v>
      </c>
      <c r="AT117" s="361" t="s">
        <v>63</v>
      </c>
      <c r="AU117" s="361" t="s">
        <v>63</v>
      </c>
      <c r="AV117" s="361" t="s">
        <v>63</v>
      </c>
      <c r="AW117" s="361" t="s">
        <v>63</v>
      </c>
      <c r="AX117" s="361" t="str">
        <f t="shared" si="14"/>
        <v xml:space="preserve">SEX, AGE, RESIDENCE, WEALTH, </v>
      </c>
      <c r="AZ117" s="344" t="e">
        <f>INDEX('Standard Outcome Indicators'!$C$2:$C$900,MATCH(AY117,'Standard Outcome Indicators'!$B$2:$B$708,0))</f>
        <v>#N/A</v>
      </c>
      <c r="BA117" s="344" t="e">
        <f>INDEX('Standard Outcome Indicators'!$F$2:$F$900,MATCH(AY117,'Standard Outcome Indicators'!$B$2:$B$708,0))</f>
        <v>#N/A</v>
      </c>
      <c r="BB117" s="344" t="e">
        <f>INDEX('Standard Outcome Indicators'!$H$2:$H$900,MATCH(AY117,'Standard Outcome Indicators'!$B$2:$B$708,0))</f>
        <v>#N/A</v>
      </c>
      <c r="BC117" s="344" t="e">
        <f>INDEX('Standard Outcome Indicators'!$Q$2:$Q$900,MATCH(AY117,'Standard Outcome Indicators'!$B$2:$B$708,0))</f>
        <v>#N/A</v>
      </c>
      <c r="BD117" s="344" t="e">
        <f>INDEX('Standard Outcome Indicators'!$R$2:$R$900,MATCH(AY117,'Standard Outcome Indicators'!$B$2:$B$708,0))</f>
        <v>#N/A</v>
      </c>
      <c r="BE117" s="344" t="e">
        <f>INDEX('Standard Outcome Indicators'!$S$2:$S$900,MATCH(AY117,'Standard Outcome Indicators'!$B$2:$B$708,0))</f>
        <v>#N/A</v>
      </c>
      <c r="BF117" s="344" t="e">
        <f>INDEX('Standard Outcome Indicators'!$T$2:$T$900,MATCH(AY117,'Standard Outcome Indicators'!$B$2:$B$708,0))</f>
        <v>#N/A</v>
      </c>
      <c r="BG117" s="344" t="e">
        <f>INDEX('Standard Outcome Indicators'!$U$2:$U$900,MATCH(AY117,'Standard Outcome Indicators'!$B$2:$B$708,0))</f>
        <v>#N/A</v>
      </c>
    </row>
    <row r="118" spans="1:59" ht="91.5">
      <c r="A118" s="380" t="s">
        <v>1728</v>
      </c>
      <c r="B118" s="464" t="s">
        <v>2082</v>
      </c>
      <c r="C118" s="346" t="s">
        <v>290</v>
      </c>
      <c r="D118" s="438" t="s">
        <v>2083</v>
      </c>
      <c r="E118" s="345" t="s">
        <v>291</v>
      </c>
      <c r="F118" s="433" t="s">
        <v>59</v>
      </c>
      <c r="G118" s="433" t="str">
        <f>INDEX('Dashboard Indicators'!$P$2:$P$900,MATCH(C118,'Dashboard Indicators'!$I$2:$I$900,0))</f>
        <v>Yes</v>
      </c>
      <c r="H118" s="433" t="str">
        <f>INDEX('Dashboard Indicators'!$O$2:$O$900,MATCH(C118,'Dashboard Indicators'!$I$2:$I$900,0))</f>
        <v>Yes</v>
      </c>
      <c r="I118" s="433" t="s">
        <v>49</v>
      </c>
      <c r="J118" s="433" t="s">
        <v>49</v>
      </c>
      <c r="K118" s="433" t="s">
        <v>49</v>
      </c>
      <c r="L118" s="433" t="s">
        <v>49</v>
      </c>
      <c r="M118" s="433" t="s">
        <v>49</v>
      </c>
      <c r="N118" s="433" t="s">
        <v>49</v>
      </c>
      <c r="O118" s="345" t="s">
        <v>2083</v>
      </c>
      <c r="P118" s="345" t="str">
        <f t="shared" ref="P118:P127" si="15">IF(F118&lt;&gt;"", IF(Q118="", D118, Q118), "")</f>
        <v>Statistical capacity score</v>
      </c>
      <c r="R118" s="345"/>
      <c r="S118" s="433">
        <f t="shared" si="9"/>
        <v>1</v>
      </c>
      <c r="T118" s="361" t="s">
        <v>90</v>
      </c>
      <c r="U118" s="361" t="s">
        <v>293</v>
      </c>
      <c r="V118" s="344" t="s">
        <v>2084</v>
      </c>
      <c r="W118" s="433" t="s">
        <v>191</v>
      </c>
      <c r="X118" s="433" t="s">
        <v>56</v>
      </c>
      <c r="Y118" s="361">
        <v>2020</v>
      </c>
      <c r="Z118" s="361" t="s">
        <v>1827</v>
      </c>
      <c r="AA118" s="344" t="s">
        <v>2085</v>
      </c>
      <c r="AB118" s="361" t="str">
        <f t="shared" si="13"/>
        <v/>
      </c>
      <c r="AD118" s="433" t="s">
        <v>53</v>
      </c>
      <c r="AE118" s="433" t="s">
        <v>54</v>
      </c>
      <c r="AF118" s="433" t="s">
        <v>53</v>
      </c>
      <c r="AG118" s="361" t="s">
        <v>49</v>
      </c>
      <c r="AH118" s="361" t="s">
        <v>49</v>
      </c>
      <c r="AI118" s="361" t="s">
        <v>49</v>
      </c>
      <c r="AJ118" s="361" t="s">
        <v>49</v>
      </c>
      <c r="AK118" s="361" t="s">
        <v>117</v>
      </c>
      <c r="AL118" s="361" t="s">
        <v>117</v>
      </c>
      <c r="AM118" s="361" t="s">
        <v>117</v>
      </c>
      <c r="AN118" s="361" t="s">
        <v>117</v>
      </c>
      <c r="AO118" s="361" t="s">
        <v>117</v>
      </c>
      <c r="AP118" s="361" t="s">
        <v>117</v>
      </c>
      <c r="AQ118" s="361" t="s">
        <v>117</v>
      </c>
      <c r="AR118" s="361" t="s">
        <v>117</v>
      </c>
      <c r="AS118" s="361" t="s">
        <v>117</v>
      </c>
      <c r="AT118" s="361" t="s">
        <v>117</v>
      </c>
      <c r="AU118" s="361" t="s">
        <v>117</v>
      </c>
      <c r="AV118" s="361" t="s">
        <v>117</v>
      </c>
      <c r="AW118" s="361" t="s">
        <v>63</v>
      </c>
      <c r="AX118" s="361" t="str">
        <f t="shared" si="14"/>
        <v xml:space="preserve">SEX, AGE, RESIDENCE, WEALTH, </v>
      </c>
      <c r="AZ118" s="344" t="e">
        <f>INDEX('Standard Outcome Indicators'!$C$2:$C$900,MATCH(AY118,'Standard Outcome Indicators'!$B$2:$B$708,0))</f>
        <v>#N/A</v>
      </c>
      <c r="BA118" s="344" t="e">
        <f>INDEX('Standard Outcome Indicators'!$F$2:$F$900,MATCH(AY118,'Standard Outcome Indicators'!$B$2:$B$708,0))</f>
        <v>#N/A</v>
      </c>
      <c r="BB118" s="344" t="e">
        <f>INDEX('Standard Outcome Indicators'!$H$2:$H$900,MATCH(AY118,'Standard Outcome Indicators'!$B$2:$B$708,0))</f>
        <v>#N/A</v>
      </c>
      <c r="BC118" s="344" t="e">
        <f>INDEX('Standard Outcome Indicators'!$Q$2:$Q$900,MATCH(AY118,'Standard Outcome Indicators'!$B$2:$B$708,0))</f>
        <v>#N/A</v>
      </c>
      <c r="BD118" s="344" t="e">
        <f>INDEX('Standard Outcome Indicators'!$R$2:$R$900,MATCH(AY118,'Standard Outcome Indicators'!$B$2:$B$708,0))</f>
        <v>#N/A</v>
      </c>
      <c r="BE118" s="344" t="e">
        <f>INDEX('Standard Outcome Indicators'!$S$2:$S$900,MATCH(AY118,'Standard Outcome Indicators'!$B$2:$B$708,0))</f>
        <v>#N/A</v>
      </c>
      <c r="BF118" s="344" t="e">
        <f>INDEX('Standard Outcome Indicators'!$T$2:$T$900,MATCH(AY118,'Standard Outcome Indicators'!$B$2:$B$708,0))</f>
        <v>#N/A</v>
      </c>
      <c r="BG118" s="344" t="e">
        <f>INDEX('Standard Outcome Indicators'!$U$2:$U$900,MATCH(AY118,'Standard Outcome Indicators'!$B$2:$B$708,0))</f>
        <v>#N/A</v>
      </c>
    </row>
    <row r="119" spans="1:59" ht="106.5">
      <c r="A119" s="380" t="s">
        <v>1728</v>
      </c>
      <c r="B119" s="464" t="s">
        <v>2082</v>
      </c>
      <c r="C119" s="346" t="s">
        <v>295</v>
      </c>
      <c r="D119" s="438" t="s">
        <v>2086</v>
      </c>
      <c r="E119" s="345" t="s">
        <v>296</v>
      </c>
      <c r="F119" s="433" t="s">
        <v>59</v>
      </c>
      <c r="G119" s="433" t="str">
        <f>INDEX('Dashboard Indicators'!$P$2:$P$900,MATCH(C119,'Dashboard Indicators'!$I$2:$I$900,0))</f>
        <v>Yes</v>
      </c>
      <c r="H119" s="433" t="str">
        <f>INDEX('Dashboard Indicators'!$O$2:$O$900,MATCH(C119,'Dashboard Indicators'!$I$2:$I$900,0))</f>
        <v>Yes</v>
      </c>
      <c r="I119" s="433" t="s">
        <v>49</v>
      </c>
      <c r="J119" s="433" t="s">
        <v>49</v>
      </c>
      <c r="K119" s="433" t="s">
        <v>49</v>
      </c>
      <c r="L119" s="433" t="s">
        <v>49</v>
      </c>
      <c r="M119" s="433" t="s">
        <v>49</v>
      </c>
      <c r="N119" s="433" t="s">
        <v>49</v>
      </c>
      <c r="O119" s="345" t="s">
        <v>2087</v>
      </c>
      <c r="P119" s="345" t="str">
        <f t="shared" si="15"/>
        <v>Countries that have conducted at least one population and housing census in the last 10 years - SDG 17.19.2</v>
      </c>
      <c r="R119" s="345"/>
      <c r="S119" s="433">
        <f t="shared" si="9"/>
        <v>1</v>
      </c>
      <c r="T119" s="361" t="s">
        <v>16</v>
      </c>
      <c r="U119" s="361" t="s">
        <v>300</v>
      </c>
      <c r="V119" s="344" t="s">
        <v>299</v>
      </c>
      <c r="W119" s="433" t="s">
        <v>84</v>
      </c>
      <c r="X119" s="433" t="s">
        <v>56</v>
      </c>
      <c r="Y119" s="361">
        <v>2022</v>
      </c>
      <c r="Z119" s="361" t="s">
        <v>1833</v>
      </c>
      <c r="AA119" s="344" t="s">
        <v>2088</v>
      </c>
      <c r="AB119" s="361" t="str">
        <f t="shared" si="13"/>
        <v>17.19.2</v>
      </c>
      <c r="AD119" s="433" t="s">
        <v>53</v>
      </c>
      <c r="AE119" s="433" t="s">
        <v>54</v>
      </c>
      <c r="AF119" s="433" t="s">
        <v>53</v>
      </c>
      <c r="AG119" s="361" t="s">
        <v>49</v>
      </c>
      <c r="AH119" s="361" t="s">
        <v>49</v>
      </c>
      <c r="AI119" s="361" t="s">
        <v>49</v>
      </c>
      <c r="AJ119" s="361" t="s">
        <v>49</v>
      </c>
      <c r="AK119" s="361" t="s">
        <v>117</v>
      </c>
      <c r="AL119" s="361" t="s">
        <v>117</v>
      </c>
      <c r="AM119" s="361" t="s">
        <v>117</v>
      </c>
      <c r="AN119" s="361" t="s">
        <v>117</v>
      </c>
      <c r="AO119" s="361" t="s">
        <v>117</v>
      </c>
      <c r="AP119" s="361" t="s">
        <v>117</v>
      </c>
      <c r="AQ119" s="361" t="s">
        <v>117</v>
      </c>
      <c r="AR119" s="361" t="s">
        <v>117</v>
      </c>
      <c r="AS119" s="361" t="s">
        <v>117</v>
      </c>
      <c r="AT119" s="361" t="s">
        <v>117</v>
      </c>
      <c r="AU119" s="361" t="s">
        <v>117</v>
      </c>
      <c r="AV119" s="361" t="s">
        <v>117</v>
      </c>
      <c r="AW119" s="361" t="s">
        <v>71</v>
      </c>
      <c r="AX119" s="361" t="str">
        <f t="shared" si="14"/>
        <v xml:space="preserve">SEX, AGE, RESIDENCE, WEALTH,   </v>
      </c>
      <c r="AZ119" s="344" t="e">
        <f>INDEX('Standard Outcome Indicators'!$C$2:$C$900,MATCH(AY119,'Standard Outcome Indicators'!$B$2:$B$708,0))</f>
        <v>#N/A</v>
      </c>
      <c r="BA119" s="344" t="e">
        <f>INDEX('Standard Outcome Indicators'!$F$2:$F$900,MATCH(AY119,'Standard Outcome Indicators'!$B$2:$B$708,0))</f>
        <v>#N/A</v>
      </c>
      <c r="BB119" s="344" t="e">
        <f>INDEX('Standard Outcome Indicators'!$H$2:$H$900,MATCH(AY119,'Standard Outcome Indicators'!$B$2:$B$708,0))</f>
        <v>#N/A</v>
      </c>
      <c r="BC119" s="344" t="e">
        <f>INDEX('Standard Outcome Indicators'!$Q$2:$Q$900,MATCH(AY119,'Standard Outcome Indicators'!$B$2:$B$708,0))</f>
        <v>#N/A</v>
      </c>
      <c r="BD119" s="344" t="e">
        <f>INDEX('Standard Outcome Indicators'!$R$2:$R$900,MATCH(AY119,'Standard Outcome Indicators'!$B$2:$B$708,0))</f>
        <v>#N/A</v>
      </c>
      <c r="BE119" s="344" t="e">
        <f>INDEX('Standard Outcome Indicators'!$S$2:$S$900,MATCH(AY119,'Standard Outcome Indicators'!$B$2:$B$708,0))</f>
        <v>#N/A</v>
      </c>
      <c r="BF119" s="344" t="e">
        <f>INDEX('Standard Outcome Indicators'!$T$2:$T$900,MATCH(AY119,'Standard Outcome Indicators'!$B$2:$B$708,0))</f>
        <v>#N/A</v>
      </c>
      <c r="BG119" s="344" t="e">
        <f>INDEX('Standard Outcome Indicators'!$U$2:$U$900,MATCH(AY119,'Standard Outcome Indicators'!$B$2:$B$708,0))</f>
        <v>#N/A</v>
      </c>
    </row>
    <row r="120" spans="1:59" ht="45.75">
      <c r="A120" s="380" t="s">
        <v>1728</v>
      </c>
      <c r="B120" s="464" t="s">
        <v>2082</v>
      </c>
      <c r="C120" s="346" t="s">
        <v>310</v>
      </c>
      <c r="D120" s="438" t="s">
        <v>2089</v>
      </c>
      <c r="E120" s="345" t="s">
        <v>309</v>
      </c>
      <c r="F120" s="433" t="s">
        <v>59</v>
      </c>
      <c r="G120" s="433" t="str">
        <f>INDEX('Dashboard Indicators'!$P$2:$P$900,MATCH(C120,'Dashboard Indicators'!$I$2:$I$900,0))</f>
        <v>Yes</v>
      </c>
      <c r="H120" s="433" t="str">
        <f>INDEX('Dashboard Indicators'!$O$2:$O$900,MATCH(C120,'Dashboard Indicators'!$I$2:$I$900,0))</f>
        <v>Yes</v>
      </c>
      <c r="I120" s="433" t="s">
        <v>49</v>
      </c>
      <c r="J120" s="433" t="s">
        <v>49</v>
      </c>
      <c r="K120" s="433" t="s">
        <v>49</v>
      </c>
      <c r="L120" s="433" t="s">
        <v>49</v>
      </c>
      <c r="M120" s="433" t="s">
        <v>49</v>
      </c>
      <c r="N120" s="433" t="s">
        <v>49</v>
      </c>
      <c r="O120" s="345" t="s">
        <v>2090</v>
      </c>
      <c r="P120" s="345" t="str">
        <f t="shared" si="15"/>
        <v>Countries with a national statistical plan that is fully funded and under implementation, by source of funding - SDG 17.18.3</v>
      </c>
      <c r="Q120" s="345" t="s">
        <v>2091</v>
      </c>
      <c r="R120" s="370"/>
      <c r="S120" s="433">
        <f t="shared" si="9"/>
        <v>2</v>
      </c>
      <c r="T120" s="361" t="s">
        <v>16</v>
      </c>
      <c r="U120" s="361" t="s">
        <v>313</v>
      </c>
      <c r="V120" s="344" t="s">
        <v>312</v>
      </c>
      <c r="W120" s="433" t="s">
        <v>84</v>
      </c>
      <c r="X120" s="433" t="s">
        <v>56</v>
      </c>
      <c r="Y120" s="361">
        <v>2021</v>
      </c>
      <c r="Z120" s="361" t="s">
        <v>2092</v>
      </c>
      <c r="AA120" s="344" t="s">
        <v>2093</v>
      </c>
      <c r="AB120" s="361" t="str">
        <f t="shared" si="13"/>
        <v>17.18.3</v>
      </c>
      <c r="AD120" s="433" t="s">
        <v>53</v>
      </c>
      <c r="AE120" s="433" t="s">
        <v>54</v>
      </c>
      <c r="AF120" s="433" t="s">
        <v>53</v>
      </c>
      <c r="AG120" s="361" t="s">
        <v>49</v>
      </c>
      <c r="AH120" s="361" t="s">
        <v>49</v>
      </c>
      <c r="AI120" s="361" t="s">
        <v>49</v>
      </c>
      <c r="AJ120" s="361" t="s">
        <v>49</v>
      </c>
      <c r="AK120" s="361" t="s">
        <v>117</v>
      </c>
      <c r="AL120" s="361" t="s">
        <v>117</v>
      </c>
      <c r="AM120" s="361" t="s">
        <v>117</v>
      </c>
      <c r="AN120" s="361" t="s">
        <v>117</v>
      </c>
      <c r="AO120" s="361" t="s">
        <v>117</v>
      </c>
      <c r="AP120" s="361" t="s">
        <v>117</v>
      </c>
      <c r="AQ120" s="361" t="s">
        <v>117</v>
      </c>
      <c r="AR120" s="361" t="s">
        <v>117</v>
      </c>
      <c r="AS120" s="361" t="s">
        <v>117</v>
      </c>
      <c r="AT120" s="361" t="s">
        <v>117</v>
      </c>
      <c r="AU120" s="361" t="s">
        <v>117</v>
      </c>
      <c r="AV120" s="361" t="s">
        <v>117</v>
      </c>
      <c r="AW120" s="361" t="s">
        <v>314</v>
      </c>
      <c r="AX120" s="361" t="str">
        <f t="shared" si="14"/>
        <v>SEX, AGE, RESIDENCE, WEALTH, SOURCE OF FUNDING</v>
      </c>
      <c r="AZ120" s="344" t="e">
        <f>INDEX('Standard Outcome Indicators'!$C$2:$C$900,MATCH(AY120,'Standard Outcome Indicators'!$B$2:$B$708,0))</f>
        <v>#N/A</v>
      </c>
      <c r="BA120" s="344" t="e">
        <f>INDEX('Standard Outcome Indicators'!$F$2:$F$900,MATCH(AY120,'Standard Outcome Indicators'!$B$2:$B$708,0))</f>
        <v>#N/A</v>
      </c>
      <c r="BB120" s="344" t="e">
        <f>INDEX('Standard Outcome Indicators'!$H$2:$H$900,MATCH(AY120,'Standard Outcome Indicators'!$B$2:$B$708,0))</f>
        <v>#N/A</v>
      </c>
      <c r="BC120" s="344" t="e">
        <f>INDEX('Standard Outcome Indicators'!$Q$2:$Q$900,MATCH(AY120,'Standard Outcome Indicators'!$B$2:$B$708,0))</f>
        <v>#N/A</v>
      </c>
      <c r="BD120" s="344" t="e">
        <f>INDEX('Standard Outcome Indicators'!$R$2:$R$900,MATCH(AY120,'Standard Outcome Indicators'!$B$2:$B$708,0))</f>
        <v>#N/A</v>
      </c>
      <c r="BE120" s="344" t="e">
        <f>INDEX('Standard Outcome Indicators'!$S$2:$S$900,MATCH(AY120,'Standard Outcome Indicators'!$B$2:$B$708,0))</f>
        <v>#N/A</v>
      </c>
      <c r="BF120" s="344" t="e">
        <f>INDEX('Standard Outcome Indicators'!$T$2:$T$900,MATCH(AY120,'Standard Outcome Indicators'!$B$2:$B$708,0))</f>
        <v>#N/A</v>
      </c>
      <c r="BG120" s="344" t="e">
        <f>INDEX('Standard Outcome Indicators'!$U$2:$U$900,MATCH(AY120,'Standard Outcome Indicators'!$B$2:$B$708,0))</f>
        <v>#N/A</v>
      </c>
    </row>
    <row r="121" spans="1:59" ht="45.75">
      <c r="A121" s="380" t="s">
        <v>1728</v>
      </c>
      <c r="B121" s="464" t="s">
        <v>2082</v>
      </c>
      <c r="C121" s="346" t="s">
        <v>317</v>
      </c>
      <c r="D121" s="438" t="s">
        <v>2094</v>
      </c>
      <c r="E121" s="345" t="s">
        <v>316</v>
      </c>
      <c r="F121" s="433" t="s">
        <v>59</v>
      </c>
      <c r="G121" s="433" t="str">
        <f>INDEX('Dashboard Indicators'!$P$2:$P$900,MATCH(C121,'Dashboard Indicators'!$I$2:$I$900,0))</f>
        <v>Yes</v>
      </c>
      <c r="H121" s="433" t="str">
        <f>INDEX('Dashboard Indicators'!$O$2:$O$900,MATCH(C121,'Dashboard Indicators'!$I$2:$I$900,0))</f>
        <v>Yes</v>
      </c>
      <c r="I121" s="433" t="s">
        <v>49</v>
      </c>
      <c r="J121" s="433" t="s">
        <v>49</v>
      </c>
      <c r="K121" s="433" t="s">
        <v>49</v>
      </c>
      <c r="L121" s="433" t="s">
        <v>49</v>
      </c>
      <c r="M121" s="433" t="s">
        <v>49</v>
      </c>
      <c r="N121" s="433" t="s">
        <v>49</v>
      </c>
      <c r="O121" s="345" t="s">
        <v>2095</v>
      </c>
      <c r="P121" s="345" t="str">
        <f t="shared" si="15"/>
        <v>Countries with a national statistical plan that is fully funded and under implementation, by source of funding - SDG 17.18.3</v>
      </c>
      <c r="Q121" s="345" t="s">
        <v>2091</v>
      </c>
      <c r="R121" s="370"/>
      <c r="S121" s="433">
        <f t="shared" si="9"/>
        <v>2</v>
      </c>
      <c r="T121" s="361" t="s">
        <v>16</v>
      </c>
      <c r="U121" s="361" t="s">
        <v>313</v>
      </c>
      <c r="V121" s="344" t="s">
        <v>312</v>
      </c>
      <c r="W121" s="433" t="s">
        <v>84</v>
      </c>
      <c r="X121" s="433" t="s">
        <v>56</v>
      </c>
      <c r="Y121" s="361">
        <v>2021</v>
      </c>
      <c r="Z121" s="361" t="s">
        <v>1870</v>
      </c>
      <c r="AA121" s="344" t="s">
        <v>2096</v>
      </c>
      <c r="AB121" s="361" t="str">
        <f t="shared" si="13"/>
        <v>17.18.3</v>
      </c>
      <c r="AD121" s="433" t="s">
        <v>53</v>
      </c>
      <c r="AE121" s="433" t="s">
        <v>54</v>
      </c>
      <c r="AF121" s="433" t="s">
        <v>53</v>
      </c>
      <c r="AG121" s="361" t="s">
        <v>49</v>
      </c>
      <c r="AH121" s="361" t="s">
        <v>49</v>
      </c>
      <c r="AI121" s="361" t="s">
        <v>49</v>
      </c>
      <c r="AJ121" s="361" t="s">
        <v>49</v>
      </c>
      <c r="AK121" s="361" t="s">
        <v>117</v>
      </c>
      <c r="AL121" s="361" t="s">
        <v>117</v>
      </c>
      <c r="AM121" s="361" t="s">
        <v>117</v>
      </c>
      <c r="AN121" s="361" t="s">
        <v>117</v>
      </c>
      <c r="AO121" s="361" t="s">
        <v>117</v>
      </c>
      <c r="AP121" s="361" t="s">
        <v>117</v>
      </c>
      <c r="AQ121" s="361" t="s">
        <v>117</v>
      </c>
      <c r="AR121" s="361" t="s">
        <v>117</v>
      </c>
      <c r="AS121" s="361" t="s">
        <v>117</v>
      </c>
      <c r="AT121" s="361" t="s">
        <v>117</v>
      </c>
      <c r="AU121" s="361" t="s">
        <v>117</v>
      </c>
      <c r="AV121" s="361" t="s">
        <v>117</v>
      </c>
      <c r="AW121" s="361">
        <v>0</v>
      </c>
      <c r="AX121" s="361" t="str">
        <f t="shared" si="14"/>
        <v>SEX, AGE, RESIDENCE, WEALTH, 0</v>
      </c>
      <c r="AZ121" s="344" t="e">
        <f>INDEX('Standard Outcome Indicators'!$C$2:$C$900,MATCH(AY121,'Standard Outcome Indicators'!$B$2:$B$708,0))</f>
        <v>#N/A</v>
      </c>
      <c r="BA121" s="344" t="e">
        <f>INDEX('Standard Outcome Indicators'!$F$2:$F$900,MATCH(AY121,'Standard Outcome Indicators'!$B$2:$B$708,0))</f>
        <v>#N/A</v>
      </c>
      <c r="BB121" s="344" t="e">
        <f>INDEX('Standard Outcome Indicators'!$H$2:$H$900,MATCH(AY121,'Standard Outcome Indicators'!$B$2:$B$708,0))</f>
        <v>#N/A</v>
      </c>
      <c r="BC121" s="344" t="e">
        <f>INDEX('Standard Outcome Indicators'!$Q$2:$Q$900,MATCH(AY121,'Standard Outcome Indicators'!$B$2:$B$708,0))</f>
        <v>#N/A</v>
      </c>
      <c r="BD121" s="344" t="e">
        <f>INDEX('Standard Outcome Indicators'!$R$2:$R$900,MATCH(AY121,'Standard Outcome Indicators'!$B$2:$B$708,0))</f>
        <v>#N/A</v>
      </c>
      <c r="BE121" s="344" t="e">
        <f>INDEX('Standard Outcome Indicators'!$S$2:$S$900,MATCH(AY121,'Standard Outcome Indicators'!$B$2:$B$708,0))</f>
        <v>#N/A</v>
      </c>
      <c r="BF121" s="344" t="e">
        <f>INDEX('Standard Outcome Indicators'!$T$2:$T$900,MATCH(AY121,'Standard Outcome Indicators'!$B$2:$B$708,0))</f>
        <v>#N/A</v>
      </c>
      <c r="BG121" s="344" t="e">
        <f>INDEX('Standard Outcome Indicators'!$U$2:$U$900,MATCH(AY121,'Standard Outcome Indicators'!$B$2:$B$708,0))</f>
        <v>#N/A</v>
      </c>
    </row>
    <row r="122" spans="1:59" ht="45.75">
      <c r="A122" s="380" t="s">
        <v>1728</v>
      </c>
      <c r="B122" s="464" t="s">
        <v>2082</v>
      </c>
      <c r="C122" s="346" t="s">
        <v>2097</v>
      </c>
      <c r="D122" s="438" t="s">
        <v>2098</v>
      </c>
      <c r="E122" s="345" t="s">
        <v>2099</v>
      </c>
      <c r="F122" s="432" t="s">
        <v>59</v>
      </c>
      <c r="G122" s="433" t="str">
        <f>INDEX('Dashboard Indicators'!$P$2:$P$900,MATCH(C122,'Dashboard Indicators'!$I$2:$I$900,0))</f>
        <v>Yes</v>
      </c>
      <c r="H122" s="433" t="str">
        <f>INDEX('Dashboard Indicators'!$O$2:$O$900,MATCH(C122,'Dashboard Indicators'!$I$2:$I$900,0))</f>
        <v>Yes</v>
      </c>
      <c r="I122" s="433" t="s">
        <v>49</v>
      </c>
      <c r="J122" s="433" t="s">
        <v>49</v>
      </c>
      <c r="K122" s="433" t="s">
        <v>49</v>
      </c>
      <c r="L122" s="433" t="s">
        <v>49</v>
      </c>
      <c r="M122" s="433" t="s">
        <v>49</v>
      </c>
      <c r="N122" s="433" t="s">
        <v>49</v>
      </c>
      <c r="O122" s="345" t="s">
        <v>2100</v>
      </c>
      <c r="P122" s="345" t="str">
        <f t="shared" si="15"/>
        <v>Countries with a national statistical plan that is fully funded and under implementation, by source of funding - SDG 17.18.3</v>
      </c>
      <c r="Q122" s="345" t="s">
        <v>2091</v>
      </c>
      <c r="R122" s="370" t="s">
        <v>2089</v>
      </c>
      <c r="S122" s="433">
        <f t="shared" si="9"/>
        <v>3</v>
      </c>
      <c r="T122" s="361" t="s">
        <v>16</v>
      </c>
      <c r="U122" s="361" t="s">
        <v>63</v>
      </c>
      <c r="V122" s="344" t="s">
        <v>312</v>
      </c>
      <c r="W122" s="433" t="s">
        <v>63</v>
      </c>
      <c r="X122" s="433" t="s">
        <v>63</v>
      </c>
      <c r="Y122" s="361">
        <v>2021</v>
      </c>
      <c r="Z122" s="361">
        <v>80</v>
      </c>
      <c r="AA122" s="344" t="s">
        <v>2101</v>
      </c>
      <c r="AB122" s="361" t="str">
        <f t="shared" si="13"/>
        <v>17.18.3</v>
      </c>
      <c r="AC122" s="433" t="s">
        <v>63</v>
      </c>
      <c r="AD122" s="433" t="s">
        <v>63</v>
      </c>
      <c r="AE122" s="433" t="s">
        <v>63</v>
      </c>
      <c r="AF122" s="433" t="s">
        <v>63</v>
      </c>
      <c r="AG122" s="361" t="s">
        <v>49</v>
      </c>
      <c r="AH122" s="361" t="s">
        <v>49</v>
      </c>
      <c r="AI122" s="361" t="s">
        <v>49</v>
      </c>
      <c r="AJ122" s="361" t="s">
        <v>49</v>
      </c>
      <c r="AK122" s="361" t="s">
        <v>63</v>
      </c>
      <c r="AL122" s="361" t="s">
        <v>63</v>
      </c>
      <c r="AM122" s="361" t="s">
        <v>63</v>
      </c>
      <c r="AN122" s="361" t="s">
        <v>63</v>
      </c>
      <c r="AO122" s="361" t="s">
        <v>63</v>
      </c>
      <c r="AP122" s="361" t="s">
        <v>63</v>
      </c>
      <c r="AQ122" s="361" t="s">
        <v>63</v>
      </c>
      <c r="AR122" s="361" t="s">
        <v>63</v>
      </c>
      <c r="AS122" s="361" t="s">
        <v>63</v>
      </c>
      <c r="AT122" s="361" t="s">
        <v>63</v>
      </c>
      <c r="AU122" s="361" t="s">
        <v>63</v>
      </c>
      <c r="AV122" s="361" t="s">
        <v>63</v>
      </c>
      <c r="AW122" s="361" t="s">
        <v>63</v>
      </c>
      <c r="AX122" s="361" t="str">
        <f t="shared" si="14"/>
        <v xml:space="preserve">SEX, AGE, RESIDENCE, WEALTH, </v>
      </c>
      <c r="AZ122" s="344" t="e">
        <f>INDEX('Standard Outcome Indicators'!$C$2:$C$900,MATCH(AY122,'Standard Outcome Indicators'!$B$2:$B$708,0))</f>
        <v>#N/A</v>
      </c>
      <c r="BA122" s="344" t="e">
        <f>INDEX('Standard Outcome Indicators'!$F$2:$F$900,MATCH(AY122,'Standard Outcome Indicators'!$B$2:$B$708,0))</f>
        <v>#N/A</v>
      </c>
      <c r="BB122" s="344" t="e">
        <f>INDEX('Standard Outcome Indicators'!$H$2:$H$900,MATCH(AY122,'Standard Outcome Indicators'!$B$2:$B$708,0))</f>
        <v>#N/A</v>
      </c>
      <c r="BC122" s="344" t="e">
        <f>INDEX('Standard Outcome Indicators'!$Q$2:$Q$900,MATCH(AY122,'Standard Outcome Indicators'!$B$2:$B$708,0))</f>
        <v>#N/A</v>
      </c>
      <c r="BD122" s="344" t="e">
        <f>INDEX('Standard Outcome Indicators'!$R$2:$R$900,MATCH(AY122,'Standard Outcome Indicators'!$B$2:$B$708,0))</f>
        <v>#N/A</v>
      </c>
      <c r="BE122" s="344" t="e">
        <f>INDEX('Standard Outcome Indicators'!$S$2:$S$900,MATCH(AY122,'Standard Outcome Indicators'!$B$2:$B$708,0))</f>
        <v>#N/A</v>
      </c>
      <c r="BF122" s="344" t="e">
        <f>INDEX('Standard Outcome Indicators'!$T$2:$T$900,MATCH(AY122,'Standard Outcome Indicators'!$B$2:$B$708,0))</f>
        <v>#N/A</v>
      </c>
      <c r="BG122" s="344" t="e">
        <f>INDEX('Standard Outcome Indicators'!$U$2:$U$900,MATCH(AY122,'Standard Outcome Indicators'!$B$2:$B$708,0))</f>
        <v>#N/A</v>
      </c>
    </row>
    <row r="123" spans="1:59" ht="45.75">
      <c r="A123" s="380" t="s">
        <v>1728</v>
      </c>
      <c r="B123" s="464" t="s">
        <v>2082</v>
      </c>
      <c r="C123" s="346" t="s">
        <v>2102</v>
      </c>
      <c r="D123" s="438" t="s">
        <v>2103</v>
      </c>
      <c r="E123" s="345" t="s">
        <v>2104</v>
      </c>
      <c r="F123" s="432" t="s">
        <v>59</v>
      </c>
      <c r="G123" s="433" t="str">
        <f>INDEX('Dashboard Indicators'!$P$2:$P$900,MATCH(C123,'Dashboard Indicators'!$I$2:$I$900,0))</f>
        <v>Yes</v>
      </c>
      <c r="H123" s="433" t="str">
        <f>INDEX('Dashboard Indicators'!$O$2:$O$900,MATCH(C123,'Dashboard Indicators'!$I$2:$I$900,0))</f>
        <v>Yes</v>
      </c>
      <c r="I123" s="433" t="s">
        <v>49</v>
      </c>
      <c r="J123" s="433" t="s">
        <v>49</v>
      </c>
      <c r="K123" s="433" t="s">
        <v>49</v>
      </c>
      <c r="L123" s="433" t="s">
        <v>49</v>
      </c>
      <c r="M123" s="433" t="s">
        <v>49</v>
      </c>
      <c r="N123" s="433" t="s">
        <v>49</v>
      </c>
      <c r="O123" s="345" t="s">
        <v>2105</v>
      </c>
      <c r="P123" s="345" t="str">
        <f t="shared" si="15"/>
        <v>Countries with a national statistical plan that is fully funded and under implementation, by source of funding - SDG 17.18.3</v>
      </c>
      <c r="Q123" s="345" t="s">
        <v>2091</v>
      </c>
      <c r="R123" s="370" t="s">
        <v>2089</v>
      </c>
      <c r="S123" s="433">
        <f t="shared" si="9"/>
        <v>3</v>
      </c>
      <c r="T123" s="361" t="s">
        <v>16</v>
      </c>
      <c r="U123" s="361" t="s">
        <v>63</v>
      </c>
      <c r="V123" s="344" t="s">
        <v>312</v>
      </c>
      <c r="W123" s="433" t="s">
        <v>63</v>
      </c>
      <c r="X123" s="433" t="s">
        <v>63</v>
      </c>
      <c r="Y123" s="361">
        <v>2021</v>
      </c>
      <c r="Z123" s="361" t="s">
        <v>2106</v>
      </c>
      <c r="AA123" s="344" t="s">
        <v>2107</v>
      </c>
      <c r="AB123" s="361" t="str">
        <f t="shared" si="13"/>
        <v>17.18.3</v>
      </c>
      <c r="AC123" s="433" t="s">
        <v>63</v>
      </c>
      <c r="AD123" s="433" t="s">
        <v>63</v>
      </c>
      <c r="AE123" s="433" t="s">
        <v>63</v>
      </c>
      <c r="AF123" s="433" t="s">
        <v>63</v>
      </c>
      <c r="AG123" s="361" t="s">
        <v>49</v>
      </c>
      <c r="AH123" s="361" t="s">
        <v>49</v>
      </c>
      <c r="AI123" s="361" t="s">
        <v>49</v>
      </c>
      <c r="AJ123" s="361" t="s">
        <v>49</v>
      </c>
      <c r="AK123" s="361" t="s">
        <v>63</v>
      </c>
      <c r="AL123" s="361" t="s">
        <v>63</v>
      </c>
      <c r="AM123" s="361" t="s">
        <v>63</v>
      </c>
      <c r="AN123" s="361" t="s">
        <v>63</v>
      </c>
      <c r="AO123" s="361" t="s">
        <v>63</v>
      </c>
      <c r="AP123" s="361" t="s">
        <v>63</v>
      </c>
      <c r="AQ123" s="361" t="s">
        <v>63</v>
      </c>
      <c r="AR123" s="361" t="s">
        <v>63</v>
      </c>
      <c r="AS123" s="361" t="s">
        <v>63</v>
      </c>
      <c r="AT123" s="361" t="s">
        <v>63</v>
      </c>
      <c r="AU123" s="361" t="s">
        <v>63</v>
      </c>
      <c r="AV123" s="361" t="s">
        <v>63</v>
      </c>
      <c r="AW123" s="361" t="s">
        <v>63</v>
      </c>
      <c r="AX123" s="361" t="str">
        <f t="shared" si="14"/>
        <v xml:space="preserve">SEX, AGE, RESIDENCE, WEALTH, </v>
      </c>
      <c r="AZ123" s="344" t="e">
        <f>INDEX('Standard Outcome Indicators'!$C$2:$C$900,MATCH(AY123,'Standard Outcome Indicators'!$B$2:$B$708,0))</f>
        <v>#N/A</v>
      </c>
      <c r="BA123" s="344" t="e">
        <f>INDEX('Standard Outcome Indicators'!$F$2:$F$900,MATCH(AY123,'Standard Outcome Indicators'!$B$2:$B$708,0))</f>
        <v>#N/A</v>
      </c>
      <c r="BB123" s="344" t="e">
        <f>INDEX('Standard Outcome Indicators'!$H$2:$H$900,MATCH(AY123,'Standard Outcome Indicators'!$B$2:$B$708,0))</f>
        <v>#N/A</v>
      </c>
      <c r="BC123" s="344" t="e">
        <f>INDEX('Standard Outcome Indicators'!$Q$2:$Q$900,MATCH(AY123,'Standard Outcome Indicators'!$B$2:$B$708,0))</f>
        <v>#N/A</v>
      </c>
      <c r="BD123" s="344" t="e">
        <f>INDEX('Standard Outcome Indicators'!$R$2:$R$900,MATCH(AY123,'Standard Outcome Indicators'!$B$2:$B$708,0))</f>
        <v>#N/A</v>
      </c>
      <c r="BE123" s="344" t="e">
        <f>INDEX('Standard Outcome Indicators'!$S$2:$S$900,MATCH(AY123,'Standard Outcome Indicators'!$B$2:$B$708,0))</f>
        <v>#N/A</v>
      </c>
      <c r="BF123" s="344" t="e">
        <f>INDEX('Standard Outcome Indicators'!$T$2:$T$900,MATCH(AY123,'Standard Outcome Indicators'!$B$2:$B$708,0))</f>
        <v>#N/A</v>
      </c>
      <c r="BG123" s="344" t="e">
        <f>INDEX('Standard Outcome Indicators'!$U$2:$U$900,MATCH(AY123,'Standard Outcome Indicators'!$B$2:$B$708,0))</f>
        <v>#N/A</v>
      </c>
    </row>
    <row r="124" spans="1:59" ht="45.75">
      <c r="A124" s="380" t="s">
        <v>1728</v>
      </c>
      <c r="B124" s="464" t="s">
        <v>2082</v>
      </c>
      <c r="C124" s="346" t="s">
        <v>2108</v>
      </c>
      <c r="D124" s="438" t="s">
        <v>2109</v>
      </c>
      <c r="E124" s="345" t="s">
        <v>2110</v>
      </c>
      <c r="F124" s="432" t="s">
        <v>59</v>
      </c>
      <c r="G124" s="433" t="str">
        <f>INDEX('Dashboard Indicators'!$P$2:$P$900,MATCH(C124,'Dashboard Indicators'!$I$2:$I$900,0))</f>
        <v>Yes</v>
      </c>
      <c r="H124" s="433" t="str">
        <f>INDEX('Dashboard Indicators'!$O$2:$O$900,MATCH(C124,'Dashboard Indicators'!$I$2:$I$900,0))</f>
        <v>Yes</v>
      </c>
      <c r="I124" s="433" t="s">
        <v>49</v>
      </c>
      <c r="J124" s="433" t="s">
        <v>49</v>
      </c>
      <c r="K124" s="433" t="s">
        <v>49</v>
      </c>
      <c r="L124" s="433" t="s">
        <v>49</v>
      </c>
      <c r="M124" s="433" t="s">
        <v>49</v>
      </c>
      <c r="N124" s="433" t="s">
        <v>49</v>
      </c>
      <c r="O124" s="345" t="s">
        <v>2111</v>
      </c>
      <c r="P124" s="345" t="str">
        <f t="shared" si="15"/>
        <v>Countries with a national statistical plan that is fully funded and under implementation, by source of funding - SDG 17.18.3</v>
      </c>
      <c r="Q124" s="345" t="s">
        <v>2091</v>
      </c>
      <c r="R124" s="370" t="s">
        <v>2089</v>
      </c>
      <c r="S124" s="433">
        <f t="shared" si="9"/>
        <v>3</v>
      </c>
      <c r="T124" s="361" t="s">
        <v>16</v>
      </c>
      <c r="U124" s="361" t="s">
        <v>63</v>
      </c>
      <c r="V124" s="344" t="s">
        <v>312</v>
      </c>
      <c r="W124" s="433" t="s">
        <v>63</v>
      </c>
      <c r="X124" s="433" t="s">
        <v>63</v>
      </c>
      <c r="Y124" s="361">
        <v>2021</v>
      </c>
      <c r="Z124" s="361" t="s">
        <v>2112</v>
      </c>
      <c r="AA124" s="344" t="s">
        <v>2113</v>
      </c>
      <c r="AB124" s="361" t="str">
        <f t="shared" si="13"/>
        <v>17.18.3</v>
      </c>
      <c r="AC124" s="433" t="s">
        <v>63</v>
      </c>
      <c r="AD124" s="433" t="s">
        <v>63</v>
      </c>
      <c r="AE124" s="433" t="s">
        <v>63</v>
      </c>
      <c r="AF124" s="433" t="s">
        <v>63</v>
      </c>
      <c r="AG124" s="361" t="s">
        <v>49</v>
      </c>
      <c r="AH124" s="361" t="s">
        <v>49</v>
      </c>
      <c r="AI124" s="361" t="s">
        <v>49</v>
      </c>
      <c r="AJ124" s="361" t="s">
        <v>49</v>
      </c>
      <c r="AK124" s="361" t="s">
        <v>63</v>
      </c>
      <c r="AL124" s="361" t="s">
        <v>63</v>
      </c>
      <c r="AM124" s="361" t="s">
        <v>63</v>
      </c>
      <c r="AN124" s="361" t="s">
        <v>63</v>
      </c>
      <c r="AO124" s="361" t="s">
        <v>63</v>
      </c>
      <c r="AP124" s="361" t="s">
        <v>63</v>
      </c>
      <c r="AQ124" s="361" t="s">
        <v>63</v>
      </c>
      <c r="AR124" s="361" t="s">
        <v>63</v>
      </c>
      <c r="AS124" s="361" t="s">
        <v>63</v>
      </c>
      <c r="AT124" s="361" t="s">
        <v>63</v>
      </c>
      <c r="AU124" s="361" t="s">
        <v>63</v>
      </c>
      <c r="AV124" s="361" t="s">
        <v>63</v>
      </c>
      <c r="AW124" s="361" t="s">
        <v>63</v>
      </c>
      <c r="AX124" s="361" t="str">
        <f t="shared" si="14"/>
        <v xml:space="preserve">SEX, AGE, RESIDENCE, WEALTH, </v>
      </c>
      <c r="AZ124" s="344" t="e">
        <f>INDEX('Standard Outcome Indicators'!$C$2:$C$900,MATCH(AY124,'Standard Outcome Indicators'!$B$2:$B$708,0))</f>
        <v>#N/A</v>
      </c>
      <c r="BA124" s="344" t="e">
        <f>INDEX('Standard Outcome Indicators'!$F$2:$F$900,MATCH(AY124,'Standard Outcome Indicators'!$B$2:$B$708,0))</f>
        <v>#N/A</v>
      </c>
      <c r="BB124" s="344" t="e">
        <f>INDEX('Standard Outcome Indicators'!$H$2:$H$900,MATCH(AY124,'Standard Outcome Indicators'!$B$2:$B$708,0))</f>
        <v>#N/A</v>
      </c>
      <c r="BC124" s="344" t="e">
        <f>INDEX('Standard Outcome Indicators'!$Q$2:$Q$900,MATCH(AY124,'Standard Outcome Indicators'!$B$2:$B$708,0))</f>
        <v>#N/A</v>
      </c>
      <c r="BD124" s="344" t="e">
        <f>INDEX('Standard Outcome Indicators'!$R$2:$R$900,MATCH(AY124,'Standard Outcome Indicators'!$B$2:$B$708,0))</f>
        <v>#N/A</v>
      </c>
      <c r="BE124" s="344" t="e">
        <f>INDEX('Standard Outcome Indicators'!$S$2:$S$900,MATCH(AY124,'Standard Outcome Indicators'!$B$2:$B$708,0))</f>
        <v>#N/A</v>
      </c>
      <c r="BF124" s="344" t="e">
        <f>INDEX('Standard Outcome Indicators'!$T$2:$T$900,MATCH(AY124,'Standard Outcome Indicators'!$B$2:$B$708,0))</f>
        <v>#N/A</v>
      </c>
      <c r="BG124" s="344" t="e">
        <f>INDEX('Standard Outcome Indicators'!$U$2:$U$900,MATCH(AY124,'Standard Outcome Indicators'!$B$2:$B$708,0))</f>
        <v>#N/A</v>
      </c>
    </row>
    <row r="125" spans="1:59" ht="45.75">
      <c r="A125" s="380" t="s">
        <v>1728</v>
      </c>
      <c r="B125" s="464" t="s">
        <v>2082</v>
      </c>
      <c r="C125" s="346" t="s">
        <v>320</v>
      </c>
      <c r="D125" s="438" t="s">
        <v>2114</v>
      </c>
      <c r="E125" s="345" t="s">
        <v>321</v>
      </c>
      <c r="F125" s="433" t="s">
        <v>59</v>
      </c>
      <c r="G125" s="433" t="str">
        <f>INDEX('Dashboard Indicators'!$P$2:$P$900,MATCH(C125,'Dashboard Indicators'!$I$2:$I$900,0))</f>
        <v>Yes</v>
      </c>
      <c r="H125" s="433" t="str">
        <f>INDEX('Dashboard Indicators'!$O$2:$O$900,MATCH(C125,'Dashboard Indicators'!$I$2:$I$900,0))</f>
        <v>Yes</v>
      </c>
      <c r="I125" s="433" t="s">
        <v>49</v>
      </c>
      <c r="J125" s="433" t="s">
        <v>49</v>
      </c>
      <c r="K125" s="433" t="s">
        <v>49</v>
      </c>
      <c r="L125" s="433" t="s">
        <v>49</v>
      </c>
      <c r="M125" s="433" t="s">
        <v>49</v>
      </c>
      <c r="N125" s="433" t="s">
        <v>49</v>
      </c>
      <c r="O125" s="345" t="s">
        <v>2115</v>
      </c>
      <c r="P125" s="345" t="str">
        <f t="shared" si="15"/>
        <v>Countries with national statistical legislation exists that complies with the Fundamental Principles of Official Statistics - SDG 17.18.2</v>
      </c>
      <c r="R125" s="345"/>
      <c r="S125" s="433">
        <f t="shared" si="9"/>
        <v>1</v>
      </c>
      <c r="T125" s="361" t="s">
        <v>16</v>
      </c>
      <c r="U125" s="361" t="s">
        <v>313</v>
      </c>
      <c r="V125" s="344" t="s">
        <v>323</v>
      </c>
      <c r="W125" s="433" t="s">
        <v>84</v>
      </c>
      <c r="X125" s="433" t="s">
        <v>56</v>
      </c>
      <c r="Y125" s="361">
        <v>2021</v>
      </c>
      <c r="Z125" s="361" t="s">
        <v>1733</v>
      </c>
      <c r="AA125" s="344" t="s">
        <v>2116</v>
      </c>
      <c r="AB125" s="361" t="str">
        <f t="shared" si="13"/>
        <v>17.18.2</v>
      </c>
      <c r="AD125" s="433" t="s">
        <v>53</v>
      </c>
      <c r="AE125" s="433" t="s">
        <v>54</v>
      </c>
      <c r="AF125" s="433" t="s">
        <v>53</v>
      </c>
      <c r="AG125" s="361" t="s">
        <v>49</v>
      </c>
      <c r="AH125" s="361" t="s">
        <v>49</v>
      </c>
      <c r="AI125" s="361" t="s">
        <v>49</v>
      </c>
      <c r="AJ125" s="361" t="s">
        <v>49</v>
      </c>
      <c r="AK125" s="361" t="s">
        <v>117</v>
      </c>
      <c r="AL125" s="361" t="s">
        <v>117</v>
      </c>
      <c r="AM125" s="361" t="s">
        <v>117</v>
      </c>
      <c r="AN125" s="361" t="s">
        <v>117</v>
      </c>
      <c r="AO125" s="361" t="s">
        <v>117</v>
      </c>
      <c r="AP125" s="361" t="s">
        <v>117</v>
      </c>
      <c r="AQ125" s="361" t="s">
        <v>117</v>
      </c>
      <c r="AR125" s="361" t="s">
        <v>117</v>
      </c>
      <c r="AS125" s="361" t="s">
        <v>117</v>
      </c>
      <c r="AT125" s="361" t="s">
        <v>117</v>
      </c>
      <c r="AU125" s="361" t="s">
        <v>117</v>
      </c>
      <c r="AV125" s="361" t="s">
        <v>117</v>
      </c>
      <c r="AW125" s="361">
        <v>0</v>
      </c>
      <c r="AX125" s="361" t="str">
        <f t="shared" si="14"/>
        <v>SEX, AGE, RESIDENCE, WEALTH, 0</v>
      </c>
      <c r="AZ125" s="344" t="e">
        <f>INDEX('Standard Outcome Indicators'!$C$2:$C$900,MATCH(AY125,'Standard Outcome Indicators'!$B$2:$B$708,0))</f>
        <v>#N/A</v>
      </c>
      <c r="BA125" s="344" t="e">
        <f>INDEX('Standard Outcome Indicators'!$F$2:$F$900,MATCH(AY125,'Standard Outcome Indicators'!$B$2:$B$708,0))</f>
        <v>#N/A</v>
      </c>
      <c r="BB125" s="344" t="e">
        <f>INDEX('Standard Outcome Indicators'!$H$2:$H$900,MATCH(AY125,'Standard Outcome Indicators'!$B$2:$B$708,0))</f>
        <v>#N/A</v>
      </c>
      <c r="BC125" s="344" t="e">
        <f>INDEX('Standard Outcome Indicators'!$Q$2:$Q$900,MATCH(AY125,'Standard Outcome Indicators'!$B$2:$B$708,0))</f>
        <v>#N/A</v>
      </c>
      <c r="BD125" s="344" t="e">
        <f>INDEX('Standard Outcome Indicators'!$R$2:$R$900,MATCH(AY125,'Standard Outcome Indicators'!$B$2:$B$708,0))</f>
        <v>#N/A</v>
      </c>
      <c r="BE125" s="344" t="e">
        <f>INDEX('Standard Outcome Indicators'!$S$2:$S$900,MATCH(AY125,'Standard Outcome Indicators'!$B$2:$B$708,0))</f>
        <v>#N/A</v>
      </c>
      <c r="BF125" s="344" t="e">
        <f>INDEX('Standard Outcome Indicators'!$T$2:$T$900,MATCH(AY125,'Standard Outcome Indicators'!$B$2:$B$708,0))</f>
        <v>#N/A</v>
      </c>
      <c r="BG125" s="344" t="e">
        <f>INDEX('Standard Outcome Indicators'!$U$2:$U$900,MATCH(AY125,'Standard Outcome Indicators'!$B$2:$B$708,0))</f>
        <v>#N/A</v>
      </c>
    </row>
    <row r="126" spans="1:59" ht="60.75">
      <c r="A126" s="380" t="s">
        <v>1728</v>
      </c>
      <c r="B126" s="381" t="s">
        <v>2117</v>
      </c>
      <c r="C126" s="346" t="s">
        <v>327</v>
      </c>
      <c r="D126" s="440" t="s">
        <v>2118</v>
      </c>
      <c r="E126" s="345" t="s">
        <v>2119</v>
      </c>
      <c r="F126" s="433" t="s">
        <v>59</v>
      </c>
      <c r="G126" s="433" t="str">
        <f>INDEX('Dashboard Indicators'!$P$2:$P$900,MATCH(C126,'Dashboard Indicators'!$I$2:$I$900,0))</f>
        <v>Yes</v>
      </c>
      <c r="H126" s="433" t="str">
        <f>INDEX('Dashboard Indicators'!$O$2:$O$900,MATCH(C126,'Dashboard Indicators'!$I$2:$I$900,0))</f>
        <v>Yes</v>
      </c>
      <c r="I126" s="433" t="s">
        <v>49</v>
      </c>
      <c r="J126" s="433" t="s">
        <v>49</v>
      </c>
      <c r="K126" s="433" t="s">
        <v>49</v>
      </c>
      <c r="L126" s="433" t="s">
        <v>49</v>
      </c>
      <c r="M126" s="433" t="s">
        <v>49</v>
      </c>
      <c r="N126" s="433" t="s">
        <v>49</v>
      </c>
      <c r="O126" s="345" t="s">
        <v>2120</v>
      </c>
      <c r="P126" s="345" t="str">
        <f t="shared" si="15"/>
        <v>Number of children (0-17 years) who brought or on whose behalf a complaint was brought by an adult to independent human rights mechanisms during the year</v>
      </c>
      <c r="Q126" s="345" t="s">
        <v>2118</v>
      </c>
      <c r="R126" s="345"/>
      <c r="S126" s="433">
        <f t="shared" si="9"/>
        <v>2</v>
      </c>
      <c r="T126" s="361" t="s">
        <v>333</v>
      </c>
      <c r="U126" s="361" t="s">
        <v>313</v>
      </c>
      <c r="V126" s="344" t="s">
        <v>332</v>
      </c>
      <c r="W126" s="433" t="s">
        <v>331</v>
      </c>
      <c r="X126" s="433" t="s">
        <v>56</v>
      </c>
      <c r="Y126" s="361">
        <v>2021</v>
      </c>
      <c r="Z126" s="361" t="s">
        <v>2106</v>
      </c>
      <c r="AA126" s="344" t="s">
        <v>2121</v>
      </c>
      <c r="AB126" s="361" t="str">
        <f t="shared" si="13"/>
        <v/>
      </c>
      <c r="AD126" s="433" t="s">
        <v>329</v>
      </c>
      <c r="AE126" s="433" t="s">
        <v>330</v>
      </c>
      <c r="AF126" s="433" t="s">
        <v>59</v>
      </c>
      <c r="AG126" s="361" t="s">
        <v>62</v>
      </c>
      <c r="AH126" s="361" t="s">
        <v>62</v>
      </c>
      <c r="AI126" s="361" t="s">
        <v>49</v>
      </c>
      <c r="AJ126" s="361" t="s">
        <v>49</v>
      </c>
      <c r="AK126" s="361" t="s">
        <v>117</v>
      </c>
      <c r="AL126" s="361" t="s">
        <v>117</v>
      </c>
      <c r="AM126" s="361" t="s">
        <v>117</v>
      </c>
      <c r="AN126" s="361" t="s">
        <v>117</v>
      </c>
      <c r="AO126" s="361" t="s">
        <v>117</v>
      </c>
      <c r="AP126" s="361" t="s">
        <v>117</v>
      </c>
      <c r="AQ126" s="361" t="s">
        <v>117</v>
      </c>
      <c r="AR126" s="361" t="s">
        <v>117</v>
      </c>
      <c r="AS126" s="361" t="s">
        <v>117</v>
      </c>
      <c r="AT126" s="361" t="s">
        <v>117</v>
      </c>
      <c r="AU126" s="361" t="s">
        <v>117</v>
      </c>
      <c r="AV126" s="361" t="s">
        <v>117</v>
      </c>
      <c r="AW126" s="361" t="s">
        <v>109</v>
      </c>
      <c r="AX126" s="361" t="str">
        <f t="shared" si="14"/>
        <v xml:space="preserve">SEX, AGE, RESIDENCE, WEALTH,  </v>
      </c>
      <c r="AZ126" s="344" t="e">
        <f>INDEX('Standard Outcome Indicators'!$C$2:$C$900,MATCH(AY126,'Standard Outcome Indicators'!$B$2:$B$708,0))</f>
        <v>#N/A</v>
      </c>
      <c r="BA126" s="344" t="e">
        <f>INDEX('Standard Outcome Indicators'!$F$2:$F$900,MATCH(AY126,'Standard Outcome Indicators'!$B$2:$B$708,0))</f>
        <v>#N/A</v>
      </c>
      <c r="BB126" s="344" t="e">
        <f>INDEX('Standard Outcome Indicators'!$H$2:$H$900,MATCH(AY126,'Standard Outcome Indicators'!$B$2:$B$708,0))</f>
        <v>#N/A</v>
      </c>
      <c r="BC126" s="344" t="e">
        <f>INDEX('Standard Outcome Indicators'!$Q$2:$Q$900,MATCH(AY126,'Standard Outcome Indicators'!$B$2:$B$708,0))</f>
        <v>#N/A</v>
      </c>
      <c r="BD126" s="344" t="e">
        <f>INDEX('Standard Outcome Indicators'!$R$2:$R$900,MATCH(AY126,'Standard Outcome Indicators'!$B$2:$B$708,0))</f>
        <v>#N/A</v>
      </c>
      <c r="BE126" s="344" t="e">
        <f>INDEX('Standard Outcome Indicators'!$S$2:$S$900,MATCH(AY126,'Standard Outcome Indicators'!$B$2:$B$708,0))</f>
        <v>#N/A</v>
      </c>
      <c r="BF126" s="344" t="e">
        <f>INDEX('Standard Outcome Indicators'!$T$2:$T$900,MATCH(AY126,'Standard Outcome Indicators'!$B$2:$B$708,0))</f>
        <v>#N/A</v>
      </c>
      <c r="BG126" s="344" t="e">
        <f>INDEX('Standard Outcome Indicators'!$U$2:$U$900,MATCH(AY126,'Standard Outcome Indicators'!$B$2:$B$708,0))</f>
        <v>#N/A</v>
      </c>
    </row>
    <row r="127" spans="1:59" ht="76.5">
      <c r="A127" s="380" t="s">
        <v>1728</v>
      </c>
      <c r="B127" s="381" t="s">
        <v>2117</v>
      </c>
      <c r="C127" s="346" t="s">
        <v>2122</v>
      </c>
      <c r="D127" s="438" t="s">
        <v>2123</v>
      </c>
      <c r="E127" s="345" t="s">
        <v>2124</v>
      </c>
      <c r="F127" s="432" t="s">
        <v>59</v>
      </c>
      <c r="G127" s="433" t="str">
        <f>INDEX('Dashboard Indicators'!$P$2:$P$900,MATCH(C127,'Dashboard Indicators'!$I$2:$I$900,0))</f>
        <v>Yes</v>
      </c>
      <c r="H127" s="433" t="str">
        <f>INDEX('Dashboard Indicators'!$O$2:$O$900,MATCH(C127,'Dashboard Indicators'!$I$2:$I$900,0))</f>
        <v>Yes</v>
      </c>
      <c r="I127" s="433" t="s">
        <v>49</v>
      </c>
      <c r="J127" s="433" t="s">
        <v>49</v>
      </c>
      <c r="K127" s="433" t="s">
        <v>49</v>
      </c>
      <c r="L127" s="433" t="s">
        <v>62</v>
      </c>
      <c r="M127" s="433" t="s">
        <v>49</v>
      </c>
      <c r="N127" s="433" t="s">
        <v>49</v>
      </c>
      <c r="O127" s="345" t="s">
        <v>2125</v>
      </c>
      <c r="P127" s="345" t="str">
        <f t="shared" si="15"/>
        <v>Number of children (0-17 years) who brought or on whose behalf a complaint was brought by an adult to independent human rights mechanisms during the year</v>
      </c>
      <c r="Q127" s="345" t="s">
        <v>2118</v>
      </c>
      <c r="R127" s="345"/>
      <c r="S127" s="433">
        <f t="shared" si="9"/>
        <v>2</v>
      </c>
      <c r="T127" s="361" t="s">
        <v>333</v>
      </c>
      <c r="U127" s="361" t="s">
        <v>63</v>
      </c>
      <c r="V127" s="344" t="s">
        <v>2126</v>
      </c>
      <c r="W127" s="433" t="s">
        <v>63</v>
      </c>
      <c r="X127" s="433" t="s">
        <v>63</v>
      </c>
      <c r="Y127" s="361">
        <v>2021</v>
      </c>
      <c r="Z127" s="361" t="s">
        <v>2127</v>
      </c>
      <c r="AA127" s="344" t="s">
        <v>2128</v>
      </c>
      <c r="AB127" s="361" t="str">
        <f t="shared" si="13"/>
        <v/>
      </c>
      <c r="AC127" s="433" t="s">
        <v>63</v>
      </c>
      <c r="AD127" s="433" t="s">
        <v>63</v>
      </c>
      <c r="AE127" s="433" t="s">
        <v>63</v>
      </c>
      <c r="AF127" s="433" t="s">
        <v>63</v>
      </c>
      <c r="AG127" s="361" t="s">
        <v>49</v>
      </c>
      <c r="AH127" s="361" t="s">
        <v>49</v>
      </c>
      <c r="AI127" s="361" t="s">
        <v>49</v>
      </c>
      <c r="AJ127" s="361" t="s">
        <v>49</v>
      </c>
      <c r="AK127" s="361" t="s">
        <v>63</v>
      </c>
      <c r="AL127" s="361" t="s">
        <v>63</v>
      </c>
      <c r="AM127" s="361" t="s">
        <v>63</v>
      </c>
      <c r="AN127" s="361" t="s">
        <v>63</v>
      </c>
      <c r="AO127" s="361" t="s">
        <v>63</v>
      </c>
      <c r="AP127" s="361" t="s">
        <v>63</v>
      </c>
      <c r="AQ127" s="361" t="s">
        <v>63</v>
      </c>
      <c r="AR127" s="361" t="s">
        <v>63</v>
      </c>
      <c r="AS127" s="361" t="s">
        <v>63</v>
      </c>
      <c r="AT127" s="361" t="s">
        <v>63</v>
      </c>
      <c r="AU127" s="361" t="s">
        <v>63</v>
      </c>
      <c r="AV127" s="361" t="s">
        <v>63</v>
      </c>
      <c r="AW127" s="361" t="s">
        <v>63</v>
      </c>
      <c r="AX127" s="361" t="str">
        <f t="shared" si="14"/>
        <v xml:space="preserve">SEX, AGE, RESIDENCE, WEALTH, </v>
      </c>
      <c r="AZ127" s="344" t="e">
        <f>INDEX('Standard Outcome Indicators'!$C$2:$C$900,MATCH(AY127,'Standard Outcome Indicators'!$B$2:$B$708,0))</f>
        <v>#N/A</v>
      </c>
      <c r="BA127" s="344" t="e">
        <f>INDEX('Standard Outcome Indicators'!$F$2:$F$900,MATCH(AY127,'Standard Outcome Indicators'!$B$2:$B$708,0))</f>
        <v>#N/A</v>
      </c>
      <c r="BB127" s="344" t="e">
        <f>INDEX('Standard Outcome Indicators'!$H$2:$H$900,MATCH(AY127,'Standard Outcome Indicators'!$B$2:$B$708,0))</f>
        <v>#N/A</v>
      </c>
      <c r="BC127" s="344" t="e">
        <f>INDEX('Standard Outcome Indicators'!$Q$2:$Q$900,MATCH(AY127,'Standard Outcome Indicators'!$B$2:$B$708,0))</f>
        <v>#N/A</v>
      </c>
      <c r="BD127" s="344" t="e">
        <f>INDEX('Standard Outcome Indicators'!$R$2:$R$900,MATCH(AY127,'Standard Outcome Indicators'!$B$2:$B$708,0))</f>
        <v>#N/A</v>
      </c>
      <c r="BE127" s="344" t="e">
        <f>INDEX('Standard Outcome Indicators'!$S$2:$S$900,MATCH(AY127,'Standard Outcome Indicators'!$B$2:$B$708,0))</f>
        <v>#N/A</v>
      </c>
      <c r="BF127" s="344" t="e">
        <f>INDEX('Standard Outcome Indicators'!$T$2:$T$900,MATCH(AY127,'Standard Outcome Indicators'!$B$2:$B$708,0))</f>
        <v>#N/A</v>
      </c>
      <c r="BG127" s="344" t="e">
        <f>INDEX('Standard Outcome Indicators'!$U$2:$U$900,MATCH(AY127,'Standard Outcome Indicators'!$B$2:$B$708,0))</f>
        <v>#N/A</v>
      </c>
    </row>
    <row r="128" spans="1:59" ht="121.5">
      <c r="A128" s="380" t="s">
        <v>1728</v>
      </c>
      <c r="B128" s="383" t="s">
        <v>2082</v>
      </c>
      <c r="C128" s="346" t="s">
        <v>302</v>
      </c>
      <c r="D128" s="438" t="s">
        <v>2129</v>
      </c>
      <c r="E128" s="345" t="s">
        <v>303</v>
      </c>
      <c r="F128" s="433"/>
      <c r="G128" s="433"/>
      <c r="H128" s="432"/>
      <c r="I128" s="478" t="s">
        <v>49</v>
      </c>
      <c r="J128" s="478" t="s">
        <v>49</v>
      </c>
      <c r="K128" s="478" t="s">
        <v>49</v>
      </c>
      <c r="L128" s="478" t="s">
        <v>49</v>
      </c>
      <c r="M128" s="478" t="s">
        <v>49</v>
      </c>
      <c r="N128" s="478"/>
      <c r="O128" s="345" t="s">
        <v>2130</v>
      </c>
      <c r="P128" s="345" t="str">
        <f>IF(F128="Yes", IF(Q128="", D128, Q128), "")</f>
        <v/>
      </c>
      <c r="R128" s="345"/>
      <c r="S128" s="433" t="str">
        <f t="shared" si="9"/>
        <v/>
      </c>
      <c r="T128" s="361" t="s">
        <v>16</v>
      </c>
      <c r="U128" s="361" t="s">
        <v>101</v>
      </c>
      <c r="V128" s="344" t="s">
        <v>305</v>
      </c>
      <c r="W128" s="433" t="s">
        <v>84</v>
      </c>
      <c r="X128" s="433" t="s">
        <v>56</v>
      </c>
      <c r="Y128" s="361">
        <v>2019</v>
      </c>
      <c r="Z128" s="361">
        <v>40</v>
      </c>
      <c r="AA128" s="345" t="s">
        <v>2131</v>
      </c>
      <c r="AB128" s="361" t="str">
        <f t="shared" si="13"/>
        <v>17.19.1</v>
      </c>
      <c r="AD128" s="433" t="s">
        <v>53</v>
      </c>
      <c r="AE128" s="433" t="s">
        <v>54</v>
      </c>
      <c r="AF128" s="433" t="s">
        <v>53</v>
      </c>
      <c r="AG128" s="361" t="s">
        <v>49</v>
      </c>
      <c r="AH128" s="361" t="s">
        <v>49</v>
      </c>
      <c r="AI128" s="361" t="s">
        <v>49</v>
      </c>
      <c r="AJ128" s="361" t="s">
        <v>49</v>
      </c>
      <c r="AK128" s="361" t="s">
        <v>117</v>
      </c>
      <c r="AL128" s="361" t="s">
        <v>49</v>
      </c>
      <c r="AM128" s="361" t="s">
        <v>117</v>
      </c>
      <c r="AN128" s="361" t="s">
        <v>117</v>
      </c>
      <c r="AO128" s="361" t="s">
        <v>117</v>
      </c>
      <c r="AP128" s="361" t="s">
        <v>117</v>
      </c>
      <c r="AQ128" s="361" t="s">
        <v>117</v>
      </c>
      <c r="AR128" s="361" t="s">
        <v>117</v>
      </c>
      <c r="AS128" s="361" t="s">
        <v>117</v>
      </c>
      <c r="AT128" s="361" t="s">
        <v>117</v>
      </c>
      <c r="AU128" s="361" t="s">
        <v>117</v>
      </c>
      <c r="AV128" s="361" t="s">
        <v>117</v>
      </c>
      <c r="AW128" s="361" t="s">
        <v>306</v>
      </c>
      <c r="AX128" s="361" t="str">
        <f t="shared" si="14"/>
        <v>SEX, AGE, RESIDENCE, WEALTH, SUB-NATIONAL,   ODA SECTORS, AREA OF STATISTICS AND METHOD OF FINANCING (GRANT VS LOAN)</v>
      </c>
      <c r="AZ128" s="344" t="e">
        <f>INDEX('Standard Outcome Indicators'!$C$2:$C$900,MATCH(AY128,'Standard Outcome Indicators'!$B$2:$B$708,0))</f>
        <v>#N/A</v>
      </c>
      <c r="BA128" s="344" t="e">
        <f>INDEX('Standard Outcome Indicators'!$F$2:$F$900,MATCH(AY128,'Standard Outcome Indicators'!$B$2:$B$708,0))</f>
        <v>#N/A</v>
      </c>
      <c r="BB128" s="344" t="e">
        <f>INDEX('Standard Outcome Indicators'!$H$2:$H$900,MATCH(AY128,'Standard Outcome Indicators'!$B$2:$B$708,0))</f>
        <v>#N/A</v>
      </c>
      <c r="BC128" s="344" t="e">
        <f>INDEX('Standard Outcome Indicators'!$Q$2:$Q$900,MATCH(AY128,'Standard Outcome Indicators'!$B$2:$B$708,0))</f>
        <v>#N/A</v>
      </c>
      <c r="BD128" s="344" t="e">
        <f>INDEX('Standard Outcome Indicators'!$R$2:$R$900,MATCH(AY128,'Standard Outcome Indicators'!$B$2:$B$708,0))</f>
        <v>#N/A</v>
      </c>
      <c r="BE128" s="344" t="e">
        <f>INDEX('Standard Outcome Indicators'!$S$2:$S$900,MATCH(AY128,'Standard Outcome Indicators'!$B$2:$B$708,0))</f>
        <v>#N/A</v>
      </c>
      <c r="BF128" s="344" t="e">
        <f>INDEX('Standard Outcome Indicators'!$T$2:$T$900,MATCH(AY128,'Standard Outcome Indicators'!$B$2:$B$708,0))</f>
        <v>#N/A</v>
      </c>
      <c r="BG128" s="344" t="e">
        <f>INDEX('Standard Outcome Indicators'!$U$2:$U$900,MATCH(AY128,'Standard Outcome Indicators'!$B$2:$B$708,0))</f>
        <v>#N/A</v>
      </c>
    </row>
    <row r="129" spans="1:59" s="367" customFormat="1" ht="259.5">
      <c r="A129" s="387" t="s">
        <v>2132</v>
      </c>
      <c r="B129" s="388" t="s">
        <v>2133</v>
      </c>
      <c r="C129" s="367" t="s">
        <v>338</v>
      </c>
      <c r="D129" s="441" t="s">
        <v>2134</v>
      </c>
      <c r="E129" s="364" t="s">
        <v>339</v>
      </c>
      <c r="F129" s="437"/>
      <c r="G129" s="433"/>
      <c r="H129" s="433"/>
      <c r="I129" s="478" t="s">
        <v>49</v>
      </c>
      <c r="J129" s="478" t="s">
        <v>49</v>
      </c>
      <c r="K129" s="478" t="s">
        <v>49</v>
      </c>
      <c r="L129" s="478" t="s">
        <v>49</v>
      </c>
      <c r="M129" s="478" t="s">
        <v>49</v>
      </c>
      <c r="N129" s="478"/>
      <c r="O129" s="345"/>
      <c r="P129" s="345" t="str">
        <f>IF(F129="Yes", IF(Q129="", D129, Q129), "")</f>
        <v/>
      </c>
      <c r="Q129" s="345"/>
      <c r="R129" s="364"/>
      <c r="S129" s="433" t="str">
        <f t="shared" si="9"/>
        <v/>
      </c>
      <c r="T129" s="366" t="s">
        <v>16</v>
      </c>
      <c r="U129" s="361" t="s">
        <v>262</v>
      </c>
      <c r="V129" s="344" t="s">
        <v>343</v>
      </c>
      <c r="W129" s="433" t="s">
        <v>99</v>
      </c>
      <c r="X129" s="433" t="s">
        <v>342</v>
      </c>
      <c r="Y129" s="361">
        <v>2021</v>
      </c>
      <c r="Z129" s="361" t="s">
        <v>1820</v>
      </c>
      <c r="AA129" s="345" t="s">
        <v>2135</v>
      </c>
      <c r="AB129" s="361" t="str">
        <f t="shared" si="13"/>
        <v>3.8.1</v>
      </c>
      <c r="AC129" s="433"/>
      <c r="AD129" s="433" t="s">
        <v>53</v>
      </c>
      <c r="AE129" s="433" t="s">
        <v>76</v>
      </c>
      <c r="AF129" s="433" t="s">
        <v>59</v>
      </c>
      <c r="AG129" s="361" t="s">
        <v>49</v>
      </c>
      <c r="AH129" s="361" t="s">
        <v>49</v>
      </c>
      <c r="AI129" s="361" t="s">
        <v>49</v>
      </c>
      <c r="AJ129" s="361" t="s">
        <v>49</v>
      </c>
      <c r="AK129" s="361" t="s">
        <v>117</v>
      </c>
      <c r="AL129" s="361" t="s">
        <v>49</v>
      </c>
      <c r="AM129" s="361" t="s">
        <v>117</v>
      </c>
      <c r="AN129" s="361" t="s">
        <v>117</v>
      </c>
      <c r="AO129" s="361" t="s">
        <v>117</v>
      </c>
      <c r="AP129" s="361" t="s">
        <v>117</v>
      </c>
      <c r="AQ129" s="361" t="s">
        <v>117</v>
      </c>
      <c r="AR129" s="361" t="s">
        <v>117</v>
      </c>
      <c r="AS129" s="361" t="s">
        <v>117</v>
      </c>
      <c r="AT129" s="361" t="s">
        <v>117</v>
      </c>
      <c r="AU129" s="361" t="s">
        <v>117</v>
      </c>
      <c r="AV129" s="361" t="s">
        <v>117</v>
      </c>
      <c r="AW129" s="361" t="s">
        <v>80</v>
      </c>
      <c r="AX129" s="361" t="str">
        <f t="shared" si="14"/>
        <v xml:space="preserve">SEX, AGE, RESIDENCE, WEALTH, SUB-NATIONAL,    </v>
      </c>
      <c r="AZ129" s="344" t="e">
        <f>INDEX('Standard Outcome Indicators'!$C$2:$C$900,MATCH(AY129,'Standard Outcome Indicators'!$B$2:$B$708,0))</f>
        <v>#N/A</v>
      </c>
      <c r="BA129" s="344" t="e">
        <f>INDEX('Standard Outcome Indicators'!$F$2:$F$900,MATCH(AY129,'Standard Outcome Indicators'!$B$2:$B$708,0))</f>
        <v>#N/A</v>
      </c>
      <c r="BB129" s="344" t="e">
        <f>INDEX('Standard Outcome Indicators'!$H$2:$H$900,MATCH(AY129,'Standard Outcome Indicators'!$B$2:$B$708,0))</f>
        <v>#N/A</v>
      </c>
      <c r="BC129" s="344" t="e">
        <f>INDEX('Standard Outcome Indicators'!$Q$2:$Q$900,MATCH(AY129,'Standard Outcome Indicators'!$B$2:$B$708,0))</f>
        <v>#N/A</v>
      </c>
      <c r="BD129" s="344" t="e">
        <f>INDEX('Standard Outcome Indicators'!$R$2:$R$900,MATCH(AY129,'Standard Outcome Indicators'!$B$2:$B$708,0))</f>
        <v>#N/A</v>
      </c>
      <c r="BE129" s="344" t="e">
        <f>INDEX('Standard Outcome Indicators'!$S$2:$S$900,MATCH(AY129,'Standard Outcome Indicators'!$B$2:$B$708,0))</f>
        <v>#N/A</v>
      </c>
      <c r="BF129" s="344" t="e">
        <f>INDEX('Standard Outcome Indicators'!$T$2:$T$900,MATCH(AY129,'Standard Outcome Indicators'!$B$2:$B$708,0))</f>
        <v>#N/A</v>
      </c>
      <c r="BG129" s="344" t="e">
        <f>INDEX('Standard Outcome Indicators'!$U$2:$U$900,MATCH(AY129,'Standard Outcome Indicators'!$B$2:$B$708,0))</f>
        <v>#N/A</v>
      </c>
    </row>
    <row r="130" spans="1:59" ht="76.5">
      <c r="A130" s="387" t="s">
        <v>2132</v>
      </c>
      <c r="B130" s="389" t="s">
        <v>2133</v>
      </c>
      <c r="C130" s="428" t="s">
        <v>2136</v>
      </c>
      <c r="D130" s="442" t="s">
        <v>2134</v>
      </c>
      <c r="E130" s="345" t="s">
        <v>2137</v>
      </c>
      <c r="F130" s="432" t="s">
        <v>59</v>
      </c>
      <c r="G130" s="433" t="s">
        <v>59</v>
      </c>
      <c r="H130" s="433" t="s">
        <v>59</v>
      </c>
      <c r="I130" s="433" t="s">
        <v>49</v>
      </c>
      <c r="J130" s="433" t="s">
        <v>49</v>
      </c>
      <c r="K130" s="433" t="s">
        <v>49</v>
      </c>
      <c r="L130" s="433" t="s">
        <v>49</v>
      </c>
      <c r="M130" s="433" t="s">
        <v>49</v>
      </c>
      <c r="N130" s="433" t="s">
        <v>49</v>
      </c>
      <c r="O130" s="241" t="s">
        <v>2138</v>
      </c>
      <c r="P130" s="345" t="str">
        <f t="shared" ref="P130:P160" si="16">IF(F130&lt;&gt;"", IF(Q130="", D130, Q130), "")</f>
        <v>UHC Service Coverage Index - SDG 3.8.1</v>
      </c>
      <c r="R130" s="345"/>
      <c r="S130" s="433">
        <f t="shared" si="9"/>
        <v>1</v>
      </c>
      <c r="T130" s="361" t="s">
        <v>262</v>
      </c>
      <c r="U130" s="361" t="s">
        <v>63</v>
      </c>
      <c r="V130" s="344" t="s">
        <v>2139</v>
      </c>
      <c r="W130" s="433" t="s">
        <v>63</v>
      </c>
      <c r="X130" s="433" t="s">
        <v>63</v>
      </c>
      <c r="Y130" s="361">
        <v>2021</v>
      </c>
      <c r="Z130" s="361" t="s">
        <v>1820</v>
      </c>
      <c r="AA130" s="344" t="s">
        <v>2135</v>
      </c>
      <c r="AB130" s="361" t="str">
        <f t="shared" si="13"/>
        <v>3.8.1</v>
      </c>
      <c r="AC130" s="433" t="s">
        <v>63</v>
      </c>
      <c r="AD130" s="433" t="s">
        <v>63</v>
      </c>
      <c r="AE130" s="433" t="s">
        <v>63</v>
      </c>
      <c r="AF130" s="433" t="s">
        <v>63</v>
      </c>
      <c r="AG130" s="361" t="s">
        <v>49</v>
      </c>
      <c r="AH130" s="361" t="s">
        <v>49</v>
      </c>
      <c r="AI130" s="361" t="s">
        <v>49</v>
      </c>
      <c r="AJ130" s="361" t="s">
        <v>49</v>
      </c>
      <c r="AK130" s="361" t="s">
        <v>63</v>
      </c>
      <c r="AL130" s="361" t="s">
        <v>63</v>
      </c>
      <c r="AM130" s="361" t="s">
        <v>63</v>
      </c>
      <c r="AN130" s="361" t="s">
        <v>63</v>
      </c>
      <c r="AO130" s="361" t="s">
        <v>63</v>
      </c>
      <c r="AP130" s="361" t="s">
        <v>63</v>
      </c>
      <c r="AQ130" s="361" t="s">
        <v>63</v>
      </c>
      <c r="AR130" s="361" t="s">
        <v>63</v>
      </c>
      <c r="AS130" s="361" t="s">
        <v>63</v>
      </c>
      <c r="AT130" s="361" t="s">
        <v>63</v>
      </c>
      <c r="AU130" s="361" t="s">
        <v>63</v>
      </c>
      <c r="AV130" s="361" t="s">
        <v>63</v>
      </c>
      <c r="AW130" s="361" t="s">
        <v>63</v>
      </c>
      <c r="AX130" s="361" t="str">
        <f t="shared" si="14"/>
        <v xml:space="preserve">SEX, AGE, RESIDENCE, WEALTH, </v>
      </c>
      <c r="AZ130" s="344" t="e">
        <f>INDEX('Standard Outcome Indicators'!$C$2:$C$900,MATCH(AY130,'Standard Outcome Indicators'!$B$2:$B$708,0))</f>
        <v>#N/A</v>
      </c>
      <c r="BA130" s="344" t="e">
        <f>INDEX('Standard Outcome Indicators'!$F$2:$F$900,MATCH(AY130,'Standard Outcome Indicators'!$B$2:$B$708,0))</f>
        <v>#N/A</v>
      </c>
      <c r="BB130" s="344" t="e">
        <f>INDEX('Standard Outcome Indicators'!$H$2:$H$900,MATCH(AY130,'Standard Outcome Indicators'!$B$2:$B$708,0))</f>
        <v>#N/A</v>
      </c>
      <c r="BC130" s="344" t="e">
        <f>INDEX('Standard Outcome Indicators'!$Q$2:$Q$900,MATCH(AY130,'Standard Outcome Indicators'!$B$2:$B$708,0))</f>
        <v>#N/A</v>
      </c>
      <c r="BD130" s="344" t="e">
        <f>INDEX('Standard Outcome Indicators'!$R$2:$R$900,MATCH(AY130,'Standard Outcome Indicators'!$B$2:$B$708,0))</f>
        <v>#N/A</v>
      </c>
      <c r="BE130" s="344" t="e">
        <f>INDEX('Standard Outcome Indicators'!$S$2:$S$900,MATCH(AY130,'Standard Outcome Indicators'!$B$2:$B$708,0))</f>
        <v>#N/A</v>
      </c>
      <c r="BF130" s="344" t="e">
        <f>INDEX('Standard Outcome Indicators'!$T$2:$T$900,MATCH(AY130,'Standard Outcome Indicators'!$B$2:$B$708,0))</f>
        <v>#N/A</v>
      </c>
      <c r="BG130" s="344" t="e">
        <f>INDEX('Standard Outcome Indicators'!$U$2:$U$900,MATCH(AY130,'Standard Outcome Indicators'!$B$2:$B$708,0))</f>
        <v>#N/A</v>
      </c>
    </row>
    <row r="131" spans="1:59" ht="76.5">
      <c r="A131" s="387" t="s">
        <v>2132</v>
      </c>
      <c r="B131" s="389" t="s">
        <v>2133</v>
      </c>
      <c r="C131" s="428" t="s">
        <v>2140</v>
      </c>
      <c r="D131" s="442" t="s">
        <v>2141</v>
      </c>
      <c r="E131" s="345" t="s">
        <v>2137</v>
      </c>
      <c r="F131" s="432" t="s">
        <v>1767</v>
      </c>
      <c r="G131" s="433" t="s">
        <v>59</v>
      </c>
      <c r="H131" s="433"/>
      <c r="I131" s="478" t="e">
        <v>#N/A</v>
      </c>
      <c r="J131" s="478" t="e">
        <v>#N/A</v>
      </c>
      <c r="K131" s="478" t="e">
        <v>#N/A</v>
      </c>
      <c r="L131" s="478" t="e">
        <v>#N/A</v>
      </c>
      <c r="M131" s="478" t="e">
        <v>#N/A</v>
      </c>
      <c r="N131" s="478"/>
      <c r="O131" s="345"/>
      <c r="P131" s="345" t="str">
        <f t="shared" si="16"/>
        <v>UHC Service Coverage sub-index on reproductive, maternal, newborn and child health - SDG 3.8.1</v>
      </c>
      <c r="R131" s="345" t="s">
        <v>2134</v>
      </c>
      <c r="S131" s="433">
        <f t="shared" si="9"/>
        <v>3</v>
      </c>
      <c r="T131" s="361" t="s">
        <v>262</v>
      </c>
      <c r="U131" s="361" t="s">
        <v>63</v>
      </c>
      <c r="V131" s="344" t="s">
        <v>2142</v>
      </c>
      <c r="W131" s="433" t="s">
        <v>63</v>
      </c>
      <c r="X131" s="433" t="s">
        <v>63</v>
      </c>
      <c r="Y131" s="361">
        <v>2021</v>
      </c>
      <c r="Z131" s="361" t="s">
        <v>1820</v>
      </c>
      <c r="AA131" s="344" t="s">
        <v>2135</v>
      </c>
      <c r="AB131" s="361" t="str">
        <f t="shared" si="13"/>
        <v>3.8.1</v>
      </c>
      <c r="AC131" s="433" t="s">
        <v>63</v>
      </c>
      <c r="AD131" s="433" t="s">
        <v>63</v>
      </c>
      <c r="AE131" s="433" t="s">
        <v>63</v>
      </c>
      <c r="AF131" s="433" t="s">
        <v>63</v>
      </c>
      <c r="AG131" s="361" t="s">
        <v>49</v>
      </c>
      <c r="AH131" s="361" t="s">
        <v>49</v>
      </c>
      <c r="AI131" s="361" t="s">
        <v>49</v>
      </c>
      <c r="AJ131" s="361" t="s">
        <v>49</v>
      </c>
      <c r="AK131" s="361" t="s">
        <v>63</v>
      </c>
      <c r="AL131" s="361" t="s">
        <v>63</v>
      </c>
      <c r="AM131" s="361" t="s">
        <v>63</v>
      </c>
      <c r="AN131" s="361" t="s">
        <v>63</v>
      </c>
      <c r="AO131" s="361" t="s">
        <v>63</v>
      </c>
      <c r="AP131" s="361" t="s">
        <v>63</v>
      </c>
      <c r="AQ131" s="361" t="s">
        <v>63</v>
      </c>
      <c r="AR131" s="361" t="s">
        <v>63</v>
      </c>
      <c r="AS131" s="361" t="s">
        <v>63</v>
      </c>
      <c r="AT131" s="361" t="s">
        <v>63</v>
      </c>
      <c r="AU131" s="361" t="s">
        <v>63</v>
      </c>
      <c r="AV131" s="361" t="s">
        <v>63</v>
      </c>
      <c r="AW131" s="361" t="s">
        <v>63</v>
      </c>
      <c r="AX131" s="361" t="str">
        <f t="shared" si="14"/>
        <v xml:space="preserve">SEX, AGE, RESIDENCE, WEALTH, </v>
      </c>
      <c r="AZ131" s="344" t="e">
        <f>INDEX('Standard Outcome Indicators'!$C$2:$C$900,MATCH(AY131,'Standard Outcome Indicators'!$B$2:$B$708,0))</f>
        <v>#N/A</v>
      </c>
      <c r="BA131" s="344" t="e">
        <f>INDEX('Standard Outcome Indicators'!$F$2:$F$900,MATCH(AY131,'Standard Outcome Indicators'!$B$2:$B$708,0))</f>
        <v>#N/A</v>
      </c>
      <c r="BB131" s="344" t="e">
        <f>INDEX('Standard Outcome Indicators'!$H$2:$H$900,MATCH(AY131,'Standard Outcome Indicators'!$B$2:$B$708,0))</f>
        <v>#N/A</v>
      </c>
      <c r="BC131" s="344" t="e">
        <f>INDEX('Standard Outcome Indicators'!$Q$2:$Q$900,MATCH(AY131,'Standard Outcome Indicators'!$B$2:$B$708,0))</f>
        <v>#N/A</v>
      </c>
      <c r="BD131" s="344" t="e">
        <f>INDEX('Standard Outcome Indicators'!$R$2:$R$900,MATCH(AY131,'Standard Outcome Indicators'!$B$2:$B$708,0))</f>
        <v>#N/A</v>
      </c>
      <c r="BE131" s="344" t="e">
        <f>INDEX('Standard Outcome Indicators'!$S$2:$S$900,MATCH(AY131,'Standard Outcome Indicators'!$B$2:$B$708,0))</f>
        <v>#N/A</v>
      </c>
      <c r="BF131" s="344" t="e">
        <f>INDEX('Standard Outcome Indicators'!$T$2:$T$900,MATCH(AY131,'Standard Outcome Indicators'!$B$2:$B$708,0))</f>
        <v>#N/A</v>
      </c>
      <c r="BG131" s="344" t="e">
        <f>INDEX('Standard Outcome Indicators'!$U$2:$U$900,MATCH(AY131,'Standard Outcome Indicators'!$B$2:$B$708,0))</f>
        <v>#N/A</v>
      </c>
    </row>
    <row r="132" spans="1:59" ht="76.5">
      <c r="A132" s="387" t="s">
        <v>2132</v>
      </c>
      <c r="B132" s="389" t="s">
        <v>2133</v>
      </c>
      <c r="C132" s="428" t="s">
        <v>2143</v>
      </c>
      <c r="D132" s="442" t="s">
        <v>2144</v>
      </c>
      <c r="E132" s="345" t="s">
        <v>2137</v>
      </c>
      <c r="F132" s="432" t="s">
        <v>1767</v>
      </c>
      <c r="G132" s="433" t="s">
        <v>59</v>
      </c>
      <c r="H132" s="433"/>
      <c r="I132" s="478" t="e">
        <v>#N/A</v>
      </c>
      <c r="J132" s="478" t="e">
        <v>#N/A</v>
      </c>
      <c r="K132" s="478" t="e">
        <v>#N/A</v>
      </c>
      <c r="L132" s="478" t="e">
        <v>#N/A</v>
      </c>
      <c r="M132" s="478" t="e">
        <v>#N/A</v>
      </c>
      <c r="N132" s="478"/>
      <c r="O132" s="345"/>
      <c r="P132" s="345" t="str">
        <f t="shared" si="16"/>
        <v>UHC Service Coverage sub-index on noncommunicable diseases - SDG 3.8.1</v>
      </c>
      <c r="R132" s="345" t="s">
        <v>2134</v>
      </c>
      <c r="S132" s="433">
        <f t="shared" ref="S132:S195" si="17">IF(LEN(R132)&gt;0, 3, IF(LEN(Q132)&gt;0, 2, IF(LEN(P132)&gt;0, 1, "")))</f>
        <v>3</v>
      </c>
      <c r="T132" s="361" t="s">
        <v>262</v>
      </c>
      <c r="U132" s="361" t="s">
        <v>63</v>
      </c>
      <c r="V132" s="344" t="s">
        <v>2145</v>
      </c>
      <c r="W132" s="433" t="s">
        <v>63</v>
      </c>
      <c r="X132" s="433" t="s">
        <v>63</v>
      </c>
      <c r="Y132" s="361">
        <v>2021</v>
      </c>
      <c r="Z132" s="361" t="s">
        <v>1820</v>
      </c>
      <c r="AA132" s="344" t="s">
        <v>2135</v>
      </c>
      <c r="AB132" s="361" t="str">
        <f t="shared" si="13"/>
        <v>3.8.1</v>
      </c>
      <c r="AC132" s="433" t="s">
        <v>63</v>
      </c>
      <c r="AD132" s="433" t="s">
        <v>63</v>
      </c>
      <c r="AE132" s="433" t="s">
        <v>63</v>
      </c>
      <c r="AF132" s="433" t="s">
        <v>63</v>
      </c>
      <c r="AG132" s="361" t="s">
        <v>49</v>
      </c>
      <c r="AH132" s="361" t="s">
        <v>49</v>
      </c>
      <c r="AI132" s="361" t="s">
        <v>49</v>
      </c>
      <c r="AJ132" s="361" t="s">
        <v>49</v>
      </c>
      <c r="AK132" s="361" t="s">
        <v>63</v>
      </c>
      <c r="AL132" s="361" t="s">
        <v>63</v>
      </c>
      <c r="AM132" s="361" t="s">
        <v>63</v>
      </c>
      <c r="AN132" s="361" t="s">
        <v>63</v>
      </c>
      <c r="AO132" s="361" t="s">
        <v>63</v>
      </c>
      <c r="AP132" s="361" t="s">
        <v>63</v>
      </c>
      <c r="AQ132" s="361" t="s">
        <v>63</v>
      </c>
      <c r="AR132" s="361" t="s">
        <v>63</v>
      </c>
      <c r="AS132" s="361" t="s">
        <v>63</v>
      </c>
      <c r="AT132" s="361" t="s">
        <v>63</v>
      </c>
      <c r="AU132" s="361" t="s">
        <v>63</v>
      </c>
      <c r="AV132" s="361" t="s">
        <v>63</v>
      </c>
      <c r="AW132" s="361" t="s">
        <v>63</v>
      </c>
      <c r="AX132" s="361" t="str">
        <f t="shared" si="14"/>
        <v xml:space="preserve">SEX, AGE, RESIDENCE, WEALTH, </v>
      </c>
      <c r="AZ132" s="344" t="e">
        <f>INDEX('Standard Outcome Indicators'!$C$2:$C$900,MATCH(AY132,'Standard Outcome Indicators'!$B$2:$B$708,0))</f>
        <v>#N/A</v>
      </c>
      <c r="BA132" s="344" t="e">
        <f>INDEX('Standard Outcome Indicators'!$F$2:$F$900,MATCH(AY132,'Standard Outcome Indicators'!$B$2:$B$708,0))</f>
        <v>#N/A</v>
      </c>
      <c r="BB132" s="344" t="e">
        <f>INDEX('Standard Outcome Indicators'!$H$2:$H$900,MATCH(AY132,'Standard Outcome Indicators'!$B$2:$B$708,0))</f>
        <v>#N/A</v>
      </c>
      <c r="BC132" s="344" t="e">
        <f>INDEX('Standard Outcome Indicators'!$Q$2:$Q$900,MATCH(AY132,'Standard Outcome Indicators'!$B$2:$B$708,0))</f>
        <v>#N/A</v>
      </c>
      <c r="BD132" s="344" t="e">
        <f>INDEX('Standard Outcome Indicators'!$R$2:$R$900,MATCH(AY132,'Standard Outcome Indicators'!$B$2:$B$708,0))</f>
        <v>#N/A</v>
      </c>
      <c r="BE132" s="344" t="e">
        <f>INDEX('Standard Outcome Indicators'!$S$2:$S$900,MATCH(AY132,'Standard Outcome Indicators'!$B$2:$B$708,0))</f>
        <v>#N/A</v>
      </c>
      <c r="BF132" s="344" t="e">
        <f>INDEX('Standard Outcome Indicators'!$T$2:$T$900,MATCH(AY132,'Standard Outcome Indicators'!$B$2:$B$708,0))</f>
        <v>#N/A</v>
      </c>
      <c r="BG132" s="344" t="e">
        <f>INDEX('Standard Outcome Indicators'!$U$2:$U$900,MATCH(AY132,'Standard Outcome Indicators'!$B$2:$B$708,0))</f>
        <v>#N/A</v>
      </c>
    </row>
    <row r="133" spans="1:59" ht="76.5">
      <c r="A133" s="387" t="s">
        <v>2132</v>
      </c>
      <c r="B133" s="389" t="s">
        <v>2133</v>
      </c>
      <c r="C133" s="428" t="s">
        <v>2146</v>
      </c>
      <c r="D133" s="442" t="s">
        <v>2147</v>
      </c>
      <c r="E133" s="345" t="s">
        <v>2137</v>
      </c>
      <c r="F133" s="432" t="s">
        <v>1767</v>
      </c>
      <c r="G133" s="433" t="s">
        <v>59</v>
      </c>
      <c r="H133" s="433"/>
      <c r="I133" s="478" t="e">
        <v>#N/A</v>
      </c>
      <c r="J133" s="478" t="e">
        <v>#N/A</v>
      </c>
      <c r="K133" s="478" t="e">
        <v>#N/A</v>
      </c>
      <c r="L133" s="478" t="e">
        <v>#N/A</v>
      </c>
      <c r="M133" s="478" t="e">
        <v>#N/A</v>
      </c>
      <c r="N133" s="478"/>
      <c r="O133" s="345"/>
      <c r="P133" s="345" t="str">
        <f t="shared" si="16"/>
        <v>UHC Service Coverage sub-index on service capacity an access - SDG 3.8.1</v>
      </c>
      <c r="R133" s="345" t="s">
        <v>2134</v>
      </c>
      <c r="S133" s="433">
        <f t="shared" si="17"/>
        <v>3</v>
      </c>
      <c r="T133" s="361" t="s">
        <v>262</v>
      </c>
      <c r="U133" s="361" t="s">
        <v>63</v>
      </c>
      <c r="V133" s="344" t="s">
        <v>2148</v>
      </c>
      <c r="W133" s="433" t="s">
        <v>63</v>
      </c>
      <c r="X133" s="433" t="s">
        <v>63</v>
      </c>
      <c r="Y133" s="361">
        <v>2021</v>
      </c>
      <c r="Z133" s="361" t="s">
        <v>1820</v>
      </c>
      <c r="AA133" s="344" t="s">
        <v>2135</v>
      </c>
      <c r="AB133" s="361" t="str">
        <f t="shared" si="13"/>
        <v>3.8.1</v>
      </c>
      <c r="AC133" s="433" t="s">
        <v>63</v>
      </c>
      <c r="AD133" s="433" t="s">
        <v>63</v>
      </c>
      <c r="AE133" s="433" t="s">
        <v>63</v>
      </c>
      <c r="AF133" s="433" t="s">
        <v>63</v>
      </c>
      <c r="AG133" s="361" t="s">
        <v>49</v>
      </c>
      <c r="AH133" s="361" t="s">
        <v>49</v>
      </c>
      <c r="AI133" s="361" t="s">
        <v>49</v>
      </c>
      <c r="AJ133" s="361" t="s">
        <v>49</v>
      </c>
      <c r="AK133" s="361" t="s">
        <v>63</v>
      </c>
      <c r="AL133" s="361" t="s">
        <v>63</v>
      </c>
      <c r="AM133" s="361" t="s">
        <v>63</v>
      </c>
      <c r="AN133" s="361" t="s">
        <v>63</v>
      </c>
      <c r="AO133" s="361" t="s">
        <v>63</v>
      </c>
      <c r="AP133" s="361" t="s">
        <v>63</v>
      </c>
      <c r="AQ133" s="361" t="s">
        <v>63</v>
      </c>
      <c r="AR133" s="361" t="s">
        <v>63</v>
      </c>
      <c r="AS133" s="361" t="s">
        <v>63</v>
      </c>
      <c r="AT133" s="361" t="s">
        <v>63</v>
      </c>
      <c r="AU133" s="361" t="s">
        <v>63</v>
      </c>
      <c r="AV133" s="361" t="s">
        <v>63</v>
      </c>
      <c r="AW133" s="361" t="s">
        <v>63</v>
      </c>
      <c r="AX133" s="361" t="str">
        <f t="shared" si="14"/>
        <v xml:space="preserve">SEX, AGE, RESIDENCE, WEALTH, </v>
      </c>
      <c r="AZ133" s="344" t="e">
        <f>INDEX('Standard Outcome Indicators'!$C$2:$C$900,MATCH(AY133,'Standard Outcome Indicators'!$B$2:$B$708,0))</f>
        <v>#N/A</v>
      </c>
      <c r="BA133" s="344" t="e">
        <f>INDEX('Standard Outcome Indicators'!$F$2:$F$900,MATCH(AY133,'Standard Outcome Indicators'!$B$2:$B$708,0))</f>
        <v>#N/A</v>
      </c>
      <c r="BB133" s="344" t="e">
        <f>INDEX('Standard Outcome Indicators'!$H$2:$H$900,MATCH(AY133,'Standard Outcome Indicators'!$B$2:$B$708,0))</f>
        <v>#N/A</v>
      </c>
      <c r="BC133" s="344" t="e">
        <f>INDEX('Standard Outcome Indicators'!$Q$2:$Q$900,MATCH(AY133,'Standard Outcome Indicators'!$B$2:$B$708,0))</f>
        <v>#N/A</v>
      </c>
      <c r="BD133" s="344" t="e">
        <f>INDEX('Standard Outcome Indicators'!$R$2:$R$900,MATCH(AY133,'Standard Outcome Indicators'!$B$2:$B$708,0))</f>
        <v>#N/A</v>
      </c>
      <c r="BE133" s="344" t="e">
        <f>INDEX('Standard Outcome Indicators'!$S$2:$S$900,MATCH(AY133,'Standard Outcome Indicators'!$B$2:$B$708,0))</f>
        <v>#N/A</v>
      </c>
      <c r="BF133" s="344" t="e">
        <f>INDEX('Standard Outcome Indicators'!$T$2:$T$900,MATCH(AY133,'Standard Outcome Indicators'!$B$2:$B$708,0))</f>
        <v>#N/A</v>
      </c>
      <c r="BG133" s="344" t="e">
        <f>INDEX('Standard Outcome Indicators'!$U$2:$U$900,MATCH(AY133,'Standard Outcome Indicators'!$B$2:$B$708,0))</f>
        <v>#N/A</v>
      </c>
    </row>
    <row r="134" spans="1:59" ht="76.5">
      <c r="A134" s="387" t="s">
        <v>2132</v>
      </c>
      <c r="B134" s="389" t="s">
        <v>2133</v>
      </c>
      <c r="C134" s="428" t="s">
        <v>2149</v>
      </c>
      <c r="D134" s="442" t="s">
        <v>2150</v>
      </c>
      <c r="E134" s="345" t="s">
        <v>2137</v>
      </c>
      <c r="F134" s="432" t="s">
        <v>1767</v>
      </c>
      <c r="G134" s="433" t="s">
        <v>59</v>
      </c>
      <c r="H134" s="433"/>
      <c r="I134" s="478" t="e">
        <v>#N/A</v>
      </c>
      <c r="J134" s="478" t="e">
        <v>#N/A</v>
      </c>
      <c r="K134" s="478" t="e">
        <v>#N/A</v>
      </c>
      <c r="L134" s="478" t="e">
        <v>#N/A</v>
      </c>
      <c r="M134" s="478" t="e">
        <v>#N/A</v>
      </c>
      <c r="N134" s="478"/>
      <c r="O134" s="345"/>
      <c r="P134" s="345" t="str">
        <f t="shared" si="16"/>
        <v>UHC Service Coverage sub-index on infectious diseases - SDG 3.8.1</v>
      </c>
      <c r="R134" s="345" t="s">
        <v>2134</v>
      </c>
      <c r="S134" s="433">
        <f t="shared" si="17"/>
        <v>3</v>
      </c>
      <c r="T134" s="361" t="s">
        <v>262</v>
      </c>
      <c r="U134" s="361" t="s">
        <v>63</v>
      </c>
      <c r="V134" s="344" t="s">
        <v>2151</v>
      </c>
      <c r="W134" s="433" t="s">
        <v>63</v>
      </c>
      <c r="X134" s="433" t="s">
        <v>63</v>
      </c>
      <c r="Y134" s="361">
        <v>2021</v>
      </c>
      <c r="Z134" s="361" t="s">
        <v>1820</v>
      </c>
      <c r="AA134" s="344" t="s">
        <v>2135</v>
      </c>
      <c r="AB134" s="361" t="str">
        <f t="shared" si="13"/>
        <v>3.8.1</v>
      </c>
      <c r="AC134" s="433" t="s">
        <v>63</v>
      </c>
      <c r="AD134" s="433" t="s">
        <v>63</v>
      </c>
      <c r="AE134" s="433" t="s">
        <v>63</v>
      </c>
      <c r="AF134" s="433" t="s">
        <v>63</v>
      </c>
      <c r="AG134" s="361" t="s">
        <v>49</v>
      </c>
      <c r="AH134" s="361" t="s">
        <v>49</v>
      </c>
      <c r="AI134" s="361" t="s">
        <v>49</v>
      </c>
      <c r="AJ134" s="361" t="s">
        <v>49</v>
      </c>
      <c r="AK134" s="361" t="s">
        <v>63</v>
      </c>
      <c r="AL134" s="361" t="s">
        <v>63</v>
      </c>
      <c r="AM134" s="361" t="s">
        <v>63</v>
      </c>
      <c r="AN134" s="361" t="s">
        <v>63</v>
      </c>
      <c r="AO134" s="361" t="s">
        <v>63</v>
      </c>
      <c r="AP134" s="361" t="s">
        <v>63</v>
      </c>
      <c r="AQ134" s="361" t="s">
        <v>63</v>
      </c>
      <c r="AR134" s="361" t="s">
        <v>63</v>
      </c>
      <c r="AS134" s="361" t="s">
        <v>63</v>
      </c>
      <c r="AT134" s="361" t="s">
        <v>63</v>
      </c>
      <c r="AU134" s="361" t="s">
        <v>63</v>
      </c>
      <c r="AV134" s="361" t="s">
        <v>63</v>
      </c>
      <c r="AW134" s="361" t="s">
        <v>63</v>
      </c>
      <c r="AX134" s="361" t="str">
        <f t="shared" si="14"/>
        <v xml:space="preserve">SEX, AGE, RESIDENCE, WEALTH, </v>
      </c>
      <c r="AZ134" s="344" t="e">
        <f>INDEX('Standard Outcome Indicators'!$C$2:$C$900,MATCH(AY134,'Standard Outcome Indicators'!$B$2:$B$708,0))</f>
        <v>#N/A</v>
      </c>
      <c r="BA134" s="344" t="e">
        <f>INDEX('Standard Outcome Indicators'!$F$2:$F$900,MATCH(AY134,'Standard Outcome Indicators'!$B$2:$B$708,0))</f>
        <v>#N/A</v>
      </c>
      <c r="BB134" s="344" t="e">
        <f>INDEX('Standard Outcome Indicators'!$H$2:$H$900,MATCH(AY134,'Standard Outcome Indicators'!$B$2:$B$708,0))</f>
        <v>#N/A</v>
      </c>
      <c r="BC134" s="344" t="e">
        <f>INDEX('Standard Outcome Indicators'!$Q$2:$Q$900,MATCH(AY134,'Standard Outcome Indicators'!$B$2:$B$708,0))</f>
        <v>#N/A</v>
      </c>
      <c r="BD134" s="344" t="e">
        <f>INDEX('Standard Outcome Indicators'!$R$2:$R$900,MATCH(AY134,'Standard Outcome Indicators'!$B$2:$B$708,0))</f>
        <v>#N/A</v>
      </c>
      <c r="BE134" s="344" t="e">
        <f>INDEX('Standard Outcome Indicators'!$S$2:$S$900,MATCH(AY134,'Standard Outcome Indicators'!$B$2:$B$708,0))</f>
        <v>#N/A</v>
      </c>
      <c r="BF134" s="344" t="e">
        <f>INDEX('Standard Outcome Indicators'!$T$2:$T$900,MATCH(AY134,'Standard Outcome Indicators'!$B$2:$B$708,0))</f>
        <v>#N/A</v>
      </c>
      <c r="BG134" s="344" t="e">
        <f>INDEX('Standard Outcome Indicators'!$U$2:$U$900,MATCH(AY134,'Standard Outcome Indicators'!$B$2:$B$708,0))</f>
        <v>#N/A</v>
      </c>
    </row>
    <row r="135" spans="1:59" ht="30.75">
      <c r="A135" s="387" t="s">
        <v>2132</v>
      </c>
      <c r="B135" s="388" t="s">
        <v>2133</v>
      </c>
      <c r="C135" s="344" t="s">
        <v>347</v>
      </c>
      <c r="D135" s="438" t="s">
        <v>346</v>
      </c>
      <c r="E135" s="345" t="s">
        <v>348</v>
      </c>
      <c r="F135" s="433" t="s">
        <v>59</v>
      </c>
      <c r="G135" s="433"/>
      <c r="H135" s="433"/>
      <c r="I135" s="433" t="s">
        <v>49</v>
      </c>
      <c r="J135" s="433" t="s">
        <v>49</v>
      </c>
      <c r="K135" s="433" t="s">
        <v>49</v>
      </c>
      <c r="L135" s="433" t="s">
        <v>49</v>
      </c>
      <c r="M135" s="433" t="s">
        <v>49</v>
      </c>
      <c r="N135" s="433" t="s">
        <v>49</v>
      </c>
      <c r="O135" s="345"/>
      <c r="P135" s="345" t="str">
        <f t="shared" si="16"/>
        <v>Current health expenditure, per capita (current US$) and per capita, PPP (current international $)</v>
      </c>
      <c r="Q135" s="345" t="s">
        <v>2152</v>
      </c>
      <c r="R135" s="345"/>
      <c r="S135" s="433">
        <f t="shared" si="17"/>
        <v>2</v>
      </c>
      <c r="T135" s="361" t="s">
        <v>90</v>
      </c>
      <c r="U135" s="361" t="s">
        <v>262</v>
      </c>
      <c r="V135" s="344" t="s">
        <v>2153</v>
      </c>
      <c r="W135" s="433" t="s">
        <v>84</v>
      </c>
      <c r="X135" s="433" t="s">
        <v>56</v>
      </c>
      <c r="Y135" s="361">
        <v>2021</v>
      </c>
      <c r="Z135" s="361" t="s">
        <v>1820</v>
      </c>
      <c r="AA135" s="344" t="s">
        <v>2020</v>
      </c>
      <c r="AB135" s="361" t="str">
        <f t="shared" si="13"/>
        <v/>
      </c>
      <c r="AD135" s="433" t="s">
        <v>53</v>
      </c>
      <c r="AE135" s="433" t="s">
        <v>122</v>
      </c>
      <c r="AF135" s="433" t="s">
        <v>53</v>
      </c>
      <c r="AG135" s="361" t="s">
        <v>49</v>
      </c>
      <c r="AH135" s="361" t="s">
        <v>49</v>
      </c>
      <c r="AI135" s="361" t="s">
        <v>49</v>
      </c>
      <c r="AJ135" s="361" t="s">
        <v>49</v>
      </c>
      <c r="AK135" s="361" t="s">
        <v>117</v>
      </c>
      <c r="AL135" s="361" t="s">
        <v>117</v>
      </c>
      <c r="AM135" s="361" t="s">
        <v>117</v>
      </c>
      <c r="AN135" s="361" t="s">
        <v>117</v>
      </c>
      <c r="AO135" s="361" t="s">
        <v>117</v>
      </c>
      <c r="AP135" s="361" t="s">
        <v>117</v>
      </c>
      <c r="AQ135" s="361" t="s">
        <v>117</v>
      </c>
      <c r="AR135" s="361" t="s">
        <v>117</v>
      </c>
      <c r="AS135" s="361" t="s">
        <v>117</v>
      </c>
      <c r="AT135" s="361" t="s">
        <v>117</v>
      </c>
      <c r="AU135" s="361" t="s">
        <v>117</v>
      </c>
      <c r="AV135" s="361" t="s">
        <v>117</v>
      </c>
      <c r="AW135" s="361" t="s">
        <v>63</v>
      </c>
      <c r="AX135" s="361" t="str">
        <f t="shared" si="14"/>
        <v xml:space="preserve">SEX, AGE, RESIDENCE, WEALTH, </v>
      </c>
      <c r="AZ135" s="344" t="e">
        <f>INDEX('Standard Outcome Indicators'!$C$2:$C$900,MATCH(AY135,'Standard Outcome Indicators'!$B$2:$B$708,0))</f>
        <v>#N/A</v>
      </c>
      <c r="BA135" s="344" t="e">
        <f>INDEX('Standard Outcome Indicators'!$F$2:$F$900,MATCH(AY135,'Standard Outcome Indicators'!$B$2:$B$708,0))</f>
        <v>#N/A</v>
      </c>
      <c r="BB135" s="344" t="e">
        <f>INDEX('Standard Outcome Indicators'!$H$2:$H$900,MATCH(AY135,'Standard Outcome Indicators'!$B$2:$B$708,0))</f>
        <v>#N/A</v>
      </c>
      <c r="BC135" s="344" t="e">
        <f>INDEX('Standard Outcome Indicators'!$Q$2:$Q$900,MATCH(AY135,'Standard Outcome Indicators'!$B$2:$B$708,0))</f>
        <v>#N/A</v>
      </c>
      <c r="BD135" s="344" t="e">
        <f>INDEX('Standard Outcome Indicators'!$R$2:$R$900,MATCH(AY135,'Standard Outcome Indicators'!$B$2:$B$708,0))</f>
        <v>#N/A</v>
      </c>
      <c r="BE135" s="344" t="e">
        <f>INDEX('Standard Outcome Indicators'!$S$2:$S$900,MATCH(AY135,'Standard Outcome Indicators'!$B$2:$B$708,0))</f>
        <v>#N/A</v>
      </c>
      <c r="BF135" s="344" t="e">
        <f>INDEX('Standard Outcome Indicators'!$T$2:$T$900,MATCH(AY135,'Standard Outcome Indicators'!$B$2:$B$708,0))</f>
        <v>#N/A</v>
      </c>
      <c r="BG135" s="344" t="e">
        <f>INDEX('Standard Outcome Indicators'!$U$2:$U$900,MATCH(AY135,'Standard Outcome Indicators'!$B$2:$B$708,0))</f>
        <v>#N/A</v>
      </c>
    </row>
    <row r="136" spans="1:59" ht="30.75">
      <c r="A136" s="387" t="s">
        <v>2132</v>
      </c>
      <c r="B136" s="388" t="s">
        <v>2133</v>
      </c>
      <c r="C136" s="344" t="s">
        <v>351</v>
      </c>
      <c r="D136" s="438" t="s">
        <v>350</v>
      </c>
      <c r="E136" s="345" t="s">
        <v>352</v>
      </c>
      <c r="F136" s="433" t="s">
        <v>59</v>
      </c>
      <c r="G136" s="433"/>
      <c r="H136" s="433"/>
      <c r="I136" s="433" t="s">
        <v>49</v>
      </c>
      <c r="J136" s="433" t="s">
        <v>49</v>
      </c>
      <c r="K136" s="433" t="s">
        <v>49</v>
      </c>
      <c r="L136" s="433" t="s">
        <v>49</v>
      </c>
      <c r="M136" s="433" t="s">
        <v>49</v>
      </c>
      <c r="N136" s="433" t="s">
        <v>49</v>
      </c>
      <c r="O136" s="345"/>
      <c r="P136" s="345" t="str">
        <f t="shared" si="16"/>
        <v>Current health expenditure, per capita (current US$) and per capita, PPP (current international $)</v>
      </c>
      <c r="Q136" s="345" t="s">
        <v>2152</v>
      </c>
      <c r="R136" s="345"/>
      <c r="S136" s="433">
        <f t="shared" si="17"/>
        <v>2</v>
      </c>
      <c r="T136" s="361" t="s">
        <v>90</v>
      </c>
      <c r="U136" s="361" t="s">
        <v>262</v>
      </c>
      <c r="V136" s="344" t="s">
        <v>2154</v>
      </c>
      <c r="W136" s="433" t="s">
        <v>84</v>
      </c>
      <c r="X136" s="433" t="s">
        <v>56</v>
      </c>
      <c r="Y136" s="361">
        <v>2021</v>
      </c>
      <c r="Z136" s="361" t="s">
        <v>1820</v>
      </c>
      <c r="AA136" s="344" t="s">
        <v>2020</v>
      </c>
      <c r="AB136" s="361" t="str">
        <f t="shared" si="13"/>
        <v/>
      </c>
      <c r="AD136" s="433" t="s">
        <v>53</v>
      </c>
      <c r="AE136" s="433" t="s">
        <v>122</v>
      </c>
      <c r="AF136" s="433" t="s">
        <v>53</v>
      </c>
      <c r="AG136" s="361" t="s">
        <v>49</v>
      </c>
      <c r="AH136" s="361" t="s">
        <v>49</v>
      </c>
      <c r="AI136" s="361" t="s">
        <v>49</v>
      </c>
      <c r="AJ136" s="361" t="s">
        <v>49</v>
      </c>
      <c r="AK136" s="361" t="s">
        <v>117</v>
      </c>
      <c r="AL136" s="361" t="s">
        <v>117</v>
      </c>
      <c r="AM136" s="361" t="s">
        <v>117</v>
      </c>
      <c r="AN136" s="361" t="s">
        <v>117</v>
      </c>
      <c r="AO136" s="361" t="s">
        <v>117</v>
      </c>
      <c r="AP136" s="361" t="s">
        <v>117</v>
      </c>
      <c r="AQ136" s="361" t="s">
        <v>117</v>
      </c>
      <c r="AR136" s="361" t="s">
        <v>117</v>
      </c>
      <c r="AS136" s="361" t="s">
        <v>117</v>
      </c>
      <c r="AT136" s="361" t="s">
        <v>117</v>
      </c>
      <c r="AU136" s="361" t="s">
        <v>117</v>
      </c>
      <c r="AV136" s="361" t="s">
        <v>117</v>
      </c>
      <c r="AW136" s="361" t="s">
        <v>63</v>
      </c>
      <c r="AX136" s="361" t="str">
        <f t="shared" si="14"/>
        <v xml:space="preserve">SEX, AGE, RESIDENCE, WEALTH, </v>
      </c>
      <c r="AZ136" s="344" t="e">
        <f>INDEX('Standard Outcome Indicators'!$C$2:$C$900,MATCH(AY136,'Standard Outcome Indicators'!$B$2:$B$708,0))</f>
        <v>#N/A</v>
      </c>
      <c r="BA136" s="344" t="e">
        <f>INDEX('Standard Outcome Indicators'!$F$2:$F$900,MATCH(AY136,'Standard Outcome Indicators'!$B$2:$B$708,0))</f>
        <v>#N/A</v>
      </c>
      <c r="BB136" s="344" t="e">
        <f>INDEX('Standard Outcome Indicators'!$H$2:$H$900,MATCH(AY136,'Standard Outcome Indicators'!$B$2:$B$708,0))</f>
        <v>#N/A</v>
      </c>
      <c r="BC136" s="344" t="e">
        <f>INDEX('Standard Outcome Indicators'!$Q$2:$Q$900,MATCH(AY136,'Standard Outcome Indicators'!$B$2:$B$708,0))</f>
        <v>#N/A</v>
      </c>
      <c r="BD136" s="344" t="e">
        <f>INDEX('Standard Outcome Indicators'!$R$2:$R$900,MATCH(AY136,'Standard Outcome Indicators'!$B$2:$B$708,0))</f>
        <v>#N/A</v>
      </c>
      <c r="BE136" s="344" t="e">
        <f>INDEX('Standard Outcome Indicators'!$S$2:$S$900,MATCH(AY136,'Standard Outcome Indicators'!$B$2:$B$708,0))</f>
        <v>#N/A</v>
      </c>
      <c r="BF136" s="344" t="e">
        <f>INDEX('Standard Outcome Indicators'!$T$2:$T$900,MATCH(AY136,'Standard Outcome Indicators'!$B$2:$B$708,0))</f>
        <v>#N/A</v>
      </c>
      <c r="BG136" s="344" t="e">
        <f>INDEX('Standard Outcome Indicators'!$U$2:$U$900,MATCH(AY136,'Standard Outcome Indicators'!$B$2:$B$708,0))</f>
        <v>#N/A</v>
      </c>
    </row>
    <row r="137" spans="1:59" ht="45.75">
      <c r="A137" s="387" t="s">
        <v>2132</v>
      </c>
      <c r="B137" s="388" t="s">
        <v>2133</v>
      </c>
      <c r="C137" s="344" t="s">
        <v>355</v>
      </c>
      <c r="D137" s="440" t="s">
        <v>2155</v>
      </c>
      <c r="E137" s="345" t="s">
        <v>356</v>
      </c>
      <c r="F137" s="433" t="s">
        <v>59</v>
      </c>
      <c r="G137" s="433" t="str">
        <f>INDEX('Dashboard Indicators'!$P$2:$P$900,MATCH(C137,'Dashboard Indicators'!$I$2:$I$900,0))</f>
        <v>Yes</v>
      </c>
      <c r="H137" s="433" t="str">
        <f>INDEX('Dashboard Indicators'!$O$2:$O$900,MATCH(C137,'Dashboard Indicators'!$I$2:$I$900,0))</f>
        <v>Yes</v>
      </c>
      <c r="I137" s="433" t="s">
        <v>49</v>
      </c>
      <c r="J137" s="433" t="s">
        <v>49</v>
      </c>
      <c r="K137" s="433" t="s">
        <v>49</v>
      </c>
      <c r="L137" s="433" t="s">
        <v>49</v>
      </c>
      <c r="M137" s="433" t="s">
        <v>49</v>
      </c>
      <c r="N137" s="433" t="s">
        <v>49</v>
      </c>
      <c r="O137" s="345" t="s">
        <v>2156</v>
      </c>
      <c r="P137" s="345" t="str">
        <f t="shared" si="16"/>
        <v>Out-of-pocket expenditure, % of current health expenditure, per capita (current US$) and per capita, PPP (current international $)</v>
      </c>
      <c r="Q137" s="345" t="s">
        <v>2157</v>
      </c>
      <c r="R137" s="345"/>
      <c r="S137" s="433">
        <f t="shared" si="17"/>
        <v>2</v>
      </c>
      <c r="T137" s="361" t="s">
        <v>90</v>
      </c>
      <c r="U137" s="361" t="s">
        <v>262</v>
      </c>
      <c r="V137" s="344" t="s">
        <v>2158</v>
      </c>
      <c r="W137" s="433" t="s">
        <v>84</v>
      </c>
      <c r="X137" s="433" t="s">
        <v>56</v>
      </c>
      <c r="Y137" s="361">
        <v>2021</v>
      </c>
      <c r="Z137" s="361" t="s">
        <v>1820</v>
      </c>
      <c r="AA137" s="344" t="s">
        <v>2159</v>
      </c>
      <c r="AB137" s="361" t="str">
        <f t="shared" si="13"/>
        <v/>
      </c>
      <c r="AC137" s="433" t="s">
        <v>62</v>
      </c>
      <c r="AD137" s="433" t="s">
        <v>357</v>
      </c>
      <c r="AE137" s="433" t="s">
        <v>54</v>
      </c>
      <c r="AF137" s="433" t="s">
        <v>53</v>
      </c>
      <c r="AG137" s="361" t="s">
        <v>49</v>
      </c>
      <c r="AH137" s="361" t="s">
        <v>49</v>
      </c>
      <c r="AI137" s="361" t="s">
        <v>49</v>
      </c>
      <c r="AJ137" s="361" t="s">
        <v>49</v>
      </c>
      <c r="AK137" s="361" t="s">
        <v>117</v>
      </c>
      <c r="AL137" s="361" t="s">
        <v>117</v>
      </c>
      <c r="AM137" s="361" t="s">
        <v>117</v>
      </c>
      <c r="AN137" s="361" t="s">
        <v>117</v>
      </c>
      <c r="AO137" s="361" t="s">
        <v>117</v>
      </c>
      <c r="AP137" s="361" t="s">
        <v>117</v>
      </c>
      <c r="AQ137" s="361" t="s">
        <v>117</v>
      </c>
      <c r="AR137" s="361" t="s">
        <v>117</v>
      </c>
      <c r="AS137" s="361" t="s">
        <v>117</v>
      </c>
      <c r="AT137" s="361" t="s">
        <v>117</v>
      </c>
      <c r="AU137" s="361" t="s">
        <v>117</v>
      </c>
      <c r="AV137" s="361" t="s">
        <v>117</v>
      </c>
      <c r="AW137" s="361" t="s">
        <v>63</v>
      </c>
      <c r="AX137" s="361" t="str">
        <f t="shared" si="14"/>
        <v xml:space="preserve">SEX, AGE, RESIDENCE, WEALTH, </v>
      </c>
      <c r="AZ137" s="344" t="e">
        <f>INDEX('Standard Outcome Indicators'!$C$2:$C$900,MATCH(AY137,'Standard Outcome Indicators'!$B$2:$B$708,0))</f>
        <v>#N/A</v>
      </c>
      <c r="BA137" s="344" t="e">
        <f>INDEX('Standard Outcome Indicators'!$F$2:$F$900,MATCH(AY137,'Standard Outcome Indicators'!$B$2:$B$708,0))</f>
        <v>#N/A</v>
      </c>
      <c r="BB137" s="344" t="e">
        <f>INDEX('Standard Outcome Indicators'!$H$2:$H$900,MATCH(AY137,'Standard Outcome Indicators'!$B$2:$B$708,0))</f>
        <v>#N/A</v>
      </c>
      <c r="BC137" s="344" t="e">
        <f>INDEX('Standard Outcome Indicators'!$Q$2:$Q$900,MATCH(AY137,'Standard Outcome Indicators'!$B$2:$B$708,0))</f>
        <v>#N/A</v>
      </c>
      <c r="BD137" s="344" t="e">
        <f>INDEX('Standard Outcome Indicators'!$R$2:$R$900,MATCH(AY137,'Standard Outcome Indicators'!$B$2:$B$708,0))</f>
        <v>#N/A</v>
      </c>
      <c r="BE137" s="344" t="e">
        <f>INDEX('Standard Outcome Indicators'!$S$2:$S$900,MATCH(AY137,'Standard Outcome Indicators'!$B$2:$B$708,0))</f>
        <v>#N/A</v>
      </c>
      <c r="BF137" s="344" t="e">
        <f>INDEX('Standard Outcome Indicators'!$T$2:$T$900,MATCH(AY137,'Standard Outcome Indicators'!$B$2:$B$708,0))</f>
        <v>#N/A</v>
      </c>
      <c r="BG137" s="344" t="e">
        <f>INDEX('Standard Outcome Indicators'!$U$2:$U$900,MATCH(AY137,'Standard Outcome Indicators'!$B$2:$B$708,0))</f>
        <v>#N/A</v>
      </c>
    </row>
    <row r="138" spans="1:59" ht="45.75">
      <c r="A138" s="387" t="s">
        <v>2132</v>
      </c>
      <c r="B138" s="388" t="s">
        <v>2133</v>
      </c>
      <c r="C138" s="344" t="s">
        <v>360</v>
      </c>
      <c r="D138" s="438" t="s">
        <v>2160</v>
      </c>
      <c r="E138" s="345" t="s">
        <v>361</v>
      </c>
      <c r="F138" s="433" t="s">
        <v>59</v>
      </c>
      <c r="G138" s="433"/>
      <c r="H138" s="433"/>
      <c r="I138" s="433" t="s">
        <v>49</v>
      </c>
      <c r="J138" s="433" t="s">
        <v>49</v>
      </c>
      <c r="K138" s="433" t="s">
        <v>49</v>
      </c>
      <c r="L138" s="433" t="s">
        <v>49</v>
      </c>
      <c r="M138" s="433" t="s">
        <v>49</v>
      </c>
      <c r="N138" s="433" t="s">
        <v>49</v>
      </c>
      <c r="O138" s="345"/>
      <c r="P138" s="345" t="str">
        <f t="shared" si="16"/>
        <v>Out-of-pocket expenditure, % of current health expenditure, per capita (current US$) and per capita, PPP (current international $)</v>
      </c>
      <c r="Q138" s="345" t="s">
        <v>2157</v>
      </c>
      <c r="R138" s="345"/>
      <c r="S138" s="433">
        <f t="shared" si="17"/>
        <v>2</v>
      </c>
      <c r="T138" s="361" t="s">
        <v>90</v>
      </c>
      <c r="U138" s="361" t="s">
        <v>262</v>
      </c>
      <c r="V138" s="344" t="s">
        <v>362</v>
      </c>
      <c r="W138" s="433" t="s">
        <v>84</v>
      </c>
      <c r="X138" s="433" t="s">
        <v>56</v>
      </c>
      <c r="Y138" s="361">
        <v>2021</v>
      </c>
      <c r="Z138" s="361" t="s">
        <v>1820</v>
      </c>
      <c r="AA138" s="344" t="s">
        <v>2020</v>
      </c>
      <c r="AB138" s="361" t="str">
        <f t="shared" si="13"/>
        <v/>
      </c>
      <c r="AC138" s="433" t="s">
        <v>62</v>
      </c>
      <c r="AD138" s="433" t="s">
        <v>357</v>
      </c>
      <c r="AE138" s="433" t="s">
        <v>54</v>
      </c>
      <c r="AF138" s="433" t="s">
        <v>53</v>
      </c>
      <c r="AG138" s="361" t="s">
        <v>49</v>
      </c>
      <c r="AH138" s="361" t="s">
        <v>49</v>
      </c>
      <c r="AI138" s="361" t="s">
        <v>49</v>
      </c>
      <c r="AJ138" s="361" t="s">
        <v>49</v>
      </c>
      <c r="AK138" s="361" t="s">
        <v>117</v>
      </c>
      <c r="AL138" s="361" t="s">
        <v>117</v>
      </c>
      <c r="AM138" s="361" t="s">
        <v>117</v>
      </c>
      <c r="AN138" s="361" t="s">
        <v>117</v>
      </c>
      <c r="AO138" s="361" t="s">
        <v>117</v>
      </c>
      <c r="AP138" s="361" t="s">
        <v>117</v>
      </c>
      <c r="AQ138" s="361" t="s">
        <v>117</v>
      </c>
      <c r="AR138" s="361" t="s">
        <v>117</v>
      </c>
      <c r="AS138" s="361" t="s">
        <v>117</v>
      </c>
      <c r="AT138" s="361" t="s">
        <v>117</v>
      </c>
      <c r="AU138" s="361" t="s">
        <v>117</v>
      </c>
      <c r="AV138" s="361" t="s">
        <v>117</v>
      </c>
      <c r="AW138" s="361" t="s">
        <v>63</v>
      </c>
      <c r="AX138" s="361" t="str">
        <f t="shared" si="14"/>
        <v xml:space="preserve">SEX, AGE, RESIDENCE, WEALTH, </v>
      </c>
      <c r="AZ138" s="344" t="e">
        <f>INDEX('Standard Outcome Indicators'!$C$2:$C$900,MATCH(AY138,'Standard Outcome Indicators'!$B$2:$B$708,0))</f>
        <v>#N/A</v>
      </c>
      <c r="BA138" s="344" t="e">
        <f>INDEX('Standard Outcome Indicators'!$F$2:$F$900,MATCH(AY138,'Standard Outcome Indicators'!$B$2:$B$708,0))</f>
        <v>#N/A</v>
      </c>
      <c r="BB138" s="344" t="e">
        <f>INDEX('Standard Outcome Indicators'!$H$2:$H$900,MATCH(AY138,'Standard Outcome Indicators'!$B$2:$B$708,0))</f>
        <v>#N/A</v>
      </c>
      <c r="BC138" s="344" t="e">
        <f>INDEX('Standard Outcome Indicators'!$Q$2:$Q$900,MATCH(AY138,'Standard Outcome Indicators'!$B$2:$B$708,0))</f>
        <v>#N/A</v>
      </c>
      <c r="BD138" s="344" t="e">
        <f>INDEX('Standard Outcome Indicators'!$R$2:$R$900,MATCH(AY138,'Standard Outcome Indicators'!$B$2:$B$708,0))</f>
        <v>#N/A</v>
      </c>
      <c r="BE138" s="344" t="e">
        <f>INDEX('Standard Outcome Indicators'!$S$2:$S$900,MATCH(AY138,'Standard Outcome Indicators'!$B$2:$B$708,0))</f>
        <v>#N/A</v>
      </c>
      <c r="BF138" s="344" t="e">
        <f>INDEX('Standard Outcome Indicators'!$T$2:$T$900,MATCH(AY138,'Standard Outcome Indicators'!$B$2:$B$708,0))</f>
        <v>#N/A</v>
      </c>
      <c r="BG138" s="344" t="e">
        <f>INDEX('Standard Outcome Indicators'!$U$2:$U$900,MATCH(AY138,'Standard Outcome Indicators'!$B$2:$B$708,0))</f>
        <v>#N/A</v>
      </c>
    </row>
    <row r="139" spans="1:59" ht="60.75">
      <c r="A139" s="387" t="s">
        <v>2132</v>
      </c>
      <c r="B139" s="388" t="s">
        <v>2133</v>
      </c>
      <c r="C139" s="344" t="s">
        <v>373</v>
      </c>
      <c r="D139" s="438" t="s">
        <v>372</v>
      </c>
      <c r="E139" s="345" t="s">
        <v>374</v>
      </c>
      <c r="F139" s="433" t="s">
        <v>59</v>
      </c>
      <c r="G139" s="433"/>
      <c r="H139" s="433"/>
      <c r="I139" s="433" t="s">
        <v>49</v>
      </c>
      <c r="J139" s="433" t="s">
        <v>49</v>
      </c>
      <c r="K139" s="433" t="s">
        <v>49</v>
      </c>
      <c r="L139" s="433" t="s">
        <v>49</v>
      </c>
      <c r="M139" s="433" t="s">
        <v>49</v>
      </c>
      <c r="N139" s="433" t="s">
        <v>49</v>
      </c>
      <c r="O139" s="345"/>
      <c r="P139" s="345" t="str">
        <f>IF(F139&lt;&gt;"", IF(Q139="", D139, Q139), "")</f>
        <v>Domestic private health expenditure, % of current health expenditure, per capita (current US$) and per capita, PPP (current international $)</v>
      </c>
      <c r="Q139" s="345" t="s">
        <v>2161</v>
      </c>
      <c r="R139" s="345"/>
      <c r="S139" s="433">
        <f t="shared" si="17"/>
        <v>2</v>
      </c>
      <c r="T139" s="361" t="s">
        <v>90</v>
      </c>
      <c r="U139" s="361" t="s">
        <v>262</v>
      </c>
      <c r="V139" s="344" t="s">
        <v>375</v>
      </c>
      <c r="W139" s="433" t="s">
        <v>84</v>
      </c>
      <c r="X139" s="433" t="s">
        <v>56</v>
      </c>
      <c r="Y139" s="361">
        <v>2021</v>
      </c>
      <c r="Z139" s="361" t="s">
        <v>1820</v>
      </c>
      <c r="AA139" s="344" t="s">
        <v>2159</v>
      </c>
      <c r="AB139" s="361" t="str">
        <f t="shared" si="13"/>
        <v/>
      </c>
      <c r="AD139" s="433" t="s">
        <v>53</v>
      </c>
      <c r="AE139" s="433" t="s">
        <v>122</v>
      </c>
      <c r="AF139" s="433" t="s">
        <v>53</v>
      </c>
      <c r="AG139" s="361" t="s">
        <v>49</v>
      </c>
      <c r="AH139" s="361" t="s">
        <v>49</v>
      </c>
      <c r="AI139" s="361" t="s">
        <v>49</v>
      </c>
      <c r="AJ139" s="361" t="s">
        <v>49</v>
      </c>
      <c r="AK139" s="361" t="s">
        <v>117</v>
      </c>
      <c r="AL139" s="361" t="s">
        <v>117</v>
      </c>
      <c r="AM139" s="361" t="s">
        <v>117</v>
      </c>
      <c r="AN139" s="361" t="s">
        <v>117</v>
      </c>
      <c r="AO139" s="361" t="s">
        <v>117</v>
      </c>
      <c r="AP139" s="361" t="s">
        <v>117</v>
      </c>
      <c r="AQ139" s="361" t="s">
        <v>117</v>
      </c>
      <c r="AR139" s="361" t="s">
        <v>117</v>
      </c>
      <c r="AS139" s="361" t="s">
        <v>117</v>
      </c>
      <c r="AT139" s="361" t="s">
        <v>117</v>
      </c>
      <c r="AU139" s="361" t="s">
        <v>117</v>
      </c>
      <c r="AV139" s="361" t="s">
        <v>117</v>
      </c>
      <c r="AW139" s="361" t="s">
        <v>63</v>
      </c>
      <c r="AX139" s="361" t="str">
        <f t="shared" si="14"/>
        <v xml:space="preserve">SEX, AGE, RESIDENCE, WEALTH, </v>
      </c>
      <c r="AZ139" s="344" t="e">
        <f>INDEX('Standard Outcome Indicators'!$C$2:$C$900,MATCH(AY139,'Standard Outcome Indicators'!$B$2:$B$708,0))</f>
        <v>#N/A</v>
      </c>
      <c r="BA139" s="344" t="e">
        <f>INDEX('Standard Outcome Indicators'!$F$2:$F$900,MATCH(AY139,'Standard Outcome Indicators'!$B$2:$B$708,0))</f>
        <v>#N/A</v>
      </c>
      <c r="BB139" s="344" t="e">
        <f>INDEX('Standard Outcome Indicators'!$H$2:$H$900,MATCH(AY139,'Standard Outcome Indicators'!$B$2:$B$708,0))</f>
        <v>#N/A</v>
      </c>
      <c r="BC139" s="344" t="e">
        <f>INDEX('Standard Outcome Indicators'!$Q$2:$Q$900,MATCH(AY139,'Standard Outcome Indicators'!$B$2:$B$708,0))</f>
        <v>#N/A</v>
      </c>
      <c r="BD139" s="344" t="e">
        <f>INDEX('Standard Outcome Indicators'!$R$2:$R$900,MATCH(AY139,'Standard Outcome Indicators'!$B$2:$B$708,0))</f>
        <v>#N/A</v>
      </c>
      <c r="BE139" s="344" t="e">
        <f>INDEX('Standard Outcome Indicators'!$S$2:$S$900,MATCH(AY139,'Standard Outcome Indicators'!$B$2:$B$708,0))</f>
        <v>#N/A</v>
      </c>
      <c r="BF139" s="344" t="e">
        <f>INDEX('Standard Outcome Indicators'!$T$2:$T$900,MATCH(AY139,'Standard Outcome Indicators'!$B$2:$B$708,0))</f>
        <v>#N/A</v>
      </c>
      <c r="BG139" s="344" t="e">
        <f>INDEX('Standard Outcome Indicators'!$U$2:$U$900,MATCH(AY139,'Standard Outcome Indicators'!$B$2:$B$708,0))</f>
        <v>#N/A</v>
      </c>
    </row>
    <row r="140" spans="1:59" ht="45.75">
      <c r="A140" s="387" t="s">
        <v>2132</v>
      </c>
      <c r="B140" s="388" t="s">
        <v>2133</v>
      </c>
      <c r="C140" s="344" t="s">
        <v>2162</v>
      </c>
      <c r="D140" s="438" t="s">
        <v>2163</v>
      </c>
      <c r="E140" s="345" t="e">
        <v>#N/A</v>
      </c>
      <c r="F140" s="432" t="s">
        <v>59</v>
      </c>
      <c r="G140" s="433"/>
      <c r="H140" s="433"/>
      <c r="I140" s="433" t="s">
        <v>49</v>
      </c>
      <c r="J140" s="433" t="s">
        <v>49</v>
      </c>
      <c r="K140" s="433" t="s">
        <v>49</v>
      </c>
      <c r="L140" s="433" t="s">
        <v>49</v>
      </c>
      <c r="M140" s="433" t="s">
        <v>49</v>
      </c>
      <c r="N140" s="433" t="s">
        <v>49</v>
      </c>
      <c r="O140" s="345"/>
      <c r="P140" s="345" t="str">
        <f t="shared" si="16"/>
        <v>Domestic private health expenditure, % of current health expenditure, per capita (current US$) and per capita, PPP (current international $)</v>
      </c>
      <c r="Q140" s="345" t="s">
        <v>2161</v>
      </c>
      <c r="R140" s="345"/>
      <c r="S140" s="433">
        <f t="shared" si="17"/>
        <v>2</v>
      </c>
      <c r="T140" s="361" t="s">
        <v>90</v>
      </c>
      <c r="U140" s="361" t="s">
        <v>63</v>
      </c>
      <c r="V140" s="344" t="s">
        <v>2164</v>
      </c>
      <c r="W140" s="433" t="s">
        <v>63</v>
      </c>
      <c r="X140" s="433" t="s">
        <v>63</v>
      </c>
      <c r="Y140" s="361">
        <v>2021</v>
      </c>
      <c r="Z140" s="361" t="s">
        <v>1820</v>
      </c>
      <c r="AA140" s="344" t="s">
        <v>2159</v>
      </c>
      <c r="AB140" s="361" t="str">
        <f t="shared" si="13"/>
        <v/>
      </c>
      <c r="AC140" s="433" t="s">
        <v>63</v>
      </c>
      <c r="AD140" s="433" t="s">
        <v>63</v>
      </c>
      <c r="AE140" s="433" t="s">
        <v>63</v>
      </c>
      <c r="AF140" s="433" t="s">
        <v>63</v>
      </c>
      <c r="AG140" s="361" t="s">
        <v>49</v>
      </c>
      <c r="AH140" s="361" t="s">
        <v>49</v>
      </c>
      <c r="AI140" s="361" t="s">
        <v>49</v>
      </c>
      <c r="AJ140" s="361" t="s">
        <v>49</v>
      </c>
      <c r="AK140" s="361" t="s">
        <v>63</v>
      </c>
      <c r="AL140" s="361" t="s">
        <v>63</v>
      </c>
      <c r="AM140" s="361" t="s">
        <v>63</v>
      </c>
      <c r="AN140" s="361" t="s">
        <v>63</v>
      </c>
      <c r="AO140" s="361" t="s">
        <v>63</v>
      </c>
      <c r="AP140" s="361" t="s">
        <v>63</v>
      </c>
      <c r="AQ140" s="361" t="s">
        <v>63</v>
      </c>
      <c r="AR140" s="361" t="s">
        <v>63</v>
      </c>
      <c r="AS140" s="361" t="s">
        <v>63</v>
      </c>
      <c r="AT140" s="361" t="s">
        <v>63</v>
      </c>
      <c r="AU140" s="361" t="s">
        <v>63</v>
      </c>
      <c r="AV140" s="361" t="s">
        <v>63</v>
      </c>
      <c r="AW140" s="361" t="s">
        <v>63</v>
      </c>
      <c r="AX140" s="361" t="str">
        <f t="shared" si="14"/>
        <v xml:space="preserve">SEX, AGE, RESIDENCE, WEALTH, </v>
      </c>
      <c r="AZ140" s="344" t="e">
        <f>INDEX('Standard Outcome Indicators'!$C$2:$C$900,MATCH(AY140,'Standard Outcome Indicators'!$B$2:$B$708,0))</f>
        <v>#N/A</v>
      </c>
      <c r="BA140" s="344" t="e">
        <f>INDEX('Standard Outcome Indicators'!$F$2:$F$900,MATCH(AY140,'Standard Outcome Indicators'!$B$2:$B$708,0))</f>
        <v>#N/A</v>
      </c>
      <c r="BB140" s="344" t="e">
        <f>INDEX('Standard Outcome Indicators'!$H$2:$H$900,MATCH(AY140,'Standard Outcome Indicators'!$B$2:$B$708,0))</f>
        <v>#N/A</v>
      </c>
      <c r="BC140" s="344" t="e">
        <f>INDEX('Standard Outcome Indicators'!$Q$2:$Q$900,MATCH(AY140,'Standard Outcome Indicators'!$B$2:$B$708,0))</f>
        <v>#N/A</v>
      </c>
      <c r="BD140" s="344" t="e">
        <f>INDEX('Standard Outcome Indicators'!$R$2:$R$900,MATCH(AY140,'Standard Outcome Indicators'!$B$2:$B$708,0))</f>
        <v>#N/A</v>
      </c>
      <c r="BE140" s="344" t="e">
        <f>INDEX('Standard Outcome Indicators'!$S$2:$S$900,MATCH(AY140,'Standard Outcome Indicators'!$B$2:$B$708,0))</f>
        <v>#N/A</v>
      </c>
      <c r="BF140" s="344" t="e">
        <f>INDEX('Standard Outcome Indicators'!$T$2:$T$900,MATCH(AY140,'Standard Outcome Indicators'!$B$2:$B$708,0))</f>
        <v>#N/A</v>
      </c>
      <c r="BG140" s="344" t="e">
        <f>INDEX('Standard Outcome Indicators'!$U$2:$U$900,MATCH(AY140,'Standard Outcome Indicators'!$B$2:$B$708,0))</f>
        <v>#N/A</v>
      </c>
    </row>
    <row r="141" spans="1:59" ht="45.75">
      <c r="A141" s="387" t="s">
        <v>2132</v>
      </c>
      <c r="B141" s="388" t="s">
        <v>2133</v>
      </c>
      <c r="C141" s="344" t="s">
        <v>364</v>
      </c>
      <c r="D141" s="438" t="s">
        <v>2165</v>
      </c>
      <c r="E141" s="345" t="s">
        <v>365</v>
      </c>
      <c r="F141" s="433" t="s">
        <v>59</v>
      </c>
      <c r="G141" s="433"/>
      <c r="H141" s="433"/>
      <c r="I141" s="433" t="s">
        <v>49</v>
      </c>
      <c r="J141" s="433" t="s">
        <v>49</v>
      </c>
      <c r="K141" s="433" t="s">
        <v>49</v>
      </c>
      <c r="L141" s="433" t="s">
        <v>49</v>
      </c>
      <c r="M141" s="433" t="s">
        <v>49</v>
      </c>
      <c r="N141" s="433" t="s">
        <v>49</v>
      </c>
      <c r="O141" s="345"/>
      <c r="P141" s="345" t="str">
        <f>IF(F141&lt;&gt;"", IF(Q141="", D141, Q141), "")</f>
        <v>Out-of-pocket expenditure, % of current health expenditure, per capita (current US$) and per capita, PPP (current international $)</v>
      </c>
      <c r="Q141" s="345" t="s">
        <v>2157</v>
      </c>
      <c r="R141" s="345"/>
      <c r="S141" s="433">
        <f t="shared" si="17"/>
        <v>2</v>
      </c>
      <c r="T141" s="361" t="s">
        <v>90</v>
      </c>
      <c r="U141" s="361" t="s">
        <v>262</v>
      </c>
      <c r="V141" s="344" t="s">
        <v>366</v>
      </c>
      <c r="W141" s="433" t="s">
        <v>84</v>
      </c>
      <c r="X141" s="433" t="s">
        <v>56</v>
      </c>
      <c r="Y141" s="361">
        <v>2021</v>
      </c>
      <c r="Z141" s="361" t="s">
        <v>1820</v>
      </c>
      <c r="AA141" s="344" t="s">
        <v>2159</v>
      </c>
      <c r="AB141" s="361" t="str">
        <f t="shared" si="13"/>
        <v/>
      </c>
      <c r="AC141" s="433" t="s">
        <v>62</v>
      </c>
      <c r="AD141" s="433" t="s">
        <v>357</v>
      </c>
      <c r="AE141" s="433" t="s">
        <v>54</v>
      </c>
      <c r="AF141" s="433" t="s">
        <v>53</v>
      </c>
      <c r="AG141" s="361" t="s">
        <v>49</v>
      </c>
      <c r="AH141" s="361" t="s">
        <v>49</v>
      </c>
      <c r="AI141" s="361" t="s">
        <v>49</v>
      </c>
      <c r="AJ141" s="361" t="s">
        <v>49</v>
      </c>
      <c r="AK141" s="361" t="s">
        <v>117</v>
      </c>
      <c r="AL141" s="361" t="s">
        <v>117</v>
      </c>
      <c r="AM141" s="361" t="s">
        <v>117</v>
      </c>
      <c r="AN141" s="361" t="s">
        <v>117</v>
      </c>
      <c r="AO141" s="361" t="s">
        <v>117</v>
      </c>
      <c r="AP141" s="361" t="s">
        <v>117</v>
      </c>
      <c r="AQ141" s="361" t="s">
        <v>117</v>
      </c>
      <c r="AR141" s="361" t="s">
        <v>117</v>
      </c>
      <c r="AS141" s="361" t="s">
        <v>117</v>
      </c>
      <c r="AT141" s="361" t="s">
        <v>117</v>
      </c>
      <c r="AU141" s="361" t="s">
        <v>117</v>
      </c>
      <c r="AV141" s="361" t="s">
        <v>117</v>
      </c>
      <c r="AW141" s="361" t="s">
        <v>63</v>
      </c>
      <c r="AX141" s="361" t="str">
        <f t="shared" si="14"/>
        <v xml:space="preserve">SEX, AGE, RESIDENCE, WEALTH, </v>
      </c>
      <c r="AZ141" s="344" t="e">
        <f>INDEX('Standard Outcome Indicators'!$C$2:$C$900,MATCH(AY141,'Standard Outcome Indicators'!$B$2:$B$708,0))</f>
        <v>#N/A</v>
      </c>
      <c r="BA141" s="344" t="e">
        <f>INDEX('Standard Outcome Indicators'!$F$2:$F$900,MATCH(AY141,'Standard Outcome Indicators'!$B$2:$B$708,0))</f>
        <v>#N/A</v>
      </c>
      <c r="BB141" s="344" t="e">
        <f>INDEX('Standard Outcome Indicators'!$H$2:$H$900,MATCH(AY141,'Standard Outcome Indicators'!$B$2:$B$708,0))</f>
        <v>#N/A</v>
      </c>
      <c r="BC141" s="344" t="e">
        <f>INDEX('Standard Outcome Indicators'!$Q$2:$Q$900,MATCH(AY141,'Standard Outcome Indicators'!$B$2:$B$708,0))</f>
        <v>#N/A</v>
      </c>
      <c r="BD141" s="344" t="e">
        <f>INDEX('Standard Outcome Indicators'!$R$2:$R$900,MATCH(AY141,'Standard Outcome Indicators'!$B$2:$B$708,0))</f>
        <v>#N/A</v>
      </c>
      <c r="BE141" s="344" t="e">
        <f>INDEX('Standard Outcome Indicators'!$S$2:$S$900,MATCH(AY141,'Standard Outcome Indicators'!$B$2:$B$708,0))</f>
        <v>#N/A</v>
      </c>
      <c r="BF141" s="344" t="e">
        <f>INDEX('Standard Outcome Indicators'!$T$2:$T$900,MATCH(AY141,'Standard Outcome Indicators'!$B$2:$B$708,0))</f>
        <v>#N/A</v>
      </c>
      <c r="BG141" s="344" t="e">
        <f>INDEX('Standard Outcome Indicators'!$U$2:$U$900,MATCH(AY141,'Standard Outcome Indicators'!$B$2:$B$708,0))</f>
        <v>#N/A</v>
      </c>
    </row>
    <row r="142" spans="1:59" ht="45.75">
      <c r="A142" s="387" t="s">
        <v>2132</v>
      </c>
      <c r="B142" s="388" t="s">
        <v>2133</v>
      </c>
      <c r="C142" s="344" t="s">
        <v>369</v>
      </c>
      <c r="D142" s="438" t="s">
        <v>368</v>
      </c>
      <c r="E142" s="345" t="s">
        <v>370</v>
      </c>
      <c r="F142" s="433" t="s">
        <v>59</v>
      </c>
      <c r="G142" s="433"/>
      <c r="H142" s="433"/>
      <c r="I142" s="433" t="s">
        <v>49</v>
      </c>
      <c r="J142" s="433" t="s">
        <v>49</v>
      </c>
      <c r="K142" s="433" t="s">
        <v>49</v>
      </c>
      <c r="L142" s="433" t="s">
        <v>49</v>
      </c>
      <c r="M142" s="433" t="s">
        <v>49</v>
      </c>
      <c r="N142" s="433" t="s">
        <v>49</v>
      </c>
      <c r="O142" s="345"/>
      <c r="P142" s="345" t="str">
        <f t="shared" si="16"/>
        <v>Domestic private health expenditure, % of current health expenditure, per capita (current US$) and per capita, PPP (current international $)</v>
      </c>
      <c r="Q142" s="345" t="s">
        <v>2161</v>
      </c>
      <c r="R142" s="345"/>
      <c r="S142" s="433">
        <f t="shared" si="17"/>
        <v>2</v>
      </c>
      <c r="T142" s="361" t="s">
        <v>90</v>
      </c>
      <c r="U142" s="361" t="s">
        <v>262</v>
      </c>
      <c r="V142" s="344" t="s">
        <v>2166</v>
      </c>
      <c r="W142" s="433" t="s">
        <v>84</v>
      </c>
      <c r="X142" s="433" t="s">
        <v>56</v>
      </c>
      <c r="Y142" s="361">
        <v>2021</v>
      </c>
      <c r="Z142" s="361" t="s">
        <v>1820</v>
      </c>
      <c r="AA142" s="344" t="s">
        <v>2159</v>
      </c>
      <c r="AB142" s="361" t="str">
        <f t="shared" si="13"/>
        <v/>
      </c>
      <c r="AD142" s="433" t="s">
        <v>53</v>
      </c>
      <c r="AE142" s="433" t="s">
        <v>122</v>
      </c>
      <c r="AF142" s="433" t="s">
        <v>53</v>
      </c>
      <c r="AG142" s="361" t="s">
        <v>49</v>
      </c>
      <c r="AH142" s="361" t="s">
        <v>49</v>
      </c>
      <c r="AI142" s="361" t="s">
        <v>49</v>
      </c>
      <c r="AJ142" s="361" t="s">
        <v>49</v>
      </c>
      <c r="AK142" s="361" t="s">
        <v>117</v>
      </c>
      <c r="AL142" s="361" t="s">
        <v>117</v>
      </c>
      <c r="AM142" s="361" t="s">
        <v>117</v>
      </c>
      <c r="AN142" s="361" t="s">
        <v>117</v>
      </c>
      <c r="AO142" s="361" t="s">
        <v>117</v>
      </c>
      <c r="AP142" s="361" t="s">
        <v>117</v>
      </c>
      <c r="AQ142" s="361" t="s">
        <v>117</v>
      </c>
      <c r="AR142" s="361" t="s">
        <v>117</v>
      </c>
      <c r="AS142" s="361" t="s">
        <v>117</v>
      </c>
      <c r="AT142" s="361" t="s">
        <v>117</v>
      </c>
      <c r="AU142" s="361" t="s">
        <v>117</v>
      </c>
      <c r="AV142" s="361" t="s">
        <v>117</v>
      </c>
      <c r="AW142" s="361" t="s">
        <v>63</v>
      </c>
      <c r="AX142" s="361" t="str">
        <f t="shared" si="14"/>
        <v xml:space="preserve">SEX, AGE, RESIDENCE, WEALTH, </v>
      </c>
      <c r="AZ142" s="344" t="e">
        <f>INDEX('Standard Outcome Indicators'!$C$2:$C$900,MATCH(AY142,'Standard Outcome Indicators'!$B$2:$B$708,0))</f>
        <v>#N/A</v>
      </c>
      <c r="BA142" s="344" t="e">
        <f>INDEX('Standard Outcome Indicators'!$F$2:$F$900,MATCH(AY142,'Standard Outcome Indicators'!$B$2:$B$708,0))</f>
        <v>#N/A</v>
      </c>
      <c r="BB142" s="344" t="e">
        <f>INDEX('Standard Outcome Indicators'!$H$2:$H$900,MATCH(AY142,'Standard Outcome Indicators'!$B$2:$B$708,0))</f>
        <v>#N/A</v>
      </c>
      <c r="BC142" s="344" t="e">
        <f>INDEX('Standard Outcome Indicators'!$Q$2:$Q$900,MATCH(AY142,'Standard Outcome Indicators'!$B$2:$B$708,0))</f>
        <v>#N/A</v>
      </c>
      <c r="BD142" s="344" t="e">
        <f>INDEX('Standard Outcome Indicators'!$R$2:$R$900,MATCH(AY142,'Standard Outcome Indicators'!$B$2:$B$708,0))</f>
        <v>#N/A</v>
      </c>
      <c r="BE142" s="344" t="e">
        <f>INDEX('Standard Outcome Indicators'!$S$2:$S$900,MATCH(AY142,'Standard Outcome Indicators'!$B$2:$B$708,0))</f>
        <v>#N/A</v>
      </c>
      <c r="BF142" s="344" t="e">
        <f>INDEX('Standard Outcome Indicators'!$T$2:$T$900,MATCH(AY142,'Standard Outcome Indicators'!$B$2:$B$708,0))</f>
        <v>#N/A</v>
      </c>
      <c r="BG142" s="344" t="e">
        <f>INDEX('Standard Outcome Indicators'!$U$2:$U$900,MATCH(AY142,'Standard Outcome Indicators'!$B$2:$B$708,0))</f>
        <v>#N/A</v>
      </c>
    </row>
    <row r="143" spans="1:59" ht="76.5">
      <c r="A143" s="387" t="s">
        <v>2132</v>
      </c>
      <c r="B143" s="388" t="s">
        <v>2133</v>
      </c>
      <c r="C143" s="344" t="s">
        <v>382</v>
      </c>
      <c r="D143" s="438" t="s">
        <v>381</v>
      </c>
      <c r="E143" s="345" t="s">
        <v>383</v>
      </c>
      <c r="F143" s="433" t="s">
        <v>59</v>
      </c>
      <c r="G143" s="433" t="s">
        <v>59</v>
      </c>
      <c r="H143" s="433" t="s">
        <v>59</v>
      </c>
      <c r="I143" s="433" t="s">
        <v>49</v>
      </c>
      <c r="J143" s="433" t="s">
        <v>49</v>
      </c>
      <c r="K143" s="433" t="s">
        <v>49</v>
      </c>
      <c r="L143" s="433" t="s">
        <v>49</v>
      </c>
      <c r="M143" s="433" t="s">
        <v>49</v>
      </c>
      <c r="N143" s="433" t="s">
        <v>49</v>
      </c>
      <c r="O143" s="345" t="s">
        <v>381</v>
      </c>
      <c r="P143" s="345" t="str">
        <f t="shared" si="16"/>
        <v>Domestic general government health expenditure, % of current health expenditure, % of general government expenditure, per capita (current US$) and per capita, PPP (current international $)</v>
      </c>
      <c r="Q143" s="345" t="s">
        <v>2167</v>
      </c>
      <c r="R143" s="345"/>
      <c r="S143" s="433">
        <f t="shared" si="17"/>
        <v>2</v>
      </c>
      <c r="T143" s="361" t="s">
        <v>90</v>
      </c>
      <c r="U143" s="361" t="s">
        <v>262</v>
      </c>
      <c r="V143" s="344" t="s">
        <v>384</v>
      </c>
      <c r="W143" s="433" t="s">
        <v>84</v>
      </c>
      <c r="X143" s="433" t="s">
        <v>56</v>
      </c>
      <c r="Y143" s="361">
        <v>2021</v>
      </c>
      <c r="Z143" s="361" t="s">
        <v>1820</v>
      </c>
      <c r="AA143" s="344" t="s">
        <v>2159</v>
      </c>
      <c r="AB143" s="361" t="str">
        <f t="shared" si="13"/>
        <v/>
      </c>
      <c r="AD143" s="433" t="s">
        <v>53</v>
      </c>
      <c r="AE143" s="433" t="s">
        <v>122</v>
      </c>
      <c r="AF143" s="433" t="s">
        <v>53</v>
      </c>
      <c r="AG143" s="361" t="s">
        <v>49</v>
      </c>
      <c r="AH143" s="361" t="s">
        <v>49</v>
      </c>
      <c r="AI143" s="361" t="s">
        <v>49</v>
      </c>
      <c r="AJ143" s="361" t="s">
        <v>49</v>
      </c>
      <c r="AK143" s="361" t="s">
        <v>117</v>
      </c>
      <c r="AL143" s="361" t="s">
        <v>117</v>
      </c>
      <c r="AM143" s="361" t="s">
        <v>117</v>
      </c>
      <c r="AN143" s="361" t="s">
        <v>117</v>
      </c>
      <c r="AO143" s="361" t="s">
        <v>117</v>
      </c>
      <c r="AP143" s="361" t="s">
        <v>117</v>
      </c>
      <c r="AQ143" s="361" t="s">
        <v>117</v>
      </c>
      <c r="AR143" s="361" t="s">
        <v>117</v>
      </c>
      <c r="AS143" s="361" t="s">
        <v>117</v>
      </c>
      <c r="AT143" s="361" t="s">
        <v>117</v>
      </c>
      <c r="AU143" s="361" t="s">
        <v>117</v>
      </c>
      <c r="AV143" s="361" t="s">
        <v>117</v>
      </c>
      <c r="AW143" s="361" t="s">
        <v>63</v>
      </c>
      <c r="AX143" s="361" t="str">
        <f t="shared" si="14"/>
        <v xml:space="preserve">SEX, AGE, RESIDENCE, WEALTH, </v>
      </c>
      <c r="AZ143" s="344" t="e">
        <f>INDEX('Standard Outcome Indicators'!$C$2:$C$900,MATCH(AY143,'Standard Outcome Indicators'!$B$2:$B$708,0))</f>
        <v>#N/A</v>
      </c>
      <c r="BA143" s="344" t="e">
        <f>INDEX('Standard Outcome Indicators'!$F$2:$F$900,MATCH(AY143,'Standard Outcome Indicators'!$B$2:$B$708,0))</f>
        <v>#N/A</v>
      </c>
      <c r="BB143" s="344" t="e">
        <f>INDEX('Standard Outcome Indicators'!$H$2:$H$900,MATCH(AY143,'Standard Outcome Indicators'!$B$2:$B$708,0))</f>
        <v>#N/A</v>
      </c>
      <c r="BC143" s="344" t="e">
        <f>INDEX('Standard Outcome Indicators'!$Q$2:$Q$900,MATCH(AY143,'Standard Outcome Indicators'!$B$2:$B$708,0))</f>
        <v>#N/A</v>
      </c>
      <c r="BD143" s="344" t="e">
        <f>INDEX('Standard Outcome Indicators'!$R$2:$R$900,MATCH(AY143,'Standard Outcome Indicators'!$B$2:$B$708,0))</f>
        <v>#N/A</v>
      </c>
      <c r="BE143" s="344" t="e">
        <f>INDEX('Standard Outcome Indicators'!$S$2:$S$900,MATCH(AY143,'Standard Outcome Indicators'!$B$2:$B$708,0))</f>
        <v>#N/A</v>
      </c>
      <c r="BF143" s="344" t="e">
        <f>INDEX('Standard Outcome Indicators'!$T$2:$T$900,MATCH(AY143,'Standard Outcome Indicators'!$B$2:$B$708,0))</f>
        <v>#N/A</v>
      </c>
      <c r="BG143" s="344" t="e">
        <f>INDEX('Standard Outcome Indicators'!$U$2:$U$900,MATCH(AY143,'Standard Outcome Indicators'!$B$2:$B$708,0))</f>
        <v>#N/A</v>
      </c>
    </row>
    <row r="144" spans="1:59" ht="60.75">
      <c r="A144" s="387" t="s">
        <v>2132</v>
      </c>
      <c r="B144" s="388" t="s">
        <v>2133</v>
      </c>
      <c r="C144" s="344" t="s">
        <v>378</v>
      </c>
      <c r="D144" s="438" t="s">
        <v>377</v>
      </c>
      <c r="E144" s="345" t="s">
        <v>379</v>
      </c>
      <c r="F144" s="433" t="s">
        <v>59</v>
      </c>
      <c r="G144" s="433" t="str">
        <f>INDEX('Dashboard Indicators'!$P$2:$P$900,MATCH(C144,'Dashboard Indicators'!$I$2:$I$900,0))</f>
        <v>Yes</v>
      </c>
      <c r="H144" s="433" t="str">
        <f>INDEX('Dashboard Indicators'!$O$2:$O$900,MATCH(C144,'Dashboard Indicators'!$I$2:$I$900,0))</f>
        <v>Yes</v>
      </c>
      <c r="I144" s="433" t="s">
        <v>49</v>
      </c>
      <c r="J144" s="433" t="s">
        <v>49</v>
      </c>
      <c r="K144" s="433" t="s">
        <v>49</v>
      </c>
      <c r="L144" s="433" t="s">
        <v>49</v>
      </c>
      <c r="M144" s="433" t="s">
        <v>49</v>
      </c>
      <c r="N144" s="433" t="s">
        <v>49</v>
      </c>
      <c r="O144" s="345" t="s">
        <v>377</v>
      </c>
      <c r="P144" s="345" t="str">
        <f t="shared" si="16"/>
        <v>Domestic general government health expenditure, % of current health expenditure, % of general government expenditure, per capita (current US$) and per capita, PPP (current international $)</v>
      </c>
      <c r="Q144" s="345" t="s">
        <v>2167</v>
      </c>
      <c r="R144" s="345"/>
      <c r="S144" s="433">
        <f t="shared" si="17"/>
        <v>2</v>
      </c>
      <c r="T144" s="361" t="s">
        <v>90</v>
      </c>
      <c r="U144" s="361" t="s">
        <v>262</v>
      </c>
      <c r="V144" s="344" t="s">
        <v>380</v>
      </c>
      <c r="W144" s="433" t="s">
        <v>84</v>
      </c>
      <c r="X144" s="433" t="s">
        <v>56</v>
      </c>
      <c r="Y144" s="361">
        <v>2021</v>
      </c>
      <c r="Z144" s="361" t="s">
        <v>1820</v>
      </c>
      <c r="AA144" s="344" t="s">
        <v>2023</v>
      </c>
      <c r="AB144" s="361" t="str">
        <f t="shared" si="13"/>
        <v/>
      </c>
      <c r="AD144" s="433" t="s">
        <v>53</v>
      </c>
      <c r="AE144" s="433" t="s">
        <v>122</v>
      </c>
      <c r="AF144" s="433" t="s">
        <v>53</v>
      </c>
      <c r="AG144" s="361" t="s">
        <v>49</v>
      </c>
      <c r="AH144" s="361" t="s">
        <v>49</v>
      </c>
      <c r="AI144" s="361" t="s">
        <v>49</v>
      </c>
      <c r="AJ144" s="361" t="s">
        <v>49</v>
      </c>
      <c r="AK144" s="361" t="s">
        <v>117</v>
      </c>
      <c r="AL144" s="361" t="s">
        <v>117</v>
      </c>
      <c r="AM144" s="361" t="s">
        <v>117</v>
      </c>
      <c r="AN144" s="361" t="s">
        <v>117</v>
      </c>
      <c r="AO144" s="361" t="s">
        <v>117</v>
      </c>
      <c r="AP144" s="361" t="s">
        <v>117</v>
      </c>
      <c r="AQ144" s="361" t="s">
        <v>117</v>
      </c>
      <c r="AR144" s="361" t="s">
        <v>117</v>
      </c>
      <c r="AS144" s="361" t="s">
        <v>117</v>
      </c>
      <c r="AT144" s="361" t="s">
        <v>117</v>
      </c>
      <c r="AU144" s="361" t="s">
        <v>117</v>
      </c>
      <c r="AV144" s="361" t="s">
        <v>117</v>
      </c>
      <c r="AW144" s="361" t="s">
        <v>63</v>
      </c>
      <c r="AX144" s="361" t="str">
        <f t="shared" si="14"/>
        <v xml:space="preserve">SEX, AGE, RESIDENCE, WEALTH, </v>
      </c>
      <c r="AY144" s="488" t="s">
        <v>2168</v>
      </c>
      <c r="AZ144" s="344" t="str">
        <f>INDEX('Standard Outcome Indicators'!$C$2:$C$900,MATCH(AY144,'Standard Outcome Indicators'!$B$2:$B$708,0))</f>
        <v>National budget allocated for health (Target: 15% as per Abuja declaration) (21-03-L2-09)</v>
      </c>
      <c r="BA144" s="344" t="str">
        <f>INDEX('Standard Outcome Indicators'!$F$2:$F$900,MATCH(AY144,'Standard Outcome Indicators'!$B$2:$B$708,0))</f>
        <v>Survive and Thrive</v>
      </c>
      <c r="BB144" s="344" t="str">
        <f>INDEX('Standard Outcome Indicators'!$H$2:$H$900,MATCH(AY144,'Standard Outcome Indicators'!$B$2:$B$708,0))</f>
        <v>Strengthening primary health care and high-impact health interventions</v>
      </c>
      <c r="BC144" s="344" t="str">
        <f>INDEX('Standard Outcome Indicators'!$Q$2:$Q$900,MATCH(AY144,'Standard Outcome Indicators'!$B$2:$B$708,0))</f>
        <v>None</v>
      </c>
      <c r="BD144" s="344" t="str">
        <f>INDEX('Standard Outcome Indicators'!$R$2:$R$900,MATCH(AY144,'Standard Outcome Indicators'!$B$2:$B$708,0))</f>
        <v>Data &amp; Analytics and Social Policy Section/PD/CO verify only</v>
      </c>
      <c r="BE144" s="344" t="str">
        <f>INDEX('Standard Outcome Indicators'!$S$2:$S$900,MATCH(AY144,'Standard Outcome Indicators'!$B$2:$B$708,0))</f>
        <v>Abheet Solomon</v>
      </c>
      <c r="BF144" s="344" t="str">
        <f>INDEX('Standard Outcome Indicators'!$T$2:$T$900,MATCH(AY144,'Standard Outcome Indicators'!$B$2:$B$708,0))</f>
        <v> </v>
      </c>
      <c r="BG144" s="344" t="str">
        <f>INDEX('Standard Outcome Indicators'!$U$2:$U$900,MATCH(AY144,'Standard Outcome Indicators'!$B$2:$B$708,0))</f>
        <v>2.3.2.5: Strengthening of health systems and services</v>
      </c>
    </row>
    <row r="145" spans="1:59" ht="60.75">
      <c r="A145" s="387" t="s">
        <v>2132</v>
      </c>
      <c r="B145" s="388" t="s">
        <v>2133</v>
      </c>
      <c r="C145" s="344" t="s">
        <v>2169</v>
      </c>
      <c r="D145" s="438" t="s">
        <v>2170</v>
      </c>
      <c r="E145" s="345" t="s">
        <v>2171</v>
      </c>
      <c r="F145" s="432" t="s">
        <v>59</v>
      </c>
      <c r="G145" s="433" t="str">
        <f>INDEX('Dashboard Indicators'!$P$2:$P$900,MATCH(C145,'Dashboard Indicators'!$I$2:$I$900,0))</f>
        <v>Yes</v>
      </c>
      <c r="H145" s="433" t="str">
        <f>INDEX('Dashboard Indicators'!$O$2:$O$900,MATCH(C145,'Dashboard Indicators'!$I$2:$I$900,0))</f>
        <v>Yes</v>
      </c>
      <c r="I145" s="433" t="s">
        <v>49</v>
      </c>
      <c r="J145" s="433" t="s">
        <v>49</v>
      </c>
      <c r="K145" s="433" t="s">
        <v>49</v>
      </c>
      <c r="L145" s="433" t="s">
        <v>49</v>
      </c>
      <c r="M145" s="433" t="s">
        <v>49</v>
      </c>
      <c r="N145" s="433" t="s">
        <v>49</v>
      </c>
      <c r="O145" s="345" t="s">
        <v>2172</v>
      </c>
      <c r="P145" s="345" t="str">
        <f t="shared" si="16"/>
        <v>Domestic general government health expenditure, % of current health expenditure, % of general government expenditure, per capita (current US$) and per capita, PPP (current international $)</v>
      </c>
      <c r="Q145" s="345" t="s">
        <v>2167</v>
      </c>
      <c r="R145" s="345"/>
      <c r="S145" s="433">
        <f t="shared" si="17"/>
        <v>2</v>
      </c>
      <c r="T145" s="361" t="s">
        <v>90</v>
      </c>
      <c r="U145" s="361" t="s">
        <v>63</v>
      </c>
      <c r="V145" s="344" t="s">
        <v>2173</v>
      </c>
      <c r="W145" s="433" t="s">
        <v>63</v>
      </c>
      <c r="X145" s="433" t="s">
        <v>63</v>
      </c>
      <c r="Y145" s="361">
        <v>2021</v>
      </c>
      <c r="Z145" s="361" t="s">
        <v>1820</v>
      </c>
      <c r="AA145" s="344" t="s">
        <v>2023</v>
      </c>
      <c r="AB145" s="361" t="str">
        <f t="shared" si="13"/>
        <v/>
      </c>
      <c r="AC145" s="433" t="s">
        <v>63</v>
      </c>
      <c r="AD145" s="433" t="s">
        <v>63</v>
      </c>
      <c r="AE145" s="433" t="s">
        <v>63</v>
      </c>
      <c r="AF145" s="433" t="s">
        <v>63</v>
      </c>
      <c r="AG145" s="361" t="s">
        <v>49</v>
      </c>
      <c r="AH145" s="361" t="s">
        <v>49</v>
      </c>
      <c r="AI145" s="361" t="s">
        <v>49</v>
      </c>
      <c r="AJ145" s="361" t="s">
        <v>49</v>
      </c>
      <c r="AK145" s="361" t="s">
        <v>63</v>
      </c>
      <c r="AL145" s="361" t="s">
        <v>63</v>
      </c>
      <c r="AM145" s="361" t="s">
        <v>63</v>
      </c>
      <c r="AN145" s="361" t="s">
        <v>63</v>
      </c>
      <c r="AO145" s="361" t="s">
        <v>63</v>
      </c>
      <c r="AP145" s="361" t="s">
        <v>63</v>
      </c>
      <c r="AQ145" s="361" t="s">
        <v>63</v>
      </c>
      <c r="AR145" s="361" t="s">
        <v>63</v>
      </c>
      <c r="AS145" s="361" t="s">
        <v>63</v>
      </c>
      <c r="AT145" s="361" t="s">
        <v>63</v>
      </c>
      <c r="AU145" s="361" t="s">
        <v>63</v>
      </c>
      <c r="AV145" s="361" t="s">
        <v>63</v>
      </c>
      <c r="AW145" s="361" t="s">
        <v>63</v>
      </c>
      <c r="AX145" s="361" t="str">
        <f t="shared" si="14"/>
        <v xml:space="preserve">SEX, AGE, RESIDENCE, WEALTH, </v>
      </c>
      <c r="AZ145" s="344" t="e">
        <f>INDEX('Standard Outcome Indicators'!$C$2:$C$900,MATCH(AY145,'Standard Outcome Indicators'!$B$2:$B$708,0))</f>
        <v>#N/A</v>
      </c>
      <c r="BA145" s="344" t="e">
        <f>INDEX('Standard Outcome Indicators'!$F$2:$F$900,MATCH(AY145,'Standard Outcome Indicators'!$B$2:$B$708,0))</f>
        <v>#N/A</v>
      </c>
      <c r="BB145" s="344" t="e">
        <f>INDEX('Standard Outcome Indicators'!$H$2:$H$900,MATCH(AY145,'Standard Outcome Indicators'!$B$2:$B$708,0))</f>
        <v>#N/A</v>
      </c>
      <c r="BC145" s="344" t="e">
        <f>INDEX('Standard Outcome Indicators'!$Q$2:$Q$900,MATCH(AY145,'Standard Outcome Indicators'!$B$2:$B$708,0))</f>
        <v>#N/A</v>
      </c>
      <c r="BD145" s="344" t="e">
        <f>INDEX('Standard Outcome Indicators'!$R$2:$R$900,MATCH(AY145,'Standard Outcome Indicators'!$B$2:$B$708,0))</f>
        <v>#N/A</v>
      </c>
      <c r="BE145" s="344" t="e">
        <f>INDEX('Standard Outcome Indicators'!$S$2:$S$900,MATCH(AY145,'Standard Outcome Indicators'!$B$2:$B$708,0))</f>
        <v>#N/A</v>
      </c>
      <c r="BF145" s="344" t="e">
        <f>INDEX('Standard Outcome Indicators'!$T$2:$T$900,MATCH(AY145,'Standard Outcome Indicators'!$B$2:$B$708,0))</f>
        <v>#N/A</v>
      </c>
      <c r="BG145" s="344" t="e">
        <f>INDEX('Standard Outcome Indicators'!$U$2:$U$900,MATCH(AY145,'Standard Outcome Indicators'!$B$2:$B$708,0))</f>
        <v>#N/A</v>
      </c>
    </row>
    <row r="146" spans="1:59" ht="60.75">
      <c r="A146" s="387" t="s">
        <v>2132</v>
      </c>
      <c r="B146" s="388" t="s">
        <v>2133</v>
      </c>
      <c r="C146" s="344" t="s">
        <v>386</v>
      </c>
      <c r="D146" s="441" t="s">
        <v>385</v>
      </c>
      <c r="E146" s="345" t="s">
        <v>387</v>
      </c>
      <c r="F146" s="437" t="s">
        <v>1826</v>
      </c>
      <c r="G146" s="433"/>
      <c r="H146" s="433"/>
      <c r="I146" s="433" t="s">
        <v>49</v>
      </c>
      <c r="J146" s="433" t="s">
        <v>49</v>
      </c>
      <c r="K146" s="433" t="s">
        <v>49</v>
      </c>
      <c r="L146" s="433" t="s">
        <v>49</v>
      </c>
      <c r="M146" s="433" t="s">
        <v>49</v>
      </c>
      <c r="N146" s="433" t="s">
        <v>49</v>
      </c>
      <c r="O146" s="345"/>
      <c r="P146" s="345" t="str">
        <f t="shared" si="16"/>
        <v>Domestic general government health expenditure, % of current health expenditure, % of general government expenditure, per capita (current US$) and per capita, PPP (current international $)</v>
      </c>
      <c r="Q146" s="345" t="s">
        <v>2167</v>
      </c>
      <c r="R146" s="345"/>
      <c r="S146" s="433">
        <f t="shared" si="17"/>
        <v>2</v>
      </c>
      <c r="T146" s="361" t="s">
        <v>90</v>
      </c>
      <c r="U146" s="361" t="s">
        <v>262</v>
      </c>
      <c r="V146" s="344" t="s">
        <v>2174</v>
      </c>
      <c r="W146" s="433" t="s">
        <v>84</v>
      </c>
      <c r="X146" s="433" t="s">
        <v>56</v>
      </c>
      <c r="Y146" s="361">
        <v>2021</v>
      </c>
      <c r="Z146" s="361" t="s">
        <v>1820</v>
      </c>
      <c r="AA146" s="344" t="s">
        <v>2023</v>
      </c>
      <c r="AB146" s="361" t="str">
        <f t="shared" si="13"/>
        <v/>
      </c>
      <c r="AD146" s="433" t="s">
        <v>53</v>
      </c>
      <c r="AE146" s="433" t="s">
        <v>122</v>
      </c>
      <c r="AF146" s="433" t="s">
        <v>53</v>
      </c>
      <c r="AG146" s="361" t="s">
        <v>49</v>
      </c>
      <c r="AH146" s="361" t="s">
        <v>49</v>
      </c>
      <c r="AI146" s="361" t="s">
        <v>49</v>
      </c>
      <c r="AJ146" s="361" t="s">
        <v>49</v>
      </c>
      <c r="AK146" s="361" t="s">
        <v>117</v>
      </c>
      <c r="AL146" s="361" t="s">
        <v>117</v>
      </c>
      <c r="AM146" s="361" t="s">
        <v>117</v>
      </c>
      <c r="AN146" s="361" t="s">
        <v>117</v>
      </c>
      <c r="AO146" s="361" t="s">
        <v>117</v>
      </c>
      <c r="AP146" s="361" t="s">
        <v>117</v>
      </c>
      <c r="AQ146" s="361" t="s">
        <v>117</v>
      </c>
      <c r="AR146" s="361" t="s">
        <v>117</v>
      </c>
      <c r="AS146" s="361" t="s">
        <v>117</v>
      </c>
      <c r="AT146" s="361" t="s">
        <v>117</v>
      </c>
      <c r="AU146" s="361" t="s">
        <v>117</v>
      </c>
      <c r="AV146" s="361" t="s">
        <v>117</v>
      </c>
      <c r="AW146" s="361" t="s">
        <v>63</v>
      </c>
      <c r="AX146" s="361" t="str">
        <f t="shared" si="14"/>
        <v xml:space="preserve">SEX, AGE, RESIDENCE, WEALTH, </v>
      </c>
      <c r="AZ146" s="344" t="e">
        <f>INDEX('Standard Outcome Indicators'!$C$2:$C$900,MATCH(AY146,'Standard Outcome Indicators'!$B$2:$B$708,0))</f>
        <v>#N/A</v>
      </c>
      <c r="BA146" s="344" t="e">
        <f>INDEX('Standard Outcome Indicators'!$F$2:$F$900,MATCH(AY146,'Standard Outcome Indicators'!$B$2:$B$708,0))</f>
        <v>#N/A</v>
      </c>
      <c r="BB146" s="344" t="e">
        <f>INDEX('Standard Outcome Indicators'!$H$2:$H$900,MATCH(AY146,'Standard Outcome Indicators'!$B$2:$B$708,0))</f>
        <v>#N/A</v>
      </c>
      <c r="BC146" s="344" t="e">
        <f>INDEX('Standard Outcome Indicators'!$Q$2:$Q$900,MATCH(AY146,'Standard Outcome Indicators'!$B$2:$B$708,0))</f>
        <v>#N/A</v>
      </c>
      <c r="BD146" s="344" t="e">
        <f>INDEX('Standard Outcome Indicators'!$R$2:$R$900,MATCH(AY146,'Standard Outcome Indicators'!$B$2:$B$708,0))</f>
        <v>#N/A</v>
      </c>
      <c r="BE146" s="344" t="e">
        <f>INDEX('Standard Outcome Indicators'!$S$2:$S$900,MATCH(AY146,'Standard Outcome Indicators'!$B$2:$B$708,0))</f>
        <v>#N/A</v>
      </c>
      <c r="BF146" s="344" t="e">
        <f>INDEX('Standard Outcome Indicators'!$T$2:$T$900,MATCH(AY146,'Standard Outcome Indicators'!$B$2:$B$708,0))</f>
        <v>#N/A</v>
      </c>
      <c r="BG146" s="344" t="e">
        <f>INDEX('Standard Outcome Indicators'!$U$2:$U$900,MATCH(AY146,'Standard Outcome Indicators'!$B$2:$B$708,0))</f>
        <v>#N/A</v>
      </c>
    </row>
    <row r="147" spans="1:59" ht="60.75">
      <c r="A147" s="387" t="s">
        <v>2132</v>
      </c>
      <c r="B147" s="389" t="s">
        <v>2133</v>
      </c>
      <c r="C147" s="428" t="s">
        <v>2175</v>
      </c>
      <c r="D147" s="444" t="s">
        <v>2176</v>
      </c>
      <c r="E147" s="345" t="s">
        <v>387</v>
      </c>
      <c r="F147" s="432" t="s">
        <v>1767</v>
      </c>
      <c r="G147" s="433"/>
      <c r="H147" s="433"/>
      <c r="I147" s="478" t="e">
        <v>#N/A</v>
      </c>
      <c r="J147" s="478" t="e">
        <v>#N/A</v>
      </c>
      <c r="K147" s="478" t="e">
        <v>#N/A</v>
      </c>
      <c r="L147" s="478" t="e">
        <v>#N/A</v>
      </c>
      <c r="M147" s="478" t="e">
        <v>#N/A</v>
      </c>
      <c r="N147" s="478"/>
      <c r="O147" s="345"/>
      <c r="P147" s="345" t="str">
        <f t="shared" si="16"/>
        <v>Domestic general government health expenditure, % of current health expenditure, % of general government expenditure, per capita (current US$) and per capita, PPP (current international $)</v>
      </c>
      <c r="Q147" s="345" t="s">
        <v>2167</v>
      </c>
      <c r="R147" s="345"/>
      <c r="S147" s="433">
        <f t="shared" si="17"/>
        <v>2</v>
      </c>
      <c r="T147" s="361" t="s">
        <v>262</v>
      </c>
      <c r="U147" s="361" t="s">
        <v>63</v>
      </c>
      <c r="V147" s="344" t="s">
        <v>2177</v>
      </c>
      <c r="W147" s="433" t="s">
        <v>63</v>
      </c>
      <c r="X147" s="433" t="s">
        <v>63</v>
      </c>
      <c r="Y147" s="361">
        <v>2020</v>
      </c>
      <c r="Z147" s="361" t="s">
        <v>1820</v>
      </c>
      <c r="AA147" s="344" t="s">
        <v>2178</v>
      </c>
      <c r="AB147" s="361" t="str">
        <f t="shared" si="13"/>
        <v/>
      </c>
      <c r="AC147" s="433" t="s">
        <v>63</v>
      </c>
      <c r="AD147" s="433" t="s">
        <v>63</v>
      </c>
      <c r="AE147" s="433" t="s">
        <v>63</v>
      </c>
      <c r="AF147" s="433" t="s">
        <v>63</v>
      </c>
      <c r="AG147" s="361" t="s">
        <v>49</v>
      </c>
      <c r="AH147" s="361" t="s">
        <v>49</v>
      </c>
      <c r="AI147" s="361" t="s">
        <v>49</v>
      </c>
      <c r="AJ147" s="361" t="s">
        <v>49</v>
      </c>
      <c r="AK147" s="361" t="s">
        <v>63</v>
      </c>
      <c r="AL147" s="361" t="s">
        <v>63</v>
      </c>
      <c r="AM147" s="361" t="s">
        <v>63</v>
      </c>
      <c r="AN147" s="361" t="s">
        <v>63</v>
      </c>
      <c r="AO147" s="361" t="s">
        <v>63</v>
      </c>
      <c r="AP147" s="361" t="s">
        <v>63</v>
      </c>
      <c r="AQ147" s="361" t="s">
        <v>63</v>
      </c>
      <c r="AR147" s="361" t="s">
        <v>63</v>
      </c>
      <c r="AS147" s="361" t="s">
        <v>63</v>
      </c>
      <c r="AT147" s="361" t="s">
        <v>63</v>
      </c>
      <c r="AU147" s="361" t="s">
        <v>63</v>
      </c>
      <c r="AV147" s="361" t="s">
        <v>63</v>
      </c>
      <c r="AW147" s="361" t="s">
        <v>63</v>
      </c>
      <c r="AX147" s="361" t="str">
        <f t="shared" si="14"/>
        <v xml:space="preserve">SEX, AGE, RESIDENCE, WEALTH, </v>
      </c>
      <c r="AZ147" s="344" t="e">
        <f>INDEX('Standard Outcome Indicators'!$C$2:$C$900,MATCH(AY147,'Standard Outcome Indicators'!$B$2:$B$708,0))</f>
        <v>#N/A</v>
      </c>
      <c r="BA147" s="344" t="e">
        <f>INDEX('Standard Outcome Indicators'!$F$2:$F$900,MATCH(AY147,'Standard Outcome Indicators'!$B$2:$B$708,0))</f>
        <v>#N/A</v>
      </c>
      <c r="BB147" s="344" t="e">
        <f>INDEX('Standard Outcome Indicators'!$H$2:$H$900,MATCH(AY147,'Standard Outcome Indicators'!$B$2:$B$708,0))</f>
        <v>#N/A</v>
      </c>
      <c r="BC147" s="344" t="e">
        <f>INDEX('Standard Outcome Indicators'!$Q$2:$Q$900,MATCH(AY147,'Standard Outcome Indicators'!$B$2:$B$708,0))</f>
        <v>#N/A</v>
      </c>
      <c r="BD147" s="344" t="e">
        <f>INDEX('Standard Outcome Indicators'!$R$2:$R$900,MATCH(AY147,'Standard Outcome Indicators'!$B$2:$B$708,0))</f>
        <v>#N/A</v>
      </c>
      <c r="BE147" s="344" t="e">
        <f>INDEX('Standard Outcome Indicators'!$S$2:$S$900,MATCH(AY147,'Standard Outcome Indicators'!$B$2:$B$708,0))</f>
        <v>#N/A</v>
      </c>
      <c r="BF147" s="344" t="e">
        <f>INDEX('Standard Outcome Indicators'!$T$2:$T$900,MATCH(AY147,'Standard Outcome Indicators'!$B$2:$B$708,0))</f>
        <v>#N/A</v>
      </c>
      <c r="BG147" s="344" t="e">
        <f>INDEX('Standard Outcome Indicators'!$U$2:$U$900,MATCH(AY147,'Standard Outcome Indicators'!$B$2:$B$708,0))</f>
        <v>#N/A</v>
      </c>
    </row>
    <row r="148" spans="1:59" ht="30.75">
      <c r="A148" s="387" t="s">
        <v>2132</v>
      </c>
      <c r="B148" s="389" t="s">
        <v>2133</v>
      </c>
      <c r="C148" s="428" t="s">
        <v>2179</v>
      </c>
      <c r="D148" s="442" t="s">
        <v>2180</v>
      </c>
      <c r="E148" s="345" t="s">
        <v>265</v>
      </c>
      <c r="F148" s="432" t="s">
        <v>1767</v>
      </c>
      <c r="G148" s="433"/>
      <c r="H148" s="433"/>
      <c r="I148" s="478" t="e">
        <v>#N/A</v>
      </c>
      <c r="J148" s="478" t="e">
        <v>#N/A</v>
      </c>
      <c r="K148" s="478" t="e">
        <v>#N/A</v>
      </c>
      <c r="L148" s="478" t="e">
        <v>#N/A</v>
      </c>
      <c r="M148" s="478" t="e">
        <v>#N/A</v>
      </c>
      <c r="N148" s="478"/>
      <c r="O148" s="345"/>
      <c r="P148" s="345" t="str">
        <f t="shared" si="16"/>
        <v>Domestic general government health expenditure as % of GDP</v>
      </c>
      <c r="R148" s="345"/>
      <c r="S148" s="433">
        <f t="shared" si="17"/>
        <v>1</v>
      </c>
      <c r="T148" s="361" t="s">
        <v>262</v>
      </c>
      <c r="U148" s="361" t="s">
        <v>63</v>
      </c>
      <c r="V148" s="344" t="s">
        <v>2181</v>
      </c>
      <c r="W148" s="433" t="s">
        <v>63</v>
      </c>
      <c r="X148" s="433" t="s">
        <v>63</v>
      </c>
      <c r="Y148" s="361">
        <v>2020</v>
      </c>
      <c r="Z148" s="361" t="s">
        <v>1820</v>
      </c>
      <c r="AA148" s="344" t="s">
        <v>2178</v>
      </c>
      <c r="AB148" s="361" t="str">
        <f t="shared" si="13"/>
        <v/>
      </c>
      <c r="AC148" s="433" t="s">
        <v>63</v>
      </c>
      <c r="AD148" s="433" t="s">
        <v>63</v>
      </c>
      <c r="AE148" s="433" t="s">
        <v>63</v>
      </c>
      <c r="AF148" s="433" t="s">
        <v>63</v>
      </c>
      <c r="AG148" s="361" t="s">
        <v>49</v>
      </c>
      <c r="AH148" s="361" t="s">
        <v>49</v>
      </c>
      <c r="AI148" s="361" t="s">
        <v>49</v>
      </c>
      <c r="AJ148" s="361" t="s">
        <v>49</v>
      </c>
      <c r="AK148" s="361" t="s">
        <v>63</v>
      </c>
      <c r="AL148" s="361" t="s">
        <v>63</v>
      </c>
      <c r="AM148" s="361" t="s">
        <v>63</v>
      </c>
      <c r="AN148" s="361" t="s">
        <v>63</v>
      </c>
      <c r="AO148" s="361" t="s">
        <v>63</v>
      </c>
      <c r="AP148" s="361" t="s">
        <v>63</v>
      </c>
      <c r="AQ148" s="361" t="s">
        <v>63</v>
      </c>
      <c r="AR148" s="361" t="s">
        <v>63</v>
      </c>
      <c r="AS148" s="361" t="s">
        <v>63</v>
      </c>
      <c r="AT148" s="361" t="s">
        <v>63</v>
      </c>
      <c r="AU148" s="361" t="s">
        <v>63</v>
      </c>
      <c r="AV148" s="361" t="s">
        <v>63</v>
      </c>
      <c r="AW148" s="361" t="s">
        <v>63</v>
      </c>
      <c r="AX148" s="361" t="str">
        <f t="shared" si="14"/>
        <v xml:space="preserve">SEX, AGE, RESIDENCE, WEALTH, </v>
      </c>
      <c r="AZ148" s="344" t="e">
        <f>INDEX('Standard Outcome Indicators'!$C$2:$C$900,MATCH(AY148,'Standard Outcome Indicators'!$B$2:$B$708,0))</f>
        <v>#N/A</v>
      </c>
      <c r="BA148" s="344" t="e">
        <f>INDEX('Standard Outcome Indicators'!$F$2:$F$900,MATCH(AY148,'Standard Outcome Indicators'!$B$2:$B$708,0))</f>
        <v>#N/A</v>
      </c>
      <c r="BB148" s="344" t="e">
        <f>INDEX('Standard Outcome Indicators'!$H$2:$H$900,MATCH(AY148,'Standard Outcome Indicators'!$B$2:$B$708,0))</f>
        <v>#N/A</v>
      </c>
      <c r="BC148" s="344" t="e">
        <f>INDEX('Standard Outcome Indicators'!$Q$2:$Q$900,MATCH(AY148,'Standard Outcome Indicators'!$B$2:$B$708,0))</f>
        <v>#N/A</v>
      </c>
      <c r="BD148" s="344" t="e">
        <f>INDEX('Standard Outcome Indicators'!$R$2:$R$900,MATCH(AY148,'Standard Outcome Indicators'!$B$2:$B$708,0))</f>
        <v>#N/A</v>
      </c>
      <c r="BE148" s="344" t="e">
        <f>INDEX('Standard Outcome Indicators'!$S$2:$S$900,MATCH(AY148,'Standard Outcome Indicators'!$B$2:$B$708,0))</f>
        <v>#N/A</v>
      </c>
      <c r="BF148" s="344" t="e">
        <f>INDEX('Standard Outcome Indicators'!$T$2:$T$900,MATCH(AY148,'Standard Outcome Indicators'!$B$2:$B$708,0))</f>
        <v>#N/A</v>
      </c>
      <c r="BG148" s="344" t="e">
        <f>INDEX('Standard Outcome Indicators'!$U$2:$U$900,MATCH(AY148,'Standard Outcome Indicators'!$B$2:$B$708,0))</f>
        <v>#N/A</v>
      </c>
    </row>
    <row r="149" spans="1:59" ht="30.75">
      <c r="A149" s="387" t="s">
        <v>2132</v>
      </c>
      <c r="B149" s="388" t="s">
        <v>2133</v>
      </c>
      <c r="C149" s="344" t="s">
        <v>2182</v>
      </c>
      <c r="D149" s="438" t="s">
        <v>2183</v>
      </c>
      <c r="E149" s="345" t="s">
        <v>2184</v>
      </c>
      <c r="F149" s="432" t="s">
        <v>1767</v>
      </c>
      <c r="G149" s="433" t="str">
        <f>INDEX('Dashboard Indicators'!$P$2:$P$900,MATCH(C149,'Dashboard Indicators'!$I$2:$I$900,0))</f>
        <v>Yes</v>
      </c>
      <c r="H149" s="433" t="str">
        <f>INDEX('Dashboard Indicators'!$O$2:$O$900,MATCH(C149,'Dashboard Indicators'!$I$2:$I$900,0))</f>
        <v>Yes</v>
      </c>
      <c r="I149" s="478" t="e">
        <v>#N/A</v>
      </c>
      <c r="J149" s="478" t="e">
        <v>#N/A</v>
      </c>
      <c r="K149" s="478" t="e">
        <v>#N/A</v>
      </c>
      <c r="L149" s="478" t="e">
        <v>#N/A</v>
      </c>
      <c r="M149" s="478" t="e">
        <v>#N/A</v>
      </c>
      <c r="N149" s="478"/>
      <c r="O149" s="345" t="s">
        <v>2185</v>
      </c>
      <c r="P149" s="345" t="str">
        <f t="shared" si="16"/>
        <v>Total population covered by public and primary private health insurance</v>
      </c>
      <c r="R149" s="345"/>
      <c r="S149" s="433">
        <f t="shared" si="17"/>
        <v>1</v>
      </c>
      <c r="T149" s="361" t="s">
        <v>101</v>
      </c>
      <c r="U149" s="361" t="s">
        <v>63</v>
      </c>
      <c r="V149" s="344" t="s">
        <v>2186</v>
      </c>
      <c r="W149" s="433" t="s">
        <v>63</v>
      </c>
      <c r="X149" s="433" t="s">
        <v>63</v>
      </c>
      <c r="Y149" s="361">
        <v>2021</v>
      </c>
      <c r="Z149" s="361" t="s">
        <v>1887</v>
      </c>
      <c r="AA149" s="344" t="s">
        <v>2187</v>
      </c>
      <c r="AB149" s="361" t="str">
        <f t="shared" si="13"/>
        <v/>
      </c>
      <c r="AC149" s="433" t="s">
        <v>63</v>
      </c>
      <c r="AD149" s="433" t="s">
        <v>63</v>
      </c>
      <c r="AE149" s="433" t="s">
        <v>63</v>
      </c>
      <c r="AF149" s="433" t="s">
        <v>63</v>
      </c>
      <c r="AG149" s="361" t="s">
        <v>49</v>
      </c>
      <c r="AH149" s="361" t="s">
        <v>49</v>
      </c>
      <c r="AI149" s="361" t="s">
        <v>49</v>
      </c>
      <c r="AJ149" s="361" t="s">
        <v>49</v>
      </c>
      <c r="AK149" s="361" t="s">
        <v>63</v>
      </c>
      <c r="AL149" s="361" t="s">
        <v>63</v>
      </c>
      <c r="AM149" s="361" t="s">
        <v>63</v>
      </c>
      <c r="AN149" s="361" t="s">
        <v>63</v>
      </c>
      <c r="AO149" s="361" t="s">
        <v>63</v>
      </c>
      <c r="AP149" s="361" t="s">
        <v>63</v>
      </c>
      <c r="AQ149" s="361" t="s">
        <v>63</v>
      </c>
      <c r="AR149" s="361" t="s">
        <v>63</v>
      </c>
      <c r="AS149" s="361" t="s">
        <v>63</v>
      </c>
      <c r="AT149" s="361" t="s">
        <v>63</v>
      </c>
      <c r="AU149" s="361" t="s">
        <v>63</v>
      </c>
      <c r="AV149" s="361" t="s">
        <v>63</v>
      </c>
      <c r="AW149" s="361" t="s">
        <v>63</v>
      </c>
      <c r="AX149" s="361" t="str">
        <f t="shared" si="14"/>
        <v xml:space="preserve">SEX, AGE, RESIDENCE, WEALTH, </v>
      </c>
      <c r="AZ149" s="344" t="e">
        <f>INDEX('Standard Outcome Indicators'!$C$2:$C$900,MATCH(AY149,'Standard Outcome Indicators'!$B$2:$B$708,0))</f>
        <v>#N/A</v>
      </c>
      <c r="BA149" s="344" t="e">
        <f>INDEX('Standard Outcome Indicators'!$F$2:$F$900,MATCH(AY149,'Standard Outcome Indicators'!$B$2:$B$708,0))</f>
        <v>#N/A</v>
      </c>
      <c r="BB149" s="344" t="e">
        <f>INDEX('Standard Outcome Indicators'!$H$2:$H$900,MATCH(AY149,'Standard Outcome Indicators'!$B$2:$B$708,0))</f>
        <v>#N/A</v>
      </c>
      <c r="BC149" s="344" t="e">
        <f>INDEX('Standard Outcome Indicators'!$Q$2:$Q$900,MATCH(AY149,'Standard Outcome Indicators'!$B$2:$B$708,0))</f>
        <v>#N/A</v>
      </c>
      <c r="BD149" s="344" t="e">
        <f>INDEX('Standard Outcome Indicators'!$R$2:$R$900,MATCH(AY149,'Standard Outcome Indicators'!$B$2:$B$708,0))</f>
        <v>#N/A</v>
      </c>
      <c r="BE149" s="344" t="e">
        <f>INDEX('Standard Outcome Indicators'!$S$2:$S$900,MATCH(AY149,'Standard Outcome Indicators'!$B$2:$B$708,0))</f>
        <v>#N/A</v>
      </c>
      <c r="BF149" s="344" t="e">
        <f>INDEX('Standard Outcome Indicators'!$T$2:$T$900,MATCH(AY149,'Standard Outcome Indicators'!$B$2:$B$708,0))</f>
        <v>#N/A</v>
      </c>
      <c r="BG149" s="344" t="e">
        <f>INDEX('Standard Outcome Indicators'!$U$2:$U$900,MATCH(AY149,'Standard Outcome Indicators'!$B$2:$B$708,0))</f>
        <v>#N/A</v>
      </c>
    </row>
    <row r="150" spans="1:59" ht="45.75">
      <c r="A150" s="387" t="s">
        <v>2132</v>
      </c>
      <c r="B150" s="388" t="s">
        <v>2133</v>
      </c>
      <c r="C150" s="344" t="s">
        <v>394</v>
      </c>
      <c r="D150" s="438" t="s">
        <v>393</v>
      </c>
      <c r="E150" s="345" t="s">
        <v>393</v>
      </c>
      <c r="F150" s="433" t="s">
        <v>59</v>
      </c>
      <c r="G150" s="433" t="str">
        <f>INDEX('Dashboard Indicators'!$P$2:$P$900,MATCH(C150,'Dashboard Indicators'!$I$2:$I$900,0))</f>
        <v>Yes</v>
      </c>
      <c r="H150" s="433"/>
      <c r="I150" s="433" t="s">
        <v>49</v>
      </c>
      <c r="J150" s="433" t="s">
        <v>49</v>
      </c>
      <c r="K150" s="433" t="s">
        <v>62</v>
      </c>
      <c r="L150" s="433" t="s">
        <v>62</v>
      </c>
      <c r="M150" s="433" t="s">
        <v>49</v>
      </c>
      <c r="N150" s="433" t="s">
        <v>49</v>
      </c>
      <c r="O150" s="345" t="s">
        <v>2188</v>
      </c>
      <c r="P150" s="345" t="str">
        <f t="shared" si="16"/>
        <v>Percentage of self-reported unmet needs for medical examination and main reasons declared</v>
      </c>
      <c r="Q150" s="345" t="str">
        <f>INDEX('CRM Indicators'!$L$2:$L$900,MATCH(C150,'CRM Indicators'!$N$2:$N$900,0))</f>
        <v>Percentage of self-reported unmet needs for medical examination and main reasons declared</v>
      </c>
      <c r="R150" s="345" t="s">
        <v>392</v>
      </c>
      <c r="S150" s="433">
        <f t="shared" si="17"/>
        <v>3</v>
      </c>
      <c r="T150" s="361" t="s">
        <v>102</v>
      </c>
      <c r="U150" s="361" t="s">
        <v>102</v>
      </c>
      <c r="V150" s="344" t="s">
        <v>396</v>
      </c>
      <c r="W150" s="433" t="s">
        <v>215</v>
      </c>
      <c r="X150" s="433" t="s">
        <v>395</v>
      </c>
      <c r="Y150" s="361">
        <v>2022</v>
      </c>
      <c r="Z150" s="361">
        <v>60</v>
      </c>
      <c r="AA150" s="344" t="s">
        <v>1854</v>
      </c>
      <c r="AB150" s="361" t="str">
        <f t="shared" si="13"/>
        <v/>
      </c>
      <c r="AC150" s="433" t="s">
        <v>62</v>
      </c>
      <c r="AD150" s="433" t="s">
        <v>53</v>
      </c>
      <c r="AE150" s="433" t="s">
        <v>76</v>
      </c>
      <c r="AF150" s="433" t="s">
        <v>59</v>
      </c>
      <c r="AG150" s="361" t="s">
        <v>62</v>
      </c>
      <c r="AH150" s="361" t="s">
        <v>62</v>
      </c>
      <c r="AI150" s="361" t="s">
        <v>49</v>
      </c>
      <c r="AJ150" s="361" t="s">
        <v>62</v>
      </c>
      <c r="AK150" s="361" t="s">
        <v>117</v>
      </c>
      <c r="AL150" s="361" t="s">
        <v>117</v>
      </c>
      <c r="AM150" s="361" t="s">
        <v>117</v>
      </c>
      <c r="AN150" s="361" t="s">
        <v>117</v>
      </c>
      <c r="AO150" s="361" t="s">
        <v>117</v>
      </c>
      <c r="AP150" s="361" t="s">
        <v>117</v>
      </c>
      <c r="AQ150" s="361" t="s">
        <v>117</v>
      </c>
      <c r="AR150" s="361" t="s">
        <v>117</v>
      </c>
      <c r="AS150" s="361" t="s">
        <v>117</v>
      </c>
      <c r="AT150" s="361" t="s">
        <v>117</v>
      </c>
      <c r="AU150" s="361" t="s">
        <v>117</v>
      </c>
      <c r="AV150" s="361" t="s">
        <v>117</v>
      </c>
      <c r="AW150" s="361" t="s">
        <v>63</v>
      </c>
      <c r="AX150" s="361" t="str">
        <f t="shared" si="14"/>
        <v xml:space="preserve">SEX, AGE, RESIDENCE, WEALTH, </v>
      </c>
      <c r="AZ150" s="344" t="e">
        <f>INDEX('Standard Outcome Indicators'!$C$2:$C$900,MATCH(AY150,'Standard Outcome Indicators'!$B$2:$B$708,0))</f>
        <v>#N/A</v>
      </c>
      <c r="BA150" s="344" t="e">
        <f>INDEX('Standard Outcome Indicators'!$F$2:$F$900,MATCH(AY150,'Standard Outcome Indicators'!$B$2:$B$708,0))</f>
        <v>#N/A</v>
      </c>
      <c r="BB150" s="344" t="e">
        <f>INDEX('Standard Outcome Indicators'!$H$2:$H$900,MATCH(AY150,'Standard Outcome Indicators'!$B$2:$B$708,0))</f>
        <v>#N/A</v>
      </c>
      <c r="BC150" s="344" t="e">
        <f>INDEX('Standard Outcome Indicators'!$Q$2:$Q$900,MATCH(AY150,'Standard Outcome Indicators'!$B$2:$B$708,0))</f>
        <v>#N/A</v>
      </c>
      <c r="BD150" s="344" t="e">
        <f>INDEX('Standard Outcome Indicators'!$R$2:$R$900,MATCH(AY150,'Standard Outcome Indicators'!$B$2:$B$708,0))</f>
        <v>#N/A</v>
      </c>
      <c r="BE150" s="344" t="e">
        <f>INDEX('Standard Outcome Indicators'!$S$2:$S$900,MATCH(AY150,'Standard Outcome Indicators'!$B$2:$B$708,0))</f>
        <v>#N/A</v>
      </c>
      <c r="BF150" s="344" t="e">
        <f>INDEX('Standard Outcome Indicators'!$T$2:$T$900,MATCH(AY150,'Standard Outcome Indicators'!$B$2:$B$708,0))</f>
        <v>#N/A</v>
      </c>
      <c r="BG150" s="344" t="e">
        <f>INDEX('Standard Outcome Indicators'!$U$2:$U$900,MATCH(AY150,'Standard Outcome Indicators'!$B$2:$B$708,0))</f>
        <v>#N/A</v>
      </c>
    </row>
    <row r="151" spans="1:59" ht="60.75">
      <c r="A151" s="387" t="s">
        <v>2132</v>
      </c>
      <c r="B151" s="388" t="s">
        <v>2133</v>
      </c>
      <c r="C151" s="344" t="s">
        <v>399</v>
      </c>
      <c r="D151" s="438" t="s">
        <v>2189</v>
      </c>
      <c r="E151" s="345" t="s">
        <v>398</v>
      </c>
      <c r="F151" s="433" t="s">
        <v>59</v>
      </c>
      <c r="G151" s="433" t="str">
        <f>INDEX('Dashboard Indicators'!$P$2:$P$900,MATCH(C151,'Dashboard Indicators'!$I$2:$I$900,0))</f>
        <v>Yes</v>
      </c>
      <c r="H151" s="433"/>
      <c r="I151" s="433" t="s">
        <v>49</v>
      </c>
      <c r="J151" s="433" t="s">
        <v>49</v>
      </c>
      <c r="K151" s="433" t="s">
        <v>62</v>
      </c>
      <c r="L151" s="433" t="s">
        <v>62</v>
      </c>
      <c r="M151" s="433" t="s">
        <v>49</v>
      </c>
      <c r="N151" s="433" t="s">
        <v>49</v>
      </c>
      <c r="O151" s="345" t="s">
        <v>2188</v>
      </c>
      <c r="P151" s="345" t="str">
        <f t="shared" si="16"/>
        <v>Percentage of self-reported unmet needs for medical examination and main reasons declared</v>
      </c>
      <c r="Q151" s="345" t="str">
        <f>INDEX('CRM Indicators'!$L$2:$L$900,MATCH(C151,'CRM Indicators'!$N$2:$N$900,0))</f>
        <v>Percentage of self-reported unmet needs for medical examination and main reasons declared</v>
      </c>
      <c r="R151" s="345" t="s">
        <v>392</v>
      </c>
      <c r="S151" s="433">
        <f t="shared" si="17"/>
        <v>3</v>
      </c>
      <c r="T151" s="361" t="s">
        <v>102</v>
      </c>
      <c r="U151" s="361" t="s">
        <v>102</v>
      </c>
      <c r="V151" s="344" t="s">
        <v>396</v>
      </c>
      <c r="W151" s="433" t="s">
        <v>215</v>
      </c>
      <c r="X151" s="433" t="s">
        <v>395</v>
      </c>
      <c r="Y151" s="361">
        <v>2022</v>
      </c>
      <c r="Z151" s="361">
        <v>60</v>
      </c>
      <c r="AA151" s="344" t="s">
        <v>1854</v>
      </c>
      <c r="AB151" s="361" t="str">
        <f t="shared" si="13"/>
        <v/>
      </c>
      <c r="AC151" s="433" t="s">
        <v>62</v>
      </c>
      <c r="AD151" s="433" t="s">
        <v>53</v>
      </c>
      <c r="AE151" s="433" t="s">
        <v>76</v>
      </c>
      <c r="AF151" s="433" t="s">
        <v>59</v>
      </c>
      <c r="AG151" s="361" t="s">
        <v>62</v>
      </c>
      <c r="AH151" s="361" t="s">
        <v>62</v>
      </c>
      <c r="AI151" s="361" t="s">
        <v>49</v>
      </c>
      <c r="AJ151" s="361" t="s">
        <v>62</v>
      </c>
      <c r="AK151" s="361" t="s">
        <v>117</v>
      </c>
      <c r="AL151" s="361" t="s">
        <v>117</v>
      </c>
      <c r="AM151" s="361" t="s">
        <v>117</v>
      </c>
      <c r="AN151" s="361" t="s">
        <v>117</v>
      </c>
      <c r="AO151" s="361" t="s">
        <v>117</v>
      </c>
      <c r="AP151" s="361" t="s">
        <v>117</v>
      </c>
      <c r="AQ151" s="361" t="s">
        <v>117</v>
      </c>
      <c r="AR151" s="361" t="s">
        <v>117</v>
      </c>
      <c r="AS151" s="361" t="s">
        <v>117</v>
      </c>
      <c r="AT151" s="361" t="s">
        <v>117</v>
      </c>
      <c r="AU151" s="361" t="s">
        <v>117</v>
      </c>
      <c r="AV151" s="361" t="s">
        <v>117</v>
      </c>
      <c r="AW151" s="361" t="s">
        <v>63</v>
      </c>
      <c r="AX151" s="361" t="str">
        <f t="shared" si="14"/>
        <v xml:space="preserve">SEX, AGE, RESIDENCE, WEALTH, </v>
      </c>
      <c r="AZ151" s="344" t="e">
        <f>INDEX('Standard Outcome Indicators'!$C$2:$C$900,MATCH(AY151,'Standard Outcome Indicators'!$B$2:$B$708,0))</f>
        <v>#N/A</v>
      </c>
      <c r="BA151" s="344" t="e">
        <f>INDEX('Standard Outcome Indicators'!$F$2:$F$900,MATCH(AY151,'Standard Outcome Indicators'!$B$2:$B$708,0))</f>
        <v>#N/A</v>
      </c>
      <c r="BB151" s="344" t="e">
        <f>INDEX('Standard Outcome Indicators'!$H$2:$H$900,MATCH(AY151,'Standard Outcome Indicators'!$B$2:$B$708,0))</f>
        <v>#N/A</v>
      </c>
      <c r="BC151" s="344" t="e">
        <f>INDEX('Standard Outcome Indicators'!$Q$2:$Q$900,MATCH(AY151,'Standard Outcome Indicators'!$B$2:$B$708,0))</f>
        <v>#N/A</v>
      </c>
      <c r="BD151" s="344" t="e">
        <f>INDEX('Standard Outcome Indicators'!$R$2:$R$900,MATCH(AY151,'Standard Outcome Indicators'!$B$2:$B$708,0))</f>
        <v>#N/A</v>
      </c>
      <c r="BE151" s="344" t="e">
        <f>INDEX('Standard Outcome Indicators'!$S$2:$S$900,MATCH(AY151,'Standard Outcome Indicators'!$B$2:$B$708,0))</f>
        <v>#N/A</v>
      </c>
      <c r="BF151" s="344" t="e">
        <f>INDEX('Standard Outcome Indicators'!$T$2:$T$900,MATCH(AY151,'Standard Outcome Indicators'!$B$2:$B$708,0))</f>
        <v>#N/A</v>
      </c>
      <c r="BG151" s="344" t="e">
        <f>INDEX('Standard Outcome Indicators'!$U$2:$U$900,MATCH(AY151,'Standard Outcome Indicators'!$B$2:$B$708,0))</f>
        <v>#N/A</v>
      </c>
    </row>
    <row r="152" spans="1:59" ht="60.75">
      <c r="A152" s="387" t="s">
        <v>2132</v>
      </c>
      <c r="B152" s="388" t="s">
        <v>2133</v>
      </c>
      <c r="C152" s="344" t="s">
        <v>401</v>
      </c>
      <c r="D152" s="438" t="s">
        <v>2190</v>
      </c>
      <c r="E152" s="345" t="s">
        <v>400</v>
      </c>
      <c r="F152" s="433" t="s">
        <v>59</v>
      </c>
      <c r="G152" s="433" t="str">
        <f>INDEX('Dashboard Indicators'!$P$2:$P$900,MATCH(C152,'Dashboard Indicators'!$I$2:$I$900,0))</f>
        <v>Yes</v>
      </c>
      <c r="H152" s="433"/>
      <c r="I152" s="433" t="s">
        <v>49</v>
      </c>
      <c r="J152" s="433" t="s">
        <v>49</v>
      </c>
      <c r="K152" s="433" t="s">
        <v>62</v>
      </c>
      <c r="L152" s="433" t="s">
        <v>62</v>
      </c>
      <c r="M152" s="433" t="s">
        <v>49</v>
      </c>
      <c r="N152" s="433" t="s">
        <v>49</v>
      </c>
      <c r="O152" s="345" t="s">
        <v>2188</v>
      </c>
      <c r="P152" s="345" t="str">
        <f t="shared" si="16"/>
        <v>Percentage of self-reported unmet needs for medical examination and main reasons declared</v>
      </c>
      <c r="Q152" s="345" t="str">
        <f>INDEX('CRM Indicators'!$L$2:$L$900,MATCH(C152,'CRM Indicators'!$N$2:$N$900,0))</f>
        <v>Percentage of self-reported unmet needs for medical examination and main reasons declared</v>
      </c>
      <c r="R152" s="345" t="s">
        <v>392</v>
      </c>
      <c r="S152" s="433">
        <f t="shared" si="17"/>
        <v>3</v>
      </c>
      <c r="T152" s="361" t="s">
        <v>102</v>
      </c>
      <c r="U152" s="361" t="s">
        <v>102</v>
      </c>
      <c r="V152" s="344" t="s">
        <v>396</v>
      </c>
      <c r="W152" s="433" t="s">
        <v>215</v>
      </c>
      <c r="X152" s="433" t="s">
        <v>395</v>
      </c>
      <c r="Y152" s="361">
        <v>2022</v>
      </c>
      <c r="Z152" s="361">
        <v>60</v>
      </c>
      <c r="AA152" s="344" t="s">
        <v>1854</v>
      </c>
      <c r="AB152" s="361" t="str">
        <f t="shared" si="13"/>
        <v/>
      </c>
      <c r="AC152" s="433" t="s">
        <v>62</v>
      </c>
      <c r="AD152" s="433" t="s">
        <v>53</v>
      </c>
      <c r="AE152" s="433" t="s">
        <v>76</v>
      </c>
      <c r="AF152" s="433" t="s">
        <v>59</v>
      </c>
      <c r="AG152" s="361" t="s">
        <v>62</v>
      </c>
      <c r="AH152" s="361" t="s">
        <v>62</v>
      </c>
      <c r="AI152" s="361" t="s">
        <v>49</v>
      </c>
      <c r="AJ152" s="361" t="s">
        <v>62</v>
      </c>
      <c r="AK152" s="361" t="s">
        <v>117</v>
      </c>
      <c r="AL152" s="361" t="s">
        <v>117</v>
      </c>
      <c r="AM152" s="361" t="s">
        <v>117</v>
      </c>
      <c r="AN152" s="361" t="s">
        <v>117</v>
      </c>
      <c r="AO152" s="361" t="s">
        <v>117</v>
      </c>
      <c r="AP152" s="361" t="s">
        <v>117</v>
      </c>
      <c r="AQ152" s="361" t="s">
        <v>117</v>
      </c>
      <c r="AR152" s="361" t="s">
        <v>117</v>
      </c>
      <c r="AS152" s="361" t="s">
        <v>117</v>
      </c>
      <c r="AT152" s="361" t="s">
        <v>117</v>
      </c>
      <c r="AU152" s="361" t="s">
        <v>117</v>
      </c>
      <c r="AV152" s="361" t="s">
        <v>117</v>
      </c>
      <c r="AW152" s="361" t="s">
        <v>63</v>
      </c>
      <c r="AX152" s="361" t="str">
        <f t="shared" si="14"/>
        <v xml:space="preserve">SEX, AGE, RESIDENCE, WEALTH, </v>
      </c>
      <c r="AZ152" s="344" t="e">
        <f>INDEX('Standard Outcome Indicators'!$C$2:$C$900,MATCH(AY152,'Standard Outcome Indicators'!$B$2:$B$708,0))</f>
        <v>#N/A</v>
      </c>
      <c r="BA152" s="344" t="e">
        <f>INDEX('Standard Outcome Indicators'!$F$2:$F$900,MATCH(AY152,'Standard Outcome Indicators'!$B$2:$B$708,0))</f>
        <v>#N/A</v>
      </c>
      <c r="BB152" s="344" t="e">
        <f>INDEX('Standard Outcome Indicators'!$H$2:$H$900,MATCH(AY152,'Standard Outcome Indicators'!$B$2:$B$708,0))</f>
        <v>#N/A</v>
      </c>
      <c r="BC152" s="344" t="e">
        <f>INDEX('Standard Outcome Indicators'!$Q$2:$Q$900,MATCH(AY152,'Standard Outcome Indicators'!$B$2:$B$708,0))</f>
        <v>#N/A</v>
      </c>
      <c r="BD152" s="344" t="e">
        <f>INDEX('Standard Outcome Indicators'!$R$2:$R$900,MATCH(AY152,'Standard Outcome Indicators'!$B$2:$B$708,0))</f>
        <v>#N/A</v>
      </c>
      <c r="BE152" s="344" t="e">
        <f>INDEX('Standard Outcome Indicators'!$S$2:$S$900,MATCH(AY152,'Standard Outcome Indicators'!$B$2:$B$708,0))</f>
        <v>#N/A</v>
      </c>
      <c r="BF152" s="344" t="e">
        <f>INDEX('Standard Outcome Indicators'!$T$2:$T$900,MATCH(AY152,'Standard Outcome Indicators'!$B$2:$B$708,0))</f>
        <v>#N/A</v>
      </c>
      <c r="BG152" s="344" t="e">
        <f>INDEX('Standard Outcome Indicators'!$U$2:$U$900,MATCH(AY152,'Standard Outcome Indicators'!$B$2:$B$708,0))</f>
        <v>#N/A</v>
      </c>
    </row>
    <row r="153" spans="1:59" ht="60.75">
      <c r="A153" s="387" t="s">
        <v>2132</v>
      </c>
      <c r="B153" s="388" t="s">
        <v>2133</v>
      </c>
      <c r="C153" s="344" t="s">
        <v>403</v>
      </c>
      <c r="D153" s="438" t="s">
        <v>2191</v>
      </c>
      <c r="E153" s="345" t="s">
        <v>402</v>
      </c>
      <c r="F153" s="433" t="s">
        <v>59</v>
      </c>
      <c r="G153" s="433" t="str">
        <f>INDEX('Dashboard Indicators'!$P$2:$P$900,MATCH(C153,'Dashboard Indicators'!$I$2:$I$900,0))</f>
        <v>Yes</v>
      </c>
      <c r="H153" s="433"/>
      <c r="I153" s="433" t="s">
        <v>49</v>
      </c>
      <c r="J153" s="433" t="s">
        <v>49</v>
      </c>
      <c r="K153" s="433" t="s">
        <v>62</v>
      </c>
      <c r="L153" s="433" t="s">
        <v>62</v>
      </c>
      <c r="M153" s="433" t="s">
        <v>49</v>
      </c>
      <c r="N153" s="433" t="s">
        <v>49</v>
      </c>
      <c r="O153" s="345" t="s">
        <v>2188</v>
      </c>
      <c r="P153" s="345" t="str">
        <f t="shared" si="16"/>
        <v>Percentage of self-reported unmet needs for medical examination and main reasons declared</v>
      </c>
      <c r="Q153" s="345" t="str">
        <f>INDEX('CRM Indicators'!$L$2:$L$900,MATCH(C153,'CRM Indicators'!$N$2:$N$900,0))</f>
        <v>Percentage of self-reported unmet needs for medical examination and main reasons declared</v>
      </c>
      <c r="R153" s="345" t="s">
        <v>392</v>
      </c>
      <c r="S153" s="433">
        <f t="shared" si="17"/>
        <v>3</v>
      </c>
      <c r="T153" s="361" t="s">
        <v>102</v>
      </c>
      <c r="U153" s="361" t="s">
        <v>102</v>
      </c>
      <c r="V153" s="344" t="s">
        <v>396</v>
      </c>
      <c r="W153" s="433" t="s">
        <v>215</v>
      </c>
      <c r="X153" s="433" t="s">
        <v>395</v>
      </c>
      <c r="Y153" s="361">
        <v>2022</v>
      </c>
      <c r="Z153" s="361">
        <v>60</v>
      </c>
      <c r="AA153" s="344" t="s">
        <v>1854</v>
      </c>
      <c r="AB153" s="361" t="str">
        <f t="shared" si="13"/>
        <v/>
      </c>
      <c r="AC153" s="433" t="s">
        <v>62</v>
      </c>
      <c r="AD153" s="433" t="s">
        <v>53</v>
      </c>
      <c r="AE153" s="433" t="s">
        <v>76</v>
      </c>
      <c r="AF153" s="433" t="s">
        <v>59</v>
      </c>
      <c r="AG153" s="361" t="s">
        <v>62</v>
      </c>
      <c r="AH153" s="361" t="s">
        <v>62</v>
      </c>
      <c r="AI153" s="361" t="s">
        <v>49</v>
      </c>
      <c r="AJ153" s="361" t="s">
        <v>62</v>
      </c>
      <c r="AK153" s="361" t="s">
        <v>117</v>
      </c>
      <c r="AL153" s="361" t="s">
        <v>117</v>
      </c>
      <c r="AM153" s="361" t="s">
        <v>117</v>
      </c>
      <c r="AN153" s="361" t="s">
        <v>117</v>
      </c>
      <c r="AO153" s="361" t="s">
        <v>117</v>
      </c>
      <c r="AP153" s="361" t="s">
        <v>117</v>
      </c>
      <c r="AQ153" s="361" t="s">
        <v>117</v>
      </c>
      <c r="AR153" s="361" t="s">
        <v>117</v>
      </c>
      <c r="AS153" s="361" t="s">
        <v>117</v>
      </c>
      <c r="AT153" s="361" t="s">
        <v>117</v>
      </c>
      <c r="AU153" s="361" t="s">
        <v>117</v>
      </c>
      <c r="AV153" s="361" t="s">
        <v>117</v>
      </c>
      <c r="AW153" s="361" t="s">
        <v>63</v>
      </c>
      <c r="AX153" s="361" t="str">
        <f t="shared" si="14"/>
        <v xml:space="preserve">SEX, AGE, RESIDENCE, WEALTH, </v>
      </c>
      <c r="AZ153" s="344" t="e">
        <f>INDEX('Standard Outcome Indicators'!$C$2:$C$900,MATCH(AY153,'Standard Outcome Indicators'!$B$2:$B$708,0))</f>
        <v>#N/A</v>
      </c>
      <c r="BA153" s="344" t="e">
        <f>INDEX('Standard Outcome Indicators'!$F$2:$F$900,MATCH(AY153,'Standard Outcome Indicators'!$B$2:$B$708,0))</f>
        <v>#N/A</v>
      </c>
      <c r="BB153" s="344" t="e">
        <f>INDEX('Standard Outcome Indicators'!$H$2:$H$900,MATCH(AY153,'Standard Outcome Indicators'!$B$2:$B$708,0))</f>
        <v>#N/A</v>
      </c>
      <c r="BC153" s="344" t="e">
        <f>INDEX('Standard Outcome Indicators'!$Q$2:$Q$900,MATCH(AY153,'Standard Outcome Indicators'!$B$2:$B$708,0))</f>
        <v>#N/A</v>
      </c>
      <c r="BD153" s="344" t="e">
        <f>INDEX('Standard Outcome Indicators'!$R$2:$R$900,MATCH(AY153,'Standard Outcome Indicators'!$B$2:$B$708,0))</f>
        <v>#N/A</v>
      </c>
      <c r="BE153" s="344" t="e">
        <f>INDEX('Standard Outcome Indicators'!$S$2:$S$900,MATCH(AY153,'Standard Outcome Indicators'!$B$2:$B$708,0))</f>
        <v>#N/A</v>
      </c>
      <c r="BF153" s="344" t="e">
        <f>INDEX('Standard Outcome Indicators'!$T$2:$T$900,MATCH(AY153,'Standard Outcome Indicators'!$B$2:$B$708,0))</f>
        <v>#N/A</v>
      </c>
      <c r="BG153" s="344" t="e">
        <f>INDEX('Standard Outcome Indicators'!$U$2:$U$900,MATCH(AY153,'Standard Outcome Indicators'!$B$2:$B$708,0))</f>
        <v>#N/A</v>
      </c>
    </row>
    <row r="154" spans="1:59" ht="76.5">
      <c r="A154" s="387" t="s">
        <v>2132</v>
      </c>
      <c r="B154" s="388" t="s">
        <v>2133</v>
      </c>
      <c r="C154" s="344" t="s">
        <v>405</v>
      </c>
      <c r="D154" s="438" t="s">
        <v>2192</v>
      </c>
      <c r="E154" s="345" t="s">
        <v>404</v>
      </c>
      <c r="F154" s="433" t="s">
        <v>59</v>
      </c>
      <c r="G154" s="433" t="str">
        <f>INDEX('Dashboard Indicators'!$P$2:$P$900,MATCH(C154,'Dashboard Indicators'!$I$2:$I$900,0))</f>
        <v>Yes</v>
      </c>
      <c r="H154" s="433"/>
      <c r="I154" s="433" t="s">
        <v>49</v>
      </c>
      <c r="J154" s="433" t="s">
        <v>49</v>
      </c>
      <c r="K154" s="433" t="s">
        <v>62</v>
      </c>
      <c r="L154" s="433" t="s">
        <v>62</v>
      </c>
      <c r="M154" s="433" t="s">
        <v>49</v>
      </c>
      <c r="N154" s="433" t="s">
        <v>49</v>
      </c>
      <c r="O154" s="345" t="s">
        <v>2188</v>
      </c>
      <c r="P154" s="345" t="str">
        <f t="shared" si="16"/>
        <v>Percentage of self-reported unmet needs for medical examination and main reasons declared</v>
      </c>
      <c r="Q154" s="345" t="str">
        <f>INDEX('CRM Indicators'!$L$2:$L$900,MATCH(C154,'CRM Indicators'!$N$2:$N$900,0))</f>
        <v>Percentage of self-reported unmet needs for medical examination and main reasons declared</v>
      </c>
      <c r="R154" s="345" t="s">
        <v>392</v>
      </c>
      <c r="S154" s="433">
        <f t="shared" si="17"/>
        <v>3</v>
      </c>
      <c r="T154" s="361" t="s">
        <v>102</v>
      </c>
      <c r="U154" s="361" t="s">
        <v>102</v>
      </c>
      <c r="V154" s="344" t="s">
        <v>396</v>
      </c>
      <c r="W154" s="433" t="s">
        <v>215</v>
      </c>
      <c r="X154" s="433" t="s">
        <v>395</v>
      </c>
      <c r="Y154" s="361">
        <v>2022</v>
      </c>
      <c r="Z154" s="361">
        <v>60</v>
      </c>
      <c r="AA154" s="344" t="s">
        <v>1854</v>
      </c>
      <c r="AB154" s="361" t="str">
        <f t="shared" si="13"/>
        <v/>
      </c>
      <c r="AC154" s="433" t="s">
        <v>62</v>
      </c>
      <c r="AD154" s="433" t="s">
        <v>53</v>
      </c>
      <c r="AE154" s="433" t="s">
        <v>76</v>
      </c>
      <c r="AF154" s="433" t="s">
        <v>59</v>
      </c>
      <c r="AG154" s="361" t="s">
        <v>62</v>
      </c>
      <c r="AH154" s="361" t="s">
        <v>62</v>
      </c>
      <c r="AI154" s="361" t="s">
        <v>49</v>
      </c>
      <c r="AJ154" s="361" t="s">
        <v>62</v>
      </c>
      <c r="AK154" s="361" t="s">
        <v>117</v>
      </c>
      <c r="AL154" s="361" t="s">
        <v>117</v>
      </c>
      <c r="AM154" s="361" t="s">
        <v>117</v>
      </c>
      <c r="AN154" s="361" t="s">
        <v>117</v>
      </c>
      <c r="AO154" s="361" t="s">
        <v>117</v>
      </c>
      <c r="AP154" s="361" t="s">
        <v>117</v>
      </c>
      <c r="AQ154" s="361" t="s">
        <v>117</v>
      </c>
      <c r="AR154" s="361" t="s">
        <v>117</v>
      </c>
      <c r="AS154" s="361" t="s">
        <v>117</v>
      </c>
      <c r="AT154" s="361" t="s">
        <v>117</v>
      </c>
      <c r="AU154" s="361" t="s">
        <v>117</v>
      </c>
      <c r="AV154" s="361" t="s">
        <v>117</v>
      </c>
      <c r="AW154" s="361" t="s">
        <v>63</v>
      </c>
      <c r="AX154" s="361" t="str">
        <f t="shared" si="14"/>
        <v xml:space="preserve">SEX, AGE, RESIDENCE, WEALTH, </v>
      </c>
      <c r="AZ154" s="344" t="e">
        <f>INDEX('Standard Outcome Indicators'!$C$2:$C$900,MATCH(AY154,'Standard Outcome Indicators'!$B$2:$B$708,0))</f>
        <v>#N/A</v>
      </c>
      <c r="BA154" s="344" t="e">
        <f>INDEX('Standard Outcome Indicators'!$F$2:$F$900,MATCH(AY154,'Standard Outcome Indicators'!$B$2:$B$708,0))</f>
        <v>#N/A</v>
      </c>
      <c r="BB154" s="344" t="e">
        <f>INDEX('Standard Outcome Indicators'!$H$2:$H$900,MATCH(AY154,'Standard Outcome Indicators'!$B$2:$B$708,0))</f>
        <v>#N/A</v>
      </c>
      <c r="BC154" s="344" t="e">
        <f>INDEX('Standard Outcome Indicators'!$Q$2:$Q$900,MATCH(AY154,'Standard Outcome Indicators'!$B$2:$B$708,0))</f>
        <v>#N/A</v>
      </c>
      <c r="BD154" s="344" t="e">
        <f>INDEX('Standard Outcome Indicators'!$R$2:$R$900,MATCH(AY154,'Standard Outcome Indicators'!$B$2:$B$708,0))</f>
        <v>#N/A</v>
      </c>
      <c r="BE154" s="344" t="e">
        <f>INDEX('Standard Outcome Indicators'!$S$2:$S$900,MATCH(AY154,'Standard Outcome Indicators'!$B$2:$B$708,0))</f>
        <v>#N/A</v>
      </c>
      <c r="BF154" s="344" t="e">
        <f>INDEX('Standard Outcome Indicators'!$T$2:$T$900,MATCH(AY154,'Standard Outcome Indicators'!$B$2:$B$708,0))</f>
        <v>#N/A</v>
      </c>
      <c r="BG154" s="344" t="e">
        <f>INDEX('Standard Outcome Indicators'!$U$2:$U$900,MATCH(AY154,'Standard Outcome Indicators'!$B$2:$B$708,0))</f>
        <v>#N/A</v>
      </c>
    </row>
    <row r="155" spans="1:59" ht="60.75">
      <c r="A155" s="387" t="s">
        <v>2132</v>
      </c>
      <c r="B155" s="388" t="s">
        <v>2133</v>
      </c>
      <c r="C155" s="344" t="s">
        <v>407</v>
      </c>
      <c r="D155" s="438" t="s">
        <v>2193</v>
      </c>
      <c r="E155" s="345" t="s">
        <v>406</v>
      </c>
      <c r="F155" s="433" t="s">
        <v>59</v>
      </c>
      <c r="G155" s="433" t="str">
        <f>INDEX('Dashboard Indicators'!$P$2:$P$900,MATCH(C155,'Dashboard Indicators'!$I$2:$I$900,0))</f>
        <v>Yes</v>
      </c>
      <c r="H155" s="433"/>
      <c r="I155" s="433" t="s">
        <v>49</v>
      </c>
      <c r="J155" s="433" t="s">
        <v>49</v>
      </c>
      <c r="K155" s="433" t="s">
        <v>62</v>
      </c>
      <c r="L155" s="433" t="s">
        <v>62</v>
      </c>
      <c r="M155" s="433" t="s">
        <v>49</v>
      </c>
      <c r="N155" s="433" t="s">
        <v>49</v>
      </c>
      <c r="O155" s="345" t="s">
        <v>2188</v>
      </c>
      <c r="P155" s="345" t="str">
        <f t="shared" si="16"/>
        <v>Percentage of self-reported unmet needs for medical examination and main reasons declared</v>
      </c>
      <c r="Q155" s="345" t="str">
        <f>INDEX('CRM Indicators'!$L$2:$L$900,MATCH(C155,'CRM Indicators'!$N$2:$N$900,0))</f>
        <v>Percentage of self-reported unmet needs for medical examination and main reasons declared</v>
      </c>
      <c r="R155" s="345" t="s">
        <v>392</v>
      </c>
      <c r="S155" s="433">
        <f t="shared" si="17"/>
        <v>3</v>
      </c>
      <c r="T155" s="361" t="s">
        <v>102</v>
      </c>
      <c r="U155" s="361" t="s">
        <v>102</v>
      </c>
      <c r="V155" s="344" t="s">
        <v>396</v>
      </c>
      <c r="W155" s="433" t="s">
        <v>215</v>
      </c>
      <c r="X155" s="433" t="s">
        <v>395</v>
      </c>
      <c r="Y155" s="361">
        <v>2022</v>
      </c>
      <c r="Z155" s="361">
        <v>60</v>
      </c>
      <c r="AA155" s="344" t="s">
        <v>1854</v>
      </c>
      <c r="AB155" s="361" t="str">
        <f t="shared" si="13"/>
        <v/>
      </c>
      <c r="AC155" s="433" t="s">
        <v>62</v>
      </c>
      <c r="AD155" s="433" t="s">
        <v>53</v>
      </c>
      <c r="AE155" s="433" t="s">
        <v>76</v>
      </c>
      <c r="AF155" s="433" t="s">
        <v>59</v>
      </c>
      <c r="AG155" s="361" t="s">
        <v>62</v>
      </c>
      <c r="AH155" s="361" t="s">
        <v>62</v>
      </c>
      <c r="AI155" s="361" t="s">
        <v>49</v>
      </c>
      <c r="AJ155" s="361" t="s">
        <v>62</v>
      </c>
      <c r="AK155" s="361" t="s">
        <v>117</v>
      </c>
      <c r="AL155" s="361" t="s">
        <v>117</v>
      </c>
      <c r="AM155" s="361" t="s">
        <v>117</v>
      </c>
      <c r="AN155" s="361" t="s">
        <v>117</v>
      </c>
      <c r="AO155" s="361" t="s">
        <v>117</v>
      </c>
      <c r="AP155" s="361" t="s">
        <v>117</v>
      </c>
      <c r="AQ155" s="361" t="s">
        <v>117</v>
      </c>
      <c r="AR155" s="361" t="s">
        <v>117</v>
      </c>
      <c r="AS155" s="361" t="s">
        <v>117</v>
      </c>
      <c r="AT155" s="361" t="s">
        <v>117</v>
      </c>
      <c r="AU155" s="361" t="s">
        <v>117</v>
      </c>
      <c r="AV155" s="361" t="s">
        <v>117</v>
      </c>
      <c r="AW155" s="361" t="s">
        <v>63</v>
      </c>
      <c r="AX155" s="361" t="str">
        <f t="shared" si="14"/>
        <v xml:space="preserve">SEX, AGE, RESIDENCE, WEALTH, </v>
      </c>
      <c r="AZ155" s="344" t="e">
        <f>INDEX('Standard Outcome Indicators'!$C$2:$C$900,MATCH(AY155,'Standard Outcome Indicators'!$B$2:$B$708,0))</f>
        <v>#N/A</v>
      </c>
      <c r="BA155" s="344" t="e">
        <f>INDEX('Standard Outcome Indicators'!$F$2:$F$900,MATCH(AY155,'Standard Outcome Indicators'!$B$2:$B$708,0))</f>
        <v>#N/A</v>
      </c>
      <c r="BB155" s="344" t="e">
        <f>INDEX('Standard Outcome Indicators'!$H$2:$H$900,MATCH(AY155,'Standard Outcome Indicators'!$B$2:$B$708,0))</f>
        <v>#N/A</v>
      </c>
      <c r="BC155" s="344" t="e">
        <f>INDEX('Standard Outcome Indicators'!$Q$2:$Q$900,MATCH(AY155,'Standard Outcome Indicators'!$B$2:$B$708,0))</f>
        <v>#N/A</v>
      </c>
      <c r="BD155" s="344" t="e">
        <f>INDEX('Standard Outcome Indicators'!$R$2:$R$900,MATCH(AY155,'Standard Outcome Indicators'!$B$2:$B$708,0))</f>
        <v>#N/A</v>
      </c>
      <c r="BE155" s="344" t="e">
        <f>INDEX('Standard Outcome Indicators'!$S$2:$S$900,MATCH(AY155,'Standard Outcome Indicators'!$B$2:$B$708,0))</f>
        <v>#N/A</v>
      </c>
      <c r="BF155" s="344" t="e">
        <f>INDEX('Standard Outcome Indicators'!$T$2:$T$900,MATCH(AY155,'Standard Outcome Indicators'!$B$2:$B$708,0))</f>
        <v>#N/A</v>
      </c>
      <c r="BG155" s="344" t="e">
        <f>INDEX('Standard Outcome Indicators'!$U$2:$U$900,MATCH(AY155,'Standard Outcome Indicators'!$B$2:$B$708,0))</f>
        <v>#N/A</v>
      </c>
    </row>
    <row r="156" spans="1:59" ht="76.5">
      <c r="A156" s="387" t="s">
        <v>2132</v>
      </c>
      <c r="B156" s="388" t="s">
        <v>2133</v>
      </c>
      <c r="C156" s="344" t="s">
        <v>409</v>
      </c>
      <c r="D156" s="438" t="s">
        <v>2194</v>
      </c>
      <c r="E156" s="345" t="s">
        <v>408</v>
      </c>
      <c r="F156" s="433" t="s">
        <v>59</v>
      </c>
      <c r="G156" s="433" t="str">
        <f>INDEX('Dashboard Indicators'!$P$2:$P$900,MATCH(C156,'Dashboard Indicators'!$I$2:$I$900,0))</f>
        <v>Yes</v>
      </c>
      <c r="H156" s="433"/>
      <c r="I156" s="433" t="s">
        <v>49</v>
      </c>
      <c r="J156" s="433" t="s">
        <v>49</v>
      </c>
      <c r="K156" s="433" t="s">
        <v>62</v>
      </c>
      <c r="L156" s="433" t="s">
        <v>62</v>
      </c>
      <c r="M156" s="433" t="s">
        <v>49</v>
      </c>
      <c r="N156" s="433" t="s">
        <v>49</v>
      </c>
      <c r="O156" s="345" t="s">
        <v>2188</v>
      </c>
      <c r="P156" s="345" t="str">
        <f t="shared" si="16"/>
        <v>Percentage of self-reported unmet needs for medical examination and main reasons declared</v>
      </c>
      <c r="Q156" s="345" t="str">
        <f>INDEX('CRM Indicators'!$L$2:$L$900,MATCH(C156,'CRM Indicators'!$N$2:$N$900,0))</f>
        <v>Percentage of self-reported unmet needs for medical examination and main reasons declared</v>
      </c>
      <c r="R156" s="345" t="s">
        <v>392</v>
      </c>
      <c r="S156" s="433">
        <f t="shared" si="17"/>
        <v>3</v>
      </c>
      <c r="T156" s="361" t="s">
        <v>102</v>
      </c>
      <c r="U156" s="361" t="s">
        <v>102</v>
      </c>
      <c r="V156" s="344" t="s">
        <v>396</v>
      </c>
      <c r="W156" s="433" t="s">
        <v>215</v>
      </c>
      <c r="X156" s="433" t="s">
        <v>395</v>
      </c>
      <c r="Y156" s="361">
        <v>2022</v>
      </c>
      <c r="Z156" s="361">
        <v>60</v>
      </c>
      <c r="AA156" s="344" t="s">
        <v>1854</v>
      </c>
      <c r="AB156" s="361" t="str">
        <f t="shared" si="13"/>
        <v/>
      </c>
      <c r="AC156" s="433" t="s">
        <v>62</v>
      </c>
      <c r="AD156" s="433" t="s">
        <v>53</v>
      </c>
      <c r="AE156" s="433" t="s">
        <v>76</v>
      </c>
      <c r="AF156" s="433" t="s">
        <v>59</v>
      </c>
      <c r="AG156" s="361" t="s">
        <v>62</v>
      </c>
      <c r="AH156" s="361" t="s">
        <v>62</v>
      </c>
      <c r="AI156" s="361" t="s">
        <v>49</v>
      </c>
      <c r="AJ156" s="361" t="s">
        <v>62</v>
      </c>
      <c r="AK156" s="361" t="s">
        <v>117</v>
      </c>
      <c r="AL156" s="361" t="s">
        <v>117</v>
      </c>
      <c r="AM156" s="361" t="s">
        <v>117</v>
      </c>
      <c r="AN156" s="361" t="s">
        <v>117</v>
      </c>
      <c r="AO156" s="361" t="s">
        <v>117</v>
      </c>
      <c r="AP156" s="361" t="s">
        <v>117</v>
      </c>
      <c r="AQ156" s="361" t="s">
        <v>117</v>
      </c>
      <c r="AR156" s="361" t="s">
        <v>117</v>
      </c>
      <c r="AS156" s="361" t="s">
        <v>117</v>
      </c>
      <c r="AT156" s="361" t="s">
        <v>117</v>
      </c>
      <c r="AU156" s="361" t="s">
        <v>117</v>
      </c>
      <c r="AV156" s="361" t="s">
        <v>117</v>
      </c>
      <c r="AW156" s="361" t="s">
        <v>63</v>
      </c>
      <c r="AX156" s="361" t="str">
        <f t="shared" si="14"/>
        <v xml:space="preserve">SEX, AGE, RESIDENCE, WEALTH, </v>
      </c>
      <c r="AZ156" s="344" t="e">
        <f>INDEX('Standard Outcome Indicators'!$C$2:$C$900,MATCH(AY156,'Standard Outcome Indicators'!$B$2:$B$708,0))</f>
        <v>#N/A</v>
      </c>
      <c r="BA156" s="344" t="e">
        <f>INDEX('Standard Outcome Indicators'!$F$2:$F$900,MATCH(AY156,'Standard Outcome Indicators'!$B$2:$B$708,0))</f>
        <v>#N/A</v>
      </c>
      <c r="BB156" s="344" t="e">
        <f>INDEX('Standard Outcome Indicators'!$H$2:$H$900,MATCH(AY156,'Standard Outcome Indicators'!$B$2:$B$708,0))</f>
        <v>#N/A</v>
      </c>
      <c r="BC156" s="344" t="e">
        <f>INDEX('Standard Outcome Indicators'!$Q$2:$Q$900,MATCH(AY156,'Standard Outcome Indicators'!$B$2:$B$708,0))</f>
        <v>#N/A</v>
      </c>
      <c r="BD156" s="344" t="e">
        <f>INDEX('Standard Outcome Indicators'!$R$2:$R$900,MATCH(AY156,'Standard Outcome Indicators'!$B$2:$B$708,0))</f>
        <v>#N/A</v>
      </c>
      <c r="BE156" s="344" t="e">
        <f>INDEX('Standard Outcome Indicators'!$S$2:$S$900,MATCH(AY156,'Standard Outcome Indicators'!$B$2:$B$708,0))</f>
        <v>#N/A</v>
      </c>
      <c r="BF156" s="344" t="e">
        <f>INDEX('Standard Outcome Indicators'!$T$2:$T$900,MATCH(AY156,'Standard Outcome Indicators'!$B$2:$B$708,0))</f>
        <v>#N/A</v>
      </c>
      <c r="BG156" s="344" t="e">
        <f>INDEX('Standard Outcome Indicators'!$U$2:$U$900,MATCH(AY156,'Standard Outcome Indicators'!$B$2:$B$708,0))</f>
        <v>#N/A</v>
      </c>
    </row>
    <row r="157" spans="1:59" ht="76.5">
      <c r="A157" s="387" t="s">
        <v>2132</v>
      </c>
      <c r="B157" s="388" t="s">
        <v>2133</v>
      </c>
      <c r="C157" s="344" t="s">
        <v>411</v>
      </c>
      <c r="D157" s="438" t="s">
        <v>2195</v>
      </c>
      <c r="E157" s="345" t="s">
        <v>410</v>
      </c>
      <c r="F157" s="433" t="s">
        <v>59</v>
      </c>
      <c r="G157" s="433" t="str">
        <f>INDEX('Dashboard Indicators'!$P$2:$P$900,MATCH(C157,'Dashboard Indicators'!$I$2:$I$900,0))</f>
        <v>Yes</v>
      </c>
      <c r="H157" s="433"/>
      <c r="I157" s="433" t="s">
        <v>49</v>
      </c>
      <c r="J157" s="433" t="s">
        <v>49</v>
      </c>
      <c r="K157" s="433" t="s">
        <v>62</v>
      </c>
      <c r="L157" s="433" t="s">
        <v>62</v>
      </c>
      <c r="M157" s="433" t="s">
        <v>49</v>
      </c>
      <c r="N157" s="433" t="s">
        <v>49</v>
      </c>
      <c r="O157" s="345" t="s">
        <v>2188</v>
      </c>
      <c r="P157" s="345" t="str">
        <f t="shared" si="16"/>
        <v>Percentage of self-reported unmet needs for medical examination and main reasons declared</v>
      </c>
      <c r="Q157" s="345" t="str">
        <f>INDEX('CRM Indicators'!$L$2:$L$900,MATCH(C157,'CRM Indicators'!$N$2:$N$900,0))</f>
        <v>Percentage of self-reported unmet needs for medical examination and main reasons declared</v>
      </c>
      <c r="R157" s="345" t="s">
        <v>392</v>
      </c>
      <c r="S157" s="433">
        <f t="shared" si="17"/>
        <v>3</v>
      </c>
      <c r="T157" s="361" t="s">
        <v>102</v>
      </c>
      <c r="U157" s="361" t="s">
        <v>102</v>
      </c>
      <c r="V157" s="344" t="s">
        <v>396</v>
      </c>
      <c r="W157" s="433" t="s">
        <v>215</v>
      </c>
      <c r="X157" s="433" t="s">
        <v>395</v>
      </c>
      <c r="Y157" s="361">
        <v>2022</v>
      </c>
      <c r="Z157" s="361">
        <v>60</v>
      </c>
      <c r="AA157" s="344" t="s">
        <v>1854</v>
      </c>
      <c r="AB157" s="361" t="str">
        <f t="shared" si="13"/>
        <v/>
      </c>
      <c r="AC157" s="433" t="s">
        <v>62</v>
      </c>
      <c r="AD157" s="433" t="s">
        <v>53</v>
      </c>
      <c r="AE157" s="433" t="s">
        <v>76</v>
      </c>
      <c r="AF157" s="433" t="s">
        <v>59</v>
      </c>
      <c r="AG157" s="361" t="s">
        <v>62</v>
      </c>
      <c r="AH157" s="361" t="s">
        <v>62</v>
      </c>
      <c r="AI157" s="361" t="s">
        <v>49</v>
      </c>
      <c r="AJ157" s="361" t="s">
        <v>62</v>
      </c>
      <c r="AK157" s="361" t="s">
        <v>117</v>
      </c>
      <c r="AL157" s="361" t="s">
        <v>117</v>
      </c>
      <c r="AM157" s="361" t="s">
        <v>117</v>
      </c>
      <c r="AN157" s="361" t="s">
        <v>117</v>
      </c>
      <c r="AO157" s="361" t="s">
        <v>117</v>
      </c>
      <c r="AP157" s="361" t="s">
        <v>117</v>
      </c>
      <c r="AQ157" s="361" t="s">
        <v>117</v>
      </c>
      <c r="AR157" s="361" t="s">
        <v>117</v>
      </c>
      <c r="AS157" s="361" t="s">
        <v>117</v>
      </c>
      <c r="AT157" s="361" t="s">
        <v>117</v>
      </c>
      <c r="AU157" s="361" t="s">
        <v>117</v>
      </c>
      <c r="AV157" s="361" t="s">
        <v>117</v>
      </c>
      <c r="AW157" s="361" t="s">
        <v>63</v>
      </c>
      <c r="AX157" s="361" t="str">
        <f t="shared" si="14"/>
        <v xml:space="preserve">SEX, AGE, RESIDENCE, WEALTH, </v>
      </c>
      <c r="AZ157" s="344" t="e">
        <f>INDEX('Standard Outcome Indicators'!$C$2:$C$900,MATCH(AY157,'Standard Outcome Indicators'!$B$2:$B$708,0))</f>
        <v>#N/A</v>
      </c>
      <c r="BA157" s="344" t="e">
        <f>INDEX('Standard Outcome Indicators'!$F$2:$F$900,MATCH(AY157,'Standard Outcome Indicators'!$B$2:$B$708,0))</f>
        <v>#N/A</v>
      </c>
      <c r="BB157" s="344" t="e">
        <f>INDEX('Standard Outcome Indicators'!$H$2:$H$900,MATCH(AY157,'Standard Outcome Indicators'!$B$2:$B$708,0))</f>
        <v>#N/A</v>
      </c>
      <c r="BC157" s="344" t="e">
        <f>INDEX('Standard Outcome Indicators'!$Q$2:$Q$900,MATCH(AY157,'Standard Outcome Indicators'!$B$2:$B$708,0))</f>
        <v>#N/A</v>
      </c>
      <c r="BD157" s="344" t="e">
        <f>INDEX('Standard Outcome Indicators'!$R$2:$R$900,MATCH(AY157,'Standard Outcome Indicators'!$B$2:$B$708,0))</f>
        <v>#N/A</v>
      </c>
      <c r="BE157" s="344" t="e">
        <f>INDEX('Standard Outcome Indicators'!$S$2:$S$900,MATCH(AY157,'Standard Outcome Indicators'!$B$2:$B$708,0))</f>
        <v>#N/A</v>
      </c>
      <c r="BF157" s="344" t="e">
        <f>INDEX('Standard Outcome Indicators'!$T$2:$T$900,MATCH(AY157,'Standard Outcome Indicators'!$B$2:$B$708,0))</f>
        <v>#N/A</v>
      </c>
      <c r="BG157" s="344" t="e">
        <f>INDEX('Standard Outcome Indicators'!$U$2:$U$900,MATCH(AY157,'Standard Outcome Indicators'!$B$2:$B$708,0))</f>
        <v>#N/A</v>
      </c>
    </row>
    <row r="158" spans="1:59" ht="76.5">
      <c r="A158" s="387" t="s">
        <v>2132</v>
      </c>
      <c r="B158" s="388" t="s">
        <v>2133</v>
      </c>
      <c r="C158" s="344" t="s">
        <v>413</v>
      </c>
      <c r="D158" s="438" t="s">
        <v>2196</v>
      </c>
      <c r="E158" s="345" t="s">
        <v>412</v>
      </c>
      <c r="F158" s="433" t="s">
        <v>59</v>
      </c>
      <c r="G158" s="433" t="str">
        <f>INDEX('Dashboard Indicators'!$P$2:$P$900,MATCH(C158,'Dashboard Indicators'!$I$2:$I$900,0))</f>
        <v>Yes</v>
      </c>
      <c r="H158" s="433"/>
      <c r="I158" s="433" t="s">
        <v>49</v>
      </c>
      <c r="J158" s="433" t="s">
        <v>49</v>
      </c>
      <c r="K158" s="433" t="s">
        <v>62</v>
      </c>
      <c r="L158" s="433" t="s">
        <v>62</v>
      </c>
      <c r="M158" s="433" t="s">
        <v>49</v>
      </c>
      <c r="N158" s="433" t="s">
        <v>49</v>
      </c>
      <c r="O158" s="345" t="s">
        <v>2188</v>
      </c>
      <c r="P158" s="345" t="str">
        <f t="shared" si="16"/>
        <v>Percentage of self-reported unmet needs for medical examination and main reasons declared</v>
      </c>
      <c r="Q158" s="345" t="str">
        <f>INDEX('CRM Indicators'!$L$2:$L$900,MATCH(C158,'CRM Indicators'!$N$2:$N$900,0))</f>
        <v>Percentage of self-reported unmet needs for medical examination and main reasons declared</v>
      </c>
      <c r="R158" s="345" t="s">
        <v>392</v>
      </c>
      <c r="S158" s="433">
        <f t="shared" si="17"/>
        <v>3</v>
      </c>
      <c r="T158" s="361" t="s">
        <v>102</v>
      </c>
      <c r="U158" s="361" t="s">
        <v>102</v>
      </c>
      <c r="V158" s="344" t="s">
        <v>396</v>
      </c>
      <c r="W158" s="433" t="s">
        <v>215</v>
      </c>
      <c r="X158" s="433" t="s">
        <v>395</v>
      </c>
      <c r="Y158" s="361">
        <v>2022</v>
      </c>
      <c r="Z158" s="361">
        <v>60</v>
      </c>
      <c r="AA158" s="344" t="s">
        <v>1854</v>
      </c>
      <c r="AB158" s="361" t="str">
        <f t="shared" si="13"/>
        <v/>
      </c>
      <c r="AC158" s="433" t="s">
        <v>62</v>
      </c>
      <c r="AD158" s="433" t="s">
        <v>53</v>
      </c>
      <c r="AE158" s="433" t="s">
        <v>76</v>
      </c>
      <c r="AF158" s="433" t="s">
        <v>59</v>
      </c>
      <c r="AG158" s="361" t="s">
        <v>62</v>
      </c>
      <c r="AH158" s="361" t="s">
        <v>62</v>
      </c>
      <c r="AI158" s="361" t="s">
        <v>49</v>
      </c>
      <c r="AJ158" s="361" t="s">
        <v>62</v>
      </c>
      <c r="AK158" s="361" t="s">
        <v>117</v>
      </c>
      <c r="AL158" s="361" t="s">
        <v>117</v>
      </c>
      <c r="AM158" s="361" t="s">
        <v>117</v>
      </c>
      <c r="AN158" s="361" t="s">
        <v>117</v>
      </c>
      <c r="AO158" s="361" t="s">
        <v>117</v>
      </c>
      <c r="AP158" s="361" t="s">
        <v>117</v>
      </c>
      <c r="AQ158" s="361" t="s">
        <v>117</v>
      </c>
      <c r="AR158" s="361" t="s">
        <v>117</v>
      </c>
      <c r="AS158" s="361" t="s">
        <v>117</v>
      </c>
      <c r="AT158" s="361" t="s">
        <v>117</v>
      </c>
      <c r="AU158" s="361" t="s">
        <v>117</v>
      </c>
      <c r="AV158" s="361" t="s">
        <v>117</v>
      </c>
      <c r="AW158" s="361" t="s">
        <v>63</v>
      </c>
      <c r="AX158" s="361" t="str">
        <f t="shared" si="14"/>
        <v xml:space="preserve">SEX, AGE, RESIDENCE, WEALTH, </v>
      </c>
      <c r="AZ158" s="344" t="e">
        <f>INDEX('Standard Outcome Indicators'!$C$2:$C$900,MATCH(AY158,'Standard Outcome Indicators'!$B$2:$B$708,0))</f>
        <v>#N/A</v>
      </c>
      <c r="BA158" s="344" t="e">
        <f>INDEX('Standard Outcome Indicators'!$F$2:$F$900,MATCH(AY158,'Standard Outcome Indicators'!$B$2:$B$708,0))</f>
        <v>#N/A</v>
      </c>
      <c r="BB158" s="344" t="e">
        <f>INDEX('Standard Outcome Indicators'!$H$2:$H$900,MATCH(AY158,'Standard Outcome Indicators'!$B$2:$B$708,0))</f>
        <v>#N/A</v>
      </c>
      <c r="BC158" s="344" t="e">
        <f>INDEX('Standard Outcome Indicators'!$Q$2:$Q$900,MATCH(AY158,'Standard Outcome Indicators'!$B$2:$B$708,0))</f>
        <v>#N/A</v>
      </c>
      <c r="BD158" s="344" t="e">
        <f>INDEX('Standard Outcome Indicators'!$R$2:$R$900,MATCH(AY158,'Standard Outcome Indicators'!$B$2:$B$708,0))</f>
        <v>#N/A</v>
      </c>
      <c r="BE158" s="344" t="e">
        <f>INDEX('Standard Outcome Indicators'!$S$2:$S$900,MATCH(AY158,'Standard Outcome Indicators'!$B$2:$B$708,0))</f>
        <v>#N/A</v>
      </c>
      <c r="BF158" s="344" t="e">
        <f>INDEX('Standard Outcome Indicators'!$T$2:$T$900,MATCH(AY158,'Standard Outcome Indicators'!$B$2:$B$708,0))</f>
        <v>#N/A</v>
      </c>
      <c r="BG158" s="344" t="e">
        <f>INDEX('Standard Outcome Indicators'!$U$2:$U$900,MATCH(AY158,'Standard Outcome Indicators'!$B$2:$B$708,0))</f>
        <v>#N/A</v>
      </c>
    </row>
    <row r="159" spans="1:59" ht="60.75">
      <c r="A159" s="387" t="s">
        <v>2132</v>
      </c>
      <c r="B159" s="388" t="s">
        <v>2133</v>
      </c>
      <c r="C159" s="344" t="s">
        <v>2197</v>
      </c>
      <c r="D159" s="438" t="s">
        <v>2198</v>
      </c>
      <c r="E159" s="345" t="s">
        <v>414</v>
      </c>
      <c r="F159" s="432" t="s">
        <v>59</v>
      </c>
      <c r="G159" s="433" t="str">
        <f>INDEX('Dashboard Indicators'!$P$2:$P$900,MATCH(C159,'Dashboard Indicators'!$I$2:$I$900,0))</f>
        <v>Yes</v>
      </c>
      <c r="H159" s="433"/>
      <c r="I159" s="433" t="s">
        <v>49</v>
      </c>
      <c r="J159" s="433" t="s">
        <v>49</v>
      </c>
      <c r="K159" s="433" t="s">
        <v>62</v>
      </c>
      <c r="L159" s="433" t="s">
        <v>62</v>
      </c>
      <c r="M159" s="433" t="s">
        <v>49</v>
      </c>
      <c r="N159" s="433" t="s">
        <v>49</v>
      </c>
      <c r="O159" s="345" t="s">
        <v>2188</v>
      </c>
      <c r="P159" s="345" t="str">
        <f t="shared" si="16"/>
        <v>Percentage of self-reported unmet needs for medical examination and main reasons declared</v>
      </c>
      <c r="Q159" s="345" t="s">
        <v>392</v>
      </c>
      <c r="R159" s="345" t="s">
        <v>392</v>
      </c>
      <c r="S159" s="433">
        <f t="shared" si="17"/>
        <v>3</v>
      </c>
      <c r="T159" s="361" t="s">
        <v>102</v>
      </c>
      <c r="U159" s="361" t="s">
        <v>63</v>
      </c>
      <c r="V159" s="344" t="s">
        <v>396</v>
      </c>
      <c r="W159" s="433" t="s">
        <v>63</v>
      </c>
      <c r="X159" s="433" t="s">
        <v>63</v>
      </c>
      <c r="Y159" s="361">
        <v>2022</v>
      </c>
      <c r="Z159" s="361">
        <v>60</v>
      </c>
      <c r="AA159" s="344" t="s">
        <v>1854</v>
      </c>
      <c r="AB159" s="361" t="str">
        <f t="shared" si="13"/>
        <v/>
      </c>
      <c r="AC159" s="433" t="s">
        <v>63</v>
      </c>
      <c r="AD159" s="433" t="s">
        <v>63</v>
      </c>
      <c r="AE159" s="433" t="s">
        <v>63</v>
      </c>
      <c r="AF159" s="433" t="s">
        <v>63</v>
      </c>
      <c r="AG159" s="361" t="s">
        <v>62</v>
      </c>
      <c r="AH159" s="361" t="s">
        <v>62</v>
      </c>
      <c r="AI159" s="361" t="s">
        <v>49</v>
      </c>
      <c r="AJ159" s="361" t="s">
        <v>62</v>
      </c>
      <c r="AK159" s="361" t="s">
        <v>63</v>
      </c>
      <c r="AL159" s="361" t="s">
        <v>63</v>
      </c>
      <c r="AM159" s="361" t="s">
        <v>63</v>
      </c>
      <c r="AN159" s="361" t="s">
        <v>63</v>
      </c>
      <c r="AO159" s="361" t="s">
        <v>63</v>
      </c>
      <c r="AP159" s="361" t="s">
        <v>63</v>
      </c>
      <c r="AQ159" s="361" t="s">
        <v>63</v>
      </c>
      <c r="AR159" s="361" t="s">
        <v>63</v>
      </c>
      <c r="AS159" s="361" t="s">
        <v>63</v>
      </c>
      <c r="AT159" s="361" t="s">
        <v>63</v>
      </c>
      <c r="AU159" s="361" t="s">
        <v>63</v>
      </c>
      <c r="AV159" s="361" t="s">
        <v>63</v>
      </c>
      <c r="AW159" s="361" t="s">
        <v>63</v>
      </c>
      <c r="AX159" s="361" t="str">
        <f t="shared" si="14"/>
        <v xml:space="preserve">SEX, AGE, RESIDENCE, WEALTH, </v>
      </c>
      <c r="AZ159" s="344" t="e">
        <f>INDEX('Standard Outcome Indicators'!$C$2:$C$900,MATCH(AY159,'Standard Outcome Indicators'!$B$2:$B$708,0))</f>
        <v>#N/A</v>
      </c>
      <c r="BA159" s="344" t="e">
        <f>INDEX('Standard Outcome Indicators'!$F$2:$F$900,MATCH(AY159,'Standard Outcome Indicators'!$B$2:$B$708,0))</f>
        <v>#N/A</v>
      </c>
      <c r="BB159" s="344" t="e">
        <f>INDEX('Standard Outcome Indicators'!$H$2:$H$900,MATCH(AY159,'Standard Outcome Indicators'!$B$2:$B$708,0))</f>
        <v>#N/A</v>
      </c>
      <c r="BC159" s="344" t="e">
        <f>INDEX('Standard Outcome Indicators'!$Q$2:$Q$900,MATCH(AY159,'Standard Outcome Indicators'!$B$2:$B$708,0))</f>
        <v>#N/A</v>
      </c>
      <c r="BD159" s="344" t="e">
        <f>INDEX('Standard Outcome Indicators'!$R$2:$R$900,MATCH(AY159,'Standard Outcome Indicators'!$B$2:$B$708,0))</f>
        <v>#N/A</v>
      </c>
      <c r="BE159" s="344" t="e">
        <f>INDEX('Standard Outcome Indicators'!$S$2:$S$900,MATCH(AY159,'Standard Outcome Indicators'!$B$2:$B$708,0))</f>
        <v>#N/A</v>
      </c>
      <c r="BF159" s="344" t="e">
        <f>INDEX('Standard Outcome Indicators'!$T$2:$T$900,MATCH(AY159,'Standard Outcome Indicators'!$B$2:$B$708,0))</f>
        <v>#N/A</v>
      </c>
      <c r="BG159" s="344" t="e">
        <f>INDEX('Standard Outcome Indicators'!$U$2:$U$900,MATCH(AY159,'Standard Outcome Indicators'!$B$2:$B$708,0))</f>
        <v>#N/A</v>
      </c>
    </row>
    <row r="160" spans="1:59" ht="106.5">
      <c r="A160" s="387" t="s">
        <v>2132</v>
      </c>
      <c r="B160" s="388" t="s">
        <v>2133</v>
      </c>
      <c r="C160" s="344" t="s">
        <v>417</v>
      </c>
      <c r="D160" s="438" t="s">
        <v>2199</v>
      </c>
      <c r="E160" s="345" t="s">
        <v>418</v>
      </c>
      <c r="F160" s="433" t="s">
        <v>59</v>
      </c>
      <c r="G160" s="433"/>
      <c r="H160" s="433"/>
      <c r="I160" s="433" t="s">
        <v>49</v>
      </c>
      <c r="J160" s="433" t="s">
        <v>49</v>
      </c>
      <c r="K160" s="433" t="s">
        <v>49</v>
      </c>
      <c r="L160" s="433" t="s">
        <v>49</v>
      </c>
      <c r="M160" s="433" t="s">
        <v>49</v>
      </c>
      <c r="N160" s="433" t="s">
        <v>49</v>
      </c>
      <c r="O160" s="345"/>
      <c r="P160" s="345" t="str">
        <f t="shared" si="16"/>
        <v>Coverage of treatment interventions for substance use disorders - SDG 3.5.1</v>
      </c>
      <c r="R160" s="345"/>
      <c r="S160" s="433">
        <f t="shared" si="17"/>
        <v>1</v>
      </c>
      <c r="T160" s="361" t="s">
        <v>16</v>
      </c>
      <c r="U160" s="361" t="s">
        <v>313</v>
      </c>
      <c r="V160" s="344" t="s">
        <v>420</v>
      </c>
      <c r="W160" s="433" t="s">
        <v>84</v>
      </c>
      <c r="X160" s="433" t="s">
        <v>56</v>
      </c>
      <c r="Y160" s="361">
        <v>2017</v>
      </c>
      <c r="Z160" s="361" t="s">
        <v>2127</v>
      </c>
      <c r="AA160" s="344" t="s">
        <v>2200</v>
      </c>
      <c r="AB160" s="361" t="str">
        <f t="shared" si="13"/>
        <v>3.5.1</v>
      </c>
      <c r="AD160" s="433" t="s">
        <v>53</v>
      </c>
      <c r="AE160" s="433" t="s">
        <v>76</v>
      </c>
      <c r="AF160" s="433" t="s">
        <v>53</v>
      </c>
      <c r="AG160" s="361" t="s">
        <v>49</v>
      </c>
      <c r="AH160" s="361" t="s">
        <v>49</v>
      </c>
      <c r="AI160" s="361" t="s">
        <v>49</v>
      </c>
      <c r="AJ160" s="361" t="s">
        <v>49</v>
      </c>
      <c r="AK160" s="361" t="s">
        <v>117</v>
      </c>
      <c r="AL160" s="361" t="s">
        <v>117</v>
      </c>
      <c r="AM160" s="361" t="s">
        <v>117</v>
      </c>
      <c r="AN160" s="361" t="s">
        <v>117</v>
      </c>
      <c r="AO160" s="361" t="s">
        <v>117</v>
      </c>
      <c r="AP160" s="361" t="s">
        <v>117</v>
      </c>
      <c r="AQ160" s="361" t="s">
        <v>117</v>
      </c>
      <c r="AR160" s="361" t="s">
        <v>117</v>
      </c>
      <c r="AS160" s="361" t="s">
        <v>117</v>
      </c>
      <c r="AT160" s="361" t="s">
        <v>117</v>
      </c>
      <c r="AU160" s="361" t="s">
        <v>117</v>
      </c>
      <c r="AV160" s="361" t="s">
        <v>117</v>
      </c>
      <c r="AW160" s="361" t="s">
        <v>421</v>
      </c>
      <c r="AX160" s="361" t="str">
        <f t="shared" si="14"/>
        <v>SEX, AGE, RESIDENCE, WEALTH, TREATMENT INTERVENTIONS (PHARMACOLOGICAL, PSYCHOSOCIAL, REHABILITATION AND AFTERCARE)</v>
      </c>
      <c r="AZ160" s="344" t="e">
        <f>INDEX('Standard Outcome Indicators'!$C$2:$C$900,MATCH(AY160,'Standard Outcome Indicators'!$B$2:$B$708,0))</f>
        <v>#N/A</v>
      </c>
      <c r="BA160" s="344" t="e">
        <f>INDEX('Standard Outcome Indicators'!$F$2:$F$900,MATCH(AY160,'Standard Outcome Indicators'!$B$2:$B$708,0))</f>
        <v>#N/A</v>
      </c>
      <c r="BB160" s="344" t="e">
        <f>INDEX('Standard Outcome Indicators'!$H$2:$H$900,MATCH(AY160,'Standard Outcome Indicators'!$B$2:$B$708,0))</f>
        <v>#N/A</v>
      </c>
      <c r="BC160" s="344" t="e">
        <f>INDEX('Standard Outcome Indicators'!$Q$2:$Q$900,MATCH(AY160,'Standard Outcome Indicators'!$B$2:$B$708,0))</f>
        <v>#N/A</v>
      </c>
      <c r="BD160" s="344" t="e">
        <f>INDEX('Standard Outcome Indicators'!$R$2:$R$900,MATCH(AY160,'Standard Outcome Indicators'!$B$2:$B$708,0))</f>
        <v>#N/A</v>
      </c>
      <c r="BE160" s="344" t="e">
        <f>INDEX('Standard Outcome Indicators'!$S$2:$S$900,MATCH(AY160,'Standard Outcome Indicators'!$B$2:$B$708,0))</f>
        <v>#N/A</v>
      </c>
      <c r="BF160" s="344" t="e">
        <f>INDEX('Standard Outcome Indicators'!$T$2:$T$900,MATCH(AY160,'Standard Outcome Indicators'!$B$2:$B$708,0))</f>
        <v>#N/A</v>
      </c>
      <c r="BG160" s="344" t="e">
        <f>INDEX('Standard Outcome Indicators'!$U$2:$U$900,MATCH(AY160,'Standard Outcome Indicators'!$B$2:$B$708,0))</f>
        <v>#N/A</v>
      </c>
    </row>
    <row r="161" spans="1:59" ht="259.5">
      <c r="A161" s="387" t="s">
        <v>2132</v>
      </c>
      <c r="B161" s="388" t="s">
        <v>2133</v>
      </c>
      <c r="C161" s="344" t="s">
        <v>2201</v>
      </c>
      <c r="D161" s="438" t="s">
        <v>2202</v>
      </c>
      <c r="E161" s="345" t="s">
        <v>2202</v>
      </c>
      <c r="F161" s="433"/>
      <c r="G161" s="433"/>
      <c r="H161" s="433"/>
      <c r="I161" s="478" t="e">
        <v>#N/A</v>
      </c>
      <c r="J161" s="478" t="e">
        <v>#N/A</v>
      </c>
      <c r="K161" s="478" t="e">
        <v>#N/A</v>
      </c>
      <c r="L161" s="478" t="e">
        <v>#N/A</v>
      </c>
      <c r="M161" s="478" t="e">
        <v>#N/A</v>
      </c>
      <c r="N161" s="478"/>
      <c r="O161" s="345"/>
      <c r="P161" s="345" t="str">
        <f>IF(F161="Yes", IF(Q161="", D161, Q161), "")</f>
        <v/>
      </c>
      <c r="R161" s="345"/>
      <c r="S161" s="433" t="str">
        <f t="shared" si="17"/>
        <v/>
      </c>
      <c r="T161" s="361" t="s">
        <v>16</v>
      </c>
      <c r="U161" s="361" t="s">
        <v>63</v>
      </c>
      <c r="V161" s="344" t="s">
        <v>2203</v>
      </c>
      <c r="W161" s="433" t="s">
        <v>63</v>
      </c>
      <c r="X161" s="433" t="s">
        <v>63</v>
      </c>
      <c r="Y161" s="361">
        <v>2015</v>
      </c>
      <c r="Z161" s="361" t="s">
        <v>1820</v>
      </c>
      <c r="AA161" s="345" t="s">
        <v>2204</v>
      </c>
      <c r="AB161" s="361" t="str">
        <f t="shared" si="13"/>
        <v>3.3.4</v>
      </c>
      <c r="AC161" s="433" t="s">
        <v>63</v>
      </c>
      <c r="AD161" s="433" t="s">
        <v>63</v>
      </c>
      <c r="AE161" s="433" t="s">
        <v>63</v>
      </c>
      <c r="AF161" s="433" t="s">
        <v>63</v>
      </c>
      <c r="AG161" s="361" t="s">
        <v>49</v>
      </c>
      <c r="AH161" s="361" t="s">
        <v>49</v>
      </c>
      <c r="AI161" s="361" t="s">
        <v>49</v>
      </c>
      <c r="AJ161" s="361" t="s">
        <v>49</v>
      </c>
      <c r="AK161" s="361" t="s">
        <v>63</v>
      </c>
      <c r="AL161" s="361" t="s">
        <v>63</v>
      </c>
      <c r="AM161" s="361" t="s">
        <v>63</v>
      </c>
      <c r="AN161" s="361" t="s">
        <v>63</v>
      </c>
      <c r="AO161" s="361" t="s">
        <v>63</v>
      </c>
      <c r="AP161" s="361" t="s">
        <v>63</v>
      </c>
      <c r="AQ161" s="361" t="s">
        <v>63</v>
      </c>
      <c r="AR161" s="361" t="s">
        <v>63</v>
      </c>
      <c r="AS161" s="361" t="s">
        <v>63</v>
      </c>
      <c r="AT161" s="361" t="s">
        <v>63</v>
      </c>
      <c r="AU161" s="361" t="s">
        <v>63</v>
      </c>
      <c r="AV161" s="361" t="s">
        <v>63</v>
      </c>
      <c r="AW161" s="361" t="s">
        <v>63</v>
      </c>
      <c r="AX161" s="361" t="str">
        <f t="shared" si="14"/>
        <v xml:space="preserve">SEX, AGE, RESIDENCE, WEALTH, </v>
      </c>
      <c r="AZ161" s="344" t="e">
        <f>INDEX('Standard Outcome Indicators'!$C$2:$C$900,MATCH(AY161,'Standard Outcome Indicators'!$B$2:$B$708,0))</f>
        <v>#N/A</v>
      </c>
      <c r="BA161" s="344" t="e">
        <f>INDEX('Standard Outcome Indicators'!$F$2:$F$900,MATCH(AY161,'Standard Outcome Indicators'!$B$2:$B$708,0))</f>
        <v>#N/A</v>
      </c>
      <c r="BB161" s="344" t="e">
        <f>INDEX('Standard Outcome Indicators'!$H$2:$H$900,MATCH(AY161,'Standard Outcome Indicators'!$B$2:$B$708,0))</f>
        <v>#N/A</v>
      </c>
      <c r="BC161" s="344" t="e">
        <f>INDEX('Standard Outcome Indicators'!$Q$2:$Q$900,MATCH(AY161,'Standard Outcome Indicators'!$B$2:$B$708,0))</f>
        <v>#N/A</v>
      </c>
      <c r="BD161" s="344" t="e">
        <f>INDEX('Standard Outcome Indicators'!$R$2:$R$900,MATCH(AY161,'Standard Outcome Indicators'!$B$2:$B$708,0))</f>
        <v>#N/A</v>
      </c>
      <c r="BE161" s="344" t="e">
        <f>INDEX('Standard Outcome Indicators'!$S$2:$S$900,MATCH(AY161,'Standard Outcome Indicators'!$B$2:$B$708,0))</f>
        <v>#N/A</v>
      </c>
      <c r="BF161" s="344" t="e">
        <f>INDEX('Standard Outcome Indicators'!$T$2:$T$900,MATCH(AY161,'Standard Outcome Indicators'!$B$2:$B$708,0))</f>
        <v>#N/A</v>
      </c>
      <c r="BG161" s="344" t="e">
        <f>INDEX('Standard Outcome Indicators'!$U$2:$U$900,MATCH(AY161,'Standard Outcome Indicators'!$B$2:$B$708,0))</f>
        <v>#N/A</v>
      </c>
    </row>
    <row r="162" spans="1:59" ht="259.5">
      <c r="A162" s="387" t="s">
        <v>2132</v>
      </c>
      <c r="B162" s="388" t="s">
        <v>2133</v>
      </c>
      <c r="C162" s="344" t="s">
        <v>2205</v>
      </c>
      <c r="D162" s="438" t="s">
        <v>2206</v>
      </c>
      <c r="E162" s="345" t="s">
        <v>2207</v>
      </c>
      <c r="F162" s="433"/>
      <c r="G162" s="433"/>
      <c r="H162" s="433"/>
      <c r="I162" s="478" t="e">
        <v>#N/A</v>
      </c>
      <c r="J162" s="478" t="e">
        <v>#N/A</v>
      </c>
      <c r="K162" s="478" t="e">
        <v>#N/A</v>
      </c>
      <c r="L162" s="478" t="e">
        <v>#N/A</v>
      </c>
      <c r="M162" s="478" t="e">
        <v>#N/A</v>
      </c>
      <c r="N162" s="478"/>
      <c r="O162" s="345"/>
      <c r="P162" s="345" t="str">
        <f>IF(F162="Yes", IF(Q162="", D162, Q162), "")</f>
        <v/>
      </c>
      <c r="R162" s="345"/>
      <c r="S162" s="433" t="str">
        <f t="shared" si="17"/>
        <v/>
      </c>
      <c r="T162" s="361" t="s">
        <v>16</v>
      </c>
      <c r="U162" s="361" t="s">
        <v>63</v>
      </c>
      <c r="V162" s="344" t="s">
        <v>2208</v>
      </c>
      <c r="W162" s="433" t="s">
        <v>63</v>
      </c>
      <c r="X162" s="433" t="s">
        <v>63</v>
      </c>
      <c r="Y162" s="361">
        <v>2021</v>
      </c>
      <c r="Z162" s="361" t="s">
        <v>1820</v>
      </c>
      <c r="AA162" s="345" t="s">
        <v>2135</v>
      </c>
      <c r="AB162" s="361" t="str">
        <f t="shared" si="13"/>
        <v>3.3.2</v>
      </c>
      <c r="AC162" s="433" t="s">
        <v>63</v>
      </c>
      <c r="AD162" s="433" t="s">
        <v>63</v>
      </c>
      <c r="AE162" s="433" t="s">
        <v>63</v>
      </c>
      <c r="AF162" s="433" t="s">
        <v>63</v>
      </c>
      <c r="AG162" s="361" t="s">
        <v>49</v>
      </c>
      <c r="AH162" s="361" t="s">
        <v>49</v>
      </c>
      <c r="AI162" s="361" t="s">
        <v>49</v>
      </c>
      <c r="AJ162" s="361" t="s">
        <v>49</v>
      </c>
      <c r="AK162" s="361" t="s">
        <v>63</v>
      </c>
      <c r="AL162" s="361" t="s">
        <v>63</v>
      </c>
      <c r="AM162" s="361" t="s">
        <v>63</v>
      </c>
      <c r="AN162" s="361" t="s">
        <v>63</v>
      </c>
      <c r="AO162" s="361" t="s">
        <v>63</v>
      </c>
      <c r="AP162" s="361" t="s">
        <v>63</v>
      </c>
      <c r="AQ162" s="361" t="s">
        <v>63</v>
      </c>
      <c r="AR162" s="361" t="s">
        <v>63</v>
      </c>
      <c r="AS162" s="361" t="s">
        <v>63</v>
      </c>
      <c r="AT162" s="361" t="s">
        <v>63</v>
      </c>
      <c r="AU162" s="361" t="s">
        <v>63</v>
      </c>
      <c r="AV162" s="361" t="s">
        <v>63</v>
      </c>
      <c r="AW162" s="361" t="s">
        <v>63</v>
      </c>
      <c r="AX162" s="361" t="str">
        <f t="shared" si="14"/>
        <v xml:space="preserve">SEX, AGE, RESIDENCE, WEALTH, </v>
      </c>
      <c r="AZ162" s="344" t="e">
        <f>INDEX('Standard Outcome Indicators'!$C$2:$C$900,MATCH(AY162,'Standard Outcome Indicators'!$B$2:$B$708,0))</f>
        <v>#N/A</v>
      </c>
      <c r="BA162" s="344" t="e">
        <f>INDEX('Standard Outcome Indicators'!$F$2:$F$900,MATCH(AY162,'Standard Outcome Indicators'!$B$2:$B$708,0))</f>
        <v>#N/A</v>
      </c>
      <c r="BB162" s="344" t="e">
        <f>INDEX('Standard Outcome Indicators'!$H$2:$H$900,MATCH(AY162,'Standard Outcome Indicators'!$B$2:$B$708,0))</f>
        <v>#N/A</v>
      </c>
      <c r="BC162" s="344" t="e">
        <f>INDEX('Standard Outcome Indicators'!$Q$2:$Q$900,MATCH(AY162,'Standard Outcome Indicators'!$B$2:$B$708,0))</f>
        <v>#N/A</v>
      </c>
      <c r="BD162" s="344" t="e">
        <f>INDEX('Standard Outcome Indicators'!$R$2:$R$900,MATCH(AY162,'Standard Outcome Indicators'!$B$2:$B$708,0))</f>
        <v>#N/A</v>
      </c>
      <c r="BE162" s="344" t="e">
        <f>INDEX('Standard Outcome Indicators'!$S$2:$S$900,MATCH(AY162,'Standard Outcome Indicators'!$B$2:$B$708,0))</f>
        <v>#N/A</v>
      </c>
      <c r="BF162" s="344" t="e">
        <f>INDEX('Standard Outcome Indicators'!$T$2:$T$900,MATCH(AY162,'Standard Outcome Indicators'!$B$2:$B$708,0))</f>
        <v>#N/A</v>
      </c>
      <c r="BG162" s="344" t="e">
        <f>INDEX('Standard Outcome Indicators'!$U$2:$U$900,MATCH(AY162,'Standard Outcome Indicators'!$B$2:$B$708,0))</f>
        <v>#N/A</v>
      </c>
    </row>
    <row r="163" spans="1:59" ht="30.75">
      <c r="A163" s="387" t="s">
        <v>2132</v>
      </c>
      <c r="B163" s="390" t="s">
        <v>2209</v>
      </c>
      <c r="C163" s="344" t="s">
        <v>425</v>
      </c>
      <c r="D163" s="438" t="s">
        <v>2210</v>
      </c>
      <c r="E163" s="345" t="s">
        <v>426</v>
      </c>
      <c r="F163" s="433" t="s">
        <v>59</v>
      </c>
      <c r="G163" s="433" t="str">
        <f>INDEX('Dashboard Indicators'!$P$2:$P$900,MATCH(C163,'Dashboard Indicators'!$I$2:$I$900,0))</f>
        <v>Yes</v>
      </c>
      <c r="H163" s="433" t="str">
        <f>INDEX('Dashboard Indicators'!$O$2:$O$900,MATCH(C163,'Dashboard Indicators'!$I$2:$I$900,0))</f>
        <v>Yes</v>
      </c>
      <c r="I163" s="433" t="s">
        <v>49</v>
      </c>
      <c r="J163" s="433" t="s">
        <v>49</v>
      </c>
      <c r="K163" s="433" t="s">
        <v>49</v>
      </c>
      <c r="L163" s="433" t="s">
        <v>49</v>
      </c>
      <c r="M163" s="433" t="s">
        <v>49</v>
      </c>
      <c r="N163" s="433" t="s">
        <v>49</v>
      </c>
      <c r="O163" s="345" t="s">
        <v>2210</v>
      </c>
      <c r="P163" s="345" t="str">
        <f t="shared" ref="P163:P191" si="18">IF(F163&lt;&gt;"", IF(Q163="", D163, Q163), "")</f>
        <v>Stillbirth rate</v>
      </c>
      <c r="R163" s="345"/>
      <c r="S163" s="433">
        <f t="shared" si="17"/>
        <v>1</v>
      </c>
      <c r="T163" s="361" t="s">
        <v>1372</v>
      </c>
      <c r="U163" s="361" t="s">
        <v>429</v>
      </c>
      <c r="V163" s="344" t="s">
        <v>428</v>
      </c>
      <c r="W163" s="433" t="s">
        <v>84</v>
      </c>
      <c r="X163" s="433" t="s">
        <v>56</v>
      </c>
      <c r="Y163" s="361">
        <v>2021</v>
      </c>
      <c r="Z163" s="361" t="s">
        <v>1820</v>
      </c>
      <c r="AA163" s="344" t="s">
        <v>2135</v>
      </c>
      <c r="AB163" s="361" t="str">
        <f t="shared" si="13"/>
        <v/>
      </c>
      <c r="AD163" s="433" t="s">
        <v>53</v>
      </c>
      <c r="AE163" s="433" t="s">
        <v>427</v>
      </c>
      <c r="AF163" s="433" t="s">
        <v>53</v>
      </c>
      <c r="AG163" s="361" t="s">
        <v>49</v>
      </c>
      <c r="AH163" s="361" t="s">
        <v>49</v>
      </c>
      <c r="AI163" s="361" t="s">
        <v>49</v>
      </c>
      <c r="AJ163" s="361" t="s">
        <v>49</v>
      </c>
      <c r="AK163" s="361" t="s">
        <v>117</v>
      </c>
      <c r="AL163" s="361" t="s">
        <v>117</v>
      </c>
      <c r="AM163" s="361" t="s">
        <v>117</v>
      </c>
      <c r="AN163" s="361" t="s">
        <v>117</v>
      </c>
      <c r="AO163" s="361" t="s">
        <v>117</v>
      </c>
      <c r="AP163" s="361" t="s">
        <v>117</v>
      </c>
      <c r="AQ163" s="361" t="s">
        <v>117</v>
      </c>
      <c r="AR163" s="361" t="s">
        <v>117</v>
      </c>
      <c r="AS163" s="361" t="s">
        <v>117</v>
      </c>
      <c r="AT163" s="361" t="s">
        <v>117</v>
      </c>
      <c r="AU163" s="361" t="s">
        <v>117</v>
      </c>
      <c r="AV163" s="361" t="s">
        <v>117</v>
      </c>
      <c r="AW163" s="361" t="s">
        <v>80</v>
      </c>
      <c r="AX163" s="361" t="str">
        <f t="shared" si="14"/>
        <v xml:space="preserve">SEX, AGE, RESIDENCE, WEALTH,    </v>
      </c>
      <c r="AZ163" s="344" t="e">
        <f>INDEX('Standard Outcome Indicators'!$C$2:$C$900,MATCH(AY163,'Standard Outcome Indicators'!$B$2:$B$708,0))</f>
        <v>#N/A</v>
      </c>
      <c r="BA163" s="344" t="e">
        <f>INDEX('Standard Outcome Indicators'!$F$2:$F$900,MATCH(AY163,'Standard Outcome Indicators'!$B$2:$B$708,0))</f>
        <v>#N/A</v>
      </c>
      <c r="BB163" s="344" t="e">
        <f>INDEX('Standard Outcome Indicators'!$H$2:$H$900,MATCH(AY163,'Standard Outcome Indicators'!$B$2:$B$708,0))</f>
        <v>#N/A</v>
      </c>
      <c r="BC163" s="344" t="e">
        <f>INDEX('Standard Outcome Indicators'!$Q$2:$Q$900,MATCH(AY163,'Standard Outcome Indicators'!$B$2:$B$708,0))</f>
        <v>#N/A</v>
      </c>
      <c r="BD163" s="344" t="e">
        <f>INDEX('Standard Outcome Indicators'!$R$2:$R$900,MATCH(AY163,'Standard Outcome Indicators'!$B$2:$B$708,0))</f>
        <v>#N/A</v>
      </c>
      <c r="BE163" s="344" t="e">
        <f>INDEX('Standard Outcome Indicators'!$S$2:$S$900,MATCH(AY163,'Standard Outcome Indicators'!$B$2:$B$708,0))</f>
        <v>#N/A</v>
      </c>
      <c r="BF163" s="344" t="e">
        <f>INDEX('Standard Outcome Indicators'!$T$2:$T$900,MATCH(AY163,'Standard Outcome Indicators'!$B$2:$B$708,0))</f>
        <v>#N/A</v>
      </c>
      <c r="BG163" s="344" t="e">
        <f>INDEX('Standard Outcome Indicators'!$U$2:$U$900,MATCH(AY163,'Standard Outcome Indicators'!$B$2:$B$708,0))</f>
        <v>#N/A</v>
      </c>
    </row>
    <row r="164" spans="1:59" ht="91.5">
      <c r="A164" s="387" t="s">
        <v>2132</v>
      </c>
      <c r="B164" s="390" t="s">
        <v>2209</v>
      </c>
      <c r="C164" s="376" t="s">
        <v>431</v>
      </c>
      <c r="D164" s="440" t="s">
        <v>2211</v>
      </c>
      <c r="E164" s="345" t="s">
        <v>432</v>
      </c>
      <c r="F164" s="432" t="s">
        <v>59</v>
      </c>
      <c r="G164" s="432" t="str">
        <f>INDEX('Dashboard Indicators'!$P$2:$P$900,MATCH(C164,'Dashboard Indicators'!$I$2:$I$900,0))</f>
        <v>Yes</v>
      </c>
      <c r="H164" s="432" t="str">
        <f>INDEX('Dashboard Indicators'!$O$2:$O$900,MATCH(C164,'Dashboard Indicators'!$I$2:$I$900,0))</f>
        <v>Yes</v>
      </c>
      <c r="I164" s="433" t="s">
        <v>62</v>
      </c>
      <c r="J164" s="433" t="s">
        <v>49</v>
      </c>
      <c r="K164" s="433" t="s">
        <v>49</v>
      </c>
      <c r="L164" s="433" t="s">
        <v>49</v>
      </c>
      <c r="M164" s="433" t="s">
        <v>49</v>
      </c>
      <c r="N164" s="433" t="s">
        <v>49</v>
      </c>
      <c r="O164" s="370" t="s">
        <v>2212</v>
      </c>
      <c r="P164" s="345" t="str">
        <f t="shared" si="18"/>
        <v>Neonatal mortality rate - SDG 3.2.2</v>
      </c>
      <c r="R164" s="345"/>
      <c r="S164" s="433">
        <f t="shared" si="17"/>
        <v>1</v>
      </c>
      <c r="T164" s="361" t="s">
        <v>1372</v>
      </c>
      <c r="U164" s="361" t="s">
        <v>429</v>
      </c>
      <c r="V164" s="344" t="s">
        <v>435</v>
      </c>
      <c r="W164" s="433" t="s">
        <v>391</v>
      </c>
      <c r="X164" s="433" t="s">
        <v>78</v>
      </c>
      <c r="Y164" s="361">
        <v>2021</v>
      </c>
      <c r="Z164" s="361" t="s">
        <v>1762</v>
      </c>
      <c r="AA164" s="344" t="s">
        <v>2213</v>
      </c>
      <c r="AB164" s="361" t="str">
        <f t="shared" si="13"/>
        <v>3.2.2</v>
      </c>
      <c r="AD164" s="433" t="s">
        <v>357</v>
      </c>
      <c r="AE164" s="433" t="s">
        <v>434</v>
      </c>
      <c r="AF164" s="433" t="s">
        <v>53</v>
      </c>
      <c r="AG164" s="361" t="s">
        <v>49</v>
      </c>
      <c r="AH164" s="361" t="s">
        <v>49</v>
      </c>
      <c r="AI164" s="361" t="s">
        <v>49</v>
      </c>
      <c r="AJ164" s="361" t="s">
        <v>49</v>
      </c>
      <c r="AK164" s="361" t="s">
        <v>117</v>
      </c>
      <c r="AL164" s="361" t="s">
        <v>117</v>
      </c>
      <c r="AM164" s="361" t="s">
        <v>117</v>
      </c>
      <c r="AN164" s="361" t="s">
        <v>117</v>
      </c>
      <c r="AO164" s="361" t="s">
        <v>117</v>
      </c>
      <c r="AP164" s="361" t="s">
        <v>117</v>
      </c>
      <c r="AQ164" s="361" t="s">
        <v>117</v>
      </c>
      <c r="AR164" s="361" t="s">
        <v>117</v>
      </c>
      <c r="AS164" s="361" t="s">
        <v>117</v>
      </c>
      <c r="AT164" s="361" t="s">
        <v>117</v>
      </c>
      <c r="AU164" s="361" t="s">
        <v>117</v>
      </c>
      <c r="AV164" s="361" t="s">
        <v>117</v>
      </c>
      <c r="AW164" s="361" t="s">
        <v>80</v>
      </c>
      <c r="AX164" s="361" t="str">
        <f t="shared" si="14"/>
        <v xml:space="preserve">SEX, AGE, RESIDENCE, WEALTH,    </v>
      </c>
      <c r="AZ164" s="344" t="e">
        <f>INDEX('Standard Outcome Indicators'!$C$2:$C$900,MATCH(AY164,'Standard Outcome Indicators'!$B$2:$B$708,0))</f>
        <v>#N/A</v>
      </c>
      <c r="BA164" s="344" t="e">
        <f>INDEX('Standard Outcome Indicators'!$F$2:$F$900,MATCH(AY164,'Standard Outcome Indicators'!$B$2:$B$708,0))</f>
        <v>#N/A</v>
      </c>
      <c r="BB164" s="344" t="e">
        <f>INDEX('Standard Outcome Indicators'!$H$2:$H$900,MATCH(AY164,'Standard Outcome Indicators'!$B$2:$B$708,0))</f>
        <v>#N/A</v>
      </c>
      <c r="BC164" s="344" t="e">
        <f>INDEX('Standard Outcome Indicators'!$Q$2:$Q$900,MATCH(AY164,'Standard Outcome Indicators'!$B$2:$B$708,0))</f>
        <v>#N/A</v>
      </c>
      <c r="BD164" s="344" t="e">
        <f>INDEX('Standard Outcome Indicators'!$R$2:$R$900,MATCH(AY164,'Standard Outcome Indicators'!$B$2:$B$708,0))</f>
        <v>#N/A</v>
      </c>
      <c r="BE164" s="344" t="e">
        <f>INDEX('Standard Outcome Indicators'!$S$2:$S$900,MATCH(AY164,'Standard Outcome Indicators'!$B$2:$B$708,0))</f>
        <v>#N/A</v>
      </c>
      <c r="BF164" s="344" t="e">
        <f>INDEX('Standard Outcome Indicators'!$T$2:$T$900,MATCH(AY164,'Standard Outcome Indicators'!$B$2:$B$708,0))</f>
        <v>#N/A</v>
      </c>
      <c r="BG164" s="344" t="e">
        <f>INDEX('Standard Outcome Indicators'!$U$2:$U$900,MATCH(AY164,'Standard Outcome Indicators'!$B$2:$B$708,0))</f>
        <v>#N/A</v>
      </c>
    </row>
    <row r="165" spans="1:59" ht="30.75">
      <c r="A165" s="387" t="s">
        <v>2132</v>
      </c>
      <c r="B165" s="390" t="s">
        <v>2209</v>
      </c>
      <c r="C165" s="344" t="s">
        <v>437</v>
      </c>
      <c r="D165" s="438" t="s">
        <v>2214</v>
      </c>
      <c r="E165" s="345" t="s">
        <v>438</v>
      </c>
      <c r="F165" s="433" t="s">
        <v>59</v>
      </c>
      <c r="G165" s="433"/>
      <c r="H165" s="433"/>
      <c r="I165" s="433" t="s">
        <v>49</v>
      </c>
      <c r="J165" s="433" t="s">
        <v>49</v>
      </c>
      <c r="K165" s="433" t="s">
        <v>49</v>
      </c>
      <c r="L165" s="433" t="s">
        <v>49</v>
      </c>
      <c r="M165" s="433" t="s">
        <v>49</v>
      </c>
      <c r="N165" s="433" t="s">
        <v>49</v>
      </c>
      <c r="O165" s="345"/>
      <c r="P165" s="345" t="str">
        <f t="shared" si="18"/>
        <v>Neonatal deaths (% of under-five deaths)</v>
      </c>
      <c r="R165" s="345"/>
      <c r="S165" s="433">
        <f t="shared" si="17"/>
        <v>1</v>
      </c>
      <c r="T165" s="361" t="s">
        <v>1372</v>
      </c>
      <c r="U165" s="361" t="s">
        <v>429</v>
      </c>
      <c r="V165" s="344" t="s">
        <v>440</v>
      </c>
      <c r="W165" s="433" t="s">
        <v>391</v>
      </c>
      <c r="X165" s="433" t="s">
        <v>78</v>
      </c>
      <c r="Y165" s="361">
        <v>2021</v>
      </c>
      <c r="Z165" s="361" t="s">
        <v>1762</v>
      </c>
      <c r="AA165" s="344" t="s">
        <v>2215</v>
      </c>
      <c r="AB165" s="361" t="str">
        <f t="shared" si="13"/>
        <v/>
      </c>
      <c r="AD165" s="433" t="s">
        <v>53</v>
      </c>
      <c r="AE165" s="433" t="s">
        <v>439</v>
      </c>
      <c r="AF165" s="433" t="s">
        <v>53</v>
      </c>
      <c r="AG165" s="361" t="s">
        <v>49</v>
      </c>
      <c r="AH165" s="361" t="s">
        <v>49</v>
      </c>
      <c r="AI165" s="361" t="s">
        <v>49</v>
      </c>
      <c r="AJ165" s="361" t="s">
        <v>49</v>
      </c>
      <c r="AK165" s="361" t="s">
        <v>117</v>
      </c>
      <c r="AL165" s="361" t="s">
        <v>117</v>
      </c>
      <c r="AM165" s="361" t="s">
        <v>117</v>
      </c>
      <c r="AN165" s="361" t="s">
        <v>117</v>
      </c>
      <c r="AO165" s="361" t="s">
        <v>117</v>
      </c>
      <c r="AP165" s="361" t="s">
        <v>117</v>
      </c>
      <c r="AQ165" s="361" t="s">
        <v>117</v>
      </c>
      <c r="AR165" s="361" t="s">
        <v>117</v>
      </c>
      <c r="AS165" s="361" t="s">
        <v>117</v>
      </c>
      <c r="AT165" s="361" t="s">
        <v>117</v>
      </c>
      <c r="AU165" s="361" t="s">
        <v>117</v>
      </c>
      <c r="AV165" s="361" t="s">
        <v>117</v>
      </c>
      <c r="AW165" s="361" t="s">
        <v>71</v>
      </c>
      <c r="AX165" s="361" t="str">
        <f t="shared" si="14"/>
        <v xml:space="preserve">SEX, AGE, RESIDENCE, WEALTH,   </v>
      </c>
      <c r="AZ165" s="344" t="e">
        <f>INDEX('Standard Outcome Indicators'!$C$2:$C$900,MATCH(AY165,'Standard Outcome Indicators'!$B$2:$B$708,0))</f>
        <v>#N/A</v>
      </c>
      <c r="BA165" s="344" t="e">
        <f>INDEX('Standard Outcome Indicators'!$F$2:$F$900,MATCH(AY165,'Standard Outcome Indicators'!$B$2:$B$708,0))</f>
        <v>#N/A</v>
      </c>
      <c r="BB165" s="344" t="e">
        <f>INDEX('Standard Outcome Indicators'!$H$2:$H$900,MATCH(AY165,'Standard Outcome Indicators'!$B$2:$B$708,0))</f>
        <v>#N/A</v>
      </c>
      <c r="BC165" s="344" t="e">
        <f>INDEX('Standard Outcome Indicators'!$Q$2:$Q$900,MATCH(AY165,'Standard Outcome Indicators'!$B$2:$B$708,0))</f>
        <v>#N/A</v>
      </c>
      <c r="BD165" s="344" t="e">
        <f>INDEX('Standard Outcome Indicators'!$R$2:$R$900,MATCH(AY165,'Standard Outcome Indicators'!$B$2:$B$708,0))</f>
        <v>#N/A</v>
      </c>
      <c r="BE165" s="344" t="e">
        <f>INDEX('Standard Outcome Indicators'!$S$2:$S$900,MATCH(AY165,'Standard Outcome Indicators'!$B$2:$B$708,0))</f>
        <v>#N/A</v>
      </c>
      <c r="BF165" s="344" t="e">
        <f>INDEX('Standard Outcome Indicators'!$T$2:$T$900,MATCH(AY165,'Standard Outcome Indicators'!$B$2:$B$708,0))</f>
        <v>#N/A</v>
      </c>
      <c r="BG165" s="344" t="e">
        <f>INDEX('Standard Outcome Indicators'!$U$2:$U$900,MATCH(AY165,'Standard Outcome Indicators'!$B$2:$B$708,0))</f>
        <v>#N/A</v>
      </c>
    </row>
    <row r="166" spans="1:59" ht="30.75">
      <c r="A166" s="387" t="s">
        <v>2132</v>
      </c>
      <c r="B166" s="390" t="s">
        <v>2209</v>
      </c>
      <c r="C166" s="344" t="s">
        <v>442</v>
      </c>
      <c r="D166" s="438" t="s">
        <v>2216</v>
      </c>
      <c r="E166" s="345" t="s">
        <v>443</v>
      </c>
      <c r="F166" s="433" t="s">
        <v>59</v>
      </c>
      <c r="G166" s="433" t="s">
        <v>59</v>
      </c>
      <c r="H166" s="433" t="str">
        <f>INDEX('Dashboard Indicators'!$O$2:$O$900,MATCH(C166,'Dashboard Indicators'!$I$2:$I$900,0))</f>
        <v>Yes</v>
      </c>
      <c r="I166" s="433" t="s">
        <v>49</v>
      </c>
      <c r="J166" s="433" t="s">
        <v>49</v>
      </c>
      <c r="K166" s="433" t="s">
        <v>49</v>
      </c>
      <c r="L166" s="433" t="s">
        <v>49</v>
      </c>
      <c r="M166" s="433" t="s">
        <v>49</v>
      </c>
      <c r="N166" s="433" t="s">
        <v>49</v>
      </c>
      <c r="O166" s="345" t="s">
        <v>2216</v>
      </c>
      <c r="P166" s="345" t="str">
        <f t="shared" si="18"/>
        <v>Infant mortality rate</v>
      </c>
      <c r="R166" s="345"/>
      <c r="S166" s="433">
        <f t="shared" si="17"/>
        <v>1</v>
      </c>
      <c r="T166" s="361" t="s">
        <v>1372</v>
      </c>
      <c r="U166" s="361" t="s">
        <v>429</v>
      </c>
      <c r="V166" s="344" t="s">
        <v>444</v>
      </c>
      <c r="W166" s="433" t="s">
        <v>391</v>
      </c>
      <c r="X166" s="433" t="s">
        <v>78</v>
      </c>
      <c r="Y166" s="361">
        <v>2021</v>
      </c>
      <c r="Z166" s="361" t="s">
        <v>1762</v>
      </c>
      <c r="AA166" s="344" t="s">
        <v>2213</v>
      </c>
      <c r="AB166" s="361" t="str">
        <f t="shared" si="13"/>
        <v/>
      </c>
      <c r="AD166" s="433" t="s">
        <v>357</v>
      </c>
      <c r="AE166" s="433" t="s">
        <v>427</v>
      </c>
      <c r="AF166" s="433" t="s">
        <v>59</v>
      </c>
      <c r="AG166" s="361" t="s">
        <v>62</v>
      </c>
      <c r="AH166" s="361" t="s">
        <v>49</v>
      </c>
      <c r="AI166" s="361" t="s">
        <v>49</v>
      </c>
      <c r="AJ166" s="361" t="s">
        <v>49</v>
      </c>
      <c r="AK166" s="361" t="s">
        <v>117</v>
      </c>
      <c r="AL166" s="361" t="s">
        <v>117</v>
      </c>
      <c r="AM166" s="361" t="s">
        <v>117</v>
      </c>
      <c r="AN166" s="361" t="s">
        <v>117</v>
      </c>
      <c r="AO166" s="361" t="s">
        <v>117</v>
      </c>
      <c r="AP166" s="361" t="s">
        <v>117</v>
      </c>
      <c r="AQ166" s="361" t="s">
        <v>117</v>
      </c>
      <c r="AR166" s="361" t="s">
        <v>117</v>
      </c>
      <c r="AS166" s="361" t="s">
        <v>117</v>
      </c>
      <c r="AT166" s="361" t="s">
        <v>117</v>
      </c>
      <c r="AU166" s="361" t="s">
        <v>117</v>
      </c>
      <c r="AV166" s="361" t="s">
        <v>117</v>
      </c>
      <c r="AW166" s="361" t="s">
        <v>71</v>
      </c>
      <c r="AX166" s="361" t="str">
        <f t="shared" si="14"/>
        <v xml:space="preserve">SEX, AGE, RESIDENCE, WEALTH,   </v>
      </c>
      <c r="AZ166" s="344" t="e">
        <f>INDEX('Standard Outcome Indicators'!$C$2:$C$900,MATCH(AY166,'Standard Outcome Indicators'!$B$2:$B$708,0))</f>
        <v>#N/A</v>
      </c>
      <c r="BA166" s="344" t="e">
        <f>INDEX('Standard Outcome Indicators'!$F$2:$F$900,MATCH(AY166,'Standard Outcome Indicators'!$B$2:$B$708,0))</f>
        <v>#N/A</v>
      </c>
      <c r="BB166" s="344" t="e">
        <f>INDEX('Standard Outcome Indicators'!$H$2:$H$900,MATCH(AY166,'Standard Outcome Indicators'!$B$2:$B$708,0))</f>
        <v>#N/A</v>
      </c>
      <c r="BC166" s="344" t="e">
        <f>INDEX('Standard Outcome Indicators'!$Q$2:$Q$900,MATCH(AY166,'Standard Outcome Indicators'!$B$2:$B$708,0))</f>
        <v>#N/A</v>
      </c>
      <c r="BD166" s="344" t="e">
        <f>INDEX('Standard Outcome Indicators'!$R$2:$R$900,MATCH(AY166,'Standard Outcome Indicators'!$B$2:$B$708,0))</f>
        <v>#N/A</v>
      </c>
      <c r="BE166" s="344" t="e">
        <f>INDEX('Standard Outcome Indicators'!$S$2:$S$900,MATCH(AY166,'Standard Outcome Indicators'!$B$2:$B$708,0))</f>
        <v>#N/A</v>
      </c>
      <c r="BF166" s="344" t="e">
        <f>INDEX('Standard Outcome Indicators'!$T$2:$T$900,MATCH(AY166,'Standard Outcome Indicators'!$B$2:$B$708,0))</f>
        <v>#N/A</v>
      </c>
      <c r="BG166" s="344" t="e">
        <f>INDEX('Standard Outcome Indicators'!$U$2:$U$900,MATCH(AY166,'Standard Outcome Indicators'!$B$2:$B$708,0))</f>
        <v>#N/A</v>
      </c>
    </row>
    <row r="167" spans="1:59" ht="30.75">
      <c r="A167" s="387" t="s">
        <v>2132</v>
      </c>
      <c r="B167" s="390" t="s">
        <v>2209</v>
      </c>
      <c r="C167" s="344" t="s">
        <v>446</v>
      </c>
      <c r="D167" s="438" t="s">
        <v>2217</v>
      </c>
      <c r="E167" s="345" t="s">
        <v>447</v>
      </c>
      <c r="F167" s="433" t="s">
        <v>59</v>
      </c>
      <c r="G167" s="433" t="str">
        <f>INDEX('Dashboard Indicators'!$P$2:$P$900,MATCH(C167,'Dashboard Indicators'!$I$2:$I$900,0))</f>
        <v>Yes</v>
      </c>
      <c r="H167" s="433" t="str">
        <f>INDEX('Dashboard Indicators'!$O$2:$O$900,MATCH(C167,'Dashboard Indicators'!$I$2:$I$900,0))</f>
        <v>Yes</v>
      </c>
      <c r="I167" s="433" t="s">
        <v>62</v>
      </c>
      <c r="J167" s="433" t="s">
        <v>62</v>
      </c>
      <c r="K167" s="433" t="s">
        <v>49</v>
      </c>
      <c r="L167" s="433" t="s">
        <v>49</v>
      </c>
      <c r="M167" s="433" t="s">
        <v>49</v>
      </c>
      <c r="N167" s="433" t="s">
        <v>49</v>
      </c>
      <c r="O167" s="345" t="s">
        <v>2218</v>
      </c>
      <c r="P167" s="345" t="str">
        <f t="shared" si="18"/>
        <v>Under-five mortality rate - SDG 3.2.1</v>
      </c>
      <c r="R167" s="345"/>
      <c r="S167" s="433">
        <f t="shared" si="17"/>
        <v>1</v>
      </c>
      <c r="T167" s="361" t="s">
        <v>1372</v>
      </c>
      <c r="U167" s="361" t="s">
        <v>429</v>
      </c>
      <c r="V167" s="344" t="s">
        <v>449</v>
      </c>
      <c r="W167" s="433" t="s">
        <v>391</v>
      </c>
      <c r="X167" s="433" t="s">
        <v>78</v>
      </c>
      <c r="Y167" s="361">
        <v>2021</v>
      </c>
      <c r="Z167" s="361" t="s">
        <v>1762</v>
      </c>
      <c r="AA167" s="344" t="s">
        <v>2213</v>
      </c>
      <c r="AB167" s="361" t="str">
        <f t="shared" si="13"/>
        <v>3.2.1</v>
      </c>
      <c r="AD167" s="433" t="s">
        <v>53</v>
      </c>
      <c r="AE167" s="433" t="s">
        <v>434</v>
      </c>
      <c r="AF167" s="433" t="s">
        <v>59</v>
      </c>
      <c r="AG167" s="361" t="s">
        <v>62</v>
      </c>
      <c r="AH167" s="361" t="s">
        <v>49</v>
      </c>
      <c r="AI167" s="361" t="s">
        <v>49</v>
      </c>
      <c r="AJ167" s="361" t="s">
        <v>62</v>
      </c>
      <c r="AK167" s="361" t="s">
        <v>117</v>
      </c>
      <c r="AL167" s="361" t="s">
        <v>117</v>
      </c>
      <c r="AM167" s="361" t="s">
        <v>117</v>
      </c>
      <c r="AN167" s="361" t="s">
        <v>117</v>
      </c>
      <c r="AO167" s="361" t="s">
        <v>117</v>
      </c>
      <c r="AP167" s="361" t="s">
        <v>117</v>
      </c>
      <c r="AQ167" s="361" t="s">
        <v>117</v>
      </c>
      <c r="AR167" s="361" t="s">
        <v>117</v>
      </c>
      <c r="AS167" s="361" t="s">
        <v>117</v>
      </c>
      <c r="AT167" s="361" t="s">
        <v>117</v>
      </c>
      <c r="AU167" s="361" t="s">
        <v>117</v>
      </c>
      <c r="AV167" s="361" t="s">
        <v>117</v>
      </c>
      <c r="AW167" s="361" t="s">
        <v>71</v>
      </c>
      <c r="AX167" s="361" t="str">
        <f t="shared" si="14"/>
        <v xml:space="preserve">SEX, AGE, RESIDENCE, WEALTH,   </v>
      </c>
      <c r="AZ167" s="344" t="e">
        <f>INDEX('Standard Outcome Indicators'!$C$2:$C$900,MATCH(AY167,'Standard Outcome Indicators'!$B$2:$B$708,0))</f>
        <v>#N/A</v>
      </c>
      <c r="BA167" s="344" t="e">
        <f>INDEX('Standard Outcome Indicators'!$F$2:$F$900,MATCH(AY167,'Standard Outcome Indicators'!$B$2:$B$708,0))</f>
        <v>#N/A</v>
      </c>
      <c r="BB167" s="344" t="e">
        <f>INDEX('Standard Outcome Indicators'!$H$2:$H$900,MATCH(AY167,'Standard Outcome Indicators'!$B$2:$B$708,0))</f>
        <v>#N/A</v>
      </c>
      <c r="BC167" s="344" t="e">
        <f>INDEX('Standard Outcome Indicators'!$Q$2:$Q$900,MATCH(AY167,'Standard Outcome Indicators'!$B$2:$B$708,0))</f>
        <v>#N/A</v>
      </c>
      <c r="BD167" s="344" t="e">
        <f>INDEX('Standard Outcome Indicators'!$R$2:$R$900,MATCH(AY167,'Standard Outcome Indicators'!$B$2:$B$708,0))</f>
        <v>#N/A</v>
      </c>
      <c r="BE167" s="344" t="e">
        <f>INDEX('Standard Outcome Indicators'!$S$2:$S$900,MATCH(AY167,'Standard Outcome Indicators'!$B$2:$B$708,0))</f>
        <v>#N/A</v>
      </c>
      <c r="BF167" s="344" t="e">
        <f>INDEX('Standard Outcome Indicators'!$T$2:$T$900,MATCH(AY167,'Standard Outcome Indicators'!$B$2:$B$708,0))</f>
        <v>#N/A</v>
      </c>
      <c r="BG167" s="344" t="e">
        <f>INDEX('Standard Outcome Indicators'!$U$2:$U$900,MATCH(AY167,'Standard Outcome Indicators'!$B$2:$B$708,0))</f>
        <v>#N/A</v>
      </c>
    </row>
    <row r="168" spans="1:59" ht="30.75">
      <c r="A168" s="387" t="s">
        <v>2132</v>
      </c>
      <c r="B168" s="390" t="s">
        <v>2209</v>
      </c>
      <c r="C168" s="344" t="s">
        <v>453</v>
      </c>
      <c r="D168" s="438" t="s">
        <v>2219</v>
      </c>
      <c r="E168" s="345" t="s">
        <v>454</v>
      </c>
      <c r="F168" s="433" t="s">
        <v>59</v>
      </c>
      <c r="G168" s="433" t="str">
        <f>INDEX('Dashboard Indicators'!$P$2:$P$900,MATCH(C168,'Dashboard Indicators'!$I$2:$I$900,0))</f>
        <v>Yes</v>
      </c>
      <c r="H168" s="432"/>
      <c r="I168" s="433" t="s">
        <v>49</v>
      </c>
      <c r="J168" s="433" t="s">
        <v>49</v>
      </c>
      <c r="K168" s="433" t="s">
        <v>49</v>
      </c>
      <c r="L168" s="433" t="s">
        <v>49</v>
      </c>
      <c r="M168" s="433" t="s">
        <v>49</v>
      </c>
      <c r="N168" s="433" t="s">
        <v>49</v>
      </c>
      <c r="O168" s="345" t="s">
        <v>2219</v>
      </c>
      <c r="P168" s="345" t="str">
        <f t="shared" si="18"/>
        <v>Number of under-five deaths and causes of death</v>
      </c>
      <c r="Q168" s="345" t="s">
        <v>2220</v>
      </c>
      <c r="R168" s="345"/>
      <c r="S168" s="433">
        <f t="shared" si="17"/>
        <v>2</v>
      </c>
      <c r="T168" s="361" t="s">
        <v>1372</v>
      </c>
      <c r="U168" s="361" t="s">
        <v>429</v>
      </c>
      <c r="V168" s="344" t="s">
        <v>455</v>
      </c>
      <c r="W168" s="433" t="s">
        <v>84</v>
      </c>
      <c r="X168" s="433" t="s">
        <v>78</v>
      </c>
      <c r="Y168" s="361">
        <v>2021</v>
      </c>
      <c r="Z168" s="361" t="s">
        <v>1762</v>
      </c>
      <c r="AA168" s="344" t="s">
        <v>2213</v>
      </c>
      <c r="AB168" s="361" t="str">
        <f t="shared" si="13"/>
        <v/>
      </c>
      <c r="AD168" s="433" t="s">
        <v>53</v>
      </c>
      <c r="AE168" s="433" t="s">
        <v>439</v>
      </c>
      <c r="AF168" s="433" t="s">
        <v>53</v>
      </c>
      <c r="AG168" s="361" t="s">
        <v>62</v>
      </c>
      <c r="AH168" s="361" t="s">
        <v>49</v>
      </c>
      <c r="AI168" s="361" t="s">
        <v>49</v>
      </c>
      <c r="AJ168" s="361" t="s">
        <v>62</v>
      </c>
      <c r="AK168" s="361" t="s">
        <v>117</v>
      </c>
      <c r="AL168" s="361" t="s">
        <v>117</v>
      </c>
      <c r="AM168" s="361" t="s">
        <v>117</v>
      </c>
      <c r="AN168" s="361" t="s">
        <v>117</v>
      </c>
      <c r="AO168" s="361" t="s">
        <v>117</v>
      </c>
      <c r="AP168" s="361" t="s">
        <v>117</v>
      </c>
      <c r="AQ168" s="361" t="s">
        <v>117</v>
      </c>
      <c r="AR168" s="361" t="s">
        <v>117</v>
      </c>
      <c r="AS168" s="361" t="s">
        <v>117</v>
      </c>
      <c r="AT168" s="361" t="s">
        <v>117</v>
      </c>
      <c r="AU168" s="361" t="s">
        <v>117</v>
      </c>
      <c r="AV168" s="361" t="s">
        <v>117</v>
      </c>
      <c r="AW168" s="361" t="s">
        <v>71</v>
      </c>
      <c r="AX168" s="361" t="str">
        <f t="shared" si="14"/>
        <v xml:space="preserve">SEX, AGE, RESIDENCE, WEALTH,   </v>
      </c>
      <c r="AZ168" s="344" t="e">
        <f>INDEX('Standard Outcome Indicators'!$C$2:$C$900,MATCH(AY168,'Standard Outcome Indicators'!$B$2:$B$708,0))</f>
        <v>#N/A</v>
      </c>
      <c r="BA168" s="344" t="e">
        <f>INDEX('Standard Outcome Indicators'!$F$2:$F$900,MATCH(AY168,'Standard Outcome Indicators'!$B$2:$B$708,0))</f>
        <v>#N/A</v>
      </c>
      <c r="BB168" s="344" t="e">
        <f>INDEX('Standard Outcome Indicators'!$H$2:$H$900,MATCH(AY168,'Standard Outcome Indicators'!$B$2:$B$708,0))</f>
        <v>#N/A</v>
      </c>
      <c r="BC168" s="344" t="e">
        <f>INDEX('Standard Outcome Indicators'!$Q$2:$Q$900,MATCH(AY168,'Standard Outcome Indicators'!$B$2:$B$708,0))</f>
        <v>#N/A</v>
      </c>
      <c r="BD168" s="344" t="e">
        <f>INDEX('Standard Outcome Indicators'!$R$2:$R$900,MATCH(AY168,'Standard Outcome Indicators'!$B$2:$B$708,0))</f>
        <v>#N/A</v>
      </c>
      <c r="BE168" s="344" t="e">
        <f>INDEX('Standard Outcome Indicators'!$S$2:$S$900,MATCH(AY168,'Standard Outcome Indicators'!$B$2:$B$708,0))</f>
        <v>#N/A</v>
      </c>
      <c r="BF168" s="344" t="e">
        <f>INDEX('Standard Outcome Indicators'!$T$2:$T$900,MATCH(AY168,'Standard Outcome Indicators'!$B$2:$B$708,0))</f>
        <v>#N/A</v>
      </c>
      <c r="BG168" s="344" t="e">
        <f>INDEX('Standard Outcome Indicators'!$U$2:$U$900,MATCH(AY168,'Standard Outcome Indicators'!$B$2:$B$708,0))</f>
        <v>#N/A</v>
      </c>
    </row>
    <row r="169" spans="1:59" ht="45.75">
      <c r="A169" s="387" t="s">
        <v>2132</v>
      </c>
      <c r="B169" s="390" t="s">
        <v>2209</v>
      </c>
      <c r="C169" s="344" t="s">
        <v>457</v>
      </c>
      <c r="D169" s="438" t="s">
        <v>2221</v>
      </c>
      <c r="E169" s="345" t="s">
        <v>458</v>
      </c>
      <c r="F169" s="433" t="s">
        <v>59</v>
      </c>
      <c r="G169" s="433" t="str">
        <f>INDEX('Dashboard Indicators'!$P$2:$P$900,MATCH(C169,'Dashboard Indicators'!$I$2:$I$900,0))</f>
        <v>Yes</v>
      </c>
      <c r="H169" s="433"/>
      <c r="I169" s="433" t="s">
        <v>49</v>
      </c>
      <c r="J169" s="433" t="s">
        <v>49</v>
      </c>
      <c r="K169" s="433" t="s">
        <v>49</v>
      </c>
      <c r="L169" s="433" t="s">
        <v>49</v>
      </c>
      <c r="M169" s="433" t="s">
        <v>49</v>
      </c>
      <c r="N169" s="433" t="s">
        <v>49</v>
      </c>
      <c r="O169" s="345" t="s">
        <v>2222</v>
      </c>
      <c r="P169" s="345" t="str">
        <f t="shared" si="18"/>
        <v>Number of under-five deaths and causes of death</v>
      </c>
      <c r="Q169" s="345" t="s">
        <v>2220</v>
      </c>
      <c r="R169" s="345" t="s">
        <v>2223</v>
      </c>
      <c r="S169" s="433">
        <f t="shared" si="17"/>
        <v>3</v>
      </c>
      <c r="T169" s="361" t="s">
        <v>603</v>
      </c>
      <c r="U169" s="361" t="s">
        <v>429</v>
      </c>
      <c r="V169" s="344" t="s">
        <v>2224</v>
      </c>
      <c r="W169" s="433" t="s">
        <v>84</v>
      </c>
      <c r="X169" s="433" t="s">
        <v>78</v>
      </c>
      <c r="Y169" s="361">
        <v>2017</v>
      </c>
      <c r="Z169" s="361" t="s">
        <v>1982</v>
      </c>
      <c r="AA169" s="344" t="s">
        <v>2225</v>
      </c>
      <c r="AB169" s="361" t="str">
        <f t="shared" si="13"/>
        <v/>
      </c>
      <c r="AD169" s="433" t="s">
        <v>53</v>
      </c>
      <c r="AE169" s="433" t="s">
        <v>439</v>
      </c>
      <c r="AF169" s="433" t="s">
        <v>53</v>
      </c>
      <c r="AG169" s="361" t="s">
        <v>49</v>
      </c>
      <c r="AH169" s="361" t="s">
        <v>49</v>
      </c>
      <c r="AI169" s="361" t="s">
        <v>49</v>
      </c>
      <c r="AJ169" s="361" t="s">
        <v>49</v>
      </c>
      <c r="AK169" s="361" t="s">
        <v>117</v>
      </c>
      <c r="AL169" s="361" t="s">
        <v>117</v>
      </c>
      <c r="AM169" s="361" t="s">
        <v>117</v>
      </c>
      <c r="AN169" s="361" t="s">
        <v>117</v>
      </c>
      <c r="AO169" s="361" t="s">
        <v>117</v>
      </c>
      <c r="AP169" s="361" t="s">
        <v>117</v>
      </c>
      <c r="AQ169" s="361" t="s">
        <v>117</v>
      </c>
      <c r="AR169" s="361" t="s">
        <v>117</v>
      </c>
      <c r="AS169" s="361" t="s">
        <v>117</v>
      </c>
      <c r="AT169" s="361" t="s">
        <v>117</v>
      </c>
      <c r="AU169" s="361" t="s">
        <v>117</v>
      </c>
      <c r="AV169" s="361" t="s">
        <v>117</v>
      </c>
      <c r="AW169" s="361" t="s">
        <v>71</v>
      </c>
      <c r="AX169" s="361" t="str">
        <f t="shared" si="14"/>
        <v xml:space="preserve">SEX, AGE, RESIDENCE, WEALTH,   </v>
      </c>
      <c r="AZ169" s="344" t="e">
        <f>INDEX('Standard Outcome Indicators'!$C$2:$C$900,MATCH(AY169,'Standard Outcome Indicators'!$B$2:$B$708,0))</f>
        <v>#N/A</v>
      </c>
      <c r="BA169" s="344" t="e">
        <f>INDEX('Standard Outcome Indicators'!$F$2:$F$900,MATCH(AY169,'Standard Outcome Indicators'!$B$2:$B$708,0))</f>
        <v>#N/A</v>
      </c>
      <c r="BB169" s="344" t="e">
        <f>INDEX('Standard Outcome Indicators'!$H$2:$H$900,MATCH(AY169,'Standard Outcome Indicators'!$B$2:$B$708,0))</f>
        <v>#N/A</v>
      </c>
      <c r="BC169" s="344" t="e">
        <f>INDEX('Standard Outcome Indicators'!$Q$2:$Q$900,MATCH(AY169,'Standard Outcome Indicators'!$B$2:$B$708,0))</f>
        <v>#N/A</v>
      </c>
      <c r="BD169" s="344" t="e">
        <f>INDEX('Standard Outcome Indicators'!$R$2:$R$900,MATCH(AY169,'Standard Outcome Indicators'!$B$2:$B$708,0))</f>
        <v>#N/A</v>
      </c>
      <c r="BE169" s="344" t="e">
        <f>INDEX('Standard Outcome Indicators'!$S$2:$S$900,MATCH(AY169,'Standard Outcome Indicators'!$B$2:$B$708,0))</f>
        <v>#N/A</v>
      </c>
      <c r="BF169" s="344" t="e">
        <f>INDEX('Standard Outcome Indicators'!$T$2:$T$900,MATCH(AY169,'Standard Outcome Indicators'!$B$2:$B$708,0))</f>
        <v>#N/A</v>
      </c>
      <c r="BG169" s="344" t="e">
        <f>INDEX('Standard Outcome Indicators'!$U$2:$U$900,MATCH(AY169,'Standard Outcome Indicators'!$B$2:$B$708,0))</f>
        <v>#N/A</v>
      </c>
    </row>
    <row r="170" spans="1:59" ht="45.75">
      <c r="A170" s="387" t="s">
        <v>2132</v>
      </c>
      <c r="B170" s="390" t="s">
        <v>2209</v>
      </c>
      <c r="C170" s="344" t="s">
        <v>460</v>
      </c>
      <c r="D170" s="438" t="s">
        <v>2226</v>
      </c>
      <c r="E170" s="345" t="s">
        <v>458</v>
      </c>
      <c r="F170" s="433" t="s">
        <v>59</v>
      </c>
      <c r="G170" s="433" t="str">
        <f>INDEX('Dashboard Indicators'!$P$2:$P$900,MATCH(C170,'Dashboard Indicators'!$I$2:$I$900,0))</f>
        <v>Yes</v>
      </c>
      <c r="H170" s="433"/>
      <c r="I170" s="433" t="s">
        <v>49</v>
      </c>
      <c r="J170" s="433" t="s">
        <v>49</v>
      </c>
      <c r="K170" s="433" t="s">
        <v>49</v>
      </c>
      <c r="L170" s="433" t="s">
        <v>49</v>
      </c>
      <c r="M170" s="433" t="s">
        <v>49</v>
      </c>
      <c r="N170" s="433" t="s">
        <v>49</v>
      </c>
      <c r="O170" s="345" t="s">
        <v>2222</v>
      </c>
      <c r="P170" s="345" t="str">
        <f t="shared" si="18"/>
        <v>Number of under-five deaths and causes of death</v>
      </c>
      <c r="Q170" s="345" t="s">
        <v>2220</v>
      </c>
      <c r="R170" s="345" t="s">
        <v>2223</v>
      </c>
      <c r="S170" s="433">
        <f t="shared" si="17"/>
        <v>3</v>
      </c>
      <c r="T170" s="361" t="s">
        <v>603</v>
      </c>
      <c r="U170" s="361" t="s">
        <v>429</v>
      </c>
      <c r="V170" s="344" t="s">
        <v>2224</v>
      </c>
      <c r="W170" s="433" t="s">
        <v>84</v>
      </c>
      <c r="X170" s="433" t="s">
        <v>78</v>
      </c>
      <c r="Y170" s="361">
        <v>2017</v>
      </c>
      <c r="Z170" s="361" t="s">
        <v>1982</v>
      </c>
      <c r="AA170" s="344" t="s">
        <v>2225</v>
      </c>
      <c r="AB170" s="361" t="str">
        <f t="shared" si="13"/>
        <v/>
      </c>
      <c r="AD170" s="433" t="s">
        <v>53</v>
      </c>
      <c r="AE170" s="433" t="s">
        <v>439</v>
      </c>
      <c r="AF170" s="433" t="s">
        <v>53</v>
      </c>
      <c r="AG170" s="361" t="s">
        <v>49</v>
      </c>
      <c r="AH170" s="361" t="s">
        <v>49</v>
      </c>
      <c r="AI170" s="361" t="s">
        <v>49</v>
      </c>
      <c r="AJ170" s="361" t="s">
        <v>49</v>
      </c>
      <c r="AK170" s="361" t="s">
        <v>117</v>
      </c>
      <c r="AL170" s="361" t="s">
        <v>117</v>
      </c>
      <c r="AM170" s="361" t="s">
        <v>117</v>
      </c>
      <c r="AN170" s="361" t="s">
        <v>117</v>
      </c>
      <c r="AO170" s="361" t="s">
        <v>117</v>
      </c>
      <c r="AP170" s="361" t="s">
        <v>117</v>
      </c>
      <c r="AQ170" s="361" t="s">
        <v>117</v>
      </c>
      <c r="AR170" s="361" t="s">
        <v>117</v>
      </c>
      <c r="AS170" s="361" t="s">
        <v>117</v>
      </c>
      <c r="AT170" s="361" t="s">
        <v>117</v>
      </c>
      <c r="AU170" s="361" t="s">
        <v>117</v>
      </c>
      <c r="AV170" s="361" t="s">
        <v>117</v>
      </c>
      <c r="AW170" s="361" t="s">
        <v>71</v>
      </c>
      <c r="AX170" s="361" t="str">
        <f t="shared" si="14"/>
        <v xml:space="preserve">SEX, AGE, RESIDENCE, WEALTH,   </v>
      </c>
      <c r="AZ170" s="344" t="e">
        <f>INDEX('Standard Outcome Indicators'!$C$2:$C$900,MATCH(AY170,'Standard Outcome Indicators'!$B$2:$B$708,0))</f>
        <v>#N/A</v>
      </c>
      <c r="BA170" s="344" t="e">
        <f>INDEX('Standard Outcome Indicators'!$F$2:$F$900,MATCH(AY170,'Standard Outcome Indicators'!$B$2:$B$708,0))</f>
        <v>#N/A</v>
      </c>
      <c r="BB170" s="344" t="e">
        <f>INDEX('Standard Outcome Indicators'!$H$2:$H$900,MATCH(AY170,'Standard Outcome Indicators'!$B$2:$B$708,0))</f>
        <v>#N/A</v>
      </c>
      <c r="BC170" s="344" t="e">
        <f>INDEX('Standard Outcome Indicators'!$Q$2:$Q$900,MATCH(AY170,'Standard Outcome Indicators'!$B$2:$B$708,0))</f>
        <v>#N/A</v>
      </c>
      <c r="BD170" s="344" t="e">
        <f>INDEX('Standard Outcome Indicators'!$R$2:$R$900,MATCH(AY170,'Standard Outcome Indicators'!$B$2:$B$708,0))</f>
        <v>#N/A</v>
      </c>
      <c r="BE170" s="344" t="e">
        <f>INDEX('Standard Outcome Indicators'!$S$2:$S$900,MATCH(AY170,'Standard Outcome Indicators'!$B$2:$B$708,0))</f>
        <v>#N/A</v>
      </c>
      <c r="BF170" s="344" t="e">
        <f>INDEX('Standard Outcome Indicators'!$T$2:$T$900,MATCH(AY170,'Standard Outcome Indicators'!$B$2:$B$708,0))</f>
        <v>#N/A</v>
      </c>
      <c r="BG170" s="344" t="e">
        <f>INDEX('Standard Outcome Indicators'!$U$2:$U$900,MATCH(AY170,'Standard Outcome Indicators'!$B$2:$B$708,0))</f>
        <v>#N/A</v>
      </c>
    </row>
    <row r="171" spans="1:59" ht="45.75">
      <c r="A171" s="387" t="s">
        <v>2132</v>
      </c>
      <c r="B171" s="390" t="s">
        <v>2209</v>
      </c>
      <c r="C171" s="344" t="s">
        <v>462</v>
      </c>
      <c r="D171" s="438" t="s">
        <v>2227</v>
      </c>
      <c r="E171" s="345" t="s">
        <v>458</v>
      </c>
      <c r="F171" s="433" t="s">
        <v>59</v>
      </c>
      <c r="G171" s="433" t="str">
        <f>INDEX('Dashboard Indicators'!$P$2:$P$900,MATCH(C171,'Dashboard Indicators'!$I$2:$I$900,0))</f>
        <v>Yes</v>
      </c>
      <c r="H171" s="433"/>
      <c r="I171" s="433" t="s">
        <v>49</v>
      </c>
      <c r="J171" s="433" t="s">
        <v>49</v>
      </c>
      <c r="K171" s="433" t="s">
        <v>49</v>
      </c>
      <c r="L171" s="433" t="s">
        <v>49</v>
      </c>
      <c r="M171" s="433" t="s">
        <v>49</v>
      </c>
      <c r="N171" s="433" t="s">
        <v>49</v>
      </c>
      <c r="O171" s="345" t="s">
        <v>2222</v>
      </c>
      <c r="P171" s="345" t="str">
        <f t="shared" si="18"/>
        <v>Number of under-five deaths and causes of death</v>
      </c>
      <c r="Q171" s="345" t="s">
        <v>2220</v>
      </c>
      <c r="R171" s="345" t="s">
        <v>2223</v>
      </c>
      <c r="S171" s="433">
        <f t="shared" si="17"/>
        <v>3</v>
      </c>
      <c r="T171" s="361" t="s">
        <v>603</v>
      </c>
      <c r="U171" s="361" t="s">
        <v>429</v>
      </c>
      <c r="V171" s="344" t="s">
        <v>2224</v>
      </c>
      <c r="W171" s="433" t="s">
        <v>84</v>
      </c>
      <c r="X171" s="433" t="s">
        <v>78</v>
      </c>
      <c r="Y171" s="361">
        <v>2015</v>
      </c>
      <c r="Z171" s="361" t="s">
        <v>2228</v>
      </c>
      <c r="AA171" s="344" t="s">
        <v>2229</v>
      </c>
      <c r="AB171" s="361" t="str">
        <f t="shared" si="13"/>
        <v/>
      </c>
      <c r="AD171" s="433" t="s">
        <v>53</v>
      </c>
      <c r="AE171" s="433" t="s">
        <v>439</v>
      </c>
      <c r="AF171" s="433" t="s">
        <v>53</v>
      </c>
      <c r="AG171" s="361" t="s">
        <v>49</v>
      </c>
      <c r="AH171" s="361" t="s">
        <v>49</v>
      </c>
      <c r="AI171" s="361" t="s">
        <v>49</v>
      </c>
      <c r="AJ171" s="361" t="s">
        <v>49</v>
      </c>
      <c r="AK171" s="361" t="s">
        <v>117</v>
      </c>
      <c r="AL171" s="361" t="s">
        <v>117</v>
      </c>
      <c r="AM171" s="361" t="s">
        <v>117</v>
      </c>
      <c r="AN171" s="361" t="s">
        <v>117</v>
      </c>
      <c r="AO171" s="361" t="s">
        <v>117</v>
      </c>
      <c r="AP171" s="361" t="s">
        <v>117</v>
      </c>
      <c r="AQ171" s="361" t="s">
        <v>117</v>
      </c>
      <c r="AR171" s="361" t="s">
        <v>117</v>
      </c>
      <c r="AS171" s="361" t="s">
        <v>117</v>
      </c>
      <c r="AT171" s="361" t="s">
        <v>117</v>
      </c>
      <c r="AU171" s="361" t="s">
        <v>117</v>
      </c>
      <c r="AV171" s="361" t="s">
        <v>117</v>
      </c>
      <c r="AW171" s="361" t="s">
        <v>71</v>
      </c>
      <c r="AX171" s="361" t="str">
        <f t="shared" si="14"/>
        <v xml:space="preserve">SEX, AGE, RESIDENCE, WEALTH,   </v>
      </c>
      <c r="AZ171" s="344" t="e">
        <f>INDEX('Standard Outcome Indicators'!$C$2:$C$900,MATCH(AY171,'Standard Outcome Indicators'!$B$2:$B$708,0))</f>
        <v>#N/A</v>
      </c>
      <c r="BA171" s="344" t="e">
        <f>INDEX('Standard Outcome Indicators'!$F$2:$F$900,MATCH(AY171,'Standard Outcome Indicators'!$B$2:$B$708,0))</f>
        <v>#N/A</v>
      </c>
      <c r="BB171" s="344" t="e">
        <f>INDEX('Standard Outcome Indicators'!$H$2:$H$900,MATCH(AY171,'Standard Outcome Indicators'!$B$2:$B$708,0))</f>
        <v>#N/A</v>
      </c>
      <c r="BC171" s="344" t="e">
        <f>INDEX('Standard Outcome Indicators'!$Q$2:$Q$900,MATCH(AY171,'Standard Outcome Indicators'!$B$2:$B$708,0))</f>
        <v>#N/A</v>
      </c>
      <c r="BD171" s="344" t="e">
        <f>INDEX('Standard Outcome Indicators'!$R$2:$R$900,MATCH(AY171,'Standard Outcome Indicators'!$B$2:$B$708,0))</f>
        <v>#N/A</v>
      </c>
      <c r="BE171" s="344" t="e">
        <f>INDEX('Standard Outcome Indicators'!$S$2:$S$900,MATCH(AY171,'Standard Outcome Indicators'!$B$2:$B$708,0))</f>
        <v>#N/A</v>
      </c>
      <c r="BF171" s="344" t="e">
        <f>INDEX('Standard Outcome Indicators'!$T$2:$T$900,MATCH(AY171,'Standard Outcome Indicators'!$B$2:$B$708,0))</f>
        <v>#N/A</v>
      </c>
      <c r="BG171" s="344" t="e">
        <f>INDEX('Standard Outcome Indicators'!$U$2:$U$900,MATCH(AY171,'Standard Outcome Indicators'!$B$2:$B$708,0))</f>
        <v>#N/A</v>
      </c>
    </row>
    <row r="172" spans="1:59" ht="45.75">
      <c r="A172" s="387" t="s">
        <v>2132</v>
      </c>
      <c r="B172" s="390" t="s">
        <v>2209</v>
      </c>
      <c r="C172" s="344" t="s">
        <v>464</v>
      </c>
      <c r="D172" s="438" t="s">
        <v>2230</v>
      </c>
      <c r="E172" s="345" t="s">
        <v>458</v>
      </c>
      <c r="F172" s="433" t="s">
        <v>59</v>
      </c>
      <c r="G172" s="433" t="str">
        <f>INDEX('Dashboard Indicators'!$P$2:$P$900,MATCH(C172,'Dashboard Indicators'!$I$2:$I$900,0))</f>
        <v>Yes</v>
      </c>
      <c r="H172" s="433"/>
      <c r="I172" s="433" t="s">
        <v>49</v>
      </c>
      <c r="J172" s="433" t="s">
        <v>49</v>
      </c>
      <c r="K172" s="433" t="s">
        <v>49</v>
      </c>
      <c r="L172" s="433" t="s">
        <v>49</v>
      </c>
      <c r="M172" s="433" t="s">
        <v>49</v>
      </c>
      <c r="N172" s="433" t="s">
        <v>49</v>
      </c>
      <c r="O172" s="345" t="s">
        <v>2222</v>
      </c>
      <c r="P172" s="345" t="str">
        <f t="shared" si="18"/>
        <v>Number of under-five deaths and causes of death</v>
      </c>
      <c r="Q172" s="345" t="s">
        <v>2220</v>
      </c>
      <c r="R172" s="345" t="s">
        <v>2223</v>
      </c>
      <c r="S172" s="433">
        <f t="shared" si="17"/>
        <v>3</v>
      </c>
      <c r="T172" s="361" t="s">
        <v>603</v>
      </c>
      <c r="U172" s="361" t="s">
        <v>429</v>
      </c>
      <c r="V172" s="344" t="s">
        <v>2224</v>
      </c>
      <c r="W172" s="433" t="s">
        <v>84</v>
      </c>
      <c r="X172" s="433" t="s">
        <v>78</v>
      </c>
      <c r="Y172" s="361">
        <v>2017</v>
      </c>
      <c r="Z172" s="361" t="s">
        <v>1982</v>
      </c>
      <c r="AA172" s="344" t="s">
        <v>2225</v>
      </c>
      <c r="AB172" s="361" t="str">
        <f t="shared" si="13"/>
        <v/>
      </c>
      <c r="AD172" s="433" t="s">
        <v>53</v>
      </c>
      <c r="AE172" s="433" t="s">
        <v>439</v>
      </c>
      <c r="AF172" s="433" t="s">
        <v>53</v>
      </c>
      <c r="AG172" s="361" t="s">
        <v>49</v>
      </c>
      <c r="AH172" s="361" t="s">
        <v>49</v>
      </c>
      <c r="AI172" s="361" t="s">
        <v>49</v>
      </c>
      <c r="AJ172" s="361" t="s">
        <v>49</v>
      </c>
      <c r="AK172" s="361" t="s">
        <v>117</v>
      </c>
      <c r="AL172" s="361" t="s">
        <v>117</v>
      </c>
      <c r="AM172" s="361" t="s">
        <v>117</v>
      </c>
      <c r="AN172" s="361" t="s">
        <v>117</v>
      </c>
      <c r="AO172" s="361" t="s">
        <v>117</v>
      </c>
      <c r="AP172" s="361" t="s">
        <v>117</v>
      </c>
      <c r="AQ172" s="361" t="s">
        <v>117</v>
      </c>
      <c r="AR172" s="361" t="s">
        <v>117</v>
      </c>
      <c r="AS172" s="361" t="s">
        <v>117</v>
      </c>
      <c r="AT172" s="361" t="s">
        <v>117</v>
      </c>
      <c r="AU172" s="361" t="s">
        <v>117</v>
      </c>
      <c r="AV172" s="361" t="s">
        <v>117</v>
      </c>
      <c r="AW172" s="361" t="s">
        <v>71</v>
      </c>
      <c r="AX172" s="361" t="str">
        <f t="shared" si="14"/>
        <v xml:space="preserve">SEX, AGE, RESIDENCE, WEALTH,   </v>
      </c>
      <c r="AZ172" s="344" t="e">
        <f>INDEX('Standard Outcome Indicators'!$C$2:$C$900,MATCH(AY172,'Standard Outcome Indicators'!$B$2:$B$708,0))</f>
        <v>#N/A</v>
      </c>
      <c r="BA172" s="344" t="e">
        <f>INDEX('Standard Outcome Indicators'!$F$2:$F$900,MATCH(AY172,'Standard Outcome Indicators'!$B$2:$B$708,0))</f>
        <v>#N/A</v>
      </c>
      <c r="BB172" s="344" t="e">
        <f>INDEX('Standard Outcome Indicators'!$H$2:$H$900,MATCH(AY172,'Standard Outcome Indicators'!$B$2:$B$708,0))</f>
        <v>#N/A</v>
      </c>
      <c r="BC172" s="344" t="e">
        <f>INDEX('Standard Outcome Indicators'!$Q$2:$Q$900,MATCH(AY172,'Standard Outcome Indicators'!$B$2:$B$708,0))</f>
        <v>#N/A</v>
      </c>
      <c r="BD172" s="344" t="e">
        <f>INDEX('Standard Outcome Indicators'!$R$2:$R$900,MATCH(AY172,'Standard Outcome Indicators'!$B$2:$B$708,0))</f>
        <v>#N/A</v>
      </c>
      <c r="BE172" s="344" t="e">
        <f>INDEX('Standard Outcome Indicators'!$S$2:$S$900,MATCH(AY172,'Standard Outcome Indicators'!$B$2:$B$708,0))</f>
        <v>#N/A</v>
      </c>
      <c r="BF172" s="344" t="e">
        <f>INDEX('Standard Outcome Indicators'!$T$2:$T$900,MATCH(AY172,'Standard Outcome Indicators'!$B$2:$B$708,0))</f>
        <v>#N/A</v>
      </c>
      <c r="BG172" s="344" t="e">
        <f>INDEX('Standard Outcome Indicators'!$U$2:$U$900,MATCH(AY172,'Standard Outcome Indicators'!$B$2:$B$708,0))</f>
        <v>#N/A</v>
      </c>
    </row>
    <row r="173" spans="1:59" ht="45.75">
      <c r="A173" s="387" t="s">
        <v>2132</v>
      </c>
      <c r="B173" s="390" t="s">
        <v>2209</v>
      </c>
      <c r="C173" s="344" t="s">
        <v>466</v>
      </c>
      <c r="D173" s="438" t="s">
        <v>2231</v>
      </c>
      <c r="E173" s="345" t="s">
        <v>458</v>
      </c>
      <c r="F173" s="433" t="s">
        <v>59</v>
      </c>
      <c r="G173" s="433" t="str">
        <f>INDEX('Dashboard Indicators'!$P$2:$P$900,MATCH(C173,'Dashboard Indicators'!$I$2:$I$900,0))</f>
        <v>Yes</v>
      </c>
      <c r="H173" s="433"/>
      <c r="I173" s="433" t="s">
        <v>49</v>
      </c>
      <c r="J173" s="433" t="s">
        <v>49</v>
      </c>
      <c r="K173" s="433" t="s">
        <v>49</v>
      </c>
      <c r="L173" s="433" t="s">
        <v>49</v>
      </c>
      <c r="M173" s="433" t="s">
        <v>49</v>
      </c>
      <c r="N173" s="433" t="s">
        <v>49</v>
      </c>
      <c r="O173" s="345" t="s">
        <v>2222</v>
      </c>
      <c r="P173" s="345" t="str">
        <f t="shared" si="18"/>
        <v>Number of under-five deaths and causes of death</v>
      </c>
      <c r="Q173" s="345" t="s">
        <v>2220</v>
      </c>
      <c r="R173" s="345" t="s">
        <v>2223</v>
      </c>
      <c r="S173" s="433">
        <f t="shared" si="17"/>
        <v>3</v>
      </c>
      <c r="T173" s="361" t="s">
        <v>603</v>
      </c>
      <c r="U173" s="361" t="s">
        <v>429</v>
      </c>
      <c r="V173" s="344" t="s">
        <v>2224</v>
      </c>
      <c r="W173" s="433" t="s">
        <v>84</v>
      </c>
      <c r="X173" s="433" t="s">
        <v>78</v>
      </c>
      <c r="Y173" s="361">
        <v>2017</v>
      </c>
      <c r="Z173" s="361" t="s">
        <v>1982</v>
      </c>
      <c r="AA173" s="344" t="s">
        <v>2225</v>
      </c>
      <c r="AB173" s="361" t="str">
        <f t="shared" si="13"/>
        <v/>
      </c>
      <c r="AD173" s="433" t="s">
        <v>53</v>
      </c>
      <c r="AE173" s="433" t="s">
        <v>439</v>
      </c>
      <c r="AF173" s="433" t="s">
        <v>53</v>
      </c>
      <c r="AG173" s="361" t="s">
        <v>49</v>
      </c>
      <c r="AH173" s="361" t="s">
        <v>49</v>
      </c>
      <c r="AI173" s="361" t="s">
        <v>49</v>
      </c>
      <c r="AJ173" s="361" t="s">
        <v>49</v>
      </c>
      <c r="AK173" s="361" t="s">
        <v>117</v>
      </c>
      <c r="AL173" s="361" t="s">
        <v>117</v>
      </c>
      <c r="AM173" s="361" t="s">
        <v>117</v>
      </c>
      <c r="AN173" s="361" t="s">
        <v>117</v>
      </c>
      <c r="AO173" s="361" t="s">
        <v>117</v>
      </c>
      <c r="AP173" s="361" t="s">
        <v>117</v>
      </c>
      <c r="AQ173" s="361" t="s">
        <v>117</v>
      </c>
      <c r="AR173" s="361" t="s">
        <v>117</v>
      </c>
      <c r="AS173" s="361" t="s">
        <v>117</v>
      </c>
      <c r="AT173" s="361" t="s">
        <v>117</v>
      </c>
      <c r="AU173" s="361" t="s">
        <v>117</v>
      </c>
      <c r="AV173" s="361" t="s">
        <v>117</v>
      </c>
      <c r="AW173" s="361" t="s">
        <v>71</v>
      </c>
      <c r="AX173" s="361" t="str">
        <f t="shared" si="14"/>
        <v xml:space="preserve">SEX, AGE, RESIDENCE, WEALTH,   </v>
      </c>
      <c r="AZ173" s="344" t="e">
        <f>INDEX('Standard Outcome Indicators'!$C$2:$C$900,MATCH(AY173,'Standard Outcome Indicators'!$B$2:$B$708,0))</f>
        <v>#N/A</v>
      </c>
      <c r="BA173" s="344" t="e">
        <f>INDEX('Standard Outcome Indicators'!$F$2:$F$900,MATCH(AY173,'Standard Outcome Indicators'!$B$2:$B$708,0))</f>
        <v>#N/A</v>
      </c>
      <c r="BB173" s="344" t="e">
        <f>INDEX('Standard Outcome Indicators'!$H$2:$H$900,MATCH(AY173,'Standard Outcome Indicators'!$B$2:$B$708,0))</f>
        <v>#N/A</v>
      </c>
      <c r="BC173" s="344" t="e">
        <f>INDEX('Standard Outcome Indicators'!$Q$2:$Q$900,MATCH(AY173,'Standard Outcome Indicators'!$B$2:$B$708,0))</f>
        <v>#N/A</v>
      </c>
      <c r="BD173" s="344" t="e">
        <f>INDEX('Standard Outcome Indicators'!$R$2:$R$900,MATCH(AY173,'Standard Outcome Indicators'!$B$2:$B$708,0))</f>
        <v>#N/A</v>
      </c>
      <c r="BE173" s="344" t="e">
        <f>INDEX('Standard Outcome Indicators'!$S$2:$S$900,MATCH(AY173,'Standard Outcome Indicators'!$B$2:$B$708,0))</f>
        <v>#N/A</v>
      </c>
      <c r="BF173" s="344" t="e">
        <f>INDEX('Standard Outcome Indicators'!$T$2:$T$900,MATCH(AY173,'Standard Outcome Indicators'!$B$2:$B$708,0))</f>
        <v>#N/A</v>
      </c>
      <c r="BG173" s="344" t="e">
        <f>INDEX('Standard Outcome Indicators'!$U$2:$U$900,MATCH(AY173,'Standard Outcome Indicators'!$B$2:$B$708,0))</f>
        <v>#N/A</v>
      </c>
    </row>
    <row r="174" spans="1:59" ht="45.75">
      <c r="A174" s="387" t="s">
        <v>2132</v>
      </c>
      <c r="B174" s="390" t="s">
        <v>2209</v>
      </c>
      <c r="C174" s="344" t="s">
        <v>468</v>
      </c>
      <c r="D174" s="438" t="s">
        <v>2232</v>
      </c>
      <c r="E174" s="345" t="s">
        <v>458</v>
      </c>
      <c r="F174" s="433" t="s">
        <v>59</v>
      </c>
      <c r="G174" s="433" t="str">
        <f>INDEX('Dashboard Indicators'!$P$2:$P$900,MATCH(C174,'Dashboard Indicators'!$I$2:$I$900,0))</f>
        <v>Yes</v>
      </c>
      <c r="H174" s="433"/>
      <c r="I174" s="433" t="s">
        <v>49</v>
      </c>
      <c r="J174" s="433" t="s">
        <v>49</v>
      </c>
      <c r="K174" s="433" t="s">
        <v>49</v>
      </c>
      <c r="L174" s="433" t="s">
        <v>49</v>
      </c>
      <c r="M174" s="433" t="s">
        <v>49</v>
      </c>
      <c r="N174" s="433" t="s">
        <v>49</v>
      </c>
      <c r="O174" s="345" t="s">
        <v>2222</v>
      </c>
      <c r="P174" s="345" t="str">
        <f t="shared" si="18"/>
        <v>Number of under-five deaths and causes of death</v>
      </c>
      <c r="Q174" s="345" t="s">
        <v>2220</v>
      </c>
      <c r="R174" s="345" t="s">
        <v>2223</v>
      </c>
      <c r="S174" s="433">
        <f t="shared" si="17"/>
        <v>3</v>
      </c>
      <c r="T174" s="361" t="s">
        <v>603</v>
      </c>
      <c r="U174" s="361" t="s">
        <v>429</v>
      </c>
      <c r="V174" s="344" t="s">
        <v>2224</v>
      </c>
      <c r="W174" s="433" t="s">
        <v>84</v>
      </c>
      <c r="X174" s="433" t="s">
        <v>78</v>
      </c>
      <c r="Y174" s="361">
        <v>2017</v>
      </c>
      <c r="Z174" s="361" t="s">
        <v>1982</v>
      </c>
      <c r="AA174" s="344" t="s">
        <v>2225</v>
      </c>
      <c r="AB174" s="361" t="str">
        <f t="shared" si="13"/>
        <v/>
      </c>
      <c r="AD174" s="433" t="s">
        <v>53</v>
      </c>
      <c r="AE174" s="433" t="s">
        <v>439</v>
      </c>
      <c r="AF174" s="433" t="s">
        <v>53</v>
      </c>
      <c r="AG174" s="361" t="s">
        <v>49</v>
      </c>
      <c r="AH174" s="361" t="s">
        <v>49</v>
      </c>
      <c r="AI174" s="361" t="s">
        <v>49</v>
      </c>
      <c r="AJ174" s="361" t="s">
        <v>49</v>
      </c>
      <c r="AK174" s="361" t="s">
        <v>117</v>
      </c>
      <c r="AL174" s="361" t="s">
        <v>117</v>
      </c>
      <c r="AM174" s="361" t="s">
        <v>117</v>
      </c>
      <c r="AN174" s="361" t="s">
        <v>117</v>
      </c>
      <c r="AO174" s="361" t="s">
        <v>117</v>
      </c>
      <c r="AP174" s="361" t="s">
        <v>117</v>
      </c>
      <c r="AQ174" s="361" t="s">
        <v>117</v>
      </c>
      <c r="AR174" s="361" t="s">
        <v>117</v>
      </c>
      <c r="AS174" s="361" t="s">
        <v>117</v>
      </c>
      <c r="AT174" s="361" t="s">
        <v>117</v>
      </c>
      <c r="AU174" s="361" t="s">
        <v>117</v>
      </c>
      <c r="AV174" s="361" t="s">
        <v>117</v>
      </c>
      <c r="AW174" s="361" t="s">
        <v>71</v>
      </c>
      <c r="AX174" s="361" t="str">
        <f t="shared" si="14"/>
        <v xml:space="preserve">SEX, AGE, RESIDENCE, WEALTH,   </v>
      </c>
      <c r="AZ174" s="344" t="e">
        <f>INDEX('Standard Outcome Indicators'!$C$2:$C$900,MATCH(AY174,'Standard Outcome Indicators'!$B$2:$B$708,0))</f>
        <v>#N/A</v>
      </c>
      <c r="BA174" s="344" t="e">
        <f>INDEX('Standard Outcome Indicators'!$F$2:$F$900,MATCH(AY174,'Standard Outcome Indicators'!$B$2:$B$708,0))</f>
        <v>#N/A</v>
      </c>
      <c r="BB174" s="344" t="e">
        <f>INDEX('Standard Outcome Indicators'!$H$2:$H$900,MATCH(AY174,'Standard Outcome Indicators'!$B$2:$B$708,0))</f>
        <v>#N/A</v>
      </c>
      <c r="BC174" s="344" t="e">
        <f>INDEX('Standard Outcome Indicators'!$Q$2:$Q$900,MATCH(AY174,'Standard Outcome Indicators'!$B$2:$B$708,0))</f>
        <v>#N/A</v>
      </c>
      <c r="BD174" s="344" t="e">
        <f>INDEX('Standard Outcome Indicators'!$R$2:$R$900,MATCH(AY174,'Standard Outcome Indicators'!$B$2:$B$708,0))</f>
        <v>#N/A</v>
      </c>
      <c r="BE174" s="344" t="e">
        <f>INDEX('Standard Outcome Indicators'!$S$2:$S$900,MATCH(AY174,'Standard Outcome Indicators'!$B$2:$B$708,0))</f>
        <v>#N/A</v>
      </c>
      <c r="BF174" s="344" t="e">
        <f>INDEX('Standard Outcome Indicators'!$T$2:$T$900,MATCH(AY174,'Standard Outcome Indicators'!$B$2:$B$708,0))</f>
        <v>#N/A</v>
      </c>
      <c r="BG174" s="344" t="e">
        <f>INDEX('Standard Outcome Indicators'!$U$2:$U$900,MATCH(AY174,'Standard Outcome Indicators'!$B$2:$B$708,0))</f>
        <v>#N/A</v>
      </c>
    </row>
    <row r="175" spans="1:59" ht="45.75">
      <c r="A175" s="387" t="s">
        <v>2132</v>
      </c>
      <c r="B175" s="390" t="s">
        <v>2209</v>
      </c>
      <c r="C175" s="344" t="s">
        <v>470</v>
      </c>
      <c r="D175" s="438" t="s">
        <v>2233</v>
      </c>
      <c r="E175" s="345" t="s">
        <v>458</v>
      </c>
      <c r="F175" s="433" t="s">
        <v>59</v>
      </c>
      <c r="G175" s="433" t="str">
        <f>INDEX('Dashboard Indicators'!$P$2:$P$900,MATCH(C175,'Dashboard Indicators'!$I$2:$I$900,0))</f>
        <v>Yes</v>
      </c>
      <c r="H175" s="433"/>
      <c r="I175" s="433" t="s">
        <v>49</v>
      </c>
      <c r="J175" s="433" t="s">
        <v>49</v>
      </c>
      <c r="K175" s="433" t="s">
        <v>49</v>
      </c>
      <c r="L175" s="433" t="s">
        <v>49</v>
      </c>
      <c r="M175" s="433" t="s">
        <v>49</v>
      </c>
      <c r="N175" s="433" t="s">
        <v>49</v>
      </c>
      <c r="O175" s="345" t="s">
        <v>2222</v>
      </c>
      <c r="P175" s="345" t="str">
        <f t="shared" si="18"/>
        <v>Number of under-five deaths and causes of death</v>
      </c>
      <c r="Q175" s="345" t="s">
        <v>2220</v>
      </c>
      <c r="R175" s="345" t="s">
        <v>2223</v>
      </c>
      <c r="S175" s="433">
        <f t="shared" si="17"/>
        <v>3</v>
      </c>
      <c r="T175" s="361" t="s">
        <v>603</v>
      </c>
      <c r="U175" s="361" t="s">
        <v>429</v>
      </c>
      <c r="V175" s="344" t="s">
        <v>2224</v>
      </c>
      <c r="W175" s="433" t="s">
        <v>84</v>
      </c>
      <c r="X175" s="433" t="s">
        <v>78</v>
      </c>
      <c r="Y175" s="361">
        <v>2017</v>
      </c>
      <c r="Z175" s="361" t="s">
        <v>1982</v>
      </c>
      <c r="AA175" s="344" t="s">
        <v>2225</v>
      </c>
      <c r="AB175" s="361" t="str">
        <f t="shared" si="13"/>
        <v/>
      </c>
      <c r="AD175" s="433" t="s">
        <v>53</v>
      </c>
      <c r="AE175" s="433" t="s">
        <v>439</v>
      </c>
      <c r="AF175" s="433" t="s">
        <v>53</v>
      </c>
      <c r="AG175" s="361" t="s">
        <v>49</v>
      </c>
      <c r="AH175" s="361" t="s">
        <v>49</v>
      </c>
      <c r="AI175" s="361" t="s">
        <v>49</v>
      </c>
      <c r="AJ175" s="361" t="s">
        <v>49</v>
      </c>
      <c r="AK175" s="361" t="s">
        <v>117</v>
      </c>
      <c r="AL175" s="361" t="s">
        <v>117</v>
      </c>
      <c r="AM175" s="361" t="s">
        <v>117</v>
      </c>
      <c r="AN175" s="361" t="s">
        <v>117</v>
      </c>
      <c r="AO175" s="361" t="s">
        <v>117</v>
      </c>
      <c r="AP175" s="361" t="s">
        <v>117</v>
      </c>
      <c r="AQ175" s="361" t="s">
        <v>117</v>
      </c>
      <c r="AR175" s="361" t="s">
        <v>117</v>
      </c>
      <c r="AS175" s="361" t="s">
        <v>117</v>
      </c>
      <c r="AT175" s="361" t="s">
        <v>117</v>
      </c>
      <c r="AU175" s="361" t="s">
        <v>117</v>
      </c>
      <c r="AV175" s="361" t="s">
        <v>117</v>
      </c>
      <c r="AW175" s="361" t="s">
        <v>71</v>
      </c>
      <c r="AX175" s="361" t="str">
        <f t="shared" si="14"/>
        <v xml:space="preserve">SEX, AGE, RESIDENCE, WEALTH,   </v>
      </c>
      <c r="AZ175" s="344" t="e">
        <f>INDEX('Standard Outcome Indicators'!$C$2:$C$900,MATCH(AY175,'Standard Outcome Indicators'!$B$2:$B$708,0))</f>
        <v>#N/A</v>
      </c>
      <c r="BA175" s="344" t="e">
        <f>INDEX('Standard Outcome Indicators'!$F$2:$F$900,MATCH(AY175,'Standard Outcome Indicators'!$B$2:$B$708,0))</f>
        <v>#N/A</v>
      </c>
      <c r="BB175" s="344" t="e">
        <f>INDEX('Standard Outcome Indicators'!$H$2:$H$900,MATCH(AY175,'Standard Outcome Indicators'!$B$2:$B$708,0))</f>
        <v>#N/A</v>
      </c>
      <c r="BC175" s="344" t="e">
        <f>INDEX('Standard Outcome Indicators'!$Q$2:$Q$900,MATCH(AY175,'Standard Outcome Indicators'!$B$2:$B$708,0))</f>
        <v>#N/A</v>
      </c>
      <c r="BD175" s="344" t="e">
        <f>INDEX('Standard Outcome Indicators'!$R$2:$R$900,MATCH(AY175,'Standard Outcome Indicators'!$B$2:$B$708,0))</f>
        <v>#N/A</v>
      </c>
      <c r="BE175" s="344" t="e">
        <f>INDEX('Standard Outcome Indicators'!$S$2:$S$900,MATCH(AY175,'Standard Outcome Indicators'!$B$2:$B$708,0))</f>
        <v>#N/A</v>
      </c>
      <c r="BF175" s="344" t="e">
        <f>INDEX('Standard Outcome Indicators'!$T$2:$T$900,MATCH(AY175,'Standard Outcome Indicators'!$B$2:$B$708,0))</f>
        <v>#N/A</v>
      </c>
      <c r="BG175" s="344" t="e">
        <f>INDEX('Standard Outcome Indicators'!$U$2:$U$900,MATCH(AY175,'Standard Outcome Indicators'!$B$2:$B$708,0))</f>
        <v>#N/A</v>
      </c>
    </row>
    <row r="176" spans="1:59" ht="45.75">
      <c r="A176" s="387" t="s">
        <v>2132</v>
      </c>
      <c r="B176" s="390" t="s">
        <v>2209</v>
      </c>
      <c r="C176" s="344" t="s">
        <v>472</v>
      </c>
      <c r="D176" s="438" t="s">
        <v>2234</v>
      </c>
      <c r="E176" s="345" t="s">
        <v>458</v>
      </c>
      <c r="F176" s="433" t="s">
        <v>59</v>
      </c>
      <c r="G176" s="433" t="str">
        <f>INDEX('Dashboard Indicators'!$P$2:$P$900,MATCH(C176,'Dashboard Indicators'!$I$2:$I$900,0))</f>
        <v>Yes</v>
      </c>
      <c r="H176" s="433"/>
      <c r="I176" s="433" t="s">
        <v>49</v>
      </c>
      <c r="J176" s="433" t="s">
        <v>49</v>
      </c>
      <c r="K176" s="433" t="s">
        <v>49</v>
      </c>
      <c r="L176" s="433" t="s">
        <v>49</v>
      </c>
      <c r="M176" s="433" t="s">
        <v>49</v>
      </c>
      <c r="N176" s="433" t="s">
        <v>49</v>
      </c>
      <c r="O176" s="345" t="s">
        <v>2222</v>
      </c>
      <c r="P176" s="345" t="str">
        <f t="shared" si="18"/>
        <v>Number of under-five deaths and causes of death</v>
      </c>
      <c r="Q176" s="345" t="s">
        <v>2220</v>
      </c>
      <c r="R176" s="345" t="s">
        <v>2223</v>
      </c>
      <c r="S176" s="433">
        <f t="shared" si="17"/>
        <v>3</v>
      </c>
      <c r="T176" s="361" t="s">
        <v>603</v>
      </c>
      <c r="U176" s="361" t="s">
        <v>429</v>
      </c>
      <c r="V176" s="344" t="s">
        <v>2224</v>
      </c>
      <c r="W176" s="433" t="s">
        <v>84</v>
      </c>
      <c r="X176" s="433" t="s">
        <v>78</v>
      </c>
      <c r="Y176" s="361">
        <v>2017</v>
      </c>
      <c r="Z176" s="361" t="s">
        <v>1982</v>
      </c>
      <c r="AA176" s="344" t="s">
        <v>2225</v>
      </c>
      <c r="AB176" s="361" t="str">
        <f t="shared" si="13"/>
        <v/>
      </c>
      <c r="AD176" s="433" t="s">
        <v>53</v>
      </c>
      <c r="AE176" s="433" t="s">
        <v>439</v>
      </c>
      <c r="AF176" s="433" t="s">
        <v>53</v>
      </c>
      <c r="AG176" s="361" t="s">
        <v>49</v>
      </c>
      <c r="AH176" s="361" t="s">
        <v>49</v>
      </c>
      <c r="AI176" s="361" t="s">
        <v>49</v>
      </c>
      <c r="AJ176" s="361" t="s">
        <v>49</v>
      </c>
      <c r="AK176" s="361" t="s">
        <v>117</v>
      </c>
      <c r="AL176" s="361" t="s">
        <v>117</v>
      </c>
      <c r="AM176" s="361" t="s">
        <v>117</v>
      </c>
      <c r="AN176" s="361" t="s">
        <v>117</v>
      </c>
      <c r="AO176" s="361" t="s">
        <v>117</v>
      </c>
      <c r="AP176" s="361" t="s">
        <v>117</v>
      </c>
      <c r="AQ176" s="361" t="s">
        <v>117</v>
      </c>
      <c r="AR176" s="361" t="s">
        <v>117</v>
      </c>
      <c r="AS176" s="361" t="s">
        <v>117</v>
      </c>
      <c r="AT176" s="361" t="s">
        <v>117</v>
      </c>
      <c r="AU176" s="361" t="s">
        <v>117</v>
      </c>
      <c r="AV176" s="361" t="s">
        <v>117</v>
      </c>
      <c r="AW176" s="361" t="s">
        <v>71</v>
      </c>
      <c r="AX176" s="361" t="str">
        <f t="shared" si="14"/>
        <v xml:space="preserve">SEX, AGE, RESIDENCE, WEALTH,   </v>
      </c>
      <c r="AZ176" s="344" t="e">
        <f>INDEX('Standard Outcome Indicators'!$C$2:$C$900,MATCH(AY176,'Standard Outcome Indicators'!$B$2:$B$708,0))</f>
        <v>#N/A</v>
      </c>
      <c r="BA176" s="344" t="e">
        <f>INDEX('Standard Outcome Indicators'!$F$2:$F$900,MATCH(AY176,'Standard Outcome Indicators'!$B$2:$B$708,0))</f>
        <v>#N/A</v>
      </c>
      <c r="BB176" s="344" t="e">
        <f>INDEX('Standard Outcome Indicators'!$H$2:$H$900,MATCH(AY176,'Standard Outcome Indicators'!$B$2:$B$708,0))</f>
        <v>#N/A</v>
      </c>
      <c r="BC176" s="344" t="e">
        <f>INDEX('Standard Outcome Indicators'!$Q$2:$Q$900,MATCH(AY176,'Standard Outcome Indicators'!$B$2:$B$708,0))</f>
        <v>#N/A</v>
      </c>
      <c r="BD176" s="344" t="e">
        <f>INDEX('Standard Outcome Indicators'!$R$2:$R$900,MATCH(AY176,'Standard Outcome Indicators'!$B$2:$B$708,0))</f>
        <v>#N/A</v>
      </c>
      <c r="BE176" s="344" t="e">
        <f>INDEX('Standard Outcome Indicators'!$S$2:$S$900,MATCH(AY176,'Standard Outcome Indicators'!$B$2:$B$708,0))</f>
        <v>#N/A</v>
      </c>
      <c r="BF176" s="344" t="e">
        <f>INDEX('Standard Outcome Indicators'!$T$2:$T$900,MATCH(AY176,'Standard Outcome Indicators'!$B$2:$B$708,0))</f>
        <v>#N/A</v>
      </c>
      <c r="BG176" s="344" t="e">
        <f>INDEX('Standard Outcome Indicators'!$U$2:$U$900,MATCH(AY176,'Standard Outcome Indicators'!$B$2:$B$708,0))</f>
        <v>#N/A</v>
      </c>
    </row>
    <row r="177" spans="1:59" ht="45.75">
      <c r="A177" s="387" t="s">
        <v>2132</v>
      </c>
      <c r="B177" s="390" t="s">
        <v>2209</v>
      </c>
      <c r="C177" s="344" t="s">
        <v>474</v>
      </c>
      <c r="D177" s="438" t="s">
        <v>2235</v>
      </c>
      <c r="E177" s="345" t="s">
        <v>458</v>
      </c>
      <c r="F177" s="433" t="s">
        <v>59</v>
      </c>
      <c r="G177" s="433" t="str">
        <f>INDEX('Dashboard Indicators'!$P$2:$P$900,MATCH(C177,'Dashboard Indicators'!$I$2:$I$900,0))</f>
        <v>Yes</v>
      </c>
      <c r="H177" s="433"/>
      <c r="I177" s="433" t="s">
        <v>49</v>
      </c>
      <c r="J177" s="433" t="s">
        <v>49</v>
      </c>
      <c r="K177" s="433" t="s">
        <v>49</v>
      </c>
      <c r="L177" s="433" t="s">
        <v>49</v>
      </c>
      <c r="M177" s="433" t="s">
        <v>49</v>
      </c>
      <c r="N177" s="433" t="s">
        <v>49</v>
      </c>
      <c r="O177" s="345" t="s">
        <v>2222</v>
      </c>
      <c r="P177" s="345" t="str">
        <f t="shared" si="18"/>
        <v>Number of under-five deaths and causes of death</v>
      </c>
      <c r="Q177" s="345" t="s">
        <v>2220</v>
      </c>
      <c r="R177" s="345" t="s">
        <v>2223</v>
      </c>
      <c r="S177" s="433">
        <f t="shared" si="17"/>
        <v>3</v>
      </c>
      <c r="T177" s="361" t="s">
        <v>603</v>
      </c>
      <c r="U177" s="361" t="s">
        <v>429</v>
      </c>
      <c r="V177" s="344" t="s">
        <v>2224</v>
      </c>
      <c r="W177" s="433" t="s">
        <v>84</v>
      </c>
      <c r="X177" s="433" t="s">
        <v>78</v>
      </c>
      <c r="Y177" s="361">
        <v>2017</v>
      </c>
      <c r="Z177" s="361" t="s">
        <v>1982</v>
      </c>
      <c r="AA177" s="344" t="s">
        <v>2225</v>
      </c>
      <c r="AB177" s="361" t="str">
        <f t="shared" ref="AB177:AB240" si="19">IFERROR(MID(D177, FIND("- SDG ", D177) + 6, LEN(D177) - FIND("- SDG ", D177) - 5), "")</f>
        <v/>
      </c>
      <c r="AD177" s="433" t="s">
        <v>53</v>
      </c>
      <c r="AE177" s="433" t="s">
        <v>439</v>
      </c>
      <c r="AF177" s="433" t="s">
        <v>53</v>
      </c>
      <c r="AG177" s="361" t="s">
        <v>49</v>
      </c>
      <c r="AH177" s="361" t="s">
        <v>49</v>
      </c>
      <c r="AI177" s="361" t="s">
        <v>49</v>
      </c>
      <c r="AJ177" s="361" t="s">
        <v>49</v>
      </c>
      <c r="AK177" s="361" t="s">
        <v>117</v>
      </c>
      <c r="AL177" s="361" t="s">
        <v>117</v>
      </c>
      <c r="AM177" s="361" t="s">
        <v>117</v>
      </c>
      <c r="AN177" s="361" t="s">
        <v>117</v>
      </c>
      <c r="AO177" s="361" t="s">
        <v>117</v>
      </c>
      <c r="AP177" s="361" t="s">
        <v>117</v>
      </c>
      <c r="AQ177" s="361" t="s">
        <v>117</v>
      </c>
      <c r="AR177" s="361" t="s">
        <v>117</v>
      </c>
      <c r="AS177" s="361" t="s">
        <v>117</v>
      </c>
      <c r="AT177" s="361" t="s">
        <v>117</v>
      </c>
      <c r="AU177" s="361" t="s">
        <v>117</v>
      </c>
      <c r="AV177" s="361" t="s">
        <v>117</v>
      </c>
      <c r="AW177" s="361" t="s">
        <v>71</v>
      </c>
      <c r="AX177" s="361" t="str">
        <f t="shared" ref="AX177:AX240" si="20">_xlfn.CONCAT(
    IF(OR(AG177="YES", AG177="NO"), $AG$2 &amp; ", ", ""),
    IF(OR(AH177="YES", AH177="NO"), $AH$2 &amp; ", ", ""),
    IF(OR(AI177="YES", AI177="NO"), $AI$2 &amp; ", ", ""),
    IF(OR(AJ177="YES", AJ177="NO"), $AJ$2 &amp; ", ", ""),
    IF(OR(AK177="YES", AK177="NO"), $AK$2 &amp; ", ", ""),
    IF(OR(AL177="YES", AL177="NO"), $AL$2 &amp; ", ", ""),
    IF(OR(AM177="YES", AM177="NO"), $AM$2 &amp; ", ", ""),
    IF(OR(AN177="YES", AN177="NO"), $AN$2 &amp; ", ", ""),
    IF(OR(AO177="YES", AO177="NO"), $AO$2 &amp; ", ", ""),
    IF(OR(AP177="YES", AP177="NO"), $AP$2 &amp; ", ", ""),
    IF(OR(AQ177="YES", AQ177="NO"), $AQ$2 &amp; ", ", ""),
    IF(OR(AR177="YES", AR177="NO"), $AR$2 &amp; ", ", ""),
    IF(OR(AS177="YES", AS177="NO"), $AS$2 &amp; ", ", ""),
    IF(OR(AT177="YES", AT177="NO"), $AT$2 &amp; ", ", ""),
    IF(OR(AU177="YES", AU177="NO"), $AU$2 &amp; ", ", ""),
    IF(OR(AV177="YES", AV177="NO"), $AV$2, ""),
    IF(AW177&lt;&gt;"", AW177, "")
)</f>
        <v xml:space="preserve">SEX, AGE, RESIDENCE, WEALTH,   </v>
      </c>
      <c r="AZ177" s="344" t="e">
        <f>INDEX('Standard Outcome Indicators'!$C$2:$C$900,MATCH(AY177,'Standard Outcome Indicators'!$B$2:$B$708,0))</f>
        <v>#N/A</v>
      </c>
      <c r="BA177" s="344" t="e">
        <f>INDEX('Standard Outcome Indicators'!$F$2:$F$900,MATCH(AY177,'Standard Outcome Indicators'!$B$2:$B$708,0))</f>
        <v>#N/A</v>
      </c>
      <c r="BB177" s="344" t="e">
        <f>INDEX('Standard Outcome Indicators'!$H$2:$H$900,MATCH(AY177,'Standard Outcome Indicators'!$B$2:$B$708,0))</f>
        <v>#N/A</v>
      </c>
      <c r="BC177" s="344" t="e">
        <f>INDEX('Standard Outcome Indicators'!$Q$2:$Q$900,MATCH(AY177,'Standard Outcome Indicators'!$B$2:$B$708,0))</f>
        <v>#N/A</v>
      </c>
      <c r="BD177" s="344" t="e">
        <f>INDEX('Standard Outcome Indicators'!$R$2:$R$900,MATCH(AY177,'Standard Outcome Indicators'!$B$2:$B$708,0))</f>
        <v>#N/A</v>
      </c>
      <c r="BE177" s="344" t="e">
        <f>INDEX('Standard Outcome Indicators'!$S$2:$S$900,MATCH(AY177,'Standard Outcome Indicators'!$B$2:$B$708,0))</f>
        <v>#N/A</v>
      </c>
      <c r="BF177" s="344" t="e">
        <f>INDEX('Standard Outcome Indicators'!$T$2:$T$900,MATCH(AY177,'Standard Outcome Indicators'!$B$2:$B$708,0))</f>
        <v>#N/A</v>
      </c>
      <c r="BG177" s="344" t="e">
        <f>INDEX('Standard Outcome Indicators'!$U$2:$U$900,MATCH(AY177,'Standard Outcome Indicators'!$B$2:$B$708,0))</f>
        <v>#N/A</v>
      </c>
    </row>
    <row r="178" spans="1:59" ht="45.75">
      <c r="A178" s="387" t="s">
        <v>2132</v>
      </c>
      <c r="B178" s="390" t="s">
        <v>2209</v>
      </c>
      <c r="C178" s="344" t="s">
        <v>476</v>
      </c>
      <c r="D178" s="438" t="s">
        <v>2236</v>
      </c>
      <c r="E178" s="345" t="s">
        <v>458</v>
      </c>
      <c r="F178" s="433" t="s">
        <v>59</v>
      </c>
      <c r="G178" s="433" t="str">
        <f>INDEX('Dashboard Indicators'!$P$2:$P$900,MATCH(C178,'Dashboard Indicators'!$I$2:$I$900,0))</f>
        <v>Yes</v>
      </c>
      <c r="H178" s="433"/>
      <c r="I178" s="433" t="s">
        <v>49</v>
      </c>
      <c r="J178" s="433" t="s">
        <v>49</v>
      </c>
      <c r="K178" s="433" t="s">
        <v>49</v>
      </c>
      <c r="L178" s="433" t="s">
        <v>49</v>
      </c>
      <c r="M178" s="433" t="s">
        <v>49</v>
      </c>
      <c r="N178" s="433" t="s">
        <v>49</v>
      </c>
      <c r="O178" s="345" t="s">
        <v>2222</v>
      </c>
      <c r="P178" s="345" t="str">
        <f t="shared" si="18"/>
        <v>Number of under-five deaths and causes of death</v>
      </c>
      <c r="Q178" s="345" t="s">
        <v>2220</v>
      </c>
      <c r="R178" s="345" t="s">
        <v>2223</v>
      </c>
      <c r="S178" s="433">
        <f t="shared" si="17"/>
        <v>3</v>
      </c>
      <c r="T178" s="361" t="s">
        <v>603</v>
      </c>
      <c r="U178" s="361" t="s">
        <v>429</v>
      </c>
      <c r="V178" s="344" t="s">
        <v>2224</v>
      </c>
      <c r="W178" s="433" t="s">
        <v>84</v>
      </c>
      <c r="X178" s="433" t="s">
        <v>78</v>
      </c>
      <c r="Y178" s="361">
        <v>2017</v>
      </c>
      <c r="Z178" s="361" t="s">
        <v>1982</v>
      </c>
      <c r="AA178" s="344" t="s">
        <v>2225</v>
      </c>
      <c r="AB178" s="361" t="str">
        <f t="shared" si="19"/>
        <v/>
      </c>
      <c r="AD178" s="433" t="s">
        <v>53</v>
      </c>
      <c r="AE178" s="433" t="s">
        <v>439</v>
      </c>
      <c r="AF178" s="433" t="s">
        <v>53</v>
      </c>
      <c r="AG178" s="361" t="s">
        <v>49</v>
      </c>
      <c r="AH178" s="361" t="s">
        <v>49</v>
      </c>
      <c r="AI178" s="361" t="s">
        <v>49</v>
      </c>
      <c r="AJ178" s="361" t="s">
        <v>49</v>
      </c>
      <c r="AK178" s="361" t="s">
        <v>117</v>
      </c>
      <c r="AL178" s="361" t="s">
        <v>117</v>
      </c>
      <c r="AM178" s="361" t="s">
        <v>117</v>
      </c>
      <c r="AN178" s="361" t="s">
        <v>117</v>
      </c>
      <c r="AO178" s="361" t="s">
        <v>117</v>
      </c>
      <c r="AP178" s="361" t="s">
        <v>117</v>
      </c>
      <c r="AQ178" s="361" t="s">
        <v>117</v>
      </c>
      <c r="AR178" s="361" t="s">
        <v>117</v>
      </c>
      <c r="AS178" s="361" t="s">
        <v>117</v>
      </c>
      <c r="AT178" s="361" t="s">
        <v>117</v>
      </c>
      <c r="AU178" s="361" t="s">
        <v>117</v>
      </c>
      <c r="AV178" s="361" t="s">
        <v>117</v>
      </c>
      <c r="AW178" s="361" t="s">
        <v>71</v>
      </c>
      <c r="AX178" s="361" t="str">
        <f t="shared" si="20"/>
        <v xml:space="preserve">SEX, AGE, RESIDENCE, WEALTH,   </v>
      </c>
      <c r="AZ178" s="344" t="e">
        <f>INDEX('Standard Outcome Indicators'!$C$2:$C$900,MATCH(AY178,'Standard Outcome Indicators'!$B$2:$B$708,0))</f>
        <v>#N/A</v>
      </c>
      <c r="BA178" s="344" t="e">
        <f>INDEX('Standard Outcome Indicators'!$F$2:$F$900,MATCH(AY178,'Standard Outcome Indicators'!$B$2:$B$708,0))</f>
        <v>#N/A</v>
      </c>
      <c r="BB178" s="344" t="e">
        <f>INDEX('Standard Outcome Indicators'!$H$2:$H$900,MATCH(AY178,'Standard Outcome Indicators'!$B$2:$B$708,0))</f>
        <v>#N/A</v>
      </c>
      <c r="BC178" s="344" t="e">
        <f>INDEX('Standard Outcome Indicators'!$Q$2:$Q$900,MATCH(AY178,'Standard Outcome Indicators'!$B$2:$B$708,0))</f>
        <v>#N/A</v>
      </c>
      <c r="BD178" s="344" t="e">
        <f>INDEX('Standard Outcome Indicators'!$R$2:$R$900,MATCH(AY178,'Standard Outcome Indicators'!$B$2:$B$708,0))</f>
        <v>#N/A</v>
      </c>
      <c r="BE178" s="344" t="e">
        <f>INDEX('Standard Outcome Indicators'!$S$2:$S$900,MATCH(AY178,'Standard Outcome Indicators'!$B$2:$B$708,0))</f>
        <v>#N/A</v>
      </c>
      <c r="BF178" s="344" t="e">
        <f>INDEX('Standard Outcome Indicators'!$T$2:$T$900,MATCH(AY178,'Standard Outcome Indicators'!$B$2:$B$708,0))</f>
        <v>#N/A</v>
      </c>
      <c r="BG178" s="344" t="e">
        <f>INDEX('Standard Outcome Indicators'!$U$2:$U$900,MATCH(AY178,'Standard Outcome Indicators'!$B$2:$B$708,0))</f>
        <v>#N/A</v>
      </c>
    </row>
    <row r="179" spans="1:59" ht="45.75">
      <c r="A179" s="387" t="s">
        <v>2132</v>
      </c>
      <c r="B179" s="390" t="s">
        <v>2209</v>
      </c>
      <c r="C179" s="344" t="s">
        <v>478</v>
      </c>
      <c r="D179" s="438" t="s">
        <v>2237</v>
      </c>
      <c r="E179" s="345" t="s">
        <v>458</v>
      </c>
      <c r="F179" s="433" t="s">
        <v>59</v>
      </c>
      <c r="G179" s="433" t="str">
        <f>INDEX('Dashboard Indicators'!$P$2:$P$900,MATCH(C179,'Dashboard Indicators'!$I$2:$I$900,0))</f>
        <v>Yes</v>
      </c>
      <c r="H179" s="433"/>
      <c r="I179" s="433" t="s">
        <v>49</v>
      </c>
      <c r="J179" s="433" t="s">
        <v>49</v>
      </c>
      <c r="K179" s="433" t="s">
        <v>49</v>
      </c>
      <c r="L179" s="433" t="s">
        <v>49</v>
      </c>
      <c r="M179" s="433" t="s">
        <v>49</v>
      </c>
      <c r="N179" s="433" t="s">
        <v>49</v>
      </c>
      <c r="O179" s="345" t="s">
        <v>2222</v>
      </c>
      <c r="P179" s="345" t="str">
        <f t="shared" si="18"/>
        <v>Number of under-five deaths and causes of death</v>
      </c>
      <c r="Q179" s="345" t="s">
        <v>2220</v>
      </c>
      <c r="R179" s="345" t="s">
        <v>2223</v>
      </c>
      <c r="S179" s="433">
        <f t="shared" si="17"/>
        <v>3</v>
      </c>
      <c r="T179" s="361" t="s">
        <v>603</v>
      </c>
      <c r="U179" s="361" t="s">
        <v>429</v>
      </c>
      <c r="V179" s="344" t="s">
        <v>2224</v>
      </c>
      <c r="W179" s="433" t="s">
        <v>84</v>
      </c>
      <c r="X179" s="433" t="s">
        <v>78</v>
      </c>
      <c r="Y179" s="361">
        <v>2017</v>
      </c>
      <c r="Z179" s="361" t="s">
        <v>1982</v>
      </c>
      <c r="AA179" s="344" t="s">
        <v>2225</v>
      </c>
      <c r="AB179" s="361" t="str">
        <f t="shared" si="19"/>
        <v/>
      </c>
      <c r="AD179" s="433" t="s">
        <v>53</v>
      </c>
      <c r="AE179" s="433" t="s">
        <v>439</v>
      </c>
      <c r="AF179" s="433" t="s">
        <v>53</v>
      </c>
      <c r="AG179" s="361" t="s">
        <v>49</v>
      </c>
      <c r="AH179" s="361" t="s">
        <v>49</v>
      </c>
      <c r="AI179" s="361" t="s">
        <v>49</v>
      </c>
      <c r="AJ179" s="361" t="s">
        <v>49</v>
      </c>
      <c r="AK179" s="361" t="s">
        <v>117</v>
      </c>
      <c r="AL179" s="361" t="s">
        <v>117</v>
      </c>
      <c r="AM179" s="361" t="s">
        <v>117</v>
      </c>
      <c r="AN179" s="361" t="s">
        <v>117</v>
      </c>
      <c r="AO179" s="361" t="s">
        <v>117</v>
      </c>
      <c r="AP179" s="361" t="s">
        <v>117</v>
      </c>
      <c r="AQ179" s="361" t="s">
        <v>117</v>
      </c>
      <c r="AR179" s="361" t="s">
        <v>117</v>
      </c>
      <c r="AS179" s="361" t="s">
        <v>117</v>
      </c>
      <c r="AT179" s="361" t="s">
        <v>117</v>
      </c>
      <c r="AU179" s="361" t="s">
        <v>117</v>
      </c>
      <c r="AV179" s="361" t="s">
        <v>117</v>
      </c>
      <c r="AW179" s="361" t="s">
        <v>71</v>
      </c>
      <c r="AX179" s="361" t="str">
        <f t="shared" si="20"/>
        <v xml:space="preserve">SEX, AGE, RESIDENCE, WEALTH,   </v>
      </c>
      <c r="AZ179" s="344" t="e">
        <f>INDEX('Standard Outcome Indicators'!$C$2:$C$900,MATCH(AY179,'Standard Outcome Indicators'!$B$2:$B$708,0))</f>
        <v>#N/A</v>
      </c>
      <c r="BA179" s="344" t="e">
        <f>INDEX('Standard Outcome Indicators'!$F$2:$F$900,MATCH(AY179,'Standard Outcome Indicators'!$B$2:$B$708,0))</f>
        <v>#N/A</v>
      </c>
      <c r="BB179" s="344" t="e">
        <f>INDEX('Standard Outcome Indicators'!$H$2:$H$900,MATCH(AY179,'Standard Outcome Indicators'!$B$2:$B$708,0))</f>
        <v>#N/A</v>
      </c>
      <c r="BC179" s="344" t="e">
        <f>INDEX('Standard Outcome Indicators'!$Q$2:$Q$900,MATCH(AY179,'Standard Outcome Indicators'!$B$2:$B$708,0))</f>
        <v>#N/A</v>
      </c>
      <c r="BD179" s="344" t="e">
        <f>INDEX('Standard Outcome Indicators'!$R$2:$R$900,MATCH(AY179,'Standard Outcome Indicators'!$B$2:$B$708,0))</f>
        <v>#N/A</v>
      </c>
      <c r="BE179" s="344" t="e">
        <f>INDEX('Standard Outcome Indicators'!$S$2:$S$900,MATCH(AY179,'Standard Outcome Indicators'!$B$2:$B$708,0))</f>
        <v>#N/A</v>
      </c>
      <c r="BF179" s="344" t="e">
        <f>INDEX('Standard Outcome Indicators'!$T$2:$T$900,MATCH(AY179,'Standard Outcome Indicators'!$B$2:$B$708,0))</f>
        <v>#N/A</v>
      </c>
      <c r="BG179" s="344" t="e">
        <f>INDEX('Standard Outcome Indicators'!$U$2:$U$900,MATCH(AY179,'Standard Outcome Indicators'!$B$2:$B$708,0))</f>
        <v>#N/A</v>
      </c>
    </row>
    <row r="180" spans="1:59" ht="45.75">
      <c r="A180" s="387" t="s">
        <v>2132</v>
      </c>
      <c r="B180" s="390" t="s">
        <v>2209</v>
      </c>
      <c r="C180" s="344" t="s">
        <v>480</v>
      </c>
      <c r="D180" s="438" t="s">
        <v>2238</v>
      </c>
      <c r="E180" s="345" t="s">
        <v>458</v>
      </c>
      <c r="F180" s="433" t="s">
        <v>59</v>
      </c>
      <c r="G180" s="433" t="str">
        <f>INDEX('Dashboard Indicators'!$P$2:$P$900,MATCH(C180,'Dashboard Indicators'!$I$2:$I$900,0))</f>
        <v>Yes</v>
      </c>
      <c r="H180" s="433"/>
      <c r="I180" s="433" t="s">
        <v>49</v>
      </c>
      <c r="J180" s="433" t="s">
        <v>49</v>
      </c>
      <c r="K180" s="433" t="s">
        <v>49</v>
      </c>
      <c r="L180" s="433" t="s">
        <v>49</v>
      </c>
      <c r="M180" s="433" t="s">
        <v>49</v>
      </c>
      <c r="N180" s="433" t="s">
        <v>49</v>
      </c>
      <c r="O180" s="345" t="s">
        <v>2222</v>
      </c>
      <c r="P180" s="345" t="str">
        <f t="shared" si="18"/>
        <v>Number of under-five deaths and causes of death</v>
      </c>
      <c r="Q180" s="345" t="s">
        <v>2220</v>
      </c>
      <c r="R180" s="345" t="s">
        <v>2223</v>
      </c>
      <c r="S180" s="433">
        <f t="shared" si="17"/>
        <v>3</v>
      </c>
      <c r="T180" s="361" t="s">
        <v>603</v>
      </c>
      <c r="U180" s="361" t="s">
        <v>429</v>
      </c>
      <c r="V180" s="344" t="s">
        <v>2224</v>
      </c>
      <c r="W180" s="433" t="s">
        <v>84</v>
      </c>
      <c r="X180" s="433" t="s">
        <v>78</v>
      </c>
      <c r="Y180" s="361">
        <v>2017</v>
      </c>
      <c r="Z180" s="361" t="s">
        <v>1982</v>
      </c>
      <c r="AA180" s="344" t="s">
        <v>2225</v>
      </c>
      <c r="AB180" s="361" t="str">
        <f t="shared" si="19"/>
        <v/>
      </c>
      <c r="AD180" s="433" t="s">
        <v>53</v>
      </c>
      <c r="AE180" s="433" t="s">
        <v>439</v>
      </c>
      <c r="AF180" s="433" t="s">
        <v>53</v>
      </c>
      <c r="AG180" s="361" t="s">
        <v>49</v>
      </c>
      <c r="AH180" s="361" t="s">
        <v>49</v>
      </c>
      <c r="AI180" s="361" t="s">
        <v>49</v>
      </c>
      <c r="AJ180" s="361" t="s">
        <v>49</v>
      </c>
      <c r="AK180" s="361" t="s">
        <v>117</v>
      </c>
      <c r="AL180" s="361" t="s">
        <v>117</v>
      </c>
      <c r="AM180" s="361" t="s">
        <v>117</v>
      </c>
      <c r="AN180" s="361" t="s">
        <v>117</v>
      </c>
      <c r="AO180" s="361" t="s">
        <v>117</v>
      </c>
      <c r="AP180" s="361" t="s">
        <v>117</v>
      </c>
      <c r="AQ180" s="361" t="s">
        <v>117</v>
      </c>
      <c r="AR180" s="361" t="s">
        <v>117</v>
      </c>
      <c r="AS180" s="361" t="s">
        <v>117</v>
      </c>
      <c r="AT180" s="361" t="s">
        <v>117</v>
      </c>
      <c r="AU180" s="361" t="s">
        <v>117</v>
      </c>
      <c r="AV180" s="361" t="s">
        <v>117</v>
      </c>
      <c r="AW180" s="361" t="s">
        <v>71</v>
      </c>
      <c r="AX180" s="361" t="str">
        <f t="shared" si="20"/>
        <v xml:space="preserve">SEX, AGE, RESIDENCE, WEALTH,   </v>
      </c>
      <c r="AZ180" s="344" t="e">
        <f>INDEX('Standard Outcome Indicators'!$C$2:$C$900,MATCH(AY180,'Standard Outcome Indicators'!$B$2:$B$708,0))</f>
        <v>#N/A</v>
      </c>
      <c r="BA180" s="344" t="e">
        <f>INDEX('Standard Outcome Indicators'!$F$2:$F$900,MATCH(AY180,'Standard Outcome Indicators'!$B$2:$B$708,0))</f>
        <v>#N/A</v>
      </c>
      <c r="BB180" s="344" t="e">
        <f>INDEX('Standard Outcome Indicators'!$H$2:$H$900,MATCH(AY180,'Standard Outcome Indicators'!$B$2:$B$708,0))</f>
        <v>#N/A</v>
      </c>
      <c r="BC180" s="344" t="e">
        <f>INDEX('Standard Outcome Indicators'!$Q$2:$Q$900,MATCH(AY180,'Standard Outcome Indicators'!$B$2:$B$708,0))</f>
        <v>#N/A</v>
      </c>
      <c r="BD180" s="344" t="e">
        <f>INDEX('Standard Outcome Indicators'!$R$2:$R$900,MATCH(AY180,'Standard Outcome Indicators'!$B$2:$B$708,0))</f>
        <v>#N/A</v>
      </c>
      <c r="BE180" s="344" t="e">
        <f>INDEX('Standard Outcome Indicators'!$S$2:$S$900,MATCH(AY180,'Standard Outcome Indicators'!$B$2:$B$708,0))</f>
        <v>#N/A</v>
      </c>
      <c r="BF180" s="344" t="e">
        <f>INDEX('Standard Outcome Indicators'!$T$2:$T$900,MATCH(AY180,'Standard Outcome Indicators'!$B$2:$B$708,0))</f>
        <v>#N/A</v>
      </c>
      <c r="BG180" s="344" t="e">
        <f>INDEX('Standard Outcome Indicators'!$U$2:$U$900,MATCH(AY180,'Standard Outcome Indicators'!$B$2:$B$708,0))</f>
        <v>#N/A</v>
      </c>
    </row>
    <row r="181" spans="1:59" ht="45.75">
      <c r="A181" s="387" t="s">
        <v>2132</v>
      </c>
      <c r="B181" s="390" t="s">
        <v>2209</v>
      </c>
      <c r="C181" s="344" t="s">
        <v>482</v>
      </c>
      <c r="D181" s="438" t="s">
        <v>2239</v>
      </c>
      <c r="E181" s="345" t="s">
        <v>458</v>
      </c>
      <c r="F181" s="433" t="s">
        <v>59</v>
      </c>
      <c r="G181" s="433" t="str">
        <f>INDEX('Dashboard Indicators'!$P$2:$P$900,MATCH(C181,'Dashboard Indicators'!$I$2:$I$900,0))</f>
        <v>Yes</v>
      </c>
      <c r="H181" s="433"/>
      <c r="I181" s="433" t="s">
        <v>49</v>
      </c>
      <c r="J181" s="433" t="s">
        <v>49</v>
      </c>
      <c r="K181" s="433" t="s">
        <v>49</v>
      </c>
      <c r="L181" s="433" t="s">
        <v>49</v>
      </c>
      <c r="M181" s="433" t="s">
        <v>49</v>
      </c>
      <c r="N181" s="433" t="s">
        <v>49</v>
      </c>
      <c r="O181" s="345" t="s">
        <v>2222</v>
      </c>
      <c r="P181" s="345" t="str">
        <f t="shared" si="18"/>
        <v>Number of under-five deaths and causes of death</v>
      </c>
      <c r="Q181" s="345" t="s">
        <v>2220</v>
      </c>
      <c r="R181" s="345" t="s">
        <v>2223</v>
      </c>
      <c r="S181" s="433">
        <f t="shared" si="17"/>
        <v>3</v>
      </c>
      <c r="T181" s="361" t="s">
        <v>603</v>
      </c>
      <c r="U181" s="361" t="s">
        <v>429</v>
      </c>
      <c r="V181" s="344" t="s">
        <v>2224</v>
      </c>
      <c r="W181" s="433" t="s">
        <v>84</v>
      </c>
      <c r="X181" s="433" t="s">
        <v>78</v>
      </c>
      <c r="Y181" s="361">
        <v>2017</v>
      </c>
      <c r="Z181" s="361" t="s">
        <v>1982</v>
      </c>
      <c r="AA181" s="344" t="s">
        <v>2225</v>
      </c>
      <c r="AB181" s="361" t="str">
        <f t="shared" si="19"/>
        <v/>
      </c>
      <c r="AD181" s="433" t="s">
        <v>53</v>
      </c>
      <c r="AE181" s="433" t="s">
        <v>439</v>
      </c>
      <c r="AF181" s="433" t="s">
        <v>53</v>
      </c>
      <c r="AG181" s="361" t="s">
        <v>49</v>
      </c>
      <c r="AH181" s="361" t="s">
        <v>49</v>
      </c>
      <c r="AI181" s="361" t="s">
        <v>49</v>
      </c>
      <c r="AJ181" s="361" t="s">
        <v>49</v>
      </c>
      <c r="AK181" s="361" t="s">
        <v>117</v>
      </c>
      <c r="AL181" s="361" t="s">
        <v>117</v>
      </c>
      <c r="AM181" s="361" t="s">
        <v>117</v>
      </c>
      <c r="AN181" s="361" t="s">
        <v>117</v>
      </c>
      <c r="AO181" s="361" t="s">
        <v>117</v>
      </c>
      <c r="AP181" s="361" t="s">
        <v>117</v>
      </c>
      <c r="AQ181" s="361" t="s">
        <v>117</v>
      </c>
      <c r="AR181" s="361" t="s">
        <v>117</v>
      </c>
      <c r="AS181" s="361" t="s">
        <v>117</v>
      </c>
      <c r="AT181" s="361" t="s">
        <v>117</v>
      </c>
      <c r="AU181" s="361" t="s">
        <v>117</v>
      </c>
      <c r="AV181" s="361" t="s">
        <v>117</v>
      </c>
      <c r="AW181" s="361" t="s">
        <v>71</v>
      </c>
      <c r="AX181" s="361" t="str">
        <f t="shared" si="20"/>
        <v xml:space="preserve">SEX, AGE, RESIDENCE, WEALTH,   </v>
      </c>
      <c r="AZ181" s="344" t="e">
        <f>INDEX('Standard Outcome Indicators'!$C$2:$C$900,MATCH(AY181,'Standard Outcome Indicators'!$B$2:$B$708,0))</f>
        <v>#N/A</v>
      </c>
      <c r="BA181" s="344" t="e">
        <f>INDEX('Standard Outcome Indicators'!$F$2:$F$900,MATCH(AY181,'Standard Outcome Indicators'!$B$2:$B$708,0))</f>
        <v>#N/A</v>
      </c>
      <c r="BB181" s="344" t="e">
        <f>INDEX('Standard Outcome Indicators'!$H$2:$H$900,MATCH(AY181,'Standard Outcome Indicators'!$B$2:$B$708,0))</f>
        <v>#N/A</v>
      </c>
      <c r="BC181" s="344" t="e">
        <f>INDEX('Standard Outcome Indicators'!$Q$2:$Q$900,MATCH(AY181,'Standard Outcome Indicators'!$B$2:$B$708,0))</f>
        <v>#N/A</v>
      </c>
      <c r="BD181" s="344" t="e">
        <f>INDEX('Standard Outcome Indicators'!$R$2:$R$900,MATCH(AY181,'Standard Outcome Indicators'!$B$2:$B$708,0))</f>
        <v>#N/A</v>
      </c>
      <c r="BE181" s="344" t="e">
        <f>INDEX('Standard Outcome Indicators'!$S$2:$S$900,MATCH(AY181,'Standard Outcome Indicators'!$B$2:$B$708,0))</f>
        <v>#N/A</v>
      </c>
      <c r="BF181" s="344" t="e">
        <f>INDEX('Standard Outcome Indicators'!$T$2:$T$900,MATCH(AY181,'Standard Outcome Indicators'!$B$2:$B$708,0))</f>
        <v>#N/A</v>
      </c>
      <c r="BG181" s="344" t="e">
        <f>INDEX('Standard Outcome Indicators'!$U$2:$U$900,MATCH(AY181,'Standard Outcome Indicators'!$B$2:$B$708,0))</f>
        <v>#N/A</v>
      </c>
    </row>
    <row r="182" spans="1:59" ht="45.75">
      <c r="A182" s="387" t="s">
        <v>2132</v>
      </c>
      <c r="B182" s="390" t="s">
        <v>2209</v>
      </c>
      <c r="C182" s="344" t="s">
        <v>484</v>
      </c>
      <c r="D182" s="438" t="s">
        <v>483</v>
      </c>
      <c r="E182" s="345" t="s">
        <v>458</v>
      </c>
      <c r="F182" s="433" t="s">
        <v>59</v>
      </c>
      <c r="G182" s="433" t="str">
        <f>INDEX('Dashboard Indicators'!$P$2:$P$900,MATCH(C182,'Dashboard Indicators'!$I$2:$I$900,0))</f>
        <v>Yes</v>
      </c>
      <c r="H182" s="433"/>
      <c r="I182" s="433" t="s">
        <v>49</v>
      </c>
      <c r="J182" s="433" t="s">
        <v>49</v>
      </c>
      <c r="K182" s="433" t="s">
        <v>49</v>
      </c>
      <c r="L182" s="433" t="s">
        <v>49</v>
      </c>
      <c r="M182" s="433" t="s">
        <v>49</v>
      </c>
      <c r="N182" s="433" t="s">
        <v>49</v>
      </c>
      <c r="O182" s="345" t="s">
        <v>2222</v>
      </c>
      <c r="P182" s="345" t="str">
        <f t="shared" si="18"/>
        <v>Number of under-five deaths and causes of death</v>
      </c>
      <c r="Q182" s="345" t="s">
        <v>2220</v>
      </c>
      <c r="R182" s="345" t="s">
        <v>2223</v>
      </c>
      <c r="S182" s="433">
        <f t="shared" si="17"/>
        <v>3</v>
      </c>
      <c r="T182" s="361" t="s">
        <v>603</v>
      </c>
      <c r="U182" s="361" t="s">
        <v>429</v>
      </c>
      <c r="V182" s="344" t="s">
        <v>2224</v>
      </c>
      <c r="W182" s="433" t="s">
        <v>84</v>
      </c>
      <c r="X182" s="433" t="s">
        <v>78</v>
      </c>
      <c r="Y182" s="361">
        <v>2017</v>
      </c>
      <c r="Z182" s="361" t="s">
        <v>1982</v>
      </c>
      <c r="AA182" s="344" t="s">
        <v>2225</v>
      </c>
      <c r="AB182" s="361" t="str">
        <f t="shared" si="19"/>
        <v/>
      </c>
      <c r="AD182" s="433" t="s">
        <v>53</v>
      </c>
      <c r="AE182" s="433" t="s">
        <v>439</v>
      </c>
      <c r="AF182" s="433" t="s">
        <v>53</v>
      </c>
      <c r="AG182" s="361" t="s">
        <v>49</v>
      </c>
      <c r="AH182" s="361" t="s">
        <v>49</v>
      </c>
      <c r="AI182" s="361" t="s">
        <v>49</v>
      </c>
      <c r="AJ182" s="361" t="s">
        <v>49</v>
      </c>
      <c r="AK182" s="361" t="s">
        <v>117</v>
      </c>
      <c r="AL182" s="361" t="s">
        <v>117</v>
      </c>
      <c r="AM182" s="361" t="s">
        <v>117</v>
      </c>
      <c r="AN182" s="361" t="s">
        <v>117</v>
      </c>
      <c r="AO182" s="361" t="s">
        <v>117</v>
      </c>
      <c r="AP182" s="361" t="s">
        <v>117</v>
      </c>
      <c r="AQ182" s="361" t="s">
        <v>117</v>
      </c>
      <c r="AR182" s="361" t="s">
        <v>117</v>
      </c>
      <c r="AS182" s="361" t="s">
        <v>117</v>
      </c>
      <c r="AT182" s="361" t="s">
        <v>117</v>
      </c>
      <c r="AU182" s="361" t="s">
        <v>117</v>
      </c>
      <c r="AV182" s="361" t="s">
        <v>117</v>
      </c>
      <c r="AW182" s="361" t="s">
        <v>71</v>
      </c>
      <c r="AX182" s="361" t="str">
        <f t="shared" si="20"/>
        <v xml:space="preserve">SEX, AGE, RESIDENCE, WEALTH,   </v>
      </c>
      <c r="AZ182" s="344" t="e">
        <f>INDEX('Standard Outcome Indicators'!$C$2:$C$900,MATCH(AY182,'Standard Outcome Indicators'!$B$2:$B$708,0))</f>
        <v>#N/A</v>
      </c>
      <c r="BA182" s="344" t="e">
        <f>INDEX('Standard Outcome Indicators'!$F$2:$F$900,MATCH(AY182,'Standard Outcome Indicators'!$B$2:$B$708,0))</f>
        <v>#N/A</v>
      </c>
      <c r="BB182" s="344" t="e">
        <f>INDEX('Standard Outcome Indicators'!$H$2:$H$900,MATCH(AY182,'Standard Outcome Indicators'!$B$2:$B$708,0))</f>
        <v>#N/A</v>
      </c>
      <c r="BC182" s="344" t="e">
        <f>INDEX('Standard Outcome Indicators'!$Q$2:$Q$900,MATCH(AY182,'Standard Outcome Indicators'!$B$2:$B$708,0))</f>
        <v>#N/A</v>
      </c>
      <c r="BD182" s="344" t="e">
        <f>INDEX('Standard Outcome Indicators'!$R$2:$R$900,MATCH(AY182,'Standard Outcome Indicators'!$B$2:$B$708,0))</f>
        <v>#N/A</v>
      </c>
      <c r="BE182" s="344" t="e">
        <f>INDEX('Standard Outcome Indicators'!$S$2:$S$900,MATCH(AY182,'Standard Outcome Indicators'!$B$2:$B$708,0))</f>
        <v>#N/A</v>
      </c>
      <c r="BF182" s="344" t="e">
        <f>INDEX('Standard Outcome Indicators'!$T$2:$T$900,MATCH(AY182,'Standard Outcome Indicators'!$B$2:$B$708,0))</f>
        <v>#N/A</v>
      </c>
      <c r="BG182" s="344" t="e">
        <f>INDEX('Standard Outcome Indicators'!$U$2:$U$900,MATCH(AY182,'Standard Outcome Indicators'!$B$2:$B$708,0))</f>
        <v>#N/A</v>
      </c>
    </row>
    <row r="183" spans="1:59" ht="45.75">
      <c r="A183" s="387" t="s">
        <v>2132</v>
      </c>
      <c r="B183" s="390" t="s">
        <v>2209</v>
      </c>
      <c r="C183" s="344" t="s">
        <v>486</v>
      </c>
      <c r="D183" s="438" t="s">
        <v>2240</v>
      </c>
      <c r="E183" s="345" t="s">
        <v>458</v>
      </c>
      <c r="F183" s="433" t="s">
        <v>59</v>
      </c>
      <c r="G183" s="433" t="str">
        <f>INDEX('Dashboard Indicators'!$P$2:$P$900,MATCH(C183,'Dashboard Indicators'!$I$2:$I$900,0))</f>
        <v>Yes</v>
      </c>
      <c r="H183" s="433"/>
      <c r="I183" s="433" t="s">
        <v>49</v>
      </c>
      <c r="J183" s="433" t="s">
        <v>49</v>
      </c>
      <c r="K183" s="433" t="s">
        <v>49</v>
      </c>
      <c r="L183" s="433" t="s">
        <v>49</v>
      </c>
      <c r="M183" s="433" t="s">
        <v>49</v>
      </c>
      <c r="N183" s="433" t="s">
        <v>49</v>
      </c>
      <c r="O183" s="345" t="s">
        <v>2222</v>
      </c>
      <c r="P183" s="345" t="str">
        <f t="shared" si="18"/>
        <v>Number of under-five deaths and causes of death</v>
      </c>
      <c r="Q183" s="345" t="s">
        <v>2220</v>
      </c>
      <c r="R183" s="345" t="s">
        <v>2223</v>
      </c>
      <c r="S183" s="433">
        <f t="shared" si="17"/>
        <v>3</v>
      </c>
      <c r="T183" s="361" t="s">
        <v>603</v>
      </c>
      <c r="U183" s="361" t="s">
        <v>429</v>
      </c>
      <c r="V183" s="344" t="s">
        <v>2224</v>
      </c>
      <c r="W183" s="433" t="s">
        <v>84</v>
      </c>
      <c r="X183" s="433" t="s">
        <v>78</v>
      </c>
      <c r="Y183" s="361">
        <v>2017</v>
      </c>
      <c r="Z183" s="361" t="s">
        <v>1982</v>
      </c>
      <c r="AA183" s="344" t="s">
        <v>2225</v>
      </c>
      <c r="AB183" s="361" t="str">
        <f t="shared" si="19"/>
        <v/>
      </c>
      <c r="AD183" s="433" t="s">
        <v>53</v>
      </c>
      <c r="AE183" s="433" t="s">
        <v>439</v>
      </c>
      <c r="AF183" s="433" t="s">
        <v>53</v>
      </c>
      <c r="AG183" s="361" t="s">
        <v>49</v>
      </c>
      <c r="AH183" s="361" t="s">
        <v>49</v>
      </c>
      <c r="AI183" s="361" t="s">
        <v>49</v>
      </c>
      <c r="AJ183" s="361" t="s">
        <v>49</v>
      </c>
      <c r="AK183" s="361" t="s">
        <v>117</v>
      </c>
      <c r="AL183" s="361" t="s">
        <v>117</v>
      </c>
      <c r="AM183" s="361" t="s">
        <v>117</v>
      </c>
      <c r="AN183" s="361" t="s">
        <v>117</v>
      </c>
      <c r="AO183" s="361" t="s">
        <v>117</v>
      </c>
      <c r="AP183" s="361" t="s">
        <v>117</v>
      </c>
      <c r="AQ183" s="361" t="s">
        <v>117</v>
      </c>
      <c r="AR183" s="361" t="s">
        <v>117</v>
      </c>
      <c r="AS183" s="361" t="s">
        <v>117</v>
      </c>
      <c r="AT183" s="361" t="s">
        <v>117</v>
      </c>
      <c r="AU183" s="361" t="s">
        <v>117</v>
      </c>
      <c r="AV183" s="361" t="s">
        <v>117</v>
      </c>
      <c r="AW183" s="361" t="s">
        <v>71</v>
      </c>
      <c r="AX183" s="361" t="str">
        <f t="shared" si="20"/>
        <v xml:space="preserve">SEX, AGE, RESIDENCE, WEALTH,   </v>
      </c>
      <c r="AZ183" s="344" t="e">
        <f>INDEX('Standard Outcome Indicators'!$C$2:$C$900,MATCH(AY183,'Standard Outcome Indicators'!$B$2:$B$708,0))</f>
        <v>#N/A</v>
      </c>
      <c r="BA183" s="344" t="e">
        <f>INDEX('Standard Outcome Indicators'!$F$2:$F$900,MATCH(AY183,'Standard Outcome Indicators'!$B$2:$B$708,0))</f>
        <v>#N/A</v>
      </c>
      <c r="BB183" s="344" t="e">
        <f>INDEX('Standard Outcome Indicators'!$H$2:$H$900,MATCH(AY183,'Standard Outcome Indicators'!$B$2:$B$708,0))</f>
        <v>#N/A</v>
      </c>
      <c r="BC183" s="344" t="e">
        <f>INDEX('Standard Outcome Indicators'!$Q$2:$Q$900,MATCH(AY183,'Standard Outcome Indicators'!$B$2:$B$708,0))</f>
        <v>#N/A</v>
      </c>
      <c r="BD183" s="344" t="e">
        <f>INDEX('Standard Outcome Indicators'!$R$2:$R$900,MATCH(AY183,'Standard Outcome Indicators'!$B$2:$B$708,0))</f>
        <v>#N/A</v>
      </c>
      <c r="BE183" s="344" t="e">
        <f>INDEX('Standard Outcome Indicators'!$S$2:$S$900,MATCH(AY183,'Standard Outcome Indicators'!$B$2:$B$708,0))</f>
        <v>#N/A</v>
      </c>
      <c r="BF183" s="344" t="e">
        <f>INDEX('Standard Outcome Indicators'!$T$2:$T$900,MATCH(AY183,'Standard Outcome Indicators'!$B$2:$B$708,0))</f>
        <v>#N/A</v>
      </c>
      <c r="BG183" s="344" t="e">
        <f>INDEX('Standard Outcome Indicators'!$U$2:$U$900,MATCH(AY183,'Standard Outcome Indicators'!$B$2:$B$708,0))</f>
        <v>#N/A</v>
      </c>
    </row>
    <row r="184" spans="1:59" ht="60.75">
      <c r="A184" s="387" t="s">
        <v>2132</v>
      </c>
      <c r="B184" s="390" t="s">
        <v>2209</v>
      </c>
      <c r="C184" s="344" t="s">
        <v>488</v>
      </c>
      <c r="D184" s="438" t="s">
        <v>2241</v>
      </c>
      <c r="E184" s="345" t="s">
        <v>489</v>
      </c>
      <c r="F184" s="433" t="s">
        <v>59</v>
      </c>
      <c r="G184" s="433"/>
      <c r="H184" s="433"/>
      <c r="I184" s="433" t="s">
        <v>62</v>
      </c>
      <c r="J184" s="433" t="s">
        <v>49</v>
      </c>
      <c r="K184" s="433" t="s">
        <v>49</v>
      </c>
      <c r="L184" s="433" t="s">
        <v>49</v>
      </c>
      <c r="M184" s="433" t="s">
        <v>49</v>
      </c>
      <c r="N184" s="433" t="s">
        <v>49</v>
      </c>
      <c r="O184" s="345"/>
      <c r="P184" s="345" t="str">
        <f t="shared" si="18"/>
        <v>Maternal mortality ratio - SDG 3.1.1</v>
      </c>
      <c r="R184" s="345"/>
      <c r="S184" s="433">
        <f t="shared" si="17"/>
        <v>1</v>
      </c>
      <c r="T184" s="361" t="s">
        <v>1372</v>
      </c>
      <c r="U184" s="361" t="s">
        <v>255</v>
      </c>
      <c r="V184" s="344" t="s">
        <v>491</v>
      </c>
      <c r="W184" s="433" t="s">
        <v>84</v>
      </c>
      <c r="X184" s="433" t="s">
        <v>56</v>
      </c>
      <c r="Y184" s="361">
        <v>2020</v>
      </c>
      <c r="Z184" s="361" t="s">
        <v>1733</v>
      </c>
      <c r="AA184" s="344" t="s">
        <v>2242</v>
      </c>
      <c r="AB184" s="361" t="str">
        <f t="shared" si="19"/>
        <v>3.1.1</v>
      </c>
      <c r="AD184" s="433" t="s">
        <v>357</v>
      </c>
      <c r="AE184" s="433" t="s">
        <v>434</v>
      </c>
      <c r="AF184" s="433" t="s">
        <v>59</v>
      </c>
      <c r="AG184" s="361" t="s">
        <v>49</v>
      </c>
      <c r="AH184" s="361" t="s">
        <v>49</v>
      </c>
      <c r="AI184" s="361" t="s">
        <v>49</v>
      </c>
      <c r="AJ184" s="361" t="s">
        <v>49</v>
      </c>
      <c r="AK184" s="361" t="s">
        <v>117</v>
      </c>
      <c r="AL184" s="361" t="s">
        <v>117</v>
      </c>
      <c r="AM184" s="361" t="s">
        <v>117</v>
      </c>
      <c r="AN184" s="361" t="s">
        <v>117</v>
      </c>
      <c r="AO184" s="361" t="s">
        <v>117</v>
      </c>
      <c r="AP184" s="361" t="s">
        <v>117</v>
      </c>
      <c r="AQ184" s="361" t="s">
        <v>117</v>
      </c>
      <c r="AR184" s="361" t="s">
        <v>117</v>
      </c>
      <c r="AS184" s="361" t="s">
        <v>117</v>
      </c>
      <c r="AT184" s="361" t="s">
        <v>117</v>
      </c>
      <c r="AU184" s="361" t="s">
        <v>117</v>
      </c>
      <c r="AV184" s="361" t="s">
        <v>117</v>
      </c>
      <c r="AW184" s="361" t="s">
        <v>71</v>
      </c>
      <c r="AX184" s="361" t="str">
        <f t="shared" si="20"/>
        <v xml:space="preserve">SEX, AGE, RESIDENCE, WEALTH,   </v>
      </c>
      <c r="AZ184" s="344" t="e">
        <f>INDEX('Standard Outcome Indicators'!$C$2:$C$900,MATCH(AY184,'Standard Outcome Indicators'!$B$2:$B$708,0))</f>
        <v>#N/A</v>
      </c>
      <c r="BA184" s="344" t="e">
        <f>INDEX('Standard Outcome Indicators'!$F$2:$F$900,MATCH(AY184,'Standard Outcome Indicators'!$B$2:$B$708,0))</f>
        <v>#N/A</v>
      </c>
      <c r="BB184" s="344" t="e">
        <f>INDEX('Standard Outcome Indicators'!$H$2:$H$900,MATCH(AY184,'Standard Outcome Indicators'!$B$2:$B$708,0))</f>
        <v>#N/A</v>
      </c>
      <c r="BC184" s="344" t="e">
        <f>INDEX('Standard Outcome Indicators'!$Q$2:$Q$900,MATCH(AY184,'Standard Outcome Indicators'!$B$2:$B$708,0))</f>
        <v>#N/A</v>
      </c>
      <c r="BD184" s="344" t="e">
        <f>INDEX('Standard Outcome Indicators'!$R$2:$R$900,MATCH(AY184,'Standard Outcome Indicators'!$B$2:$B$708,0))</f>
        <v>#N/A</v>
      </c>
      <c r="BE184" s="344" t="e">
        <f>INDEX('Standard Outcome Indicators'!$S$2:$S$900,MATCH(AY184,'Standard Outcome Indicators'!$B$2:$B$708,0))</f>
        <v>#N/A</v>
      </c>
      <c r="BF184" s="344" t="e">
        <f>INDEX('Standard Outcome Indicators'!$T$2:$T$900,MATCH(AY184,'Standard Outcome Indicators'!$B$2:$B$708,0))</f>
        <v>#N/A</v>
      </c>
      <c r="BG184" s="344" t="e">
        <f>INDEX('Standard Outcome Indicators'!$U$2:$U$900,MATCH(AY184,'Standard Outcome Indicators'!$B$2:$B$708,0))</f>
        <v>#N/A</v>
      </c>
    </row>
    <row r="185" spans="1:59" ht="30.75">
      <c r="A185" s="387" t="s">
        <v>2132</v>
      </c>
      <c r="B185" s="390" t="s">
        <v>2209</v>
      </c>
      <c r="C185" s="344" t="s">
        <v>493</v>
      </c>
      <c r="D185" s="438" t="s">
        <v>2243</v>
      </c>
      <c r="E185" s="345" t="s">
        <v>2244</v>
      </c>
      <c r="F185" s="433" t="s">
        <v>59</v>
      </c>
      <c r="G185" s="433"/>
      <c r="H185" s="433"/>
      <c r="I185" s="433" t="s">
        <v>62</v>
      </c>
      <c r="J185" s="433" t="s">
        <v>49</v>
      </c>
      <c r="K185" s="433" t="s">
        <v>49</v>
      </c>
      <c r="L185" s="433" t="s">
        <v>49</v>
      </c>
      <c r="M185" s="433" t="s">
        <v>49</v>
      </c>
      <c r="N185" s="433" t="s">
        <v>49</v>
      </c>
      <c r="O185" s="345"/>
      <c r="P185" s="345" t="str">
        <f t="shared" si="18"/>
        <v>Early childbearing - percentage of women who gave birth before age 18</v>
      </c>
      <c r="R185" s="345"/>
      <c r="S185" s="433">
        <f t="shared" si="17"/>
        <v>1</v>
      </c>
      <c r="T185" s="361" t="s">
        <v>1372</v>
      </c>
      <c r="U185" s="361" t="s">
        <v>495</v>
      </c>
      <c r="V185" s="344" t="s">
        <v>494</v>
      </c>
      <c r="W185" s="433" t="s">
        <v>215</v>
      </c>
      <c r="X185" s="433" t="s">
        <v>78</v>
      </c>
      <c r="Y185" s="361">
        <v>2020</v>
      </c>
      <c r="Z185" s="361" t="s">
        <v>2245</v>
      </c>
      <c r="AA185" s="344" t="s">
        <v>2246</v>
      </c>
      <c r="AB185" s="361" t="str">
        <f t="shared" si="19"/>
        <v/>
      </c>
      <c r="AD185" s="433" t="s">
        <v>53</v>
      </c>
      <c r="AE185" s="433" t="s">
        <v>76</v>
      </c>
      <c r="AF185" s="433" t="s">
        <v>53</v>
      </c>
      <c r="AG185" s="361" t="s">
        <v>49</v>
      </c>
      <c r="AH185" s="361" t="s">
        <v>49</v>
      </c>
      <c r="AI185" s="361" t="s">
        <v>62</v>
      </c>
      <c r="AJ185" s="361" t="s">
        <v>62</v>
      </c>
      <c r="AK185" s="361" t="s">
        <v>117</v>
      </c>
      <c r="AL185" s="361" t="s">
        <v>117</v>
      </c>
      <c r="AM185" s="361" t="s">
        <v>117</v>
      </c>
      <c r="AN185" s="361" t="s">
        <v>117</v>
      </c>
      <c r="AO185" s="361" t="s">
        <v>117</v>
      </c>
      <c r="AP185" s="361" t="s">
        <v>117</v>
      </c>
      <c r="AQ185" s="361" t="s">
        <v>117</v>
      </c>
      <c r="AR185" s="361" t="s">
        <v>117</v>
      </c>
      <c r="AS185" s="361" t="s">
        <v>117</v>
      </c>
      <c r="AT185" s="361" t="s">
        <v>117</v>
      </c>
      <c r="AU185" s="361" t="s">
        <v>117</v>
      </c>
      <c r="AV185" s="361" t="s">
        <v>117</v>
      </c>
      <c r="AW185" s="361" t="s">
        <v>109</v>
      </c>
      <c r="AX185" s="361" t="str">
        <f t="shared" si="20"/>
        <v xml:space="preserve">SEX, AGE, RESIDENCE, WEALTH,  </v>
      </c>
      <c r="AZ185" s="344" t="e">
        <f>INDEX('Standard Outcome Indicators'!$C$2:$C$900,MATCH(AY185,'Standard Outcome Indicators'!$B$2:$B$708,0))</f>
        <v>#N/A</v>
      </c>
      <c r="BA185" s="344" t="e">
        <f>INDEX('Standard Outcome Indicators'!$F$2:$F$900,MATCH(AY185,'Standard Outcome Indicators'!$B$2:$B$708,0))</f>
        <v>#N/A</v>
      </c>
      <c r="BB185" s="344" t="e">
        <f>INDEX('Standard Outcome Indicators'!$H$2:$H$900,MATCH(AY185,'Standard Outcome Indicators'!$B$2:$B$708,0))</f>
        <v>#N/A</v>
      </c>
      <c r="BC185" s="344" t="e">
        <f>INDEX('Standard Outcome Indicators'!$Q$2:$Q$900,MATCH(AY185,'Standard Outcome Indicators'!$B$2:$B$708,0))</f>
        <v>#N/A</v>
      </c>
      <c r="BD185" s="344" t="e">
        <f>INDEX('Standard Outcome Indicators'!$R$2:$R$900,MATCH(AY185,'Standard Outcome Indicators'!$B$2:$B$708,0))</f>
        <v>#N/A</v>
      </c>
      <c r="BE185" s="344" t="e">
        <f>INDEX('Standard Outcome Indicators'!$S$2:$S$900,MATCH(AY185,'Standard Outcome Indicators'!$B$2:$B$708,0))</f>
        <v>#N/A</v>
      </c>
      <c r="BF185" s="344" t="e">
        <f>INDEX('Standard Outcome Indicators'!$T$2:$T$900,MATCH(AY185,'Standard Outcome Indicators'!$B$2:$B$708,0))</f>
        <v>#N/A</v>
      </c>
      <c r="BG185" s="344" t="e">
        <f>INDEX('Standard Outcome Indicators'!$U$2:$U$900,MATCH(AY185,'Standard Outcome Indicators'!$B$2:$B$708,0))</f>
        <v>#N/A</v>
      </c>
    </row>
    <row r="186" spans="1:59" ht="45.75">
      <c r="A186" s="387" t="s">
        <v>2132</v>
      </c>
      <c r="B186" s="390" t="s">
        <v>2209</v>
      </c>
      <c r="C186" s="344" t="s">
        <v>499</v>
      </c>
      <c r="D186" s="438" t="s">
        <v>2247</v>
      </c>
      <c r="E186" s="345" t="s">
        <v>2248</v>
      </c>
      <c r="F186" s="433" t="s">
        <v>59</v>
      </c>
      <c r="G186" s="433"/>
      <c r="H186" s="433"/>
      <c r="I186" s="433" t="s">
        <v>62</v>
      </c>
      <c r="J186" s="433" t="s">
        <v>62</v>
      </c>
      <c r="K186" s="433" t="s">
        <v>49</v>
      </c>
      <c r="L186" s="433" t="s">
        <v>49</v>
      </c>
      <c r="M186" s="433" t="s">
        <v>49</v>
      </c>
      <c r="N186" s="433" t="s">
        <v>49</v>
      </c>
      <c r="O186" s="345"/>
      <c r="P186" s="345" t="str">
        <f t="shared" si="18"/>
        <v>Antenatal care 4+ visits - percentage of women who received antenatal care at least four times during their last pregnancy</v>
      </c>
      <c r="R186" s="345"/>
      <c r="S186" s="433">
        <f t="shared" si="17"/>
        <v>1</v>
      </c>
      <c r="T186" s="361" t="s">
        <v>1372</v>
      </c>
      <c r="U186" s="361" t="s">
        <v>78</v>
      </c>
      <c r="V186" s="344" t="s">
        <v>500</v>
      </c>
      <c r="W186" s="433" t="s">
        <v>215</v>
      </c>
      <c r="X186" s="433" t="s">
        <v>78</v>
      </c>
      <c r="Y186" s="361">
        <v>2020</v>
      </c>
      <c r="Z186" s="361" t="s">
        <v>2249</v>
      </c>
      <c r="AA186" s="344" t="s">
        <v>2250</v>
      </c>
      <c r="AB186" s="361" t="str">
        <f t="shared" si="19"/>
        <v/>
      </c>
      <c r="AD186" s="433" t="s">
        <v>357</v>
      </c>
      <c r="AE186" s="433" t="s">
        <v>76</v>
      </c>
      <c r="AF186" s="433" t="s">
        <v>59</v>
      </c>
      <c r="AG186" s="361" t="s">
        <v>49</v>
      </c>
      <c r="AH186" s="361" t="s">
        <v>62</v>
      </c>
      <c r="AI186" s="361" t="s">
        <v>62</v>
      </c>
      <c r="AJ186" s="361" t="s">
        <v>62</v>
      </c>
      <c r="AK186" s="361" t="s">
        <v>117</v>
      </c>
      <c r="AL186" s="361" t="s">
        <v>117</v>
      </c>
      <c r="AM186" s="361" t="s">
        <v>117</v>
      </c>
      <c r="AN186" s="361" t="s">
        <v>117</v>
      </c>
      <c r="AO186" s="361" t="s">
        <v>117</v>
      </c>
      <c r="AP186" s="361" t="s">
        <v>117</v>
      </c>
      <c r="AQ186" s="361" t="s">
        <v>117</v>
      </c>
      <c r="AR186" s="361" t="s">
        <v>117</v>
      </c>
      <c r="AS186" s="361" t="s">
        <v>117</v>
      </c>
      <c r="AT186" s="361" t="s">
        <v>117</v>
      </c>
      <c r="AU186" s="361" t="s">
        <v>117</v>
      </c>
      <c r="AV186" s="361" t="s">
        <v>117</v>
      </c>
      <c r="AW186" s="361" t="s">
        <v>109</v>
      </c>
      <c r="AX186" s="361" t="str">
        <f t="shared" si="20"/>
        <v xml:space="preserve">SEX, AGE, RESIDENCE, WEALTH,  </v>
      </c>
      <c r="AY186" s="344" t="s">
        <v>2251</v>
      </c>
      <c r="AZ186" s="344" t="str">
        <f>INDEX('Standard Outcome Indicators'!$C$2:$C$900,MATCH(AY186,'Standard Outcome Indicators'!$B$2:$B$708,0))</f>
        <v>Percentage of pregnant women receiving at least four antenatal visits</v>
      </c>
      <c r="BA186" s="344" t="str">
        <f>INDEX('Standard Outcome Indicators'!$F$2:$F$900,MATCH(AY186,'Standard Outcome Indicators'!$B$2:$B$708,0))</f>
        <v>Survive and Thrive</v>
      </c>
      <c r="BB186" s="344" t="str">
        <f>INDEX('Standard Outcome Indicators'!$H$2:$H$900,MATCH(AY186,'Standard Outcome Indicators'!$B$2:$B$708,0))</f>
        <v>Strengthening primary health care and high-impact health interventions</v>
      </c>
      <c r="BC186" s="344" t="str">
        <f>INDEX('Standard Outcome Indicators'!$Q$2:$Q$900,MATCH(AY186,'Standard Outcome Indicators'!$B$2:$B$708,0))</f>
        <v>None</v>
      </c>
      <c r="BD186" s="344" t="str">
        <f>INDEX('Standard Outcome Indicators'!$R$2:$R$900,MATCH(AY186,'Standard Outcome Indicators'!$B$2:$B$708,0))</f>
        <v>Health</v>
      </c>
      <c r="BE186" s="344" t="str">
        <f>INDEX('Standard Outcome Indicators'!$S$2:$S$900,MATCH(AY186,'Standard Outcome Indicators'!$B$2:$B$708,0))</f>
        <v>Angelika Preschitz/Abheet Solomon</v>
      </c>
      <c r="BF186" s="344" t="str">
        <f>INDEX('Standard Outcome Indicators'!$T$2:$T$900,MATCH(AY186,'Standard Outcome Indicators'!$B$2:$B$708,0))</f>
        <v> </v>
      </c>
      <c r="BG186" s="344" t="str">
        <f>INDEX('Standard Outcome Indicators'!$U$2:$U$900,MATCH(AY186,'Standard Outcome Indicators'!$B$2:$B$708,0))</f>
        <v>2.3.2.2: Maternal and neonatal health</v>
      </c>
    </row>
    <row r="187" spans="1:59" ht="30.75">
      <c r="A187" s="387" t="s">
        <v>2132</v>
      </c>
      <c r="B187" s="390" t="s">
        <v>2209</v>
      </c>
      <c r="C187" s="344" t="s">
        <v>502</v>
      </c>
      <c r="D187" s="438" t="s">
        <v>501</v>
      </c>
      <c r="E187" s="345" t="s">
        <v>2252</v>
      </c>
      <c r="F187" s="433" t="s">
        <v>59</v>
      </c>
      <c r="G187" s="433"/>
      <c r="H187" s="433"/>
      <c r="I187" s="433" t="s">
        <v>49</v>
      </c>
      <c r="J187" s="433" t="s">
        <v>49</v>
      </c>
      <c r="K187" s="433" t="s">
        <v>49</v>
      </c>
      <c r="L187" s="433" t="s">
        <v>49</v>
      </c>
      <c r="M187" s="433" t="s">
        <v>49</v>
      </c>
      <c r="N187" s="433" t="s">
        <v>49</v>
      </c>
      <c r="O187" s="345"/>
      <c r="P187" s="345" t="str">
        <f t="shared" si="18"/>
        <v>Institutional deliveries - percentage of deliveries in a health facility</v>
      </c>
      <c r="R187" s="345"/>
      <c r="S187" s="433">
        <f t="shared" si="17"/>
        <v>1</v>
      </c>
      <c r="T187" s="361" t="s">
        <v>1372</v>
      </c>
      <c r="U187" s="361" t="s">
        <v>78</v>
      </c>
      <c r="V187" s="344" t="s">
        <v>504</v>
      </c>
      <c r="W187" s="433" t="s">
        <v>215</v>
      </c>
      <c r="X187" s="433" t="s">
        <v>78</v>
      </c>
      <c r="Y187" s="361">
        <v>2020</v>
      </c>
      <c r="Z187" s="361" t="s">
        <v>2253</v>
      </c>
      <c r="AA187" s="344" t="s">
        <v>2254</v>
      </c>
      <c r="AB187" s="361" t="str">
        <f t="shared" si="19"/>
        <v/>
      </c>
      <c r="AD187" s="433" t="s">
        <v>59</v>
      </c>
      <c r="AE187" s="433" t="s">
        <v>76</v>
      </c>
      <c r="AF187" s="433" t="s">
        <v>59</v>
      </c>
      <c r="AG187" s="361" t="s">
        <v>49</v>
      </c>
      <c r="AH187" s="361" t="s">
        <v>62</v>
      </c>
      <c r="AI187" s="361" t="s">
        <v>62</v>
      </c>
      <c r="AJ187" s="361" t="s">
        <v>62</v>
      </c>
      <c r="AK187" s="361" t="s">
        <v>117</v>
      </c>
      <c r="AL187" s="361" t="s">
        <v>117</v>
      </c>
      <c r="AM187" s="361" t="s">
        <v>117</v>
      </c>
      <c r="AN187" s="361" t="s">
        <v>117</v>
      </c>
      <c r="AO187" s="361" t="s">
        <v>117</v>
      </c>
      <c r="AP187" s="361" t="s">
        <v>117</v>
      </c>
      <c r="AQ187" s="361" t="s">
        <v>117</v>
      </c>
      <c r="AR187" s="361" t="s">
        <v>117</v>
      </c>
      <c r="AS187" s="361" t="s">
        <v>117</v>
      </c>
      <c r="AT187" s="361" t="s">
        <v>117</v>
      </c>
      <c r="AU187" s="361" t="s">
        <v>117</v>
      </c>
      <c r="AV187" s="361" t="s">
        <v>117</v>
      </c>
      <c r="AW187" s="361" t="s">
        <v>63</v>
      </c>
      <c r="AX187" s="361" t="str">
        <f t="shared" si="20"/>
        <v xml:space="preserve">SEX, AGE, RESIDENCE, WEALTH, </v>
      </c>
      <c r="AY187" s="344" t="s">
        <v>2255</v>
      </c>
      <c r="AZ187" s="344" t="str">
        <f>INDEX('Standard Outcome Indicators'!$C$2:$C$900,MATCH(AY187,'Standard Outcome Indicators'!$B$2:$B$708,0))</f>
        <v>Births delivered in a health facility (21-01-L2-01)</v>
      </c>
      <c r="BA187" s="344" t="str">
        <f>INDEX('Standard Outcome Indicators'!$F$2:$F$900,MATCH(AY187,'Standard Outcome Indicators'!$B$2:$B$708,0))</f>
        <v>Survive and Thrive</v>
      </c>
      <c r="BB187" s="344" t="str">
        <f>INDEX('Standard Outcome Indicators'!$H$2:$H$900,MATCH(AY187,'Standard Outcome Indicators'!$B$2:$B$708,0))</f>
        <v>Strengthening primary health care and high-impact health interventions</v>
      </c>
      <c r="BC187" s="344" t="str">
        <f>INDEX('Standard Outcome Indicators'!$Q$2:$Q$900,MATCH(AY187,'Standard Outcome Indicators'!$B$2:$B$708,0))</f>
        <v>Principal</v>
      </c>
      <c r="BD187" s="344" t="str">
        <f>INDEX('Standard Outcome Indicators'!$R$2:$R$900,MATCH(AY187,'Standard Outcome Indicators'!$B$2:$B$708,0))</f>
        <v>Data &amp; Analytics/CO verify only</v>
      </c>
      <c r="BE187" s="344" t="str">
        <f>INDEX('Standard Outcome Indicators'!$S$2:$S$900,MATCH(AY187,'Standard Outcome Indicators'!$B$2:$B$708,0))</f>
        <v>Niall Boot</v>
      </c>
      <c r="BF187" s="344" t="str">
        <f>INDEX('Standard Outcome Indicators'!$T$2:$T$900,MATCH(AY187,'Standard Outcome Indicators'!$B$2:$B$708,0))</f>
        <v> </v>
      </c>
      <c r="BG187" s="344" t="str">
        <f>INDEX('Standard Outcome Indicators'!$U$2:$U$900,MATCH(AY187,'Standard Outcome Indicators'!$B$2:$B$708,0))</f>
        <v>2.3.2.2: Maternal and neonatal health</v>
      </c>
    </row>
    <row r="188" spans="1:59" ht="30.75">
      <c r="A188" s="387" t="s">
        <v>2132</v>
      </c>
      <c r="B188" s="390" t="s">
        <v>2209</v>
      </c>
      <c r="C188" s="344" t="s">
        <v>506</v>
      </c>
      <c r="D188" s="438" t="s">
        <v>505</v>
      </c>
      <c r="E188" s="345" t="s">
        <v>2256</v>
      </c>
      <c r="F188" s="433" t="s">
        <v>59</v>
      </c>
      <c r="G188" s="433" t="str">
        <f>INDEX('Dashboard Indicators'!$P$2:$P$900,MATCH(C188,'Dashboard Indicators'!$I$2:$I$900,0))</f>
        <v>Yes</v>
      </c>
      <c r="H188" s="433" t="str">
        <f>INDEX('Dashboard Indicators'!$O$2:$O$900,MATCH(C188,'Dashboard Indicators'!$I$2:$I$900,0))</f>
        <v>Yes</v>
      </c>
      <c r="I188" s="433" t="s">
        <v>49</v>
      </c>
      <c r="J188" s="433" t="s">
        <v>49</v>
      </c>
      <c r="K188" s="433" t="s">
        <v>49</v>
      </c>
      <c r="L188" s="433" t="s">
        <v>49</v>
      </c>
      <c r="M188" s="433" t="s">
        <v>49</v>
      </c>
      <c r="N188" s="433" t="s">
        <v>49</v>
      </c>
      <c r="O188" s="345" t="s">
        <v>2257</v>
      </c>
      <c r="P188" s="345" t="str">
        <f t="shared" si="18"/>
        <v>C-section rate - percentage of deliveries by caesarean section</v>
      </c>
      <c r="R188" s="345"/>
      <c r="S188" s="433">
        <f t="shared" si="17"/>
        <v>1</v>
      </c>
      <c r="T188" s="361" t="s">
        <v>1372</v>
      </c>
      <c r="U188" s="361" t="s">
        <v>509</v>
      </c>
      <c r="V188" s="344" t="s">
        <v>508</v>
      </c>
      <c r="W188" s="433" t="s">
        <v>215</v>
      </c>
      <c r="X188" s="433" t="s">
        <v>78</v>
      </c>
      <c r="Y188" s="361">
        <v>2020</v>
      </c>
      <c r="Z188" s="361" t="s">
        <v>1833</v>
      </c>
      <c r="AA188" s="344" t="s">
        <v>2258</v>
      </c>
      <c r="AB188" s="361" t="str">
        <f t="shared" si="19"/>
        <v/>
      </c>
      <c r="AD188" s="433" t="s">
        <v>53</v>
      </c>
      <c r="AE188" s="433" t="s">
        <v>76</v>
      </c>
      <c r="AF188" s="433" t="s">
        <v>59</v>
      </c>
      <c r="AG188" s="361" t="s">
        <v>49</v>
      </c>
      <c r="AH188" s="361" t="s">
        <v>62</v>
      </c>
      <c r="AI188" s="361" t="s">
        <v>62</v>
      </c>
      <c r="AJ188" s="361" t="s">
        <v>62</v>
      </c>
      <c r="AK188" s="361" t="s">
        <v>117</v>
      </c>
      <c r="AL188" s="361" t="s">
        <v>117</v>
      </c>
      <c r="AM188" s="361" t="s">
        <v>117</v>
      </c>
      <c r="AN188" s="361" t="s">
        <v>117</v>
      </c>
      <c r="AO188" s="361" t="s">
        <v>117</v>
      </c>
      <c r="AP188" s="361" t="s">
        <v>117</v>
      </c>
      <c r="AQ188" s="361" t="s">
        <v>117</v>
      </c>
      <c r="AR188" s="361" t="s">
        <v>117</v>
      </c>
      <c r="AS188" s="361" t="s">
        <v>117</v>
      </c>
      <c r="AT188" s="361" t="s">
        <v>117</v>
      </c>
      <c r="AU188" s="361" t="s">
        <v>117</v>
      </c>
      <c r="AV188" s="361" t="s">
        <v>117</v>
      </c>
      <c r="AW188" s="361" t="s">
        <v>109</v>
      </c>
      <c r="AX188" s="361" t="str">
        <f t="shared" si="20"/>
        <v xml:space="preserve">SEX, AGE, RESIDENCE, WEALTH,  </v>
      </c>
      <c r="AZ188" s="344" t="e">
        <f>INDEX('Standard Outcome Indicators'!$C$2:$C$900,MATCH(AY188,'Standard Outcome Indicators'!$B$2:$B$708,0))</f>
        <v>#N/A</v>
      </c>
      <c r="BA188" s="344" t="e">
        <f>INDEX('Standard Outcome Indicators'!$F$2:$F$900,MATCH(AY188,'Standard Outcome Indicators'!$B$2:$B$708,0))</f>
        <v>#N/A</v>
      </c>
      <c r="BB188" s="344" t="e">
        <f>INDEX('Standard Outcome Indicators'!$H$2:$H$900,MATCH(AY188,'Standard Outcome Indicators'!$B$2:$B$708,0))</f>
        <v>#N/A</v>
      </c>
      <c r="BC188" s="344" t="e">
        <f>INDEX('Standard Outcome Indicators'!$Q$2:$Q$900,MATCH(AY188,'Standard Outcome Indicators'!$B$2:$B$708,0))</f>
        <v>#N/A</v>
      </c>
      <c r="BD188" s="344" t="e">
        <f>INDEX('Standard Outcome Indicators'!$R$2:$R$900,MATCH(AY188,'Standard Outcome Indicators'!$B$2:$B$708,0))</f>
        <v>#N/A</v>
      </c>
      <c r="BE188" s="344" t="e">
        <f>INDEX('Standard Outcome Indicators'!$S$2:$S$900,MATCH(AY188,'Standard Outcome Indicators'!$B$2:$B$708,0))</f>
        <v>#N/A</v>
      </c>
      <c r="BF188" s="344" t="e">
        <f>INDEX('Standard Outcome Indicators'!$T$2:$T$900,MATCH(AY188,'Standard Outcome Indicators'!$B$2:$B$708,0))</f>
        <v>#N/A</v>
      </c>
      <c r="BG188" s="344" t="e">
        <f>INDEX('Standard Outcome Indicators'!$U$2:$U$900,MATCH(AY188,'Standard Outcome Indicators'!$B$2:$B$708,0))</f>
        <v>#N/A</v>
      </c>
    </row>
    <row r="189" spans="1:59" ht="30.75">
      <c r="A189" s="387" t="s">
        <v>2132</v>
      </c>
      <c r="B189" s="390" t="s">
        <v>2209</v>
      </c>
      <c r="C189" s="344" t="s">
        <v>512</v>
      </c>
      <c r="D189" s="445" t="s">
        <v>2259</v>
      </c>
      <c r="E189" s="345" t="s">
        <v>2260</v>
      </c>
      <c r="F189" s="433" t="s">
        <v>59</v>
      </c>
      <c r="G189" s="433" t="str">
        <f>INDEX('Dashboard Indicators'!$P$2:$P$900,MATCH(C189,'Dashboard Indicators'!$I$2:$I$900,0))</f>
        <v>Yes</v>
      </c>
      <c r="H189" s="433" t="str">
        <f>INDEX('Dashboard Indicators'!$O$2:$O$900,MATCH(C189,'Dashboard Indicators'!$I$2:$I$900,0))</f>
        <v>Yes</v>
      </c>
      <c r="I189" s="433" t="s">
        <v>62</v>
      </c>
      <c r="J189" s="433" t="s">
        <v>49</v>
      </c>
      <c r="K189" s="433" t="s">
        <v>49</v>
      </c>
      <c r="L189" s="433" t="s">
        <v>49</v>
      </c>
      <c r="M189" s="433" t="s">
        <v>49</v>
      </c>
      <c r="N189" s="433" t="s">
        <v>49</v>
      </c>
      <c r="O189" s="345" t="s">
        <v>2261</v>
      </c>
      <c r="P189" s="345" t="str">
        <f t="shared" si="18"/>
        <v>Percentage of births attended by skilled health personnel - SDG 3.1.2</v>
      </c>
      <c r="R189" s="345"/>
      <c r="S189" s="433">
        <f t="shared" si="17"/>
        <v>1</v>
      </c>
      <c r="T189" s="361" t="s">
        <v>1372</v>
      </c>
      <c r="U189" s="361" t="s">
        <v>495</v>
      </c>
      <c r="V189" s="344" t="s">
        <v>515</v>
      </c>
      <c r="W189" s="433" t="s">
        <v>215</v>
      </c>
      <c r="X189" s="433" t="s">
        <v>78</v>
      </c>
      <c r="Y189" s="361">
        <v>2020</v>
      </c>
      <c r="Z189" s="361" t="s">
        <v>1848</v>
      </c>
      <c r="AA189" s="344" t="s">
        <v>2262</v>
      </c>
      <c r="AB189" s="361" t="str">
        <f t="shared" si="19"/>
        <v>3.1.2</v>
      </c>
      <c r="AD189" s="433" t="s">
        <v>357</v>
      </c>
      <c r="AE189" s="433" t="s">
        <v>76</v>
      </c>
      <c r="AF189" s="433" t="s">
        <v>59</v>
      </c>
      <c r="AG189" s="361" t="s">
        <v>49</v>
      </c>
      <c r="AH189" s="361" t="s">
        <v>62</v>
      </c>
      <c r="AI189" s="361" t="s">
        <v>62</v>
      </c>
      <c r="AJ189" s="361" t="s">
        <v>62</v>
      </c>
      <c r="AK189" s="361" t="s">
        <v>117</v>
      </c>
      <c r="AL189" s="361" t="s">
        <v>49</v>
      </c>
      <c r="AM189" s="361" t="s">
        <v>117</v>
      </c>
      <c r="AN189" s="361" t="s">
        <v>117</v>
      </c>
      <c r="AO189" s="361" t="s">
        <v>117</v>
      </c>
      <c r="AP189" s="361" t="s">
        <v>117</v>
      </c>
      <c r="AQ189" s="361" t="s">
        <v>117</v>
      </c>
      <c r="AR189" s="361" t="s">
        <v>117</v>
      </c>
      <c r="AS189" s="361" t="s">
        <v>117</v>
      </c>
      <c r="AT189" s="361" t="s">
        <v>117</v>
      </c>
      <c r="AU189" s="361" t="s">
        <v>117</v>
      </c>
      <c r="AV189" s="361" t="s">
        <v>117</v>
      </c>
      <c r="AW189" s="361" t="s">
        <v>109</v>
      </c>
      <c r="AX189" s="361" t="str">
        <f t="shared" si="20"/>
        <v xml:space="preserve">SEX, AGE, RESIDENCE, WEALTH, SUB-NATIONAL,  </v>
      </c>
      <c r="AY189" s="344" t="s">
        <v>2263</v>
      </c>
      <c r="AZ189" s="344" t="str">
        <f>INDEX('Standard Outcome Indicators'!$C$2:$C$900,MATCH(AY189,'Standard Outcome Indicators'!$B$2:$B$708,0))</f>
        <v>Births attended by a skilled health personnel (doctor, nurse, midwife, or auxiliary midwife)</v>
      </c>
      <c r="BA189" s="344" t="str">
        <f>INDEX('Standard Outcome Indicators'!$F$2:$F$900,MATCH(AY189,'Standard Outcome Indicators'!$B$2:$B$708,0))</f>
        <v>Survive and Thrive</v>
      </c>
      <c r="BB189" s="344" t="str">
        <f>INDEX('Standard Outcome Indicators'!$H$2:$H$900,MATCH(AY189,'Standard Outcome Indicators'!$B$2:$B$708,0))</f>
        <v>Strengthening primary health care and high-impact health interventions</v>
      </c>
      <c r="BC189" s="344" t="str">
        <f>INDEX('Standard Outcome Indicators'!$Q$2:$Q$900,MATCH(AY189,'Standard Outcome Indicators'!$B$2:$B$708,0))</f>
        <v>None</v>
      </c>
      <c r="BD189" s="344" t="str">
        <f>INDEX('Standard Outcome Indicators'!$R$2:$R$900,MATCH(AY189,'Standard Outcome Indicators'!$B$2:$B$708,0))</f>
        <v>Data &amp; Analytics/CO verify only</v>
      </c>
      <c r="BE189" s="344" t="str">
        <f>INDEX('Standard Outcome Indicators'!$S$2:$S$900,MATCH(AY189,'Standard Outcome Indicators'!$B$2:$B$708,0))</f>
        <v>Niall Boot</v>
      </c>
      <c r="BF189" s="344" t="str">
        <f>INDEX('Standard Outcome Indicators'!$T$2:$T$900,MATCH(AY189,'Standard Outcome Indicators'!$B$2:$B$708,0))</f>
        <v> </v>
      </c>
      <c r="BG189" s="344" t="str">
        <f>INDEX('Standard Outcome Indicators'!$U$2:$U$900,MATCH(AY189,'Standard Outcome Indicators'!$B$2:$B$708,0))</f>
        <v>2.3.2.2: Maternal and neonatal health</v>
      </c>
    </row>
    <row r="190" spans="1:59" ht="45.75">
      <c r="A190" s="387" t="s">
        <v>2132</v>
      </c>
      <c r="B190" s="390" t="s">
        <v>2209</v>
      </c>
      <c r="C190" s="344" t="s">
        <v>519</v>
      </c>
      <c r="D190" s="438" t="s">
        <v>518</v>
      </c>
      <c r="E190" s="345" t="s">
        <v>520</v>
      </c>
      <c r="F190" s="433" t="s">
        <v>59</v>
      </c>
      <c r="G190" s="433"/>
      <c r="H190" s="433"/>
      <c r="I190" s="433" t="s">
        <v>49</v>
      </c>
      <c r="J190" s="433" t="s">
        <v>62</v>
      </c>
      <c r="K190" s="433" t="s">
        <v>49</v>
      </c>
      <c r="L190" s="433" t="s">
        <v>49</v>
      </c>
      <c r="M190" s="433" t="s">
        <v>49</v>
      </c>
      <c r="N190" s="433" t="s">
        <v>49</v>
      </c>
      <c r="O190" s="345"/>
      <c r="P190" s="345" t="str">
        <f t="shared" si="18"/>
        <v>Postnatal care for mothers - percentage of women who received postnatal care within 2 days of giving birth</v>
      </c>
      <c r="R190" s="345"/>
      <c r="S190" s="433">
        <f t="shared" si="17"/>
        <v>1</v>
      </c>
      <c r="T190" s="361" t="s">
        <v>1372</v>
      </c>
      <c r="U190" s="361" t="s">
        <v>509</v>
      </c>
      <c r="V190" s="344" t="s">
        <v>521</v>
      </c>
      <c r="W190" s="433" t="s">
        <v>215</v>
      </c>
      <c r="X190" s="433" t="s">
        <v>78</v>
      </c>
      <c r="Y190" s="361">
        <v>2020</v>
      </c>
      <c r="Z190" s="361" t="s">
        <v>2106</v>
      </c>
      <c r="AA190" s="344" t="s">
        <v>2264</v>
      </c>
      <c r="AB190" s="361" t="str">
        <f t="shared" si="19"/>
        <v/>
      </c>
      <c r="AD190" s="433" t="s">
        <v>357</v>
      </c>
      <c r="AE190" s="433" t="s">
        <v>76</v>
      </c>
      <c r="AF190" s="433" t="s">
        <v>59</v>
      </c>
      <c r="AG190" s="361" t="s">
        <v>49</v>
      </c>
      <c r="AH190" s="361" t="s">
        <v>62</v>
      </c>
      <c r="AI190" s="361" t="s">
        <v>62</v>
      </c>
      <c r="AJ190" s="361" t="s">
        <v>62</v>
      </c>
      <c r="AK190" s="361" t="s">
        <v>117</v>
      </c>
      <c r="AL190" s="361" t="s">
        <v>117</v>
      </c>
      <c r="AM190" s="361" t="s">
        <v>117</v>
      </c>
      <c r="AN190" s="361" t="s">
        <v>117</v>
      </c>
      <c r="AO190" s="361" t="s">
        <v>117</v>
      </c>
      <c r="AP190" s="361" t="s">
        <v>117</v>
      </c>
      <c r="AQ190" s="361" t="s">
        <v>117</v>
      </c>
      <c r="AR190" s="361" t="s">
        <v>117</v>
      </c>
      <c r="AS190" s="361" t="s">
        <v>117</v>
      </c>
      <c r="AT190" s="361" t="s">
        <v>117</v>
      </c>
      <c r="AU190" s="361" t="s">
        <v>117</v>
      </c>
      <c r="AV190" s="361" t="s">
        <v>117</v>
      </c>
      <c r="AW190" s="361" t="s">
        <v>63</v>
      </c>
      <c r="AX190" s="361" t="str">
        <f t="shared" si="20"/>
        <v xml:space="preserve">SEX, AGE, RESIDENCE, WEALTH, </v>
      </c>
      <c r="AY190" s="344" t="s">
        <v>2265</v>
      </c>
      <c r="AZ190" s="344" t="str">
        <f>INDEX('Standard Outcome Indicators'!$C$2:$C$900,MATCH(AY190,'Standard Outcome Indicators'!$B$2:$B$708,0))</f>
        <v>Mothers receiving postnatal care within two days of childbirth (21-01-L2-03)</v>
      </c>
      <c r="BA190" s="344" t="str">
        <f>INDEX('Standard Outcome Indicators'!$F$2:$F$900,MATCH(AY190,'Standard Outcome Indicators'!$B$2:$B$708,0))</f>
        <v>Survive and Thrive</v>
      </c>
      <c r="BB190" s="344" t="str">
        <f>INDEX('Standard Outcome Indicators'!$H$2:$H$900,MATCH(AY190,'Standard Outcome Indicators'!$B$2:$B$708,0))</f>
        <v>Strengthening primary health care and high-impact health interventions</v>
      </c>
      <c r="BC190" s="344" t="str">
        <f>INDEX('Standard Outcome Indicators'!$Q$2:$Q$900,MATCH(AY190,'Standard Outcome Indicators'!$B$2:$B$708,0))</f>
        <v>Principal</v>
      </c>
      <c r="BD190" s="344" t="str">
        <f>INDEX('Standard Outcome Indicators'!$R$2:$R$900,MATCH(AY190,'Standard Outcome Indicators'!$B$2:$B$708,0))</f>
        <v>Data &amp; Analytics/CO verify only</v>
      </c>
      <c r="BE190" s="344" t="str">
        <f>INDEX('Standard Outcome Indicators'!$S$2:$S$900,MATCH(AY190,'Standard Outcome Indicators'!$B$2:$B$708,0))</f>
        <v>-</v>
      </c>
      <c r="BF190" s="344" t="str">
        <f>INDEX('Standard Outcome Indicators'!$T$2:$T$900,MATCH(AY190,'Standard Outcome Indicators'!$B$2:$B$708,0))</f>
        <v> </v>
      </c>
      <c r="BG190" s="344" t="str">
        <f>INDEX('Standard Outcome Indicators'!$U$2:$U$900,MATCH(AY190,'Standard Outcome Indicators'!$B$2:$B$708,0))</f>
        <v>2.3.2.2: Maternal and neonatal health</v>
      </c>
    </row>
    <row r="191" spans="1:59" ht="30.75">
      <c r="A191" s="387" t="s">
        <v>2132</v>
      </c>
      <c r="B191" s="390" t="s">
        <v>2209</v>
      </c>
      <c r="C191" s="344" t="s">
        <v>543</v>
      </c>
      <c r="D191" s="438" t="s">
        <v>2266</v>
      </c>
      <c r="E191" s="345" t="s">
        <v>544</v>
      </c>
      <c r="F191" s="432" t="s">
        <v>59</v>
      </c>
      <c r="G191" s="433" t="str">
        <f>INDEX('Dashboard Indicators'!$P$2:$P$900,MATCH(C191,'Dashboard Indicators'!$I$2:$I$900,0))</f>
        <v>Yes</v>
      </c>
      <c r="H191" s="433" t="str">
        <f>INDEX('Dashboard Indicators'!$O$2:$O$900,MATCH(C191,'Dashboard Indicators'!$I$2:$I$900,0))</f>
        <v>Yes</v>
      </c>
      <c r="I191" s="433" t="s">
        <v>49</v>
      </c>
      <c r="J191" s="433" t="s">
        <v>62</v>
      </c>
      <c r="K191" s="433" t="s">
        <v>49</v>
      </c>
      <c r="L191" s="433" t="s">
        <v>49</v>
      </c>
      <c r="M191" s="433" t="s">
        <v>49</v>
      </c>
      <c r="N191" s="433" t="s">
        <v>49</v>
      </c>
      <c r="O191" s="345" t="s">
        <v>2267</v>
      </c>
      <c r="P191" s="345" t="str">
        <f t="shared" si="18"/>
        <v>Prevalence of low birth weight among newborns</v>
      </c>
      <c r="R191" s="345"/>
      <c r="S191" s="433">
        <f t="shared" si="17"/>
        <v>1</v>
      </c>
      <c r="T191" s="361" t="s">
        <v>1372</v>
      </c>
      <c r="U191" s="361" t="s">
        <v>495</v>
      </c>
      <c r="V191" s="344" t="s">
        <v>545</v>
      </c>
      <c r="W191" s="433" t="s">
        <v>99</v>
      </c>
      <c r="X191" s="433" t="s">
        <v>78</v>
      </c>
      <c r="Y191" s="361">
        <v>2015</v>
      </c>
      <c r="Z191" s="361" t="s">
        <v>1857</v>
      </c>
      <c r="AA191" s="344" t="s">
        <v>2268</v>
      </c>
      <c r="AB191" s="361" t="str">
        <f t="shared" si="19"/>
        <v/>
      </c>
      <c r="AD191" s="433" t="s">
        <v>357</v>
      </c>
      <c r="AE191" s="433" t="s">
        <v>76</v>
      </c>
      <c r="AF191" s="433" t="s">
        <v>59</v>
      </c>
      <c r="AG191" s="361" t="s">
        <v>49</v>
      </c>
      <c r="AH191" s="361" t="s">
        <v>49</v>
      </c>
      <c r="AI191" s="361" t="s">
        <v>49</v>
      </c>
      <c r="AJ191" s="361" t="s">
        <v>49</v>
      </c>
      <c r="AK191" s="361" t="s">
        <v>117</v>
      </c>
      <c r="AL191" s="361" t="s">
        <v>117</v>
      </c>
      <c r="AM191" s="361" t="s">
        <v>117</v>
      </c>
      <c r="AN191" s="361" t="s">
        <v>117</v>
      </c>
      <c r="AO191" s="361" t="s">
        <v>117</v>
      </c>
      <c r="AP191" s="361" t="s">
        <v>117</v>
      </c>
      <c r="AQ191" s="361" t="s">
        <v>117</v>
      </c>
      <c r="AR191" s="361" t="s">
        <v>117</v>
      </c>
      <c r="AS191" s="361" t="s">
        <v>117</v>
      </c>
      <c r="AT191" s="361" t="s">
        <v>117</v>
      </c>
      <c r="AU191" s="361" t="s">
        <v>117</v>
      </c>
      <c r="AV191" s="361" t="s">
        <v>117</v>
      </c>
      <c r="AW191" s="361" t="s">
        <v>80</v>
      </c>
      <c r="AX191" s="361" t="str">
        <f t="shared" si="20"/>
        <v xml:space="preserve">SEX, AGE, RESIDENCE, WEALTH,    </v>
      </c>
      <c r="AZ191" s="344" t="e">
        <f>INDEX('Standard Outcome Indicators'!$C$2:$C$900,MATCH(AY191,'Standard Outcome Indicators'!$B$2:$B$708,0))</f>
        <v>#N/A</v>
      </c>
      <c r="BA191" s="344" t="e">
        <f>INDEX('Standard Outcome Indicators'!$F$2:$F$900,MATCH(AY191,'Standard Outcome Indicators'!$B$2:$B$708,0))</f>
        <v>#N/A</v>
      </c>
      <c r="BB191" s="344" t="e">
        <f>INDEX('Standard Outcome Indicators'!$H$2:$H$900,MATCH(AY191,'Standard Outcome Indicators'!$B$2:$B$708,0))</f>
        <v>#N/A</v>
      </c>
      <c r="BC191" s="344" t="e">
        <f>INDEX('Standard Outcome Indicators'!$Q$2:$Q$900,MATCH(AY191,'Standard Outcome Indicators'!$B$2:$B$708,0))</f>
        <v>#N/A</v>
      </c>
      <c r="BD191" s="344" t="e">
        <f>INDEX('Standard Outcome Indicators'!$R$2:$R$900,MATCH(AY191,'Standard Outcome Indicators'!$B$2:$B$708,0))</f>
        <v>#N/A</v>
      </c>
      <c r="BE191" s="344" t="e">
        <f>INDEX('Standard Outcome Indicators'!$S$2:$S$900,MATCH(AY191,'Standard Outcome Indicators'!$B$2:$B$708,0))</f>
        <v>#N/A</v>
      </c>
      <c r="BF191" s="344" t="e">
        <f>INDEX('Standard Outcome Indicators'!$T$2:$T$900,MATCH(AY191,'Standard Outcome Indicators'!$B$2:$B$708,0))</f>
        <v>#N/A</v>
      </c>
      <c r="BG191" s="344" t="e">
        <f>INDEX('Standard Outcome Indicators'!$U$2:$U$900,MATCH(AY191,'Standard Outcome Indicators'!$B$2:$B$708,0))</f>
        <v>#N/A</v>
      </c>
    </row>
    <row r="192" spans="1:59" ht="91.5">
      <c r="A192" s="387" t="s">
        <v>2132</v>
      </c>
      <c r="B192" s="390" t="s">
        <v>2209</v>
      </c>
      <c r="C192" s="344" t="s">
        <v>2269</v>
      </c>
      <c r="D192" s="438" t="s">
        <v>2270</v>
      </c>
      <c r="E192" s="345" t="s">
        <v>2271</v>
      </c>
      <c r="F192" s="433"/>
      <c r="G192" s="433"/>
      <c r="H192" s="433"/>
      <c r="I192" s="478" t="e">
        <v>#N/A</v>
      </c>
      <c r="J192" s="478" t="e">
        <v>#N/A</v>
      </c>
      <c r="K192" s="478" t="e">
        <v>#N/A</v>
      </c>
      <c r="L192" s="478" t="e">
        <v>#N/A</v>
      </c>
      <c r="M192" s="478" t="e">
        <v>#N/A</v>
      </c>
      <c r="N192" s="478"/>
      <c r="O192" s="345"/>
      <c r="P192" s="345" t="str">
        <f>IF(F192="Yes", IF(Q192="", D192, Q192), "")</f>
        <v/>
      </c>
      <c r="R192" s="345"/>
      <c r="S192" s="433" t="str">
        <f t="shared" si="17"/>
        <v/>
      </c>
      <c r="T192" s="361" t="s">
        <v>1372</v>
      </c>
      <c r="U192" s="361" t="s">
        <v>63</v>
      </c>
      <c r="V192" s="344" t="s">
        <v>2272</v>
      </c>
      <c r="W192" s="433" t="s">
        <v>63</v>
      </c>
      <c r="X192" s="433" t="s">
        <v>63</v>
      </c>
      <c r="Y192" s="361">
        <v>2019</v>
      </c>
      <c r="Z192" s="361" t="s">
        <v>2245</v>
      </c>
      <c r="AA192" s="345" t="s">
        <v>2273</v>
      </c>
      <c r="AB192" s="361" t="str">
        <f t="shared" si="19"/>
        <v/>
      </c>
      <c r="AC192" s="433" t="s">
        <v>63</v>
      </c>
      <c r="AD192" s="433" t="s">
        <v>63</v>
      </c>
      <c r="AE192" s="433" t="s">
        <v>63</v>
      </c>
      <c r="AF192" s="433" t="s">
        <v>63</v>
      </c>
      <c r="AG192" s="361" t="s">
        <v>62</v>
      </c>
      <c r="AH192" s="361" t="s">
        <v>49</v>
      </c>
      <c r="AI192" s="361" t="s">
        <v>62</v>
      </c>
      <c r="AJ192" s="361" t="s">
        <v>62</v>
      </c>
      <c r="AK192" s="361" t="s">
        <v>63</v>
      </c>
      <c r="AL192" s="361" t="s">
        <v>63</v>
      </c>
      <c r="AM192" s="361" t="s">
        <v>63</v>
      </c>
      <c r="AN192" s="361" t="s">
        <v>63</v>
      </c>
      <c r="AO192" s="361" t="s">
        <v>63</v>
      </c>
      <c r="AP192" s="361" t="s">
        <v>63</v>
      </c>
      <c r="AQ192" s="361" t="s">
        <v>63</v>
      </c>
      <c r="AR192" s="361" t="s">
        <v>63</v>
      </c>
      <c r="AS192" s="361" t="s">
        <v>63</v>
      </c>
      <c r="AT192" s="361" t="s">
        <v>63</v>
      </c>
      <c r="AU192" s="361" t="s">
        <v>63</v>
      </c>
      <c r="AV192" s="361" t="s">
        <v>63</v>
      </c>
      <c r="AW192" s="361" t="s">
        <v>63</v>
      </c>
      <c r="AX192" s="361" t="str">
        <f t="shared" si="20"/>
        <v xml:space="preserve">SEX, AGE, RESIDENCE, WEALTH, </v>
      </c>
      <c r="AZ192" s="344" t="e">
        <f>INDEX('Standard Outcome Indicators'!$C$2:$C$900,MATCH(AY192,'Standard Outcome Indicators'!$B$2:$B$708,0))</f>
        <v>#N/A</v>
      </c>
      <c r="BA192" s="344" t="e">
        <f>INDEX('Standard Outcome Indicators'!$F$2:$F$900,MATCH(AY192,'Standard Outcome Indicators'!$B$2:$B$708,0))</f>
        <v>#N/A</v>
      </c>
      <c r="BB192" s="344" t="e">
        <f>INDEX('Standard Outcome Indicators'!$H$2:$H$900,MATCH(AY192,'Standard Outcome Indicators'!$B$2:$B$708,0))</f>
        <v>#N/A</v>
      </c>
      <c r="BC192" s="344" t="e">
        <f>INDEX('Standard Outcome Indicators'!$Q$2:$Q$900,MATCH(AY192,'Standard Outcome Indicators'!$B$2:$B$708,0))</f>
        <v>#N/A</v>
      </c>
      <c r="BD192" s="344" t="e">
        <f>INDEX('Standard Outcome Indicators'!$R$2:$R$900,MATCH(AY192,'Standard Outcome Indicators'!$B$2:$B$708,0))</f>
        <v>#N/A</v>
      </c>
      <c r="BE192" s="344" t="e">
        <f>INDEX('Standard Outcome Indicators'!$S$2:$S$900,MATCH(AY192,'Standard Outcome Indicators'!$B$2:$B$708,0))</f>
        <v>#N/A</v>
      </c>
      <c r="BF192" s="344" t="e">
        <f>INDEX('Standard Outcome Indicators'!$T$2:$T$900,MATCH(AY192,'Standard Outcome Indicators'!$B$2:$B$708,0))</f>
        <v>#N/A</v>
      </c>
      <c r="BG192" s="344" t="e">
        <f>INDEX('Standard Outcome Indicators'!$U$2:$U$900,MATCH(AY192,'Standard Outcome Indicators'!$B$2:$B$708,0))</f>
        <v>#N/A</v>
      </c>
    </row>
    <row r="193" spans="1:59" ht="244.5">
      <c r="A193" s="387" t="s">
        <v>2132</v>
      </c>
      <c r="B193" s="390" t="s">
        <v>2209</v>
      </c>
      <c r="C193" s="344" t="s">
        <v>2274</v>
      </c>
      <c r="D193" s="438" t="s">
        <v>2275</v>
      </c>
      <c r="E193" s="345" t="s">
        <v>2276</v>
      </c>
      <c r="F193" s="433"/>
      <c r="G193" s="433"/>
      <c r="H193" s="433"/>
      <c r="I193" s="478" t="e">
        <v>#N/A</v>
      </c>
      <c r="J193" s="478" t="e">
        <v>#N/A</v>
      </c>
      <c r="K193" s="478" t="e">
        <v>#N/A</v>
      </c>
      <c r="L193" s="478" t="e">
        <v>#N/A</v>
      </c>
      <c r="M193" s="478" t="e">
        <v>#N/A</v>
      </c>
      <c r="N193" s="478"/>
      <c r="O193" s="345"/>
      <c r="P193" s="345" t="str">
        <f>IF(F193="Yes", IF(Q193="", D193, Q193), "")</f>
        <v/>
      </c>
      <c r="R193" s="345"/>
      <c r="S193" s="433" t="str">
        <f t="shared" si="17"/>
        <v/>
      </c>
      <c r="T193" s="361" t="s">
        <v>1372</v>
      </c>
      <c r="U193" s="361" t="s">
        <v>63</v>
      </c>
      <c r="V193" s="344" t="s">
        <v>2277</v>
      </c>
      <c r="W193" s="433" t="s">
        <v>63</v>
      </c>
      <c r="X193" s="433" t="s">
        <v>63</v>
      </c>
      <c r="Y193" s="361">
        <v>2020</v>
      </c>
      <c r="Z193" s="361" t="s">
        <v>1733</v>
      </c>
      <c r="AA193" s="345" t="s">
        <v>2242</v>
      </c>
      <c r="AB193" s="361" t="str">
        <f t="shared" si="19"/>
        <v/>
      </c>
      <c r="AC193" s="433" t="s">
        <v>63</v>
      </c>
      <c r="AD193" s="433" t="s">
        <v>63</v>
      </c>
      <c r="AE193" s="433" t="s">
        <v>63</v>
      </c>
      <c r="AF193" s="433" t="s">
        <v>63</v>
      </c>
      <c r="AG193" s="361" t="s">
        <v>49</v>
      </c>
      <c r="AH193" s="361" t="s">
        <v>49</v>
      </c>
      <c r="AI193" s="361" t="s">
        <v>49</v>
      </c>
      <c r="AJ193" s="361" t="s">
        <v>49</v>
      </c>
      <c r="AK193" s="361" t="s">
        <v>63</v>
      </c>
      <c r="AL193" s="361" t="s">
        <v>63</v>
      </c>
      <c r="AM193" s="361" t="s">
        <v>63</v>
      </c>
      <c r="AN193" s="361" t="s">
        <v>63</v>
      </c>
      <c r="AO193" s="361" t="s">
        <v>63</v>
      </c>
      <c r="AP193" s="361" t="s">
        <v>63</v>
      </c>
      <c r="AQ193" s="361" t="s">
        <v>63</v>
      </c>
      <c r="AR193" s="361" t="s">
        <v>63</v>
      </c>
      <c r="AS193" s="361" t="s">
        <v>63</v>
      </c>
      <c r="AT193" s="361" t="s">
        <v>63</v>
      </c>
      <c r="AU193" s="361" t="s">
        <v>63</v>
      </c>
      <c r="AV193" s="361" t="s">
        <v>63</v>
      </c>
      <c r="AW193" s="361" t="s">
        <v>63</v>
      </c>
      <c r="AX193" s="361" t="str">
        <f t="shared" si="20"/>
        <v xml:space="preserve">SEX, AGE, RESIDENCE, WEALTH, </v>
      </c>
      <c r="AZ193" s="344" t="e">
        <f>INDEX('Standard Outcome Indicators'!$C$2:$C$900,MATCH(AY193,'Standard Outcome Indicators'!$B$2:$B$708,0))</f>
        <v>#N/A</v>
      </c>
      <c r="BA193" s="344" t="e">
        <f>INDEX('Standard Outcome Indicators'!$F$2:$F$900,MATCH(AY193,'Standard Outcome Indicators'!$B$2:$B$708,0))</f>
        <v>#N/A</v>
      </c>
      <c r="BB193" s="344" t="e">
        <f>INDEX('Standard Outcome Indicators'!$H$2:$H$900,MATCH(AY193,'Standard Outcome Indicators'!$B$2:$B$708,0))</f>
        <v>#N/A</v>
      </c>
      <c r="BC193" s="344" t="e">
        <f>INDEX('Standard Outcome Indicators'!$Q$2:$Q$900,MATCH(AY193,'Standard Outcome Indicators'!$B$2:$B$708,0))</f>
        <v>#N/A</v>
      </c>
      <c r="BD193" s="344" t="e">
        <f>INDEX('Standard Outcome Indicators'!$R$2:$R$900,MATCH(AY193,'Standard Outcome Indicators'!$B$2:$B$708,0))</f>
        <v>#N/A</v>
      </c>
      <c r="BE193" s="344" t="e">
        <f>INDEX('Standard Outcome Indicators'!$S$2:$S$900,MATCH(AY193,'Standard Outcome Indicators'!$B$2:$B$708,0))</f>
        <v>#N/A</v>
      </c>
      <c r="BF193" s="344" t="e">
        <f>INDEX('Standard Outcome Indicators'!$T$2:$T$900,MATCH(AY193,'Standard Outcome Indicators'!$B$2:$B$708,0))</f>
        <v>#N/A</v>
      </c>
      <c r="BG193" s="344" t="e">
        <f>INDEX('Standard Outcome Indicators'!$U$2:$U$900,MATCH(AY193,'Standard Outcome Indicators'!$B$2:$B$708,0))</f>
        <v>#N/A</v>
      </c>
    </row>
    <row r="194" spans="1:59" s="367" customFormat="1" ht="244.5">
      <c r="A194" s="426" t="s">
        <v>2132</v>
      </c>
      <c r="B194" s="364" t="s">
        <v>2209</v>
      </c>
      <c r="C194" s="367" t="s">
        <v>2278</v>
      </c>
      <c r="D194" s="441" t="s">
        <v>2279</v>
      </c>
      <c r="E194" s="364" t="s">
        <v>2280</v>
      </c>
      <c r="F194" s="437"/>
      <c r="G194" s="437"/>
      <c r="H194" s="437"/>
      <c r="I194" s="478" t="e">
        <v>#N/A</v>
      </c>
      <c r="J194" s="478" t="e">
        <v>#N/A</v>
      </c>
      <c r="K194" s="478" t="e">
        <v>#N/A</v>
      </c>
      <c r="L194" s="478" t="e">
        <v>#N/A</v>
      </c>
      <c r="M194" s="478" t="e">
        <v>#N/A</v>
      </c>
      <c r="N194" s="479"/>
      <c r="O194" s="364"/>
      <c r="P194" s="345" t="str">
        <f>IF(F194="Yes", IF(Q194="", D194, Q194), "")</f>
        <v/>
      </c>
      <c r="Q194" s="364"/>
      <c r="R194" s="364"/>
      <c r="S194" s="433" t="str">
        <f t="shared" si="17"/>
        <v/>
      </c>
      <c r="T194" s="366" t="s">
        <v>90</v>
      </c>
      <c r="U194" s="361" t="s">
        <v>63</v>
      </c>
      <c r="V194" s="367" t="s">
        <v>2281</v>
      </c>
      <c r="W194" s="433" t="s">
        <v>63</v>
      </c>
      <c r="X194" s="433" t="s">
        <v>63</v>
      </c>
      <c r="Y194" s="366">
        <v>2020</v>
      </c>
      <c r="Z194" s="366" t="s">
        <v>1733</v>
      </c>
      <c r="AA194" s="364" t="s">
        <v>2242</v>
      </c>
      <c r="AB194" s="361" t="str">
        <f t="shared" si="19"/>
        <v/>
      </c>
      <c r="AC194" s="433" t="s">
        <v>63</v>
      </c>
      <c r="AD194" s="433" t="s">
        <v>63</v>
      </c>
      <c r="AE194" s="433" t="s">
        <v>63</v>
      </c>
      <c r="AF194" s="433" t="s">
        <v>63</v>
      </c>
      <c r="AG194" s="366" t="s">
        <v>49</v>
      </c>
      <c r="AH194" s="366" t="s">
        <v>49</v>
      </c>
      <c r="AI194" s="366" t="s">
        <v>49</v>
      </c>
      <c r="AJ194" s="366" t="s">
        <v>49</v>
      </c>
      <c r="AK194" s="361" t="s">
        <v>63</v>
      </c>
      <c r="AL194" s="361" t="s">
        <v>63</v>
      </c>
      <c r="AM194" s="361" t="s">
        <v>63</v>
      </c>
      <c r="AN194" s="361" t="s">
        <v>63</v>
      </c>
      <c r="AO194" s="361" t="s">
        <v>63</v>
      </c>
      <c r="AP194" s="361" t="s">
        <v>63</v>
      </c>
      <c r="AQ194" s="361" t="s">
        <v>63</v>
      </c>
      <c r="AR194" s="361" t="s">
        <v>63</v>
      </c>
      <c r="AS194" s="361" t="s">
        <v>63</v>
      </c>
      <c r="AT194" s="361" t="s">
        <v>63</v>
      </c>
      <c r="AU194" s="361" t="s">
        <v>63</v>
      </c>
      <c r="AV194" s="361" t="s">
        <v>63</v>
      </c>
      <c r="AW194" s="361" t="s">
        <v>63</v>
      </c>
      <c r="AX194" s="361" t="str">
        <f t="shared" si="20"/>
        <v xml:space="preserve">SEX, AGE, RESIDENCE, WEALTH, </v>
      </c>
      <c r="AZ194" s="344" t="e">
        <f>INDEX('Standard Outcome Indicators'!$C$2:$C$900,MATCH(AY194,'Standard Outcome Indicators'!$B$2:$B$708,0))</f>
        <v>#N/A</v>
      </c>
      <c r="BA194" s="344" t="e">
        <f>INDEX('Standard Outcome Indicators'!$F$2:$F$900,MATCH(AY194,'Standard Outcome Indicators'!$B$2:$B$708,0))</f>
        <v>#N/A</v>
      </c>
      <c r="BB194" s="344" t="e">
        <f>INDEX('Standard Outcome Indicators'!$H$2:$H$900,MATCH(AY194,'Standard Outcome Indicators'!$B$2:$B$708,0))</f>
        <v>#N/A</v>
      </c>
      <c r="BC194" s="344" t="e">
        <f>INDEX('Standard Outcome Indicators'!$Q$2:$Q$900,MATCH(AY194,'Standard Outcome Indicators'!$B$2:$B$708,0))</f>
        <v>#N/A</v>
      </c>
      <c r="BD194" s="344" t="e">
        <f>INDEX('Standard Outcome Indicators'!$R$2:$R$900,MATCH(AY194,'Standard Outcome Indicators'!$B$2:$B$708,0))</f>
        <v>#N/A</v>
      </c>
      <c r="BE194" s="344" t="e">
        <f>INDEX('Standard Outcome Indicators'!$S$2:$S$900,MATCH(AY194,'Standard Outcome Indicators'!$B$2:$B$708,0))</f>
        <v>#N/A</v>
      </c>
      <c r="BF194" s="344" t="e">
        <f>INDEX('Standard Outcome Indicators'!$T$2:$T$900,MATCH(AY194,'Standard Outcome Indicators'!$B$2:$B$708,0))</f>
        <v>#N/A</v>
      </c>
      <c r="BG194" s="344" t="e">
        <f>INDEX('Standard Outcome Indicators'!$U$2:$U$900,MATCH(AY194,'Standard Outcome Indicators'!$B$2:$B$708,0))</f>
        <v>#N/A</v>
      </c>
    </row>
    <row r="195" spans="1:59" ht="244.5">
      <c r="A195" s="387" t="s">
        <v>2132</v>
      </c>
      <c r="B195" s="390" t="s">
        <v>2209</v>
      </c>
      <c r="C195" s="344" t="s">
        <v>2282</v>
      </c>
      <c r="D195" s="438" t="s">
        <v>2283</v>
      </c>
      <c r="E195" s="345" t="s">
        <v>2280</v>
      </c>
      <c r="F195" s="433"/>
      <c r="G195" s="433"/>
      <c r="H195" s="433"/>
      <c r="I195" s="478" t="e">
        <v>#N/A</v>
      </c>
      <c r="J195" s="478" t="e">
        <v>#N/A</v>
      </c>
      <c r="K195" s="478" t="e">
        <v>#N/A</v>
      </c>
      <c r="L195" s="478" t="e">
        <v>#N/A</v>
      </c>
      <c r="M195" s="478" t="e">
        <v>#N/A</v>
      </c>
      <c r="N195" s="478"/>
      <c r="O195" s="345"/>
      <c r="P195" s="345" t="str">
        <f>IF(F195="Yes", IF(Q195="", D195, Q195), "")</f>
        <v/>
      </c>
      <c r="R195" s="345"/>
      <c r="S195" s="433" t="str">
        <f t="shared" si="17"/>
        <v/>
      </c>
      <c r="T195" s="361" t="s">
        <v>90</v>
      </c>
      <c r="U195" s="361" t="s">
        <v>63</v>
      </c>
      <c r="V195" s="344" t="s">
        <v>2284</v>
      </c>
      <c r="W195" s="433" t="s">
        <v>63</v>
      </c>
      <c r="X195" s="433" t="s">
        <v>63</v>
      </c>
      <c r="Y195" s="361">
        <v>2020</v>
      </c>
      <c r="Z195" s="361" t="s">
        <v>1733</v>
      </c>
      <c r="AA195" s="345" t="s">
        <v>2242</v>
      </c>
      <c r="AB195" s="361" t="str">
        <f t="shared" si="19"/>
        <v/>
      </c>
      <c r="AC195" s="433" t="s">
        <v>63</v>
      </c>
      <c r="AD195" s="433" t="s">
        <v>63</v>
      </c>
      <c r="AE195" s="433" t="s">
        <v>63</v>
      </c>
      <c r="AF195" s="433" t="s">
        <v>63</v>
      </c>
      <c r="AG195" s="361" t="s">
        <v>49</v>
      </c>
      <c r="AH195" s="361" t="s">
        <v>49</v>
      </c>
      <c r="AI195" s="361" t="s">
        <v>49</v>
      </c>
      <c r="AJ195" s="361" t="s">
        <v>49</v>
      </c>
      <c r="AK195" s="361" t="s">
        <v>63</v>
      </c>
      <c r="AL195" s="361" t="s">
        <v>63</v>
      </c>
      <c r="AM195" s="361" t="s">
        <v>63</v>
      </c>
      <c r="AN195" s="361" t="s">
        <v>63</v>
      </c>
      <c r="AO195" s="361" t="s">
        <v>63</v>
      </c>
      <c r="AP195" s="361" t="s">
        <v>63</v>
      </c>
      <c r="AQ195" s="361" t="s">
        <v>63</v>
      </c>
      <c r="AR195" s="361" t="s">
        <v>63</v>
      </c>
      <c r="AS195" s="361" t="s">
        <v>63</v>
      </c>
      <c r="AT195" s="361" t="s">
        <v>63</v>
      </c>
      <c r="AU195" s="361" t="s">
        <v>63</v>
      </c>
      <c r="AV195" s="361" t="s">
        <v>63</v>
      </c>
      <c r="AW195" s="361" t="s">
        <v>63</v>
      </c>
      <c r="AX195" s="361" t="str">
        <f t="shared" si="20"/>
        <v xml:space="preserve">SEX, AGE, RESIDENCE, WEALTH, </v>
      </c>
      <c r="AZ195" s="344" t="e">
        <f>INDEX('Standard Outcome Indicators'!$C$2:$C$900,MATCH(AY195,'Standard Outcome Indicators'!$B$2:$B$708,0))</f>
        <v>#N/A</v>
      </c>
      <c r="BA195" s="344" t="e">
        <f>INDEX('Standard Outcome Indicators'!$F$2:$F$900,MATCH(AY195,'Standard Outcome Indicators'!$B$2:$B$708,0))</f>
        <v>#N/A</v>
      </c>
      <c r="BB195" s="344" t="e">
        <f>INDEX('Standard Outcome Indicators'!$H$2:$H$900,MATCH(AY195,'Standard Outcome Indicators'!$B$2:$B$708,0))</f>
        <v>#N/A</v>
      </c>
      <c r="BC195" s="344" t="e">
        <f>INDEX('Standard Outcome Indicators'!$Q$2:$Q$900,MATCH(AY195,'Standard Outcome Indicators'!$B$2:$B$708,0))</f>
        <v>#N/A</v>
      </c>
      <c r="BD195" s="344" t="e">
        <f>INDEX('Standard Outcome Indicators'!$R$2:$R$900,MATCH(AY195,'Standard Outcome Indicators'!$B$2:$B$708,0))</f>
        <v>#N/A</v>
      </c>
      <c r="BE195" s="344" t="e">
        <f>INDEX('Standard Outcome Indicators'!$S$2:$S$900,MATCH(AY195,'Standard Outcome Indicators'!$B$2:$B$708,0))</f>
        <v>#N/A</v>
      </c>
      <c r="BF195" s="344" t="e">
        <f>INDEX('Standard Outcome Indicators'!$T$2:$T$900,MATCH(AY195,'Standard Outcome Indicators'!$B$2:$B$708,0))</f>
        <v>#N/A</v>
      </c>
      <c r="BG195" s="344" t="e">
        <f>INDEX('Standard Outcome Indicators'!$U$2:$U$900,MATCH(AY195,'Standard Outcome Indicators'!$B$2:$B$708,0))</f>
        <v>#N/A</v>
      </c>
    </row>
    <row r="196" spans="1:59" ht="45.75">
      <c r="A196" s="387" t="s">
        <v>2132</v>
      </c>
      <c r="B196" s="388" t="s">
        <v>2285</v>
      </c>
      <c r="C196" s="344" t="s">
        <v>2286</v>
      </c>
      <c r="D196" s="438" t="s">
        <v>2287</v>
      </c>
      <c r="E196" s="345" t="s">
        <v>2287</v>
      </c>
      <c r="F196" s="432" t="s">
        <v>59</v>
      </c>
      <c r="G196" s="433" t="s">
        <v>59</v>
      </c>
      <c r="H196" s="433"/>
      <c r="I196" s="433" t="s">
        <v>49</v>
      </c>
      <c r="J196" s="433" t="s">
        <v>49</v>
      </c>
      <c r="K196" s="433" t="s">
        <v>49</v>
      </c>
      <c r="L196" s="433" t="s">
        <v>49</v>
      </c>
      <c r="M196" s="433" t="s">
        <v>49</v>
      </c>
      <c r="N196" s="433" t="s">
        <v>49</v>
      </c>
      <c r="O196" s="345"/>
      <c r="P196" s="345" t="str">
        <f t="shared" ref="P196:P202" si="21">IF(F196&lt;&gt;"", IF(Q196="", D196, Q196), "")</f>
        <v>Percentage of surviving infants who received the first dose of measles-containing vaccine (MCV1)</v>
      </c>
      <c r="R196" s="345"/>
      <c r="S196" s="433">
        <f t="shared" ref="S196:S259" si="22">IF(LEN(R196)&gt;0, 3, IF(LEN(Q196)&gt;0, 2, IF(LEN(P196)&gt;0, 1, "")))</f>
        <v>1</v>
      </c>
      <c r="T196" s="361" t="s">
        <v>1372</v>
      </c>
      <c r="U196" s="361" t="s">
        <v>63</v>
      </c>
      <c r="V196" s="344" t="s">
        <v>2288</v>
      </c>
      <c r="W196" s="433" t="s">
        <v>63</v>
      </c>
      <c r="X196" s="433" t="s">
        <v>63</v>
      </c>
      <c r="Y196" s="361">
        <v>2021</v>
      </c>
      <c r="Z196" s="361" t="s">
        <v>1820</v>
      </c>
      <c r="AA196" s="344" t="s">
        <v>2135</v>
      </c>
      <c r="AB196" s="361" t="str">
        <f t="shared" si="19"/>
        <v/>
      </c>
      <c r="AC196" s="433" t="s">
        <v>63</v>
      </c>
      <c r="AD196" s="433" t="s">
        <v>63</v>
      </c>
      <c r="AE196" s="433" t="s">
        <v>63</v>
      </c>
      <c r="AF196" s="433" t="s">
        <v>63</v>
      </c>
      <c r="AG196" s="361" t="s">
        <v>49</v>
      </c>
      <c r="AH196" s="361" t="s">
        <v>49</v>
      </c>
      <c r="AI196" s="361" t="s">
        <v>49</v>
      </c>
      <c r="AJ196" s="361" t="s">
        <v>49</v>
      </c>
      <c r="AK196" s="361" t="s">
        <v>63</v>
      </c>
      <c r="AL196" s="361" t="s">
        <v>63</v>
      </c>
      <c r="AM196" s="361" t="s">
        <v>63</v>
      </c>
      <c r="AN196" s="361" t="s">
        <v>63</v>
      </c>
      <c r="AO196" s="361" t="s">
        <v>63</v>
      </c>
      <c r="AP196" s="361" t="s">
        <v>63</v>
      </c>
      <c r="AQ196" s="361" t="s">
        <v>63</v>
      </c>
      <c r="AR196" s="361" t="s">
        <v>63</v>
      </c>
      <c r="AS196" s="361" t="s">
        <v>63</v>
      </c>
      <c r="AT196" s="361" t="s">
        <v>63</v>
      </c>
      <c r="AU196" s="361" t="s">
        <v>63</v>
      </c>
      <c r="AV196" s="361" t="s">
        <v>63</v>
      </c>
      <c r="AW196" s="361" t="s">
        <v>63</v>
      </c>
      <c r="AX196" s="361" t="str">
        <f t="shared" si="20"/>
        <v xml:space="preserve">SEX, AGE, RESIDENCE, WEALTH, </v>
      </c>
      <c r="AY196" s="344" t="s">
        <v>2289</v>
      </c>
      <c r="AZ196" s="344" t="str">
        <f>INDEX('Standard Outcome Indicators'!$C$2:$C$900,MATCH(AY196,'Standard Outcome Indicators'!$B$2:$B$708,0))</f>
        <v>Children &lt; 1 year receiving measles-containing vaccine at national level (21-02-L2-02)</v>
      </c>
      <c r="BA196" s="344" t="str">
        <f>INDEX('Standard Outcome Indicators'!$F$2:$F$900,MATCH(AY196,'Standard Outcome Indicators'!$B$2:$B$708,0))</f>
        <v>Survive and Thrive</v>
      </c>
      <c r="BB196" s="344" t="str">
        <f>INDEX('Standard Outcome Indicators'!$H$2:$H$900,MATCH(AY196,'Standard Outcome Indicators'!$B$2:$B$708,0))</f>
        <v>Immunization services as part of primary health care</v>
      </c>
      <c r="BC196" s="344" t="str">
        <f>INDEX('Standard Outcome Indicators'!$Q$2:$Q$900,MATCH(AY196,'Standard Outcome Indicators'!$B$2:$B$708,0))</f>
        <v>Marginal</v>
      </c>
      <c r="BD196" s="344" t="str">
        <f>INDEX('Standard Outcome Indicators'!$R$2:$R$900,MATCH(AY196,'Standard Outcome Indicators'!$B$2:$B$708,0))</f>
        <v>Data &amp; Analytics and PD/Health/CO verify only</v>
      </c>
      <c r="BE196" s="344" t="str">
        <f>INDEX('Standard Outcome Indicators'!$S$2:$S$900,MATCH(AY196,'Standard Outcome Indicators'!$B$2:$B$708,0))</f>
        <v>Abheet Solomon</v>
      </c>
      <c r="BF196" s="344" t="str">
        <f>INDEX('Standard Outcome Indicators'!$T$2:$T$900,MATCH(AY196,'Standard Outcome Indicators'!$B$2:$B$708,0))</f>
        <v> </v>
      </c>
      <c r="BG196" s="344" t="str">
        <f>INDEX('Standard Outcome Indicators'!$U$2:$U$900,MATCH(AY196,'Standard Outcome Indicators'!$B$2:$B$708,0))</f>
        <v>2.3.2.3: Immunization</v>
      </c>
    </row>
    <row r="197" spans="1:59" ht="45.75">
      <c r="A197" s="387" t="s">
        <v>2132</v>
      </c>
      <c r="B197" s="388" t="s">
        <v>2285</v>
      </c>
      <c r="C197" s="344" t="s">
        <v>524</v>
      </c>
      <c r="D197" s="438" t="s">
        <v>2290</v>
      </c>
      <c r="E197" s="345" t="s">
        <v>525</v>
      </c>
      <c r="F197" s="433" t="s">
        <v>59</v>
      </c>
      <c r="G197" s="433" t="str">
        <f>INDEX('Dashboard Indicators'!$P$2:$P$900,MATCH(C197,'Dashboard Indicators'!$I$2:$I$900,0))</f>
        <v>Yes</v>
      </c>
      <c r="H197" s="433" t="str">
        <f>INDEX('Dashboard Indicators'!$O$2:$O$900,MATCH(C197,'Dashboard Indicators'!$I$2:$I$900,0))</f>
        <v>Yes</v>
      </c>
      <c r="I197" s="433" t="s">
        <v>49</v>
      </c>
      <c r="J197" s="433" t="s">
        <v>49</v>
      </c>
      <c r="K197" s="433" t="s">
        <v>49</v>
      </c>
      <c r="L197" s="433" t="s">
        <v>49</v>
      </c>
      <c r="M197" s="433" t="s">
        <v>49</v>
      </c>
      <c r="N197" s="433" t="s">
        <v>49</v>
      </c>
      <c r="O197" s="345" t="s">
        <v>2291</v>
      </c>
      <c r="P197" s="345" t="str">
        <f t="shared" si="21"/>
        <v>Percentage of children who received the 2nd dose of measles-containing vaccine (MCV2) - SDG 3.b.1</v>
      </c>
      <c r="R197" s="345"/>
      <c r="S197" s="433">
        <f t="shared" si="22"/>
        <v>1</v>
      </c>
      <c r="T197" s="361" t="s">
        <v>1372</v>
      </c>
      <c r="U197" s="361" t="s">
        <v>527</v>
      </c>
      <c r="V197" s="344" t="s">
        <v>526</v>
      </c>
      <c r="W197" s="433" t="s">
        <v>391</v>
      </c>
      <c r="X197" s="433" t="s">
        <v>78</v>
      </c>
      <c r="Y197" s="361">
        <v>2021</v>
      </c>
      <c r="Z197" s="361" t="s">
        <v>1857</v>
      </c>
      <c r="AA197" s="344" t="s">
        <v>2292</v>
      </c>
      <c r="AB197" s="361" t="str">
        <f t="shared" si="19"/>
        <v>3.b.1</v>
      </c>
      <c r="AD197" s="433" t="s">
        <v>53</v>
      </c>
      <c r="AE197" s="433" t="s">
        <v>76</v>
      </c>
      <c r="AF197" s="433" t="s">
        <v>59</v>
      </c>
      <c r="AG197" s="361" t="s">
        <v>49</v>
      </c>
      <c r="AH197" s="361" t="s">
        <v>62</v>
      </c>
      <c r="AI197" s="361" t="s">
        <v>49</v>
      </c>
      <c r="AJ197" s="361" t="s">
        <v>49</v>
      </c>
      <c r="AK197" s="361" t="s">
        <v>117</v>
      </c>
      <c r="AL197" s="361" t="s">
        <v>117</v>
      </c>
      <c r="AM197" s="361" t="s">
        <v>117</v>
      </c>
      <c r="AN197" s="361" t="s">
        <v>117</v>
      </c>
      <c r="AO197" s="361" t="s">
        <v>117</v>
      </c>
      <c r="AP197" s="361" t="s">
        <v>117</v>
      </c>
      <c r="AQ197" s="361" t="s">
        <v>117</v>
      </c>
      <c r="AR197" s="361" t="s">
        <v>117</v>
      </c>
      <c r="AS197" s="361" t="s">
        <v>117</v>
      </c>
      <c r="AT197" s="361" t="s">
        <v>117</v>
      </c>
      <c r="AU197" s="361" t="s">
        <v>117</v>
      </c>
      <c r="AV197" s="361" t="s">
        <v>117</v>
      </c>
      <c r="AW197" s="361" t="s">
        <v>71</v>
      </c>
      <c r="AX197" s="361" t="str">
        <f t="shared" si="20"/>
        <v xml:space="preserve">SEX, AGE, RESIDENCE, WEALTH,   </v>
      </c>
      <c r="AZ197" s="344" t="e">
        <f>INDEX('Standard Outcome Indicators'!$C$2:$C$900,MATCH(AY197,'Standard Outcome Indicators'!$B$2:$B$708,0))</f>
        <v>#N/A</v>
      </c>
      <c r="BA197" s="344" t="e">
        <f>INDEX('Standard Outcome Indicators'!$F$2:$F$900,MATCH(AY197,'Standard Outcome Indicators'!$B$2:$B$708,0))</f>
        <v>#N/A</v>
      </c>
      <c r="BB197" s="344" t="e">
        <f>INDEX('Standard Outcome Indicators'!$H$2:$H$900,MATCH(AY197,'Standard Outcome Indicators'!$B$2:$B$708,0))</f>
        <v>#N/A</v>
      </c>
      <c r="BC197" s="344" t="e">
        <f>INDEX('Standard Outcome Indicators'!$Q$2:$Q$900,MATCH(AY197,'Standard Outcome Indicators'!$B$2:$B$708,0))</f>
        <v>#N/A</v>
      </c>
      <c r="BD197" s="344" t="e">
        <f>INDEX('Standard Outcome Indicators'!$R$2:$R$900,MATCH(AY197,'Standard Outcome Indicators'!$B$2:$B$708,0))</f>
        <v>#N/A</v>
      </c>
      <c r="BE197" s="344" t="e">
        <f>INDEX('Standard Outcome Indicators'!$S$2:$S$900,MATCH(AY197,'Standard Outcome Indicators'!$B$2:$B$708,0))</f>
        <v>#N/A</v>
      </c>
      <c r="BF197" s="344" t="e">
        <f>INDEX('Standard Outcome Indicators'!$T$2:$T$900,MATCH(AY197,'Standard Outcome Indicators'!$B$2:$B$708,0))</f>
        <v>#N/A</v>
      </c>
      <c r="BG197" s="344" t="e">
        <f>INDEX('Standard Outcome Indicators'!$U$2:$U$900,MATCH(AY197,'Standard Outcome Indicators'!$B$2:$B$708,0))</f>
        <v>#N/A</v>
      </c>
    </row>
    <row r="198" spans="1:59" s="367" customFormat="1" ht="60.75">
      <c r="A198" s="387" t="s">
        <v>2132</v>
      </c>
      <c r="B198" s="388" t="s">
        <v>2285</v>
      </c>
      <c r="C198" s="367" t="s">
        <v>2293</v>
      </c>
      <c r="D198" s="441" t="s">
        <v>2294</v>
      </c>
      <c r="E198" s="364" t="s">
        <v>2294</v>
      </c>
      <c r="F198" s="437" t="s">
        <v>1826</v>
      </c>
      <c r="G198" s="433"/>
      <c r="H198" s="433"/>
      <c r="I198" s="433" t="s">
        <v>49</v>
      </c>
      <c r="J198" s="433" t="s">
        <v>49</v>
      </c>
      <c r="K198" s="433" t="s">
        <v>49</v>
      </c>
      <c r="L198" s="433" t="s">
        <v>49</v>
      </c>
      <c r="M198" s="433" t="s">
        <v>49</v>
      </c>
      <c r="N198" s="433" t="s">
        <v>49</v>
      </c>
      <c r="O198" s="345"/>
      <c r="P198" s="345" t="str">
        <f t="shared" si="21"/>
        <v>Percentage of districts with at least 80% DTP3 coverage</v>
      </c>
      <c r="Q198" s="345"/>
      <c r="R198" s="364"/>
      <c r="S198" s="433">
        <f t="shared" si="22"/>
        <v>1</v>
      </c>
      <c r="T198" s="366" t="s">
        <v>2295</v>
      </c>
      <c r="U198" s="361" t="s">
        <v>63</v>
      </c>
      <c r="V198" s="344" t="s">
        <v>2296</v>
      </c>
      <c r="W198" s="433" t="s">
        <v>63</v>
      </c>
      <c r="X198" s="433" t="s">
        <v>63</v>
      </c>
      <c r="Y198" s="361">
        <v>2019</v>
      </c>
      <c r="Z198" s="361" t="s">
        <v>1833</v>
      </c>
      <c r="AA198" s="344" t="s">
        <v>2297</v>
      </c>
      <c r="AB198" s="361" t="str">
        <f t="shared" si="19"/>
        <v/>
      </c>
      <c r="AC198" s="433" t="s">
        <v>63</v>
      </c>
      <c r="AD198" s="433" t="s">
        <v>63</v>
      </c>
      <c r="AE198" s="433" t="s">
        <v>63</v>
      </c>
      <c r="AF198" s="433" t="s">
        <v>63</v>
      </c>
      <c r="AG198" s="361" t="s">
        <v>49</v>
      </c>
      <c r="AH198" s="361" t="s">
        <v>49</v>
      </c>
      <c r="AI198" s="361" t="s">
        <v>49</v>
      </c>
      <c r="AJ198" s="361" t="s">
        <v>49</v>
      </c>
      <c r="AK198" s="361" t="s">
        <v>63</v>
      </c>
      <c r="AL198" s="361" t="s">
        <v>63</v>
      </c>
      <c r="AM198" s="361" t="s">
        <v>63</v>
      </c>
      <c r="AN198" s="361" t="s">
        <v>63</v>
      </c>
      <c r="AO198" s="361" t="s">
        <v>63</v>
      </c>
      <c r="AP198" s="361" t="s">
        <v>63</v>
      </c>
      <c r="AQ198" s="361" t="s">
        <v>63</v>
      </c>
      <c r="AR198" s="361" t="s">
        <v>63</v>
      </c>
      <c r="AS198" s="361" t="s">
        <v>63</v>
      </c>
      <c r="AT198" s="361" t="s">
        <v>63</v>
      </c>
      <c r="AU198" s="361" t="s">
        <v>63</v>
      </c>
      <c r="AV198" s="361" t="s">
        <v>63</v>
      </c>
      <c r="AW198" s="361" t="s">
        <v>63</v>
      </c>
      <c r="AX198" s="361" t="str">
        <f t="shared" si="20"/>
        <v xml:space="preserve">SEX, AGE, RESIDENCE, WEALTH, </v>
      </c>
      <c r="AY198" s="488" t="s">
        <v>2298</v>
      </c>
      <c r="AZ198" s="344" t="str">
        <f>INDEX('Standard Outcome Indicators'!$C$2:$C$900,MATCH(AY198,'Standard Outcome Indicators'!$B$2:$B$708,0))</f>
        <v>District or equivalent administrative unit  with at least 80% coverage of DTP-containing vaccine for children &lt; 1 year  (21-02-L2-04)</v>
      </c>
      <c r="BA198" s="344" t="str">
        <f>INDEX('Standard Outcome Indicators'!$F$2:$F$900,MATCH(AY198,'Standard Outcome Indicators'!$B$2:$B$708,0))</f>
        <v>Survive and Thrive</v>
      </c>
      <c r="BB198" s="344" t="str">
        <f>INDEX('Standard Outcome Indicators'!$H$2:$H$900,MATCH(AY198,'Standard Outcome Indicators'!$B$2:$B$708,0))</f>
        <v>Immunization services as part of primary health care</v>
      </c>
      <c r="BC198" s="344" t="str">
        <f>INDEX('Standard Outcome Indicators'!$Q$2:$Q$900,MATCH(AY198,'Standard Outcome Indicators'!$B$2:$B$708,0))</f>
        <v>None</v>
      </c>
      <c r="BD198" s="344" t="str">
        <f>INDEX('Standard Outcome Indicators'!$R$2:$R$900,MATCH(AY198,'Standard Outcome Indicators'!$B$2:$B$708,0))</f>
        <v>Data &amp; Analytics and PD/Health/CO verify only</v>
      </c>
      <c r="BE198" s="344" t="str">
        <f>INDEX('Standard Outcome Indicators'!$S$2:$S$900,MATCH(AY198,'Standard Outcome Indicators'!$B$2:$B$708,0))</f>
        <v>Abheet Solomon</v>
      </c>
      <c r="BF198" s="344" t="str">
        <f>INDEX('Standard Outcome Indicators'!$T$2:$T$900,MATCH(AY198,'Standard Outcome Indicators'!$B$2:$B$708,0))</f>
        <v> </v>
      </c>
      <c r="BG198" s="344" t="str">
        <f>INDEX('Standard Outcome Indicators'!$U$2:$U$900,MATCH(AY198,'Standard Outcome Indicators'!$B$2:$B$708,0))</f>
        <v>2.3.2.3: Immunization</v>
      </c>
    </row>
    <row r="199" spans="1:59" ht="45.75">
      <c r="A199" s="387" t="s">
        <v>2132</v>
      </c>
      <c r="B199" s="388" t="s">
        <v>2285</v>
      </c>
      <c r="C199" s="344" t="s">
        <v>2299</v>
      </c>
      <c r="D199" s="438" t="s">
        <v>2300</v>
      </c>
      <c r="E199" s="345" t="s">
        <v>2301</v>
      </c>
      <c r="F199" s="432" t="s">
        <v>1767</v>
      </c>
      <c r="G199" s="433" t="s">
        <v>59</v>
      </c>
      <c r="H199" s="433"/>
      <c r="I199" s="478" t="e">
        <v>#N/A</v>
      </c>
      <c r="J199" s="478" t="e">
        <v>#N/A</v>
      </c>
      <c r="K199" s="478" t="e">
        <v>#N/A</v>
      </c>
      <c r="L199" s="478" t="e">
        <v>#N/A</v>
      </c>
      <c r="M199" s="478" t="e">
        <v>#N/A</v>
      </c>
      <c r="N199" s="478"/>
      <c r="O199" s="345"/>
      <c r="P199" s="345" t="str">
        <f t="shared" si="21"/>
        <v>Percentage of surviving infants who received the first dose of DTP-containing vaccine (DTP1)</v>
      </c>
      <c r="R199" s="345"/>
      <c r="S199" s="433">
        <f t="shared" si="22"/>
        <v>1</v>
      </c>
      <c r="T199" s="361" t="s">
        <v>1372</v>
      </c>
      <c r="U199" s="361" t="s">
        <v>63</v>
      </c>
      <c r="V199" s="344" t="s">
        <v>2302</v>
      </c>
      <c r="W199" s="433" t="s">
        <v>63</v>
      </c>
      <c r="X199" s="433" t="s">
        <v>63</v>
      </c>
      <c r="Y199" s="361">
        <v>2021</v>
      </c>
      <c r="Z199" s="361" t="s">
        <v>1820</v>
      </c>
      <c r="AA199" s="344" t="s">
        <v>2135</v>
      </c>
      <c r="AB199" s="361" t="str">
        <f t="shared" si="19"/>
        <v/>
      </c>
      <c r="AC199" s="433" t="s">
        <v>63</v>
      </c>
      <c r="AD199" s="433" t="s">
        <v>63</v>
      </c>
      <c r="AE199" s="433" t="s">
        <v>63</v>
      </c>
      <c r="AF199" s="433" t="s">
        <v>63</v>
      </c>
      <c r="AG199" s="361" t="s">
        <v>49</v>
      </c>
      <c r="AH199" s="361" t="s">
        <v>49</v>
      </c>
      <c r="AI199" s="361" t="s">
        <v>49</v>
      </c>
      <c r="AJ199" s="361" t="s">
        <v>49</v>
      </c>
      <c r="AK199" s="361" t="s">
        <v>63</v>
      </c>
      <c r="AL199" s="361" t="s">
        <v>63</v>
      </c>
      <c r="AM199" s="361" t="s">
        <v>63</v>
      </c>
      <c r="AN199" s="361" t="s">
        <v>63</v>
      </c>
      <c r="AO199" s="361" t="s">
        <v>63</v>
      </c>
      <c r="AP199" s="361" t="s">
        <v>63</v>
      </c>
      <c r="AQ199" s="361" t="s">
        <v>63</v>
      </c>
      <c r="AR199" s="361" t="s">
        <v>63</v>
      </c>
      <c r="AS199" s="361" t="s">
        <v>63</v>
      </c>
      <c r="AT199" s="361" t="s">
        <v>63</v>
      </c>
      <c r="AU199" s="361" t="s">
        <v>63</v>
      </c>
      <c r="AV199" s="361" t="s">
        <v>63</v>
      </c>
      <c r="AW199" s="361" t="s">
        <v>63</v>
      </c>
      <c r="AX199" s="361" t="str">
        <f t="shared" si="20"/>
        <v xml:space="preserve">SEX, AGE, RESIDENCE, WEALTH, </v>
      </c>
      <c r="AY199" s="488" t="s">
        <v>2303</v>
      </c>
      <c r="AZ199" s="344" t="str">
        <f>INDEX('Standard Outcome Indicators'!$C$2:$C$900,MATCH(AY199,'Standard Outcome Indicators'!$B$2:$B$708,0))</f>
        <v>Children &lt; 1 year receiving DTP-containing vaccine at national level (21-02-L2-01)</v>
      </c>
      <c r="BA199" s="344" t="str">
        <f>INDEX('Standard Outcome Indicators'!$F$2:$F$900,MATCH(AY199,'Standard Outcome Indicators'!$B$2:$B$708,0))</f>
        <v>Survive and Thrive</v>
      </c>
      <c r="BB199" s="344" t="str">
        <f>INDEX('Standard Outcome Indicators'!$H$2:$H$900,MATCH(AY199,'Standard Outcome Indicators'!$B$2:$B$708,0))</f>
        <v>Immunization services as part of primary health care</v>
      </c>
      <c r="BC199" s="344" t="str">
        <f>INDEX('Standard Outcome Indicators'!$Q$2:$Q$900,MATCH(AY199,'Standard Outcome Indicators'!$B$2:$B$708,0))</f>
        <v>Marginal</v>
      </c>
      <c r="BD199" s="344" t="str">
        <f>INDEX('Standard Outcome Indicators'!$R$2:$R$900,MATCH(AY199,'Standard Outcome Indicators'!$B$2:$B$708,0))</f>
        <v>Data &amp; Analytics and PD/Health/CO verify only</v>
      </c>
      <c r="BE199" s="344" t="str">
        <f>INDEX('Standard Outcome Indicators'!$S$2:$S$900,MATCH(AY199,'Standard Outcome Indicators'!$B$2:$B$708,0))</f>
        <v>Abheet Solomon</v>
      </c>
      <c r="BF199" s="344" t="str">
        <f>INDEX('Standard Outcome Indicators'!$T$2:$T$900,MATCH(AY199,'Standard Outcome Indicators'!$B$2:$B$708,0))</f>
        <v> </v>
      </c>
      <c r="BG199" s="344" t="str">
        <f>INDEX('Standard Outcome Indicators'!$U$2:$U$900,MATCH(AY199,'Standard Outcome Indicators'!$B$2:$B$708,0))</f>
        <v>2.3.2.3: Immunization</v>
      </c>
    </row>
    <row r="200" spans="1:59" ht="45.75">
      <c r="A200" s="387" t="s">
        <v>2132</v>
      </c>
      <c r="B200" s="388" t="s">
        <v>2285</v>
      </c>
      <c r="C200" s="344" t="s">
        <v>530</v>
      </c>
      <c r="D200" s="438" t="s">
        <v>2304</v>
      </c>
      <c r="E200" s="345" t="s">
        <v>531</v>
      </c>
      <c r="F200" s="433" t="s">
        <v>59</v>
      </c>
      <c r="G200" s="433" t="str">
        <f>INDEX('Dashboard Indicators'!$P$2:$P$900,MATCH(C200,'Dashboard Indicators'!$I$2:$I$900,0))</f>
        <v>Yes</v>
      </c>
      <c r="H200" s="433" t="s">
        <v>59</v>
      </c>
      <c r="I200" s="433" t="s">
        <v>49</v>
      </c>
      <c r="J200" s="433" t="s">
        <v>62</v>
      </c>
      <c r="K200" s="433" t="s">
        <v>49</v>
      </c>
      <c r="L200" s="433" t="s">
        <v>49</v>
      </c>
      <c r="M200" s="433" t="s">
        <v>49</v>
      </c>
      <c r="N200" s="433" t="s">
        <v>49</v>
      </c>
      <c r="O200" s="345" t="s">
        <v>2305</v>
      </c>
      <c r="P200" s="345" t="str">
        <f t="shared" si="21"/>
        <v>Percentage of surviving infants who received the third dose of DTP-containing vaccine (DTP3) - SDG 3.b.1</v>
      </c>
      <c r="R200" s="345"/>
      <c r="S200" s="433">
        <f t="shared" si="22"/>
        <v>1</v>
      </c>
      <c r="T200" s="361" t="s">
        <v>1372</v>
      </c>
      <c r="U200" s="361" t="s">
        <v>527</v>
      </c>
      <c r="V200" s="344" t="s">
        <v>533</v>
      </c>
      <c r="W200" s="433" t="s">
        <v>99</v>
      </c>
      <c r="X200" s="433" t="s">
        <v>78</v>
      </c>
      <c r="Y200" s="361">
        <v>2021</v>
      </c>
      <c r="Z200" s="361" t="s">
        <v>1820</v>
      </c>
      <c r="AA200" s="344" t="s">
        <v>2135</v>
      </c>
      <c r="AB200" s="361" t="str">
        <f t="shared" si="19"/>
        <v>3.b.1</v>
      </c>
      <c r="AD200" s="433" t="s">
        <v>532</v>
      </c>
      <c r="AE200" s="433" t="s">
        <v>76</v>
      </c>
      <c r="AF200" s="433" t="s">
        <v>59</v>
      </c>
      <c r="AG200" s="361" t="s">
        <v>49</v>
      </c>
      <c r="AH200" s="361" t="s">
        <v>49</v>
      </c>
      <c r="AI200" s="361" t="s">
        <v>49</v>
      </c>
      <c r="AJ200" s="361" t="s">
        <v>49</v>
      </c>
      <c r="AK200" s="361" t="s">
        <v>117</v>
      </c>
      <c r="AL200" s="361" t="s">
        <v>117</v>
      </c>
      <c r="AM200" s="361" t="s">
        <v>117</v>
      </c>
      <c r="AN200" s="361" t="s">
        <v>117</v>
      </c>
      <c r="AO200" s="361" t="s">
        <v>117</v>
      </c>
      <c r="AP200" s="361" t="s">
        <v>117</v>
      </c>
      <c r="AQ200" s="361" t="s">
        <v>117</v>
      </c>
      <c r="AR200" s="361" t="s">
        <v>117</v>
      </c>
      <c r="AS200" s="361" t="s">
        <v>117</v>
      </c>
      <c r="AT200" s="361" t="s">
        <v>117</v>
      </c>
      <c r="AU200" s="361" t="s">
        <v>117</v>
      </c>
      <c r="AV200" s="361" t="s">
        <v>117</v>
      </c>
      <c r="AW200" s="361" t="s">
        <v>80</v>
      </c>
      <c r="AX200" s="361" t="str">
        <f t="shared" si="20"/>
        <v xml:space="preserve">SEX, AGE, RESIDENCE, WEALTH,    </v>
      </c>
      <c r="AY200" s="488" t="s">
        <v>2306</v>
      </c>
      <c r="AZ200" s="344" t="str">
        <f>INDEX('Standard Outcome Indicators'!$C$2:$C$900,MATCH(AY200,'Standard Outcome Indicators'!$B$2:$B$708,0))</f>
        <v>Percentage of children that are vaccinated with three doses of DTP / Penta containing vaccine</v>
      </c>
      <c r="BA200" s="344" t="str">
        <f>INDEX('Standard Outcome Indicators'!$F$2:$F$900,MATCH(AY200,'Standard Outcome Indicators'!$B$2:$B$708,0))</f>
        <v>Survive and Thrive</v>
      </c>
      <c r="BB200" s="344" t="str">
        <f>INDEX('Standard Outcome Indicators'!$H$2:$H$900,MATCH(AY200,'Standard Outcome Indicators'!$B$2:$B$708,0))</f>
        <v>Immunization services as part of primary health care</v>
      </c>
      <c r="BC200" s="344" t="str">
        <f>INDEX('Standard Outcome Indicators'!$Q$2:$Q$900,MATCH(AY200,'Standard Outcome Indicators'!$B$2:$B$708,0))</f>
        <v>None</v>
      </c>
      <c r="BD200" s="344" t="str">
        <f>INDEX('Standard Outcome Indicators'!$R$2:$R$900,MATCH(AY200,'Standard Outcome Indicators'!$B$2:$B$708,0))</f>
        <v>NULL</v>
      </c>
      <c r="BE200" s="344" t="str">
        <f>INDEX('Standard Outcome Indicators'!$S$2:$S$900,MATCH(AY200,'Standard Outcome Indicators'!$B$2:$B$708,0))</f>
        <v>Abheet Solomon</v>
      </c>
      <c r="BF200" s="344" t="str">
        <f>INDEX('Standard Outcome Indicators'!$T$2:$T$900,MATCH(AY200,'Standard Outcome Indicators'!$B$2:$B$708,0))</f>
        <v> </v>
      </c>
      <c r="BG200" s="344" t="str">
        <f>INDEX('Standard Outcome Indicators'!$U$2:$U$900,MATCH(AY200,'Standard Outcome Indicators'!$B$2:$B$708,0))</f>
        <v>2.3.2.3: Immunization</v>
      </c>
    </row>
    <row r="201" spans="1:59" ht="45.75">
      <c r="A201" s="387" t="s">
        <v>2132</v>
      </c>
      <c r="B201" s="389" t="s">
        <v>2285</v>
      </c>
      <c r="C201" s="428" t="s">
        <v>535</v>
      </c>
      <c r="D201" s="442" t="s">
        <v>2307</v>
      </c>
      <c r="E201" s="241" t="s">
        <v>536</v>
      </c>
      <c r="F201" s="432" t="s">
        <v>59</v>
      </c>
      <c r="G201" s="433" t="str">
        <f>INDEX('Dashboard Indicators'!$P$2:$P$900,MATCH(C201,'Dashboard Indicators'!$I$2:$I$900,0))</f>
        <v>Yes</v>
      </c>
      <c r="H201" s="433" t="s">
        <v>59</v>
      </c>
      <c r="I201" s="433" t="s">
        <v>49</v>
      </c>
      <c r="J201" s="433" t="s">
        <v>62</v>
      </c>
      <c r="K201" s="433" t="s">
        <v>49</v>
      </c>
      <c r="L201" s="433" t="s">
        <v>49</v>
      </c>
      <c r="M201" s="433" t="s">
        <v>49</v>
      </c>
      <c r="N201" s="433" t="s">
        <v>49</v>
      </c>
      <c r="O201" s="345" t="s">
        <v>2308</v>
      </c>
      <c r="P201" s="345" t="str">
        <f t="shared" si="21"/>
        <v>Percentage of surviving infants who received the third dose of pneumococcal conjugate-containing vaccine (PCV3) - SDG 3.b.1</v>
      </c>
      <c r="R201" s="345"/>
      <c r="S201" s="433">
        <f t="shared" si="22"/>
        <v>1</v>
      </c>
      <c r="T201" s="361" t="s">
        <v>1372</v>
      </c>
      <c r="U201" s="361" t="s">
        <v>527</v>
      </c>
      <c r="V201" s="344" t="s">
        <v>537</v>
      </c>
      <c r="W201" s="433" t="s">
        <v>99</v>
      </c>
      <c r="X201" s="433" t="s">
        <v>78</v>
      </c>
      <c r="Y201" s="361">
        <v>2021</v>
      </c>
      <c r="Z201" s="361" t="s">
        <v>1833</v>
      </c>
      <c r="AA201" s="344" t="s">
        <v>2309</v>
      </c>
      <c r="AB201" s="361" t="str">
        <f t="shared" si="19"/>
        <v>3.b.1</v>
      </c>
      <c r="AD201" s="433" t="s">
        <v>532</v>
      </c>
      <c r="AE201" s="433" t="s">
        <v>76</v>
      </c>
      <c r="AF201" s="433" t="s">
        <v>59</v>
      </c>
      <c r="AG201" s="361" t="s">
        <v>49</v>
      </c>
      <c r="AH201" s="361" t="s">
        <v>49</v>
      </c>
      <c r="AI201" s="361" t="s">
        <v>49</v>
      </c>
      <c r="AJ201" s="361" t="s">
        <v>49</v>
      </c>
      <c r="AK201" s="361" t="s">
        <v>117</v>
      </c>
      <c r="AL201" s="361" t="s">
        <v>117</v>
      </c>
      <c r="AM201" s="361" t="s">
        <v>117</v>
      </c>
      <c r="AN201" s="361" t="s">
        <v>117</v>
      </c>
      <c r="AO201" s="361" t="s">
        <v>117</v>
      </c>
      <c r="AP201" s="361" t="s">
        <v>117</v>
      </c>
      <c r="AQ201" s="361" t="s">
        <v>117</v>
      </c>
      <c r="AR201" s="361" t="s">
        <v>117</v>
      </c>
      <c r="AS201" s="361" t="s">
        <v>117</v>
      </c>
      <c r="AT201" s="361" t="s">
        <v>117</v>
      </c>
      <c r="AU201" s="361" t="s">
        <v>117</v>
      </c>
      <c r="AV201" s="361" t="s">
        <v>117</v>
      </c>
      <c r="AW201" s="361" t="s">
        <v>80</v>
      </c>
      <c r="AX201" s="361" t="str">
        <f t="shared" si="20"/>
        <v xml:space="preserve">SEX, AGE, RESIDENCE, WEALTH,    </v>
      </c>
      <c r="AZ201" s="344" t="e">
        <f>INDEX('Standard Outcome Indicators'!$C$2:$C$900,MATCH(AY201,'Standard Outcome Indicators'!$B$2:$B$708,0))</f>
        <v>#N/A</v>
      </c>
      <c r="BA201" s="344" t="e">
        <f>INDEX('Standard Outcome Indicators'!$F$2:$F$900,MATCH(AY201,'Standard Outcome Indicators'!$B$2:$B$708,0))</f>
        <v>#N/A</v>
      </c>
      <c r="BB201" s="344" t="e">
        <f>INDEX('Standard Outcome Indicators'!$H$2:$H$900,MATCH(AY201,'Standard Outcome Indicators'!$B$2:$B$708,0))</f>
        <v>#N/A</v>
      </c>
      <c r="BC201" s="344" t="e">
        <f>INDEX('Standard Outcome Indicators'!$Q$2:$Q$900,MATCH(AY201,'Standard Outcome Indicators'!$B$2:$B$708,0))</f>
        <v>#N/A</v>
      </c>
      <c r="BD201" s="344" t="e">
        <f>INDEX('Standard Outcome Indicators'!$R$2:$R$900,MATCH(AY201,'Standard Outcome Indicators'!$B$2:$B$708,0))</f>
        <v>#N/A</v>
      </c>
      <c r="BE201" s="344" t="e">
        <f>INDEX('Standard Outcome Indicators'!$S$2:$S$900,MATCH(AY201,'Standard Outcome Indicators'!$B$2:$B$708,0))</f>
        <v>#N/A</v>
      </c>
      <c r="BF201" s="344" t="e">
        <f>INDEX('Standard Outcome Indicators'!$T$2:$T$900,MATCH(AY201,'Standard Outcome Indicators'!$B$2:$B$708,0))</f>
        <v>#N/A</v>
      </c>
      <c r="BG201" s="344" t="e">
        <f>INDEX('Standard Outcome Indicators'!$U$2:$U$900,MATCH(AY201,'Standard Outcome Indicators'!$B$2:$B$708,0))</f>
        <v>#N/A</v>
      </c>
    </row>
    <row r="202" spans="1:59" ht="45.75">
      <c r="A202" s="387" t="s">
        <v>2132</v>
      </c>
      <c r="B202" s="389" t="s">
        <v>2285</v>
      </c>
      <c r="C202" s="428" t="s">
        <v>539</v>
      </c>
      <c r="D202" s="442" t="s">
        <v>2310</v>
      </c>
      <c r="E202" s="345" t="s">
        <v>538</v>
      </c>
      <c r="F202" s="432" t="s">
        <v>59</v>
      </c>
      <c r="G202" s="433" t="str">
        <f>INDEX('Dashboard Indicators'!$P$2:$P$900,MATCH(C202,'Dashboard Indicators'!$I$2:$I$900,0))</f>
        <v>Yes</v>
      </c>
      <c r="H202" s="433" t="s">
        <v>59</v>
      </c>
      <c r="I202" s="433" t="s">
        <v>49</v>
      </c>
      <c r="J202" s="433" t="s">
        <v>62</v>
      </c>
      <c r="K202" s="433" t="s">
        <v>49</v>
      </c>
      <c r="L202" s="433" t="s">
        <v>49</v>
      </c>
      <c r="M202" s="433" t="s">
        <v>49</v>
      </c>
      <c r="N202" s="433" t="s">
        <v>49</v>
      </c>
      <c r="O202" s="345" t="s">
        <v>2311</v>
      </c>
      <c r="P202" s="345" t="str">
        <f t="shared" si="21"/>
        <v>Percentage of females who received the last dose of human papillomavirus (HPV) vaccine per national schedule - SDG 3.b.1</v>
      </c>
      <c r="R202" s="345"/>
      <c r="S202" s="433">
        <f t="shared" si="22"/>
        <v>1</v>
      </c>
      <c r="T202" s="361" t="s">
        <v>1372</v>
      </c>
      <c r="U202" s="361" t="s">
        <v>527</v>
      </c>
      <c r="V202" s="344" t="s">
        <v>540</v>
      </c>
      <c r="W202" s="433" t="s">
        <v>99</v>
      </c>
      <c r="X202" s="433" t="s">
        <v>78</v>
      </c>
      <c r="Y202" s="361">
        <v>2021</v>
      </c>
      <c r="Z202" s="361" t="s">
        <v>1769</v>
      </c>
      <c r="AA202" s="344" t="s">
        <v>2312</v>
      </c>
      <c r="AB202" s="361" t="str">
        <f t="shared" si="19"/>
        <v>3.b.1</v>
      </c>
      <c r="AD202" s="433" t="s">
        <v>532</v>
      </c>
      <c r="AE202" s="433" t="s">
        <v>76</v>
      </c>
      <c r="AF202" s="433" t="s">
        <v>59</v>
      </c>
      <c r="AG202" s="361" t="s">
        <v>49</v>
      </c>
      <c r="AH202" s="361" t="s">
        <v>49</v>
      </c>
      <c r="AI202" s="361" t="s">
        <v>49</v>
      </c>
      <c r="AJ202" s="361" t="s">
        <v>49</v>
      </c>
      <c r="AK202" s="361" t="s">
        <v>117</v>
      </c>
      <c r="AL202" s="361" t="s">
        <v>117</v>
      </c>
      <c r="AM202" s="361" t="s">
        <v>117</v>
      </c>
      <c r="AN202" s="361" t="s">
        <v>117</v>
      </c>
      <c r="AO202" s="361" t="s">
        <v>117</v>
      </c>
      <c r="AP202" s="361" t="s">
        <v>117</v>
      </c>
      <c r="AQ202" s="361" t="s">
        <v>117</v>
      </c>
      <c r="AR202" s="361" t="s">
        <v>117</v>
      </c>
      <c r="AS202" s="361" t="s">
        <v>117</v>
      </c>
      <c r="AT202" s="361" t="s">
        <v>117</v>
      </c>
      <c r="AU202" s="361" t="s">
        <v>117</v>
      </c>
      <c r="AV202" s="361" t="s">
        <v>117</v>
      </c>
      <c r="AW202" s="361" t="s">
        <v>80</v>
      </c>
      <c r="AX202" s="361" t="str">
        <f t="shared" si="20"/>
        <v xml:space="preserve">SEX, AGE, RESIDENCE, WEALTH,    </v>
      </c>
      <c r="AZ202" s="344" t="e">
        <f>INDEX('Standard Outcome Indicators'!$C$2:$C$900,MATCH(AY202,'Standard Outcome Indicators'!$B$2:$B$708,0))</f>
        <v>#N/A</v>
      </c>
      <c r="BA202" s="344" t="e">
        <f>INDEX('Standard Outcome Indicators'!$F$2:$F$900,MATCH(AY202,'Standard Outcome Indicators'!$B$2:$B$708,0))</f>
        <v>#N/A</v>
      </c>
      <c r="BB202" s="344" t="e">
        <f>INDEX('Standard Outcome Indicators'!$H$2:$H$900,MATCH(AY202,'Standard Outcome Indicators'!$B$2:$B$708,0))</f>
        <v>#N/A</v>
      </c>
      <c r="BC202" s="344" t="e">
        <f>INDEX('Standard Outcome Indicators'!$Q$2:$Q$900,MATCH(AY202,'Standard Outcome Indicators'!$B$2:$B$708,0))</f>
        <v>#N/A</v>
      </c>
      <c r="BD202" s="344" t="e">
        <f>INDEX('Standard Outcome Indicators'!$R$2:$R$900,MATCH(AY202,'Standard Outcome Indicators'!$B$2:$B$708,0))</f>
        <v>#N/A</v>
      </c>
      <c r="BE202" s="344" t="e">
        <f>INDEX('Standard Outcome Indicators'!$S$2:$S$900,MATCH(AY202,'Standard Outcome Indicators'!$B$2:$B$708,0))</f>
        <v>#N/A</v>
      </c>
      <c r="BF202" s="344" t="e">
        <f>INDEX('Standard Outcome Indicators'!$T$2:$T$900,MATCH(AY202,'Standard Outcome Indicators'!$B$2:$B$708,0))</f>
        <v>#N/A</v>
      </c>
      <c r="BG202" s="344" t="e">
        <f>INDEX('Standard Outcome Indicators'!$U$2:$U$900,MATCH(AY202,'Standard Outcome Indicators'!$B$2:$B$708,0))</f>
        <v>#N/A</v>
      </c>
    </row>
    <row r="203" spans="1:59" ht="213">
      <c r="A203" s="387" t="s">
        <v>2132</v>
      </c>
      <c r="B203" s="388" t="s">
        <v>2285</v>
      </c>
      <c r="C203" s="367" t="s">
        <v>2313</v>
      </c>
      <c r="D203" s="441" t="s">
        <v>2314</v>
      </c>
      <c r="E203" s="364" t="s">
        <v>2314</v>
      </c>
      <c r="F203" s="437"/>
      <c r="G203" s="433"/>
      <c r="H203" s="433"/>
      <c r="I203" s="478" t="e">
        <v>#N/A</v>
      </c>
      <c r="J203" s="478" t="e">
        <v>#N/A</v>
      </c>
      <c r="K203" s="478" t="e">
        <v>#N/A</v>
      </c>
      <c r="L203" s="478" t="e">
        <v>#N/A</v>
      </c>
      <c r="M203" s="478" t="e">
        <v>#N/A</v>
      </c>
      <c r="N203" s="478"/>
      <c r="O203" s="345"/>
      <c r="P203" s="345" t="str">
        <f t="shared" ref="P203:P209" si="23">IF(F203="Yes", IF(Q203="", D203, Q203), "")</f>
        <v/>
      </c>
      <c r="R203" s="345"/>
      <c r="S203" s="433" t="str">
        <f t="shared" si="22"/>
        <v/>
      </c>
      <c r="T203" s="361" t="s">
        <v>16</v>
      </c>
      <c r="U203" s="361" t="s">
        <v>63</v>
      </c>
      <c r="V203" s="344" t="s">
        <v>2315</v>
      </c>
      <c r="W203" s="433" t="s">
        <v>63</v>
      </c>
      <c r="X203" s="433" t="s">
        <v>63</v>
      </c>
      <c r="Y203" s="361">
        <v>2021</v>
      </c>
      <c r="Z203" s="361" t="s">
        <v>1833</v>
      </c>
      <c r="AA203" s="345" t="s">
        <v>2309</v>
      </c>
      <c r="AB203" s="361" t="str">
        <f t="shared" si="19"/>
        <v>3.b.1</v>
      </c>
      <c r="AC203" s="433" t="s">
        <v>63</v>
      </c>
      <c r="AD203" s="433" t="s">
        <v>63</v>
      </c>
      <c r="AE203" s="433" t="s">
        <v>63</v>
      </c>
      <c r="AF203" s="433" t="s">
        <v>63</v>
      </c>
      <c r="AG203" s="361" t="s">
        <v>49</v>
      </c>
      <c r="AH203" s="361" t="s">
        <v>49</v>
      </c>
      <c r="AI203" s="361" t="s">
        <v>49</v>
      </c>
      <c r="AJ203" s="361" t="s">
        <v>49</v>
      </c>
      <c r="AK203" s="361" t="s">
        <v>63</v>
      </c>
      <c r="AL203" s="361" t="s">
        <v>63</v>
      </c>
      <c r="AM203" s="361" t="s">
        <v>63</v>
      </c>
      <c r="AN203" s="361" t="s">
        <v>63</v>
      </c>
      <c r="AO203" s="361" t="s">
        <v>63</v>
      </c>
      <c r="AP203" s="361" t="s">
        <v>63</v>
      </c>
      <c r="AQ203" s="361" t="s">
        <v>63</v>
      </c>
      <c r="AR203" s="361" t="s">
        <v>63</v>
      </c>
      <c r="AS203" s="361" t="s">
        <v>63</v>
      </c>
      <c r="AT203" s="361" t="s">
        <v>63</v>
      </c>
      <c r="AU203" s="361" t="s">
        <v>63</v>
      </c>
      <c r="AV203" s="361" t="s">
        <v>63</v>
      </c>
      <c r="AW203" s="361" t="s">
        <v>63</v>
      </c>
      <c r="AX203" s="361" t="str">
        <f t="shared" si="20"/>
        <v xml:space="preserve">SEX, AGE, RESIDENCE, WEALTH, </v>
      </c>
      <c r="AZ203" s="344" t="e">
        <f>INDEX('Standard Outcome Indicators'!$C$2:$C$900,MATCH(AY203,'Standard Outcome Indicators'!$B$2:$B$708,0))</f>
        <v>#N/A</v>
      </c>
      <c r="BA203" s="344" t="e">
        <f>INDEX('Standard Outcome Indicators'!$F$2:$F$900,MATCH(AY203,'Standard Outcome Indicators'!$B$2:$B$708,0))</f>
        <v>#N/A</v>
      </c>
      <c r="BB203" s="344" t="e">
        <f>INDEX('Standard Outcome Indicators'!$H$2:$H$900,MATCH(AY203,'Standard Outcome Indicators'!$B$2:$B$708,0))</f>
        <v>#N/A</v>
      </c>
      <c r="BC203" s="344" t="e">
        <f>INDEX('Standard Outcome Indicators'!$Q$2:$Q$900,MATCH(AY203,'Standard Outcome Indicators'!$B$2:$B$708,0))</f>
        <v>#N/A</v>
      </c>
      <c r="BD203" s="344" t="e">
        <f>INDEX('Standard Outcome Indicators'!$R$2:$R$900,MATCH(AY203,'Standard Outcome Indicators'!$B$2:$B$708,0))</f>
        <v>#N/A</v>
      </c>
      <c r="BE203" s="344" t="e">
        <f>INDEX('Standard Outcome Indicators'!$S$2:$S$900,MATCH(AY203,'Standard Outcome Indicators'!$B$2:$B$708,0))</f>
        <v>#N/A</v>
      </c>
      <c r="BF203" s="344" t="e">
        <f>INDEX('Standard Outcome Indicators'!$T$2:$T$900,MATCH(AY203,'Standard Outcome Indicators'!$B$2:$B$708,0))</f>
        <v>#N/A</v>
      </c>
      <c r="BG203" s="344" t="e">
        <f>INDEX('Standard Outcome Indicators'!$U$2:$U$900,MATCH(AY203,'Standard Outcome Indicators'!$B$2:$B$708,0))</f>
        <v>#N/A</v>
      </c>
    </row>
    <row r="204" spans="1:59" s="367" customFormat="1" ht="229.5">
      <c r="A204" s="387" t="s">
        <v>2132</v>
      </c>
      <c r="B204" s="388" t="s">
        <v>2285</v>
      </c>
      <c r="C204" s="367" t="s">
        <v>2316</v>
      </c>
      <c r="D204" s="441" t="s">
        <v>2317</v>
      </c>
      <c r="E204" s="364" t="s">
        <v>2317</v>
      </c>
      <c r="F204" s="437"/>
      <c r="G204" s="433"/>
      <c r="H204" s="433"/>
      <c r="I204" s="478" t="e">
        <v>#N/A</v>
      </c>
      <c r="J204" s="478" t="e">
        <v>#N/A</v>
      </c>
      <c r="K204" s="478" t="e">
        <v>#N/A</v>
      </c>
      <c r="L204" s="478" t="e">
        <v>#N/A</v>
      </c>
      <c r="M204" s="478" t="e">
        <v>#N/A</v>
      </c>
      <c r="N204" s="478"/>
      <c r="O204" s="345"/>
      <c r="P204" s="345" t="str">
        <f t="shared" si="23"/>
        <v/>
      </c>
      <c r="Q204" s="345"/>
      <c r="R204" s="364"/>
      <c r="S204" s="433" t="str">
        <f t="shared" si="22"/>
        <v/>
      </c>
      <c r="T204" s="366" t="s">
        <v>2295</v>
      </c>
      <c r="U204" s="361" t="s">
        <v>63</v>
      </c>
      <c r="V204" s="344" t="s">
        <v>2296</v>
      </c>
      <c r="W204" s="433" t="s">
        <v>63</v>
      </c>
      <c r="X204" s="433" t="s">
        <v>63</v>
      </c>
      <c r="Y204" s="361">
        <v>2019</v>
      </c>
      <c r="Z204" s="361" t="s">
        <v>1833</v>
      </c>
      <c r="AA204" s="345" t="s">
        <v>2297</v>
      </c>
      <c r="AB204" s="361" t="str">
        <f t="shared" si="19"/>
        <v/>
      </c>
      <c r="AC204" s="433" t="s">
        <v>63</v>
      </c>
      <c r="AD204" s="433" t="s">
        <v>63</v>
      </c>
      <c r="AE204" s="433" t="s">
        <v>63</v>
      </c>
      <c r="AF204" s="433" t="s">
        <v>63</v>
      </c>
      <c r="AG204" s="361" t="s">
        <v>49</v>
      </c>
      <c r="AH204" s="361" t="s">
        <v>49</v>
      </c>
      <c r="AI204" s="361" t="s">
        <v>49</v>
      </c>
      <c r="AJ204" s="361" t="s">
        <v>49</v>
      </c>
      <c r="AK204" s="361" t="s">
        <v>63</v>
      </c>
      <c r="AL204" s="361" t="s">
        <v>63</v>
      </c>
      <c r="AM204" s="361" t="s">
        <v>63</v>
      </c>
      <c r="AN204" s="361" t="s">
        <v>63</v>
      </c>
      <c r="AO204" s="361" t="s">
        <v>63</v>
      </c>
      <c r="AP204" s="361" t="s">
        <v>63</v>
      </c>
      <c r="AQ204" s="361" t="s">
        <v>63</v>
      </c>
      <c r="AR204" s="361" t="s">
        <v>63</v>
      </c>
      <c r="AS204" s="361" t="s">
        <v>63</v>
      </c>
      <c r="AT204" s="361" t="s">
        <v>63</v>
      </c>
      <c r="AU204" s="361" t="s">
        <v>63</v>
      </c>
      <c r="AV204" s="361" t="s">
        <v>63</v>
      </c>
      <c r="AW204" s="361" t="s">
        <v>63</v>
      </c>
      <c r="AX204" s="361" t="str">
        <f t="shared" si="20"/>
        <v xml:space="preserve">SEX, AGE, RESIDENCE, WEALTH, </v>
      </c>
      <c r="AZ204" s="344" t="e">
        <f>INDEX('Standard Outcome Indicators'!$C$2:$C$900,MATCH(AY204,'Standard Outcome Indicators'!$B$2:$B$708,0))</f>
        <v>#N/A</v>
      </c>
      <c r="BA204" s="344" t="e">
        <f>INDEX('Standard Outcome Indicators'!$F$2:$F$900,MATCH(AY204,'Standard Outcome Indicators'!$B$2:$B$708,0))</f>
        <v>#N/A</v>
      </c>
      <c r="BB204" s="344" t="e">
        <f>INDEX('Standard Outcome Indicators'!$H$2:$H$900,MATCH(AY204,'Standard Outcome Indicators'!$B$2:$B$708,0))</f>
        <v>#N/A</v>
      </c>
      <c r="BC204" s="344" t="e">
        <f>INDEX('Standard Outcome Indicators'!$Q$2:$Q$900,MATCH(AY204,'Standard Outcome Indicators'!$B$2:$B$708,0))</f>
        <v>#N/A</v>
      </c>
      <c r="BD204" s="344" t="e">
        <f>INDEX('Standard Outcome Indicators'!$R$2:$R$900,MATCH(AY204,'Standard Outcome Indicators'!$B$2:$B$708,0))</f>
        <v>#N/A</v>
      </c>
      <c r="BE204" s="344" t="e">
        <f>INDEX('Standard Outcome Indicators'!$S$2:$S$900,MATCH(AY204,'Standard Outcome Indicators'!$B$2:$B$708,0))</f>
        <v>#N/A</v>
      </c>
      <c r="BF204" s="344" t="e">
        <f>INDEX('Standard Outcome Indicators'!$T$2:$T$900,MATCH(AY204,'Standard Outcome Indicators'!$B$2:$B$708,0))</f>
        <v>#N/A</v>
      </c>
      <c r="BG204" s="344" t="e">
        <f>INDEX('Standard Outcome Indicators'!$U$2:$U$900,MATCH(AY204,'Standard Outcome Indicators'!$B$2:$B$708,0))</f>
        <v>#N/A</v>
      </c>
    </row>
    <row r="205" spans="1:59" s="367" customFormat="1" ht="183">
      <c r="A205" s="387" t="s">
        <v>2132</v>
      </c>
      <c r="B205" s="388" t="s">
        <v>2285</v>
      </c>
      <c r="C205" s="367" t="s">
        <v>2318</v>
      </c>
      <c r="D205" s="441" t="s">
        <v>2319</v>
      </c>
      <c r="E205" s="364" t="s">
        <v>2319</v>
      </c>
      <c r="F205" s="437"/>
      <c r="G205" s="433"/>
      <c r="H205" s="433"/>
      <c r="I205" s="478" t="e">
        <v>#N/A</v>
      </c>
      <c r="J205" s="478" t="e">
        <v>#N/A</v>
      </c>
      <c r="K205" s="478" t="e">
        <v>#N/A</v>
      </c>
      <c r="L205" s="478" t="e">
        <v>#N/A</v>
      </c>
      <c r="M205" s="478" t="e">
        <v>#N/A</v>
      </c>
      <c r="N205" s="478"/>
      <c r="O205" s="345"/>
      <c r="P205" s="345" t="str">
        <f t="shared" si="23"/>
        <v/>
      </c>
      <c r="Q205" s="345"/>
      <c r="R205" s="364"/>
      <c r="S205" s="433" t="str">
        <f t="shared" si="22"/>
        <v/>
      </c>
      <c r="T205" s="366" t="s">
        <v>2295</v>
      </c>
      <c r="U205" s="361" t="s">
        <v>63</v>
      </c>
      <c r="V205" s="344" t="s">
        <v>2296</v>
      </c>
      <c r="W205" s="433" t="s">
        <v>63</v>
      </c>
      <c r="X205" s="433" t="s">
        <v>63</v>
      </c>
      <c r="Y205" s="361">
        <v>2019</v>
      </c>
      <c r="Z205" s="361" t="s">
        <v>2320</v>
      </c>
      <c r="AA205" s="345" t="s">
        <v>2321</v>
      </c>
      <c r="AB205" s="361" t="str">
        <f t="shared" si="19"/>
        <v/>
      </c>
      <c r="AC205" s="433" t="s">
        <v>63</v>
      </c>
      <c r="AD205" s="433" t="s">
        <v>63</v>
      </c>
      <c r="AE205" s="433" t="s">
        <v>63</v>
      </c>
      <c r="AF205" s="433" t="s">
        <v>63</v>
      </c>
      <c r="AG205" s="361" t="s">
        <v>49</v>
      </c>
      <c r="AH205" s="361" t="s">
        <v>49</v>
      </c>
      <c r="AI205" s="361" t="s">
        <v>49</v>
      </c>
      <c r="AJ205" s="361" t="s">
        <v>49</v>
      </c>
      <c r="AK205" s="361" t="s">
        <v>63</v>
      </c>
      <c r="AL205" s="361" t="s">
        <v>63</v>
      </c>
      <c r="AM205" s="361" t="s">
        <v>63</v>
      </c>
      <c r="AN205" s="361" t="s">
        <v>63</v>
      </c>
      <c r="AO205" s="361" t="s">
        <v>63</v>
      </c>
      <c r="AP205" s="361" t="s">
        <v>63</v>
      </c>
      <c r="AQ205" s="361" t="s">
        <v>63</v>
      </c>
      <c r="AR205" s="361" t="s">
        <v>63</v>
      </c>
      <c r="AS205" s="361" t="s">
        <v>63</v>
      </c>
      <c r="AT205" s="361" t="s">
        <v>63</v>
      </c>
      <c r="AU205" s="361" t="s">
        <v>63</v>
      </c>
      <c r="AV205" s="361" t="s">
        <v>63</v>
      </c>
      <c r="AW205" s="361" t="s">
        <v>63</v>
      </c>
      <c r="AX205" s="361" t="str">
        <f t="shared" si="20"/>
        <v xml:space="preserve">SEX, AGE, RESIDENCE, WEALTH, </v>
      </c>
      <c r="AZ205" s="344" t="e">
        <f>INDEX('Standard Outcome Indicators'!$C$2:$C$900,MATCH(AY205,'Standard Outcome Indicators'!$B$2:$B$708,0))</f>
        <v>#N/A</v>
      </c>
      <c r="BA205" s="344" t="e">
        <f>INDEX('Standard Outcome Indicators'!$F$2:$F$900,MATCH(AY205,'Standard Outcome Indicators'!$B$2:$B$708,0))</f>
        <v>#N/A</v>
      </c>
      <c r="BB205" s="344" t="e">
        <f>INDEX('Standard Outcome Indicators'!$H$2:$H$900,MATCH(AY205,'Standard Outcome Indicators'!$B$2:$B$708,0))</f>
        <v>#N/A</v>
      </c>
      <c r="BC205" s="344" t="e">
        <f>INDEX('Standard Outcome Indicators'!$Q$2:$Q$900,MATCH(AY205,'Standard Outcome Indicators'!$B$2:$B$708,0))</f>
        <v>#N/A</v>
      </c>
      <c r="BD205" s="344" t="e">
        <f>INDEX('Standard Outcome Indicators'!$R$2:$R$900,MATCH(AY205,'Standard Outcome Indicators'!$B$2:$B$708,0))</f>
        <v>#N/A</v>
      </c>
      <c r="BE205" s="344" t="e">
        <f>INDEX('Standard Outcome Indicators'!$S$2:$S$900,MATCH(AY205,'Standard Outcome Indicators'!$B$2:$B$708,0))</f>
        <v>#N/A</v>
      </c>
      <c r="BF205" s="344" t="e">
        <f>INDEX('Standard Outcome Indicators'!$T$2:$T$900,MATCH(AY205,'Standard Outcome Indicators'!$B$2:$B$708,0))</f>
        <v>#N/A</v>
      </c>
      <c r="BG205" s="344" t="e">
        <f>INDEX('Standard Outcome Indicators'!$U$2:$U$900,MATCH(AY205,'Standard Outcome Indicators'!$B$2:$B$708,0))</f>
        <v>#N/A</v>
      </c>
    </row>
    <row r="206" spans="1:59" ht="259.5">
      <c r="A206" s="387" t="s">
        <v>2132</v>
      </c>
      <c r="B206" s="388" t="s">
        <v>2285</v>
      </c>
      <c r="C206" s="367" t="s">
        <v>2322</v>
      </c>
      <c r="D206" s="441" t="s">
        <v>2323</v>
      </c>
      <c r="E206" s="345" t="e">
        <v>#N/A</v>
      </c>
      <c r="F206" s="437"/>
      <c r="G206" s="433"/>
      <c r="H206" s="433"/>
      <c r="I206" s="478" t="e">
        <v>#N/A</v>
      </c>
      <c r="J206" s="478" t="e">
        <v>#N/A</v>
      </c>
      <c r="K206" s="478" t="e">
        <v>#N/A</v>
      </c>
      <c r="L206" s="478" t="e">
        <v>#N/A</v>
      </c>
      <c r="M206" s="478" t="e">
        <v>#N/A</v>
      </c>
      <c r="N206" s="478"/>
      <c r="O206" s="345"/>
      <c r="P206" s="345" t="str">
        <f t="shared" si="23"/>
        <v/>
      </c>
      <c r="R206" s="345"/>
      <c r="S206" s="433" t="str">
        <f t="shared" si="22"/>
        <v/>
      </c>
      <c r="T206" s="361" t="s">
        <v>16</v>
      </c>
      <c r="U206" s="361" t="s">
        <v>63</v>
      </c>
      <c r="V206" s="344" t="s">
        <v>2315</v>
      </c>
      <c r="W206" s="433" t="s">
        <v>63</v>
      </c>
      <c r="X206" s="433" t="s">
        <v>63</v>
      </c>
      <c r="Y206" s="361">
        <v>2021</v>
      </c>
      <c r="Z206" s="361" t="s">
        <v>1820</v>
      </c>
      <c r="AA206" s="345" t="s">
        <v>2135</v>
      </c>
      <c r="AB206" s="361" t="str">
        <f t="shared" si="19"/>
        <v>3.b.1</v>
      </c>
      <c r="AC206" s="433" t="s">
        <v>63</v>
      </c>
      <c r="AD206" s="433" t="s">
        <v>63</v>
      </c>
      <c r="AE206" s="433" t="s">
        <v>63</v>
      </c>
      <c r="AF206" s="433" t="s">
        <v>63</v>
      </c>
      <c r="AG206" s="361" t="s">
        <v>49</v>
      </c>
      <c r="AH206" s="361" t="s">
        <v>49</v>
      </c>
      <c r="AI206" s="361" t="s">
        <v>49</v>
      </c>
      <c r="AJ206" s="361" t="s">
        <v>49</v>
      </c>
      <c r="AK206" s="361" t="s">
        <v>63</v>
      </c>
      <c r="AL206" s="361" t="s">
        <v>63</v>
      </c>
      <c r="AM206" s="361" t="s">
        <v>63</v>
      </c>
      <c r="AN206" s="361" t="s">
        <v>63</v>
      </c>
      <c r="AO206" s="361" t="s">
        <v>63</v>
      </c>
      <c r="AP206" s="361" t="s">
        <v>63</v>
      </c>
      <c r="AQ206" s="361" t="s">
        <v>63</v>
      </c>
      <c r="AR206" s="361" t="s">
        <v>63</v>
      </c>
      <c r="AS206" s="361" t="s">
        <v>63</v>
      </c>
      <c r="AT206" s="361" t="s">
        <v>63</v>
      </c>
      <c r="AU206" s="361" t="s">
        <v>63</v>
      </c>
      <c r="AV206" s="361" t="s">
        <v>63</v>
      </c>
      <c r="AW206" s="361" t="s">
        <v>63</v>
      </c>
      <c r="AX206" s="361" t="str">
        <f t="shared" si="20"/>
        <v xml:space="preserve">SEX, AGE, RESIDENCE, WEALTH, </v>
      </c>
      <c r="AZ206" s="344" t="e">
        <f>INDEX('Standard Outcome Indicators'!$C$2:$C$900,MATCH(AY206,'Standard Outcome Indicators'!$B$2:$B$708,0))</f>
        <v>#N/A</v>
      </c>
      <c r="BA206" s="344" t="e">
        <f>INDEX('Standard Outcome Indicators'!$F$2:$F$900,MATCH(AY206,'Standard Outcome Indicators'!$B$2:$B$708,0))</f>
        <v>#N/A</v>
      </c>
      <c r="BB206" s="344" t="e">
        <f>INDEX('Standard Outcome Indicators'!$H$2:$H$900,MATCH(AY206,'Standard Outcome Indicators'!$B$2:$B$708,0))</f>
        <v>#N/A</v>
      </c>
      <c r="BC206" s="344" t="e">
        <f>INDEX('Standard Outcome Indicators'!$Q$2:$Q$900,MATCH(AY206,'Standard Outcome Indicators'!$B$2:$B$708,0))</f>
        <v>#N/A</v>
      </c>
      <c r="BD206" s="344" t="e">
        <f>INDEX('Standard Outcome Indicators'!$R$2:$R$900,MATCH(AY206,'Standard Outcome Indicators'!$B$2:$B$708,0))</f>
        <v>#N/A</v>
      </c>
      <c r="BE206" s="344" t="e">
        <f>INDEX('Standard Outcome Indicators'!$S$2:$S$900,MATCH(AY206,'Standard Outcome Indicators'!$B$2:$B$708,0))</f>
        <v>#N/A</v>
      </c>
      <c r="BF206" s="344" t="e">
        <f>INDEX('Standard Outcome Indicators'!$T$2:$T$900,MATCH(AY206,'Standard Outcome Indicators'!$B$2:$B$708,0))</f>
        <v>#N/A</v>
      </c>
      <c r="BG206" s="344" t="e">
        <f>INDEX('Standard Outcome Indicators'!$U$2:$U$900,MATCH(AY206,'Standard Outcome Indicators'!$B$2:$B$708,0))</f>
        <v>#N/A</v>
      </c>
    </row>
    <row r="207" spans="1:59" ht="167.25">
      <c r="A207" s="387" t="s">
        <v>2132</v>
      </c>
      <c r="B207" s="388" t="s">
        <v>2285</v>
      </c>
      <c r="C207" s="367" t="s">
        <v>2324</v>
      </c>
      <c r="D207" s="441" t="s">
        <v>2325</v>
      </c>
      <c r="E207" s="345" t="e">
        <v>#N/A</v>
      </c>
      <c r="F207" s="437"/>
      <c r="G207" s="433"/>
      <c r="H207" s="433"/>
      <c r="I207" s="478" t="e">
        <v>#N/A</v>
      </c>
      <c r="J207" s="478" t="e">
        <v>#N/A</v>
      </c>
      <c r="K207" s="478" t="e">
        <v>#N/A</v>
      </c>
      <c r="L207" s="478" t="e">
        <v>#N/A</v>
      </c>
      <c r="M207" s="478" t="e">
        <v>#N/A</v>
      </c>
      <c r="N207" s="478"/>
      <c r="O207" s="345"/>
      <c r="P207" s="345" t="str">
        <f t="shared" si="23"/>
        <v/>
      </c>
      <c r="R207" s="345"/>
      <c r="S207" s="433" t="str">
        <f t="shared" si="22"/>
        <v/>
      </c>
      <c r="T207" s="361" t="s">
        <v>16</v>
      </c>
      <c r="U207" s="361" t="s">
        <v>63</v>
      </c>
      <c r="V207" s="344" t="s">
        <v>2315</v>
      </c>
      <c r="W207" s="433" t="s">
        <v>63</v>
      </c>
      <c r="X207" s="433" t="s">
        <v>63</v>
      </c>
      <c r="Y207" s="361">
        <v>2021</v>
      </c>
      <c r="Z207" s="361" t="s">
        <v>1769</v>
      </c>
      <c r="AA207" s="345" t="s">
        <v>2312</v>
      </c>
      <c r="AB207" s="361" t="str">
        <f t="shared" si="19"/>
        <v>3.b.1</v>
      </c>
      <c r="AC207" s="433" t="s">
        <v>63</v>
      </c>
      <c r="AD207" s="433" t="s">
        <v>63</v>
      </c>
      <c r="AE207" s="433" t="s">
        <v>63</v>
      </c>
      <c r="AF207" s="433" t="s">
        <v>63</v>
      </c>
      <c r="AG207" s="361" t="s">
        <v>49</v>
      </c>
      <c r="AH207" s="361" t="s">
        <v>49</v>
      </c>
      <c r="AI207" s="361" t="s">
        <v>49</v>
      </c>
      <c r="AJ207" s="361" t="s">
        <v>49</v>
      </c>
      <c r="AK207" s="361" t="s">
        <v>63</v>
      </c>
      <c r="AL207" s="361" t="s">
        <v>63</v>
      </c>
      <c r="AM207" s="361" t="s">
        <v>63</v>
      </c>
      <c r="AN207" s="361" t="s">
        <v>63</v>
      </c>
      <c r="AO207" s="361" t="s">
        <v>63</v>
      </c>
      <c r="AP207" s="361" t="s">
        <v>63</v>
      </c>
      <c r="AQ207" s="361" t="s">
        <v>63</v>
      </c>
      <c r="AR207" s="361" t="s">
        <v>63</v>
      </c>
      <c r="AS207" s="361" t="s">
        <v>63</v>
      </c>
      <c r="AT207" s="361" t="s">
        <v>63</v>
      </c>
      <c r="AU207" s="361" t="s">
        <v>63</v>
      </c>
      <c r="AV207" s="361" t="s">
        <v>63</v>
      </c>
      <c r="AW207" s="361" t="s">
        <v>63</v>
      </c>
      <c r="AX207" s="361" t="str">
        <f t="shared" si="20"/>
        <v xml:space="preserve">SEX, AGE, RESIDENCE, WEALTH, </v>
      </c>
      <c r="AZ207" s="344" t="e">
        <f>INDEX('Standard Outcome Indicators'!$C$2:$C$900,MATCH(AY207,'Standard Outcome Indicators'!$B$2:$B$708,0))</f>
        <v>#N/A</v>
      </c>
      <c r="BA207" s="344" t="e">
        <f>INDEX('Standard Outcome Indicators'!$F$2:$F$900,MATCH(AY207,'Standard Outcome Indicators'!$B$2:$B$708,0))</f>
        <v>#N/A</v>
      </c>
      <c r="BB207" s="344" t="e">
        <f>INDEX('Standard Outcome Indicators'!$H$2:$H$900,MATCH(AY207,'Standard Outcome Indicators'!$B$2:$B$708,0))</f>
        <v>#N/A</v>
      </c>
      <c r="BC207" s="344" t="e">
        <f>INDEX('Standard Outcome Indicators'!$Q$2:$Q$900,MATCH(AY207,'Standard Outcome Indicators'!$B$2:$B$708,0))</f>
        <v>#N/A</v>
      </c>
      <c r="BD207" s="344" t="e">
        <f>INDEX('Standard Outcome Indicators'!$R$2:$R$900,MATCH(AY207,'Standard Outcome Indicators'!$B$2:$B$708,0))</f>
        <v>#N/A</v>
      </c>
      <c r="BE207" s="344" t="e">
        <f>INDEX('Standard Outcome Indicators'!$S$2:$S$900,MATCH(AY207,'Standard Outcome Indicators'!$B$2:$B$708,0))</f>
        <v>#N/A</v>
      </c>
      <c r="BF207" s="344" t="e">
        <f>INDEX('Standard Outcome Indicators'!$T$2:$T$900,MATCH(AY207,'Standard Outcome Indicators'!$B$2:$B$708,0))</f>
        <v>#N/A</v>
      </c>
      <c r="BG207" s="344" t="e">
        <f>INDEX('Standard Outcome Indicators'!$U$2:$U$900,MATCH(AY207,'Standard Outcome Indicators'!$B$2:$B$708,0))</f>
        <v>#N/A</v>
      </c>
    </row>
    <row r="208" spans="1:59" ht="259.5">
      <c r="A208" s="387" t="s">
        <v>2132</v>
      </c>
      <c r="B208" s="388" t="s">
        <v>2285</v>
      </c>
      <c r="C208" s="367" t="s">
        <v>2326</v>
      </c>
      <c r="D208" s="441" t="s">
        <v>2327</v>
      </c>
      <c r="E208" s="345" t="e">
        <v>#N/A</v>
      </c>
      <c r="F208" s="437"/>
      <c r="G208" s="433"/>
      <c r="H208" s="433"/>
      <c r="I208" s="478" t="e">
        <v>#N/A</v>
      </c>
      <c r="J208" s="478" t="e">
        <v>#N/A</v>
      </c>
      <c r="K208" s="478" t="e">
        <v>#N/A</v>
      </c>
      <c r="L208" s="478" t="e">
        <v>#N/A</v>
      </c>
      <c r="M208" s="478" t="e">
        <v>#N/A</v>
      </c>
      <c r="N208" s="478"/>
      <c r="O208" s="345"/>
      <c r="P208" s="345" t="str">
        <f t="shared" si="23"/>
        <v/>
      </c>
      <c r="R208" s="345"/>
      <c r="S208" s="433" t="str">
        <f t="shared" si="22"/>
        <v/>
      </c>
      <c r="T208" s="361" t="s">
        <v>16</v>
      </c>
      <c r="U208" s="361" t="s">
        <v>63</v>
      </c>
      <c r="V208" s="344" t="s">
        <v>2315</v>
      </c>
      <c r="W208" s="433" t="s">
        <v>63</v>
      </c>
      <c r="X208" s="433" t="s">
        <v>63</v>
      </c>
      <c r="Y208" s="361">
        <v>2021</v>
      </c>
      <c r="Z208" s="361" t="s">
        <v>1857</v>
      </c>
      <c r="AA208" s="345" t="s">
        <v>2292</v>
      </c>
      <c r="AB208" s="361" t="str">
        <f t="shared" si="19"/>
        <v xml:space="preserve">3.b.1 </v>
      </c>
      <c r="AC208" s="433" t="s">
        <v>63</v>
      </c>
      <c r="AD208" s="433" t="s">
        <v>63</v>
      </c>
      <c r="AE208" s="433" t="s">
        <v>63</v>
      </c>
      <c r="AF208" s="433" t="s">
        <v>63</v>
      </c>
      <c r="AG208" s="361" t="s">
        <v>49</v>
      </c>
      <c r="AH208" s="361" t="s">
        <v>49</v>
      </c>
      <c r="AI208" s="361" t="s">
        <v>49</v>
      </c>
      <c r="AJ208" s="361" t="s">
        <v>49</v>
      </c>
      <c r="AK208" s="361" t="s">
        <v>63</v>
      </c>
      <c r="AL208" s="361" t="s">
        <v>63</v>
      </c>
      <c r="AM208" s="361" t="s">
        <v>63</v>
      </c>
      <c r="AN208" s="361" t="s">
        <v>63</v>
      </c>
      <c r="AO208" s="361" t="s">
        <v>63</v>
      </c>
      <c r="AP208" s="361" t="s">
        <v>63</v>
      </c>
      <c r="AQ208" s="361" t="s">
        <v>63</v>
      </c>
      <c r="AR208" s="361" t="s">
        <v>63</v>
      </c>
      <c r="AS208" s="361" t="s">
        <v>63</v>
      </c>
      <c r="AT208" s="361" t="s">
        <v>63</v>
      </c>
      <c r="AU208" s="361" t="s">
        <v>63</v>
      </c>
      <c r="AV208" s="361" t="s">
        <v>63</v>
      </c>
      <c r="AW208" s="361" t="s">
        <v>63</v>
      </c>
      <c r="AX208" s="361" t="str">
        <f t="shared" si="20"/>
        <v xml:space="preserve">SEX, AGE, RESIDENCE, WEALTH, </v>
      </c>
      <c r="AZ208" s="344" t="e">
        <f>INDEX('Standard Outcome Indicators'!$C$2:$C$900,MATCH(AY208,'Standard Outcome Indicators'!$B$2:$B$708,0))</f>
        <v>#N/A</v>
      </c>
      <c r="BA208" s="344" t="e">
        <f>INDEX('Standard Outcome Indicators'!$F$2:$F$900,MATCH(AY208,'Standard Outcome Indicators'!$B$2:$B$708,0))</f>
        <v>#N/A</v>
      </c>
      <c r="BB208" s="344" t="e">
        <f>INDEX('Standard Outcome Indicators'!$H$2:$H$900,MATCH(AY208,'Standard Outcome Indicators'!$B$2:$B$708,0))</f>
        <v>#N/A</v>
      </c>
      <c r="BC208" s="344" t="e">
        <f>INDEX('Standard Outcome Indicators'!$Q$2:$Q$900,MATCH(AY208,'Standard Outcome Indicators'!$B$2:$B$708,0))</f>
        <v>#N/A</v>
      </c>
      <c r="BD208" s="344" t="e">
        <f>INDEX('Standard Outcome Indicators'!$R$2:$R$900,MATCH(AY208,'Standard Outcome Indicators'!$B$2:$B$708,0))</f>
        <v>#N/A</v>
      </c>
      <c r="BE208" s="344" t="e">
        <f>INDEX('Standard Outcome Indicators'!$S$2:$S$900,MATCH(AY208,'Standard Outcome Indicators'!$B$2:$B$708,0))</f>
        <v>#N/A</v>
      </c>
      <c r="BF208" s="344" t="e">
        <f>INDEX('Standard Outcome Indicators'!$T$2:$T$900,MATCH(AY208,'Standard Outcome Indicators'!$B$2:$B$708,0))</f>
        <v>#N/A</v>
      </c>
      <c r="BG208" s="344" t="e">
        <f>INDEX('Standard Outcome Indicators'!$U$2:$U$900,MATCH(AY208,'Standard Outcome Indicators'!$B$2:$B$708,0))</f>
        <v>#N/A</v>
      </c>
    </row>
    <row r="209" spans="1:59" s="367" customFormat="1" ht="259.5">
      <c r="A209" s="387" t="s">
        <v>2132</v>
      </c>
      <c r="B209" s="388" t="s">
        <v>2285</v>
      </c>
      <c r="C209" s="367" t="s">
        <v>2328</v>
      </c>
      <c r="D209" s="441" t="s">
        <v>2329</v>
      </c>
      <c r="E209" s="364" t="e">
        <v>#N/A</v>
      </c>
      <c r="F209" s="437"/>
      <c r="G209" s="433"/>
      <c r="H209" s="433"/>
      <c r="I209" s="478" t="e">
        <v>#N/A</v>
      </c>
      <c r="J209" s="478" t="e">
        <v>#N/A</v>
      </c>
      <c r="K209" s="478" t="e">
        <v>#N/A</v>
      </c>
      <c r="L209" s="478" t="e">
        <v>#N/A</v>
      </c>
      <c r="M209" s="478" t="e">
        <v>#N/A</v>
      </c>
      <c r="N209" s="478"/>
      <c r="O209" s="345"/>
      <c r="P209" s="345" t="str">
        <f t="shared" si="23"/>
        <v/>
      </c>
      <c r="Q209" s="345"/>
      <c r="R209" s="364"/>
      <c r="S209" s="433" t="str">
        <f t="shared" si="22"/>
        <v/>
      </c>
      <c r="T209" s="366" t="s">
        <v>2295</v>
      </c>
      <c r="U209" s="361" t="s">
        <v>63</v>
      </c>
      <c r="V209" s="344" t="s">
        <v>2296</v>
      </c>
      <c r="W209" s="433" t="s">
        <v>63</v>
      </c>
      <c r="X209" s="433" t="s">
        <v>63</v>
      </c>
      <c r="Y209" s="361">
        <v>2019</v>
      </c>
      <c r="Z209" s="361" t="s">
        <v>1820</v>
      </c>
      <c r="AA209" s="345" t="s">
        <v>2330</v>
      </c>
      <c r="AB209" s="361" t="str">
        <f t="shared" si="19"/>
        <v/>
      </c>
      <c r="AC209" s="433" t="s">
        <v>63</v>
      </c>
      <c r="AD209" s="433" t="s">
        <v>63</v>
      </c>
      <c r="AE209" s="433" t="s">
        <v>63</v>
      </c>
      <c r="AF209" s="433" t="s">
        <v>63</v>
      </c>
      <c r="AG209" s="361" t="s">
        <v>49</v>
      </c>
      <c r="AH209" s="361" t="s">
        <v>49</v>
      </c>
      <c r="AI209" s="361" t="s">
        <v>49</v>
      </c>
      <c r="AJ209" s="361" t="s">
        <v>49</v>
      </c>
      <c r="AK209" s="361" t="s">
        <v>63</v>
      </c>
      <c r="AL209" s="361" t="s">
        <v>63</v>
      </c>
      <c r="AM209" s="361" t="s">
        <v>63</v>
      </c>
      <c r="AN209" s="361" t="s">
        <v>63</v>
      </c>
      <c r="AO209" s="361" t="s">
        <v>63</v>
      </c>
      <c r="AP209" s="361" t="s">
        <v>63</v>
      </c>
      <c r="AQ209" s="361" t="s">
        <v>63</v>
      </c>
      <c r="AR209" s="361" t="s">
        <v>63</v>
      </c>
      <c r="AS209" s="361" t="s">
        <v>63</v>
      </c>
      <c r="AT209" s="361" t="s">
        <v>63</v>
      </c>
      <c r="AU209" s="361" t="s">
        <v>63</v>
      </c>
      <c r="AV209" s="361" t="s">
        <v>63</v>
      </c>
      <c r="AW209" s="361" t="s">
        <v>63</v>
      </c>
      <c r="AX209" s="361" t="str">
        <f t="shared" si="20"/>
        <v xml:space="preserve">SEX, AGE, RESIDENCE, WEALTH, </v>
      </c>
      <c r="AZ209" s="344" t="e">
        <f>INDEX('Standard Outcome Indicators'!$C$2:$C$900,MATCH(AY209,'Standard Outcome Indicators'!$B$2:$B$708,0))</f>
        <v>#N/A</v>
      </c>
      <c r="BA209" s="344" t="e">
        <f>INDEX('Standard Outcome Indicators'!$F$2:$F$900,MATCH(AY209,'Standard Outcome Indicators'!$B$2:$B$708,0))</f>
        <v>#N/A</v>
      </c>
      <c r="BB209" s="344" t="e">
        <f>INDEX('Standard Outcome Indicators'!$H$2:$H$900,MATCH(AY209,'Standard Outcome Indicators'!$B$2:$B$708,0))</f>
        <v>#N/A</v>
      </c>
      <c r="BC209" s="344" t="e">
        <f>INDEX('Standard Outcome Indicators'!$Q$2:$Q$900,MATCH(AY209,'Standard Outcome Indicators'!$B$2:$B$708,0))</f>
        <v>#N/A</v>
      </c>
      <c r="BD209" s="344" t="e">
        <f>INDEX('Standard Outcome Indicators'!$R$2:$R$900,MATCH(AY209,'Standard Outcome Indicators'!$B$2:$B$708,0))</f>
        <v>#N/A</v>
      </c>
      <c r="BE209" s="344" t="e">
        <f>INDEX('Standard Outcome Indicators'!$S$2:$S$900,MATCH(AY209,'Standard Outcome Indicators'!$B$2:$B$708,0))</f>
        <v>#N/A</v>
      </c>
      <c r="BF209" s="344" t="e">
        <f>INDEX('Standard Outcome Indicators'!$T$2:$T$900,MATCH(AY209,'Standard Outcome Indicators'!$B$2:$B$708,0))</f>
        <v>#N/A</v>
      </c>
      <c r="BG209" s="344" t="e">
        <f>INDEX('Standard Outcome Indicators'!$U$2:$U$900,MATCH(AY209,'Standard Outcome Indicators'!$B$2:$B$708,0))</f>
        <v>#N/A</v>
      </c>
    </row>
    <row r="210" spans="1:59" ht="45.75">
      <c r="A210" s="387" t="s">
        <v>2132</v>
      </c>
      <c r="B210" s="390" t="s">
        <v>2331</v>
      </c>
      <c r="C210" s="344" t="s">
        <v>548</v>
      </c>
      <c r="D210" s="440" t="s">
        <v>549</v>
      </c>
      <c r="E210" s="345" t="s">
        <v>2332</v>
      </c>
      <c r="F210" s="433" t="s">
        <v>59</v>
      </c>
      <c r="G210" s="433" t="str">
        <f>INDEX('Dashboard Indicators'!$P$2:$P$900,MATCH(C210,'Dashboard Indicators'!$I$2:$I$900,0))</f>
        <v>Yes</v>
      </c>
      <c r="H210" s="433" t="str">
        <f>INDEX('Dashboard Indicators'!$O$2:$O$900,MATCH(C210,'Dashboard Indicators'!$I$2:$I$900,0))</f>
        <v>Yes</v>
      </c>
      <c r="I210" s="433" t="s">
        <v>49</v>
      </c>
      <c r="J210" s="433" t="s">
        <v>49</v>
      </c>
      <c r="K210" s="433" t="s">
        <v>49</v>
      </c>
      <c r="L210" s="433" t="s">
        <v>49</v>
      </c>
      <c r="M210" s="433" t="s">
        <v>49</v>
      </c>
      <c r="N210" s="433" t="s">
        <v>49</v>
      </c>
      <c r="O210" s="345" t="s">
        <v>2333</v>
      </c>
      <c r="P210" s="345" t="str">
        <f t="shared" ref="P210:P224" si="24">IF(F210&lt;&gt;"", IF(Q210="", D210, Q210), "")</f>
        <v>Percentage of children born in the last 24 months who were put to the breast within one hour of birth</v>
      </c>
      <c r="R210" s="345"/>
      <c r="S210" s="433">
        <f t="shared" si="22"/>
        <v>1</v>
      </c>
      <c r="T210" s="361" t="s">
        <v>1372</v>
      </c>
      <c r="U210" s="361" t="s">
        <v>78</v>
      </c>
      <c r="V210" s="344" t="s">
        <v>552</v>
      </c>
      <c r="W210" s="433" t="s">
        <v>215</v>
      </c>
      <c r="X210" s="433" t="s">
        <v>78</v>
      </c>
      <c r="Y210" s="361">
        <v>2019</v>
      </c>
      <c r="Z210" s="361" t="s">
        <v>2334</v>
      </c>
      <c r="AA210" s="344" t="s">
        <v>2335</v>
      </c>
      <c r="AB210" s="361" t="str">
        <f t="shared" si="19"/>
        <v/>
      </c>
      <c r="AD210" s="433" t="s">
        <v>550</v>
      </c>
      <c r="AE210" s="433" t="s">
        <v>551</v>
      </c>
      <c r="AF210" s="433" t="s">
        <v>53</v>
      </c>
      <c r="AG210" s="361" t="s">
        <v>62</v>
      </c>
      <c r="AH210" s="361" t="s">
        <v>49</v>
      </c>
      <c r="AI210" s="361" t="s">
        <v>62</v>
      </c>
      <c r="AJ210" s="361" t="s">
        <v>62</v>
      </c>
      <c r="AK210" s="361" t="s">
        <v>117</v>
      </c>
      <c r="AL210" s="361" t="s">
        <v>117</v>
      </c>
      <c r="AM210" s="361" t="s">
        <v>117</v>
      </c>
      <c r="AN210" s="361" t="s">
        <v>117</v>
      </c>
      <c r="AO210" s="361" t="s">
        <v>117</v>
      </c>
      <c r="AP210" s="361" t="s">
        <v>117</v>
      </c>
      <c r="AQ210" s="361" t="s">
        <v>117</v>
      </c>
      <c r="AR210" s="361" t="s">
        <v>117</v>
      </c>
      <c r="AS210" s="361" t="s">
        <v>117</v>
      </c>
      <c r="AT210" s="361" t="s">
        <v>117</v>
      </c>
      <c r="AU210" s="361" t="s">
        <v>117</v>
      </c>
      <c r="AV210" s="361" t="s">
        <v>117</v>
      </c>
      <c r="AW210" s="361" t="s">
        <v>80</v>
      </c>
      <c r="AX210" s="361" t="str">
        <f t="shared" si="20"/>
        <v xml:space="preserve">SEX, AGE, RESIDENCE, WEALTH,    </v>
      </c>
      <c r="AY210" s="344" t="s">
        <v>2336</v>
      </c>
      <c r="AZ210" s="344" t="str">
        <f>INDEX('Standard Outcome Indicators'!$C$2:$C$900,MATCH(AY210,'Standard Outcome Indicators'!$B$2:$B$708,0))</f>
        <v>Percentage of children aged 0-23 months who are put to the breast within one hour of birth</v>
      </c>
      <c r="BA210" s="344" t="str">
        <f>INDEX('Standard Outcome Indicators'!$F$2:$F$900,MATCH(AY210,'Standard Outcome Indicators'!$B$2:$B$708,0))</f>
        <v>Survive and Thrive</v>
      </c>
      <c r="BB210" s="344" t="str">
        <f>INDEX('Standard Outcome Indicators'!$H$2:$H$900,MATCH(AY210,'Standard Outcome Indicators'!$B$2:$B$708,0))</f>
        <v>Nutrition in early childhood</v>
      </c>
      <c r="BC210" s="344" t="str">
        <f>INDEX('Standard Outcome Indicators'!$Q$2:$Q$900,MATCH(AY210,'Standard Outcome Indicators'!$B$2:$B$708,0))</f>
        <v>Significant</v>
      </c>
      <c r="BD210" s="344" t="str">
        <f>INDEX('Standard Outcome Indicators'!$R$2:$R$900,MATCH(AY210,'Standard Outcome Indicators'!$B$2:$B$708,0))</f>
        <v>DRP/Data and Analytics</v>
      </c>
      <c r="BE210" s="344" t="str">
        <f>INDEX('Standard Outcome Indicators'!$S$2:$S$900,MATCH(AY210,'Standard Outcome Indicators'!$B$2:$B$708,0))</f>
        <v>Louise Mwirigi</v>
      </c>
      <c r="BF210" s="344" t="str">
        <f>INDEX('Standard Outcome Indicators'!$T$2:$T$900,MATCH(AY210,'Standard Outcome Indicators'!$B$2:$B$708,0))</f>
        <v> </v>
      </c>
      <c r="BG210" s="344" t="str">
        <f>INDEX('Standard Outcome Indicators'!$U$2:$U$900,MATCH(AY210,'Standard Outcome Indicators'!$B$2:$B$708,0))</f>
        <v>2.3.4.3: Prevention of stunting, wasting, micronutrient deficiencies and overweight in children aged under five years</v>
      </c>
    </row>
    <row r="211" spans="1:59" ht="30.75">
      <c r="A211" s="387" t="s">
        <v>2132</v>
      </c>
      <c r="B211" s="390" t="s">
        <v>2331</v>
      </c>
      <c r="C211" s="375" t="s">
        <v>555</v>
      </c>
      <c r="D211" s="443" t="s">
        <v>2337</v>
      </c>
      <c r="E211" s="345" t="s">
        <v>556</v>
      </c>
      <c r="F211" s="434" t="s">
        <v>59</v>
      </c>
      <c r="G211" s="434" t="str">
        <f>INDEX('Dashboard Indicators'!$P$2:$P$900,MATCH(C211,'Dashboard Indicators'!$I$2:$I$900,0))</f>
        <v>Yes</v>
      </c>
      <c r="H211" s="434" t="str">
        <f>INDEX('Dashboard Indicators'!$O$2:$O$900,MATCH(C211,'Dashboard Indicators'!$I$2:$I$900,0))</f>
        <v>Yes</v>
      </c>
      <c r="I211" s="433" t="s">
        <v>49</v>
      </c>
      <c r="J211" s="433" t="s">
        <v>62</v>
      </c>
      <c r="K211" s="433" t="s">
        <v>49</v>
      </c>
      <c r="L211" s="433" t="s">
        <v>49</v>
      </c>
      <c r="M211" s="433" t="s">
        <v>49</v>
      </c>
      <c r="N211" s="433" t="s">
        <v>49</v>
      </c>
      <c r="O211" s="372" t="s">
        <v>2338</v>
      </c>
      <c r="P211" s="345" t="str">
        <f t="shared" si="24"/>
        <v>Percentage of infants (under 6 months) who are exclusively breastfed</v>
      </c>
      <c r="R211" s="345"/>
      <c r="S211" s="433">
        <f t="shared" si="22"/>
        <v>1</v>
      </c>
      <c r="T211" s="361" t="s">
        <v>1372</v>
      </c>
      <c r="U211" s="361" t="s">
        <v>78</v>
      </c>
      <c r="V211" s="344" t="s">
        <v>557</v>
      </c>
      <c r="W211" s="433" t="s">
        <v>215</v>
      </c>
      <c r="X211" s="433" t="s">
        <v>78</v>
      </c>
      <c r="Y211" s="361">
        <v>2019</v>
      </c>
      <c r="Z211" s="361" t="s">
        <v>2334</v>
      </c>
      <c r="AA211" s="344" t="s">
        <v>2339</v>
      </c>
      <c r="AB211" s="361" t="str">
        <f t="shared" si="19"/>
        <v/>
      </c>
      <c r="AD211" s="433" t="s">
        <v>357</v>
      </c>
      <c r="AE211" s="433" t="s">
        <v>551</v>
      </c>
      <c r="AF211" s="433" t="s">
        <v>59</v>
      </c>
      <c r="AG211" s="361" t="s">
        <v>62</v>
      </c>
      <c r="AH211" s="361" t="s">
        <v>62</v>
      </c>
      <c r="AI211" s="361" t="s">
        <v>62</v>
      </c>
      <c r="AJ211" s="361" t="s">
        <v>62</v>
      </c>
      <c r="AK211" s="361" t="s">
        <v>117</v>
      </c>
      <c r="AL211" s="361" t="s">
        <v>117</v>
      </c>
      <c r="AM211" s="361" t="s">
        <v>117</v>
      </c>
      <c r="AN211" s="361" t="s">
        <v>117</v>
      </c>
      <c r="AO211" s="361" t="s">
        <v>117</v>
      </c>
      <c r="AP211" s="361" t="s">
        <v>117</v>
      </c>
      <c r="AQ211" s="361" t="s">
        <v>117</v>
      </c>
      <c r="AR211" s="361" t="s">
        <v>117</v>
      </c>
      <c r="AS211" s="361" t="s">
        <v>117</v>
      </c>
      <c r="AT211" s="361" t="s">
        <v>117</v>
      </c>
      <c r="AU211" s="361" t="s">
        <v>117</v>
      </c>
      <c r="AV211" s="361" t="s">
        <v>117</v>
      </c>
      <c r="AW211" s="361" t="s">
        <v>109</v>
      </c>
      <c r="AX211" s="361" t="str">
        <f t="shared" si="20"/>
        <v xml:space="preserve">SEX, AGE, RESIDENCE, WEALTH,  </v>
      </c>
      <c r="AY211" s="344" t="s">
        <v>2340</v>
      </c>
      <c r="AZ211" s="344" t="str">
        <f>INDEX('Standard Outcome Indicators'!$C$2:$C$900,MATCH(AY211,'Standard Outcome Indicators'!$B$2:$B$708,0))</f>
        <v>Percentage of infants aged 0-5 months who are exclusively fed with breast milk</v>
      </c>
      <c r="BA211" s="344" t="str">
        <f>INDEX('Standard Outcome Indicators'!$F$2:$F$900,MATCH(AY211,'Standard Outcome Indicators'!$B$2:$B$708,0))</f>
        <v>Survive and Thrive</v>
      </c>
      <c r="BB211" s="344" t="str">
        <f>INDEX('Standard Outcome Indicators'!$H$2:$H$900,MATCH(AY211,'Standard Outcome Indicators'!$B$2:$B$708,0))</f>
        <v>Nutrition in early childhood</v>
      </c>
      <c r="BC211" s="344" t="str">
        <f>INDEX('Standard Outcome Indicators'!$Q$2:$Q$900,MATCH(AY211,'Standard Outcome Indicators'!$B$2:$B$708,0))</f>
        <v>Significant</v>
      </c>
      <c r="BD211" s="344" t="str">
        <f>INDEX('Standard Outcome Indicators'!$R$2:$R$900,MATCH(AY211,'Standard Outcome Indicators'!$B$2:$B$708,0))</f>
        <v>DRP/Data and Analytics</v>
      </c>
      <c r="BE211" s="344" t="str">
        <f>INDEX('Standard Outcome Indicators'!$S$2:$S$900,MATCH(AY211,'Standard Outcome Indicators'!$B$2:$B$708,0))</f>
        <v>Louise Mwirigi</v>
      </c>
      <c r="BF211" s="344" t="str">
        <f>INDEX('Standard Outcome Indicators'!$T$2:$T$900,MATCH(AY211,'Standard Outcome Indicators'!$B$2:$B$708,0))</f>
        <v> </v>
      </c>
      <c r="BG211" s="344" t="str">
        <f>INDEX('Standard Outcome Indicators'!$U$2:$U$900,MATCH(AY211,'Standard Outcome Indicators'!$B$2:$B$708,0))</f>
        <v>2.3.4.3: Prevention of stunting, wasting, micronutrient deficiencies and overweight in children aged under five years</v>
      </c>
    </row>
    <row r="212" spans="1:59" ht="30.75">
      <c r="A212" s="387" t="s">
        <v>2132</v>
      </c>
      <c r="B212" s="390" t="s">
        <v>2331</v>
      </c>
      <c r="C212" s="344" t="s">
        <v>561</v>
      </c>
      <c r="D212" s="445" t="s">
        <v>560</v>
      </c>
      <c r="E212" s="345" t="s">
        <v>562</v>
      </c>
      <c r="F212" s="433" t="s">
        <v>59</v>
      </c>
      <c r="G212" s="433" t="s">
        <v>59</v>
      </c>
      <c r="H212" s="433" t="s">
        <v>59</v>
      </c>
      <c r="I212" s="433" t="s">
        <v>49</v>
      </c>
      <c r="J212" s="433" t="s">
        <v>62</v>
      </c>
      <c r="K212" s="433" t="s">
        <v>49</v>
      </c>
      <c r="L212" s="433" t="s">
        <v>49</v>
      </c>
      <c r="M212" s="433" t="s">
        <v>49</v>
      </c>
      <c r="N212" s="433" t="s">
        <v>49</v>
      </c>
      <c r="O212" s="345" t="s">
        <v>2341</v>
      </c>
      <c r="P212" s="345" t="str">
        <f t="shared" si="24"/>
        <v>Minimum Acceptable Diet (6-23 months)</v>
      </c>
      <c r="R212" s="345"/>
      <c r="S212" s="433">
        <f t="shared" si="22"/>
        <v>1</v>
      </c>
      <c r="T212" s="361" t="s">
        <v>1372</v>
      </c>
      <c r="U212" s="361" t="s">
        <v>495</v>
      </c>
      <c r="V212" s="344" t="s">
        <v>563</v>
      </c>
      <c r="W212" s="433" t="s">
        <v>215</v>
      </c>
      <c r="X212" s="433" t="s">
        <v>495</v>
      </c>
      <c r="Y212" s="361">
        <v>2019</v>
      </c>
      <c r="Z212" s="361" t="s">
        <v>2342</v>
      </c>
      <c r="AA212" s="344" t="s">
        <v>2343</v>
      </c>
      <c r="AB212" s="361" t="str">
        <f t="shared" si="19"/>
        <v/>
      </c>
      <c r="AD212" s="433" t="s">
        <v>550</v>
      </c>
      <c r="AE212" s="433" t="s">
        <v>551</v>
      </c>
      <c r="AF212" s="433" t="s">
        <v>53</v>
      </c>
      <c r="AG212" s="361" t="s">
        <v>62</v>
      </c>
      <c r="AH212" s="361" t="s">
        <v>62</v>
      </c>
      <c r="AI212" s="361" t="s">
        <v>62</v>
      </c>
      <c r="AJ212" s="361" t="s">
        <v>62</v>
      </c>
      <c r="AK212" s="361" t="s">
        <v>117</v>
      </c>
      <c r="AL212" s="361" t="s">
        <v>117</v>
      </c>
      <c r="AM212" s="361" t="s">
        <v>117</v>
      </c>
      <c r="AN212" s="361" t="s">
        <v>117</v>
      </c>
      <c r="AO212" s="361" t="s">
        <v>117</v>
      </c>
      <c r="AP212" s="361" t="s">
        <v>117</v>
      </c>
      <c r="AQ212" s="361" t="s">
        <v>117</v>
      </c>
      <c r="AR212" s="361" t="s">
        <v>117</v>
      </c>
      <c r="AS212" s="361" t="s">
        <v>117</v>
      </c>
      <c r="AT212" s="361" t="s">
        <v>117</v>
      </c>
      <c r="AU212" s="361" t="s">
        <v>117</v>
      </c>
      <c r="AV212" s="361" t="s">
        <v>117</v>
      </c>
      <c r="AW212" s="361" t="s">
        <v>109</v>
      </c>
      <c r="AX212" s="361" t="str">
        <f t="shared" si="20"/>
        <v xml:space="preserve">SEX, AGE, RESIDENCE, WEALTH,  </v>
      </c>
      <c r="AY212" s="344" t="s">
        <v>2344</v>
      </c>
      <c r="AZ212" s="344" t="str">
        <f>INDEX('Standard Outcome Indicators'!$C$2:$C$900,MATCH(AY212,'Standard Outcome Indicators'!$B$2:$B$708,0))</f>
        <v xml:space="preserve">Percentage of children 6-23 months of age who consumed a minimum acceptable diet </v>
      </c>
      <c r="BA212" s="344" t="str">
        <f>INDEX('Standard Outcome Indicators'!$F$2:$F$900,MATCH(AY212,'Standard Outcome Indicators'!$B$2:$B$708,0))</f>
        <v>Survive and Thrive</v>
      </c>
      <c r="BB212" s="344" t="str">
        <f>INDEX('Standard Outcome Indicators'!$H$2:$H$900,MATCH(AY212,'Standard Outcome Indicators'!$B$2:$B$708,0))</f>
        <v>Nutrition in early childhood</v>
      </c>
      <c r="BC212" s="344" t="str">
        <f>INDEX('Standard Outcome Indicators'!$Q$2:$Q$900,MATCH(AY212,'Standard Outcome Indicators'!$B$2:$B$708,0))</f>
        <v>None</v>
      </c>
      <c r="BD212" s="344" t="str">
        <f>INDEX('Standard Outcome Indicators'!$R$2:$R$900,MATCH(AY212,'Standard Outcome Indicators'!$B$2:$B$708,0))</f>
        <v>CO</v>
      </c>
      <c r="BE212" s="344" t="str">
        <f>INDEX('Standard Outcome Indicators'!$S$2:$S$900,MATCH(AY212,'Standard Outcome Indicators'!$B$2:$B$708,0))</f>
        <v>Louise MwirigI</v>
      </c>
      <c r="BF212" s="344" t="str">
        <f>INDEX('Standard Outcome Indicators'!$T$2:$T$900,MATCH(AY212,'Standard Outcome Indicators'!$B$2:$B$708,0))</f>
        <v> </v>
      </c>
      <c r="BG212" s="344" t="str">
        <f>INDEX('Standard Outcome Indicators'!$U$2:$U$900,MATCH(AY212,'Standard Outcome Indicators'!$B$2:$B$708,0))</f>
        <v>2.3.4.3: Prevention of stunting, wasting, micronutrient deficiencies and overweight in children aged under five years</v>
      </c>
    </row>
    <row r="213" spans="1:59" ht="60.75">
      <c r="A213" s="387" t="s">
        <v>2132</v>
      </c>
      <c r="B213" s="390" t="s">
        <v>2331</v>
      </c>
      <c r="C213" s="344" t="s">
        <v>565</v>
      </c>
      <c r="D213" s="440" t="s">
        <v>2345</v>
      </c>
      <c r="E213" s="345" t="s">
        <v>2346</v>
      </c>
      <c r="F213" s="433" t="s">
        <v>59</v>
      </c>
      <c r="G213" s="433" t="str">
        <f>INDEX('Dashboard Indicators'!$P$2:$P$900,MATCH(C213,'Dashboard Indicators'!$I$2:$I$900,0))</f>
        <v>Yes</v>
      </c>
      <c r="H213" s="433" t="str">
        <f>INDEX('Dashboard Indicators'!$O$2:$O$900,MATCH(C213,'Dashboard Indicators'!$I$2:$I$900,0))</f>
        <v>Yes</v>
      </c>
      <c r="I213" s="433" t="s">
        <v>62</v>
      </c>
      <c r="J213" s="433" t="s">
        <v>49</v>
      </c>
      <c r="K213" s="433" t="s">
        <v>49</v>
      </c>
      <c r="L213" s="433" t="s">
        <v>49</v>
      </c>
      <c r="M213" s="433" t="s">
        <v>49</v>
      </c>
      <c r="N213" s="433" t="s">
        <v>49</v>
      </c>
      <c r="O213" s="345" t="s">
        <v>2347</v>
      </c>
      <c r="P213" s="345" t="str">
        <f t="shared" si="24"/>
        <v>Prevalence of anaemia in women (15-49 years), by pregnancy status</v>
      </c>
      <c r="Q213" s="370" t="s">
        <v>2348</v>
      </c>
      <c r="R213" s="345"/>
      <c r="S213" s="433">
        <f t="shared" si="22"/>
        <v>2</v>
      </c>
      <c r="T213" s="361" t="s">
        <v>16</v>
      </c>
      <c r="U213" s="361" t="s">
        <v>262</v>
      </c>
      <c r="V213" s="344" t="s">
        <v>567</v>
      </c>
      <c r="W213" s="433">
        <v>0</v>
      </c>
      <c r="X213" s="433">
        <v>0</v>
      </c>
      <c r="Y213" s="361">
        <v>2019</v>
      </c>
      <c r="Z213" s="361" t="s">
        <v>1870</v>
      </c>
      <c r="AA213" s="344" t="s">
        <v>2349</v>
      </c>
      <c r="AB213" s="361" t="str">
        <f t="shared" si="19"/>
        <v>2.2.3</v>
      </c>
      <c r="AD213" s="433">
        <v>0</v>
      </c>
      <c r="AE213" s="433">
        <v>0</v>
      </c>
      <c r="AF213" s="433">
        <v>0</v>
      </c>
      <c r="AG213" s="361" t="s">
        <v>49</v>
      </c>
      <c r="AH213" s="361" t="s">
        <v>49</v>
      </c>
      <c r="AI213" s="361" t="s">
        <v>49</v>
      </c>
      <c r="AJ213" s="361" t="s">
        <v>49</v>
      </c>
      <c r="AK213" s="361" t="s">
        <v>117</v>
      </c>
      <c r="AL213" s="361" t="s">
        <v>49</v>
      </c>
      <c r="AM213" s="361" t="s">
        <v>117</v>
      </c>
      <c r="AN213" s="361" t="s">
        <v>117</v>
      </c>
      <c r="AO213" s="361" t="s">
        <v>117</v>
      </c>
      <c r="AP213" s="361" t="s">
        <v>117</v>
      </c>
      <c r="AQ213" s="361" t="s">
        <v>117</v>
      </c>
      <c r="AR213" s="361" t="s">
        <v>49</v>
      </c>
      <c r="AS213" s="361" t="s">
        <v>117</v>
      </c>
      <c r="AT213" s="361" t="s">
        <v>117</v>
      </c>
      <c r="AU213" s="361" t="s">
        <v>49</v>
      </c>
      <c r="AV213" s="361" t="s">
        <v>117</v>
      </c>
      <c r="AW213" s="361" t="s">
        <v>63</v>
      </c>
      <c r="AX213" s="361" t="str">
        <f t="shared" si="20"/>
        <v xml:space="preserve">SEX, AGE, RESIDENCE, WEALTH, SUB-NATIONAL, PREGNANCY STATUS, INCOME, </v>
      </c>
      <c r="AY213" s="344" t="s">
        <v>2350</v>
      </c>
      <c r="AZ213" s="344" t="str">
        <f>INDEX('Standard Outcome Indicators'!$C$2:$C$900,MATCH(AY213,'Standard Outcome Indicators'!$B$2:$B$708,0))</f>
        <v>% of women (15-49 years old) and adolescents girls (15-19 years old) with anaemia</v>
      </c>
      <c r="BA213" s="344" t="str">
        <f>INDEX('Standard Outcome Indicators'!$F$2:$F$900,MATCH(AY213,'Standard Outcome Indicators'!$B$2:$B$708,0))</f>
        <v>Survive and Thrive</v>
      </c>
      <c r="BB213" s="344" t="str">
        <f>INDEX('Standard Outcome Indicators'!$H$2:$H$900,MATCH(AY213,'Standard Outcome Indicators'!$B$2:$B$708,0))</f>
        <v>Nutrition of adolescents and women</v>
      </c>
      <c r="BC213" s="344" t="str">
        <f>INDEX('Standard Outcome Indicators'!$Q$2:$Q$900,MATCH(AY213,'Standard Outcome Indicators'!$B$2:$B$708,0))</f>
        <v>Significant</v>
      </c>
      <c r="BD213" s="344" t="str">
        <f>INDEX('Standard Outcome Indicators'!$R$2:$R$900,MATCH(AY213,'Standard Outcome Indicators'!$B$2:$B$708,0))</f>
        <v>CO</v>
      </c>
      <c r="BE213" s="344" t="str">
        <f>INDEX('Standard Outcome Indicators'!$S$2:$S$900,MATCH(AY213,'Standard Outcome Indicators'!$B$2:$B$708,0))</f>
        <v>Louise Mwirigi</v>
      </c>
      <c r="BF213" s="344" t="str">
        <f>INDEX('Standard Outcome Indicators'!$T$2:$T$900,MATCH(AY213,'Standard Outcome Indicators'!$B$2:$B$708,0))</f>
        <v> </v>
      </c>
      <c r="BG213" s="344" t="str">
        <f>INDEX('Standard Outcome Indicators'!$U$2:$U$900,MATCH(AY213,'Standard Outcome Indicators'!$B$2:$B$708,0))</f>
        <v>2.3.4.4: Prevention of undernutrition, micronutrient deficiencies, and anaemia in middle childhood and adolescence</v>
      </c>
    </row>
    <row r="214" spans="1:59" ht="30.75">
      <c r="A214" s="387" t="s">
        <v>2132</v>
      </c>
      <c r="B214" s="390" t="s">
        <v>2331</v>
      </c>
      <c r="C214" s="344" t="s">
        <v>2351</v>
      </c>
      <c r="D214" s="438" t="s">
        <v>2352</v>
      </c>
      <c r="E214" s="345" t="s">
        <v>2353</v>
      </c>
      <c r="F214" s="432" t="s">
        <v>59</v>
      </c>
      <c r="G214" s="433"/>
      <c r="H214" s="433"/>
      <c r="I214" s="433" t="s">
        <v>62</v>
      </c>
      <c r="J214" s="433" t="s">
        <v>49</v>
      </c>
      <c r="K214" s="433" t="s">
        <v>49</v>
      </c>
      <c r="L214" s="433" t="s">
        <v>49</v>
      </c>
      <c r="M214" s="433" t="s">
        <v>49</v>
      </c>
      <c r="N214" s="433" t="s">
        <v>49</v>
      </c>
      <c r="O214" s="345"/>
      <c r="P214" s="345" t="str">
        <f t="shared" si="24"/>
        <v>Prevalence of anaemia in women (15-49 years), by pregnancy status</v>
      </c>
      <c r="Q214" s="370" t="s">
        <v>2348</v>
      </c>
      <c r="R214" s="345" t="s">
        <v>2345</v>
      </c>
      <c r="S214" s="433">
        <f t="shared" si="22"/>
        <v>3</v>
      </c>
      <c r="T214" s="361" t="s">
        <v>16</v>
      </c>
      <c r="U214" s="361" t="s">
        <v>63</v>
      </c>
      <c r="V214" s="344" t="s">
        <v>567</v>
      </c>
      <c r="W214" s="433" t="s">
        <v>63</v>
      </c>
      <c r="X214" s="433" t="s">
        <v>63</v>
      </c>
      <c r="Y214" s="361">
        <v>2019</v>
      </c>
      <c r="Z214" s="361" t="s">
        <v>1870</v>
      </c>
      <c r="AA214" s="344" t="s">
        <v>2349</v>
      </c>
      <c r="AB214" s="361" t="str">
        <f t="shared" si="19"/>
        <v>2.2.3</v>
      </c>
      <c r="AC214" s="433" t="s">
        <v>63</v>
      </c>
      <c r="AD214" s="433" t="s">
        <v>63</v>
      </c>
      <c r="AE214" s="433" t="s">
        <v>63</v>
      </c>
      <c r="AF214" s="433" t="s">
        <v>63</v>
      </c>
      <c r="AG214" s="361" t="s">
        <v>49</v>
      </c>
      <c r="AH214" s="361" t="s">
        <v>49</v>
      </c>
      <c r="AI214" s="361" t="s">
        <v>49</v>
      </c>
      <c r="AJ214" s="361" t="s">
        <v>49</v>
      </c>
      <c r="AK214" s="361" t="s">
        <v>63</v>
      </c>
      <c r="AL214" s="361" t="s">
        <v>63</v>
      </c>
      <c r="AM214" s="361" t="s">
        <v>63</v>
      </c>
      <c r="AN214" s="361" t="s">
        <v>63</v>
      </c>
      <c r="AO214" s="361" t="s">
        <v>63</v>
      </c>
      <c r="AP214" s="361" t="s">
        <v>63</v>
      </c>
      <c r="AQ214" s="361" t="s">
        <v>63</v>
      </c>
      <c r="AR214" s="361" t="s">
        <v>63</v>
      </c>
      <c r="AS214" s="361" t="s">
        <v>63</v>
      </c>
      <c r="AT214" s="361" t="s">
        <v>63</v>
      </c>
      <c r="AU214" s="361" t="s">
        <v>63</v>
      </c>
      <c r="AV214" s="361" t="s">
        <v>63</v>
      </c>
      <c r="AW214" s="361" t="s">
        <v>63</v>
      </c>
      <c r="AX214" s="361" t="str">
        <f t="shared" si="20"/>
        <v xml:space="preserve">SEX, AGE, RESIDENCE, WEALTH, </v>
      </c>
      <c r="AZ214" s="344" t="e">
        <f>INDEX('Standard Outcome Indicators'!$C$2:$C$900,MATCH(AY214,'Standard Outcome Indicators'!$B$2:$B$708,0))</f>
        <v>#N/A</v>
      </c>
      <c r="BA214" s="344" t="e">
        <f>INDEX('Standard Outcome Indicators'!$F$2:$F$900,MATCH(AY214,'Standard Outcome Indicators'!$B$2:$B$708,0))</f>
        <v>#N/A</v>
      </c>
      <c r="BB214" s="344" t="e">
        <f>INDEX('Standard Outcome Indicators'!$H$2:$H$900,MATCH(AY214,'Standard Outcome Indicators'!$B$2:$B$708,0))</f>
        <v>#N/A</v>
      </c>
      <c r="BC214" s="344" t="e">
        <f>INDEX('Standard Outcome Indicators'!$Q$2:$Q$900,MATCH(AY214,'Standard Outcome Indicators'!$B$2:$B$708,0))</f>
        <v>#N/A</v>
      </c>
      <c r="BD214" s="344" t="e">
        <f>INDEX('Standard Outcome Indicators'!$R$2:$R$900,MATCH(AY214,'Standard Outcome Indicators'!$B$2:$B$708,0))</f>
        <v>#N/A</v>
      </c>
      <c r="BE214" s="344" t="e">
        <f>INDEX('Standard Outcome Indicators'!$S$2:$S$900,MATCH(AY214,'Standard Outcome Indicators'!$B$2:$B$708,0))</f>
        <v>#N/A</v>
      </c>
      <c r="BF214" s="344" t="e">
        <f>INDEX('Standard Outcome Indicators'!$T$2:$T$900,MATCH(AY214,'Standard Outcome Indicators'!$B$2:$B$708,0))</f>
        <v>#N/A</v>
      </c>
      <c r="BG214" s="344" t="e">
        <f>INDEX('Standard Outcome Indicators'!$U$2:$U$900,MATCH(AY214,'Standard Outcome Indicators'!$B$2:$B$708,0))</f>
        <v>#N/A</v>
      </c>
    </row>
    <row r="215" spans="1:59" ht="30.75">
      <c r="A215" s="387" t="s">
        <v>2132</v>
      </c>
      <c r="B215" s="390" t="s">
        <v>2331</v>
      </c>
      <c r="C215" s="344" t="s">
        <v>2354</v>
      </c>
      <c r="D215" s="438" t="s">
        <v>2355</v>
      </c>
      <c r="E215" s="345" t="s">
        <v>2356</v>
      </c>
      <c r="F215" s="432" t="s">
        <v>59</v>
      </c>
      <c r="G215" s="433"/>
      <c r="H215" s="433"/>
      <c r="I215" s="433" t="s">
        <v>62</v>
      </c>
      <c r="J215" s="433" t="s">
        <v>49</v>
      </c>
      <c r="K215" s="433" t="s">
        <v>49</v>
      </c>
      <c r="L215" s="433" t="s">
        <v>49</v>
      </c>
      <c r="M215" s="433" t="s">
        <v>49</v>
      </c>
      <c r="N215" s="433" t="s">
        <v>49</v>
      </c>
      <c r="O215" s="345"/>
      <c r="P215" s="345" t="str">
        <f t="shared" si="24"/>
        <v>Prevalence of anaemia in women (15-49 years), by pregnancy status</v>
      </c>
      <c r="Q215" s="370" t="s">
        <v>2348</v>
      </c>
      <c r="R215" s="345" t="s">
        <v>2345</v>
      </c>
      <c r="S215" s="433">
        <f t="shared" si="22"/>
        <v>3</v>
      </c>
      <c r="T215" s="361" t="s">
        <v>16</v>
      </c>
      <c r="U215" s="361" t="s">
        <v>63</v>
      </c>
      <c r="V215" s="344" t="s">
        <v>567</v>
      </c>
      <c r="W215" s="433" t="s">
        <v>63</v>
      </c>
      <c r="X215" s="433" t="s">
        <v>63</v>
      </c>
      <c r="Y215" s="361">
        <v>2019</v>
      </c>
      <c r="Z215" s="361" t="s">
        <v>1870</v>
      </c>
      <c r="AA215" s="344" t="s">
        <v>2349</v>
      </c>
      <c r="AB215" s="361" t="str">
        <f t="shared" si="19"/>
        <v>2.2.3</v>
      </c>
      <c r="AC215" s="433" t="s">
        <v>63</v>
      </c>
      <c r="AD215" s="433" t="s">
        <v>63</v>
      </c>
      <c r="AE215" s="433" t="s">
        <v>63</v>
      </c>
      <c r="AF215" s="433" t="s">
        <v>63</v>
      </c>
      <c r="AG215" s="361" t="s">
        <v>49</v>
      </c>
      <c r="AH215" s="361" t="s">
        <v>49</v>
      </c>
      <c r="AI215" s="361" t="s">
        <v>49</v>
      </c>
      <c r="AJ215" s="361" t="s">
        <v>49</v>
      </c>
      <c r="AK215" s="361" t="s">
        <v>63</v>
      </c>
      <c r="AL215" s="361" t="s">
        <v>63</v>
      </c>
      <c r="AM215" s="361" t="s">
        <v>63</v>
      </c>
      <c r="AN215" s="361" t="s">
        <v>63</v>
      </c>
      <c r="AO215" s="361" t="s">
        <v>63</v>
      </c>
      <c r="AP215" s="361" t="s">
        <v>63</v>
      </c>
      <c r="AQ215" s="361" t="s">
        <v>63</v>
      </c>
      <c r="AR215" s="361" t="s">
        <v>63</v>
      </c>
      <c r="AS215" s="361" t="s">
        <v>63</v>
      </c>
      <c r="AT215" s="361" t="s">
        <v>63</v>
      </c>
      <c r="AU215" s="361" t="s">
        <v>63</v>
      </c>
      <c r="AV215" s="361" t="s">
        <v>63</v>
      </c>
      <c r="AW215" s="361" t="s">
        <v>63</v>
      </c>
      <c r="AX215" s="361" t="str">
        <f t="shared" si="20"/>
        <v xml:space="preserve">SEX, AGE, RESIDENCE, WEALTH, </v>
      </c>
      <c r="AZ215" s="344" t="e">
        <f>INDEX('Standard Outcome Indicators'!$C$2:$C$900,MATCH(AY215,'Standard Outcome Indicators'!$B$2:$B$708,0))</f>
        <v>#N/A</v>
      </c>
      <c r="BA215" s="344" t="e">
        <f>INDEX('Standard Outcome Indicators'!$F$2:$F$900,MATCH(AY215,'Standard Outcome Indicators'!$B$2:$B$708,0))</f>
        <v>#N/A</v>
      </c>
      <c r="BB215" s="344" t="e">
        <f>INDEX('Standard Outcome Indicators'!$H$2:$H$900,MATCH(AY215,'Standard Outcome Indicators'!$B$2:$B$708,0))</f>
        <v>#N/A</v>
      </c>
      <c r="BC215" s="344" t="e">
        <f>INDEX('Standard Outcome Indicators'!$Q$2:$Q$900,MATCH(AY215,'Standard Outcome Indicators'!$B$2:$B$708,0))</f>
        <v>#N/A</v>
      </c>
      <c r="BD215" s="344" t="e">
        <f>INDEX('Standard Outcome Indicators'!$R$2:$R$900,MATCH(AY215,'Standard Outcome Indicators'!$B$2:$B$708,0))</f>
        <v>#N/A</v>
      </c>
      <c r="BE215" s="344" t="e">
        <f>INDEX('Standard Outcome Indicators'!$S$2:$S$900,MATCH(AY215,'Standard Outcome Indicators'!$B$2:$B$708,0))</f>
        <v>#N/A</v>
      </c>
      <c r="BF215" s="344" t="e">
        <f>INDEX('Standard Outcome Indicators'!$T$2:$T$900,MATCH(AY215,'Standard Outcome Indicators'!$B$2:$B$708,0))</f>
        <v>#N/A</v>
      </c>
      <c r="BG215" s="344" t="e">
        <f>INDEX('Standard Outcome Indicators'!$U$2:$U$900,MATCH(AY215,'Standard Outcome Indicators'!$B$2:$B$708,0))</f>
        <v>#N/A</v>
      </c>
    </row>
    <row r="216" spans="1:59" ht="60.75">
      <c r="A216" s="387" t="s">
        <v>2132</v>
      </c>
      <c r="B216" s="391" t="s">
        <v>2331</v>
      </c>
      <c r="C216" s="429" t="s">
        <v>2357</v>
      </c>
      <c r="D216" s="438" t="s">
        <v>2358</v>
      </c>
      <c r="E216" s="345" t="s">
        <v>2359</v>
      </c>
      <c r="F216" s="432" t="s">
        <v>59</v>
      </c>
      <c r="G216" s="433" t="s">
        <v>59</v>
      </c>
      <c r="H216" s="433" t="s">
        <v>59</v>
      </c>
      <c r="I216" s="433" t="s">
        <v>49</v>
      </c>
      <c r="J216" s="433" t="s">
        <v>62</v>
      </c>
      <c r="K216" s="433" t="s">
        <v>49</v>
      </c>
      <c r="L216" s="433" t="s">
        <v>49</v>
      </c>
      <c r="M216" s="433" t="s">
        <v>49</v>
      </c>
      <c r="N216" s="433" t="s">
        <v>49</v>
      </c>
      <c r="O216" s="345" t="s">
        <v>2360</v>
      </c>
      <c r="P216" s="345" t="str">
        <f t="shared" si="24"/>
        <v>Wasting prevalence (weight-for-height &lt;-2 standard deviations from the median of the WHO Child Growth Standards) among children under 5 years of age - SDG 2.2.2</v>
      </c>
      <c r="R216" s="345"/>
      <c r="S216" s="433">
        <f t="shared" si="22"/>
        <v>1</v>
      </c>
      <c r="T216" s="361" t="s">
        <v>1372</v>
      </c>
      <c r="U216" s="361" t="s">
        <v>63</v>
      </c>
      <c r="V216" s="344" t="s">
        <v>578</v>
      </c>
      <c r="W216" s="433" t="s">
        <v>63</v>
      </c>
      <c r="X216" s="433" t="s">
        <v>63</v>
      </c>
      <c r="Y216" s="361">
        <v>2021</v>
      </c>
      <c r="Z216" s="361" t="s">
        <v>1780</v>
      </c>
      <c r="AA216" s="344" t="s">
        <v>2361</v>
      </c>
      <c r="AB216" s="361" t="str">
        <f t="shared" si="19"/>
        <v>2.2.2</v>
      </c>
      <c r="AC216" s="433" t="s">
        <v>63</v>
      </c>
      <c r="AD216" s="433" t="s">
        <v>63</v>
      </c>
      <c r="AE216" s="433" t="s">
        <v>63</v>
      </c>
      <c r="AF216" s="433" t="s">
        <v>63</v>
      </c>
      <c r="AG216" s="361" t="s">
        <v>62</v>
      </c>
      <c r="AH216" s="361" t="s">
        <v>62</v>
      </c>
      <c r="AI216" s="361" t="s">
        <v>62</v>
      </c>
      <c r="AJ216" s="361" t="s">
        <v>62</v>
      </c>
      <c r="AK216" s="361" t="s">
        <v>63</v>
      </c>
      <c r="AL216" s="361" t="s">
        <v>63</v>
      </c>
      <c r="AM216" s="361" t="s">
        <v>63</v>
      </c>
      <c r="AN216" s="361" t="s">
        <v>63</v>
      </c>
      <c r="AO216" s="361" t="s">
        <v>63</v>
      </c>
      <c r="AP216" s="361" t="s">
        <v>63</v>
      </c>
      <c r="AQ216" s="361" t="s">
        <v>63</v>
      </c>
      <c r="AR216" s="361" t="s">
        <v>63</v>
      </c>
      <c r="AS216" s="361" t="s">
        <v>63</v>
      </c>
      <c r="AT216" s="361" t="s">
        <v>63</v>
      </c>
      <c r="AU216" s="361" t="s">
        <v>63</v>
      </c>
      <c r="AV216" s="361" t="s">
        <v>63</v>
      </c>
      <c r="AW216" s="361" t="s">
        <v>63</v>
      </c>
      <c r="AX216" s="361" t="str">
        <f t="shared" si="20"/>
        <v xml:space="preserve">SEX, AGE, RESIDENCE, WEALTH, </v>
      </c>
      <c r="AY216" s="344" t="s">
        <v>2362</v>
      </c>
      <c r="AZ216" s="344" t="str">
        <f>INDEX('Standard Outcome Indicators'!$C$2:$C$900,MATCH(AY216,'Standard Outcome Indicators'!$B$2:$B$708,0))</f>
        <v>Percentage of children under five who are wasted</v>
      </c>
      <c r="BA216" s="344" t="str">
        <f>INDEX('Standard Outcome Indicators'!$F$2:$F$900,MATCH(AY216,'Standard Outcome Indicators'!$B$2:$B$708,0))</f>
        <v>Survive and Thrive</v>
      </c>
      <c r="BB216" s="344" t="str">
        <f>INDEX('Standard Outcome Indicators'!$H$2:$H$900,MATCH(AY216,'Standard Outcome Indicators'!$B$2:$B$708,0))</f>
        <v>Early detection and treatment of malnutrition</v>
      </c>
      <c r="BC216" s="344" t="str">
        <f>INDEX('Standard Outcome Indicators'!$Q$2:$Q$900,MATCH(AY216,'Standard Outcome Indicators'!$B$2:$B$708,0))</f>
        <v>Marginal</v>
      </c>
      <c r="BD216" s="344" t="str">
        <f>INDEX('Standard Outcome Indicators'!$R$2:$R$900,MATCH(AY216,'Standard Outcome Indicators'!$B$2:$B$708,0))</f>
        <v>CO</v>
      </c>
      <c r="BE216" s="344" t="str">
        <f>INDEX('Standard Outcome Indicators'!$S$2:$S$900,MATCH(AY216,'Standard Outcome Indicators'!$B$2:$B$708,0))</f>
        <v>Louise Mwirigi</v>
      </c>
      <c r="BF216" s="344" t="str">
        <f>INDEX('Standard Outcome Indicators'!$T$2:$T$900,MATCH(AY216,'Standard Outcome Indicators'!$B$2:$B$708,0))</f>
        <v> </v>
      </c>
      <c r="BG216" s="344" t="str">
        <f>INDEX('Standard Outcome Indicators'!$U$2:$U$900,MATCH(AY216,'Standard Outcome Indicators'!$B$2:$B$708,0))</f>
        <v>2.3.4.6: Nutrition care for wasted children</v>
      </c>
    </row>
    <row r="217" spans="1:59" ht="60.75">
      <c r="A217" s="387" t="s">
        <v>2132</v>
      </c>
      <c r="B217" s="390" t="s">
        <v>2331</v>
      </c>
      <c r="C217" s="344" t="s">
        <v>582</v>
      </c>
      <c r="D217" s="440" t="s">
        <v>2363</v>
      </c>
      <c r="E217" s="345" t="s">
        <v>2364</v>
      </c>
      <c r="F217" s="433" t="s">
        <v>59</v>
      </c>
      <c r="G217" s="433" t="str">
        <f>INDEX('Dashboard Indicators'!$P$2:$P$900,MATCH(C217,'Dashboard Indicators'!$I$2:$I$900,0))</f>
        <v>Yes</v>
      </c>
      <c r="H217" s="433" t="str">
        <f>INDEX('Dashboard Indicators'!$O$2:$O$900,MATCH(C217,'Dashboard Indicators'!$I$2:$I$900,0))</f>
        <v>Yes</v>
      </c>
      <c r="I217" s="433" t="s">
        <v>49</v>
      </c>
      <c r="J217" s="433" t="s">
        <v>62</v>
      </c>
      <c r="K217" s="433" t="s">
        <v>49</v>
      </c>
      <c r="L217" s="433" t="s">
        <v>49</v>
      </c>
      <c r="M217" s="433" t="s">
        <v>49</v>
      </c>
      <c r="N217" s="433" t="s">
        <v>49</v>
      </c>
      <c r="O217" s="345" t="s">
        <v>2365</v>
      </c>
      <c r="P217" s="345" t="str">
        <f t="shared" si="24"/>
        <v>Overweight prevalence (weight-for-height &gt;+2 standard deviations from the median of the WHO Child Growth Standards) among children under 5 years of age - SDG 2.2.2</v>
      </c>
      <c r="R217" s="345"/>
      <c r="S217" s="433">
        <f t="shared" si="22"/>
        <v>1</v>
      </c>
      <c r="T217" s="361" t="s">
        <v>1372</v>
      </c>
      <c r="U217" s="361" t="s">
        <v>579</v>
      </c>
      <c r="V217" s="344" t="s">
        <v>584</v>
      </c>
      <c r="W217" s="433" t="s">
        <v>215</v>
      </c>
      <c r="X217" s="433" t="s">
        <v>579</v>
      </c>
      <c r="Y217" s="361">
        <v>2021</v>
      </c>
      <c r="Z217" s="361" t="s">
        <v>2366</v>
      </c>
      <c r="AA217" s="344" t="s">
        <v>2367</v>
      </c>
      <c r="AB217" s="361" t="str">
        <f t="shared" si="19"/>
        <v>2.2.2</v>
      </c>
      <c r="AD217" s="433" t="s">
        <v>550</v>
      </c>
      <c r="AE217" s="433" t="s">
        <v>577</v>
      </c>
      <c r="AF217" s="433" t="s">
        <v>59</v>
      </c>
      <c r="AG217" s="361" t="s">
        <v>62</v>
      </c>
      <c r="AH217" s="361" t="s">
        <v>62</v>
      </c>
      <c r="AI217" s="361" t="s">
        <v>62</v>
      </c>
      <c r="AJ217" s="361" t="s">
        <v>62</v>
      </c>
      <c r="AK217" s="361" t="s">
        <v>117</v>
      </c>
      <c r="AL217" s="361" t="s">
        <v>49</v>
      </c>
      <c r="AM217" s="361" t="s">
        <v>117</v>
      </c>
      <c r="AN217" s="361" t="s">
        <v>49</v>
      </c>
      <c r="AO217" s="361" t="s">
        <v>117</v>
      </c>
      <c r="AP217" s="361" t="s">
        <v>117</v>
      </c>
      <c r="AQ217" s="361" t="s">
        <v>117</v>
      </c>
      <c r="AR217" s="361" t="s">
        <v>117</v>
      </c>
      <c r="AS217" s="361" t="s">
        <v>117</v>
      </c>
      <c r="AT217" s="361" t="s">
        <v>49</v>
      </c>
      <c r="AU217" s="361" t="s">
        <v>117</v>
      </c>
      <c r="AV217" s="361" t="s">
        <v>117</v>
      </c>
      <c r="AW217" s="361" t="s">
        <v>80</v>
      </c>
      <c r="AX217" s="361" t="str">
        <f t="shared" si="20"/>
        <v xml:space="preserve">SEX, AGE, RESIDENCE, WEALTH, SUB-NATIONAL, EDUCATION LEVEL, MOTHER'S EDUCATION,    </v>
      </c>
      <c r="AY217" s="344" t="s">
        <v>2368</v>
      </c>
      <c r="AZ217" s="344" t="str">
        <f>INDEX('Standard Outcome Indicators'!$C$2:$C$900,MATCH(AY217,'Standard Outcome Indicators'!$B$2:$B$708,0))</f>
        <v>Percentage of children under five who are overweight</v>
      </c>
      <c r="BA217" s="344" t="str">
        <f>INDEX('Standard Outcome Indicators'!$F$2:$F$900,MATCH(AY217,'Standard Outcome Indicators'!$B$2:$B$708,0))</f>
        <v>Survive and Thrive</v>
      </c>
      <c r="BB217" s="344" t="str">
        <f>INDEX('Standard Outcome Indicators'!$H$2:$H$900,MATCH(AY217,'Standard Outcome Indicators'!$B$2:$B$708,0))</f>
        <v>Nutrition in early childhood</v>
      </c>
      <c r="BC217" s="344" t="str">
        <f>INDEX('Standard Outcome Indicators'!$Q$2:$Q$900,MATCH(AY217,'Standard Outcome Indicators'!$B$2:$B$708,0))</f>
        <v>Marginal</v>
      </c>
      <c r="BD217" s="344" t="str">
        <f>INDEX('Standard Outcome Indicators'!$R$2:$R$900,MATCH(AY217,'Standard Outcome Indicators'!$B$2:$B$708,0))</f>
        <v>DRP/Data and Analytics</v>
      </c>
      <c r="BE217" s="344" t="str">
        <f>INDEX('Standard Outcome Indicators'!$S$2:$S$900,MATCH(AY217,'Standard Outcome Indicators'!$B$2:$B$708,0))</f>
        <v>Louise Mwirigi</v>
      </c>
      <c r="BF217" s="344" t="str">
        <f>INDEX('Standard Outcome Indicators'!$T$2:$T$900,MATCH(AY217,'Standard Outcome Indicators'!$B$2:$B$708,0))</f>
        <v> </v>
      </c>
      <c r="BG217" s="344" t="str">
        <f>INDEX('Standard Outcome Indicators'!$U$2:$U$900,MATCH(AY217,'Standard Outcome Indicators'!$B$2:$B$708,0))</f>
        <v>2.3.4.3: Prevention of stunting, wasting, micronutrient deficiencies and overweight in children aged under five years</v>
      </c>
    </row>
    <row r="218" spans="1:59" ht="60.75">
      <c r="A218" s="387" t="s">
        <v>2132</v>
      </c>
      <c r="B218" s="390" t="s">
        <v>2331</v>
      </c>
      <c r="C218" s="344" t="s">
        <v>586</v>
      </c>
      <c r="D218" s="440" t="s">
        <v>2369</v>
      </c>
      <c r="E218" s="345" t="s">
        <v>587</v>
      </c>
      <c r="F218" s="433" t="s">
        <v>59</v>
      </c>
      <c r="G218" s="433" t="str">
        <f>INDEX('Dashboard Indicators'!$P$2:$P$900,MATCH(C218,'Dashboard Indicators'!$I$2:$I$900,0))</f>
        <v>Yes</v>
      </c>
      <c r="H218" s="433" t="str">
        <f>INDEX('Dashboard Indicators'!$O$2:$O$900,MATCH(C218,'Dashboard Indicators'!$I$2:$I$900,0))</f>
        <v>Yes</v>
      </c>
      <c r="I218" s="433" t="s">
        <v>49</v>
      </c>
      <c r="J218" s="433" t="s">
        <v>62</v>
      </c>
      <c r="K218" s="433" t="s">
        <v>49</v>
      </c>
      <c r="L218" s="433" t="s">
        <v>49</v>
      </c>
      <c r="M218" s="433" t="s">
        <v>49</v>
      </c>
      <c r="N218" s="433" t="s">
        <v>49</v>
      </c>
      <c r="O218" s="345" t="s">
        <v>2370</v>
      </c>
      <c r="P218" s="345" t="str">
        <f t="shared" si="24"/>
        <v>Stunting prevalence (height-for-age &lt;-2 standard deviations from the median of the WHO Child Growth Standards) among children under 5 years of age - SDG 2.2.2</v>
      </c>
      <c r="R218" s="345"/>
      <c r="S218" s="433">
        <f t="shared" si="22"/>
        <v>1</v>
      </c>
      <c r="T218" s="361" t="s">
        <v>1372</v>
      </c>
      <c r="U218" s="361" t="s">
        <v>579</v>
      </c>
      <c r="V218" s="344" t="s">
        <v>589</v>
      </c>
      <c r="W218" s="433" t="s">
        <v>215</v>
      </c>
      <c r="X218" s="433" t="s">
        <v>579</v>
      </c>
      <c r="Y218" s="361">
        <v>2021</v>
      </c>
      <c r="Z218" s="361" t="s">
        <v>2371</v>
      </c>
      <c r="AA218" s="344" t="s">
        <v>2372</v>
      </c>
      <c r="AB218" s="361" t="str">
        <f t="shared" si="19"/>
        <v>2.2.2</v>
      </c>
      <c r="AD218" s="433" t="s">
        <v>550</v>
      </c>
      <c r="AE218" s="433" t="s">
        <v>577</v>
      </c>
      <c r="AF218" s="433" t="s">
        <v>59</v>
      </c>
      <c r="AG218" s="361" t="s">
        <v>62</v>
      </c>
      <c r="AH218" s="361" t="s">
        <v>62</v>
      </c>
      <c r="AI218" s="361" t="s">
        <v>62</v>
      </c>
      <c r="AJ218" s="361" t="s">
        <v>62</v>
      </c>
      <c r="AK218" s="361" t="s">
        <v>117</v>
      </c>
      <c r="AL218" s="361" t="s">
        <v>49</v>
      </c>
      <c r="AM218" s="361" t="s">
        <v>117</v>
      </c>
      <c r="AN218" s="361" t="s">
        <v>49</v>
      </c>
      <c r="AO218" s="361" t="s">
        <v>117</v>
      </c>
      <c r="AP218" s="361" t="s">
        <v>117</v>
      </c>
      <c r="AQ218" s="361" t="s">
        <v>117</v>
      </c>
      <c r="AR218" s="361" t="s">
        <v>117</v>
      </c>
      <c r="AS218" s="361" t="s">
        <v>117</v>
      </c>
      <c r="AT218" s="361" t="s">
        <v>49</v>
      </c>
      <c r="AU218" s="361" t="s">
        <v>117</v>
      </c>
      <c r="AV218" s="361" t="s">
        <v>117</v>
      </c>
      <c r="AW218" s="361" t="s">
        <v>109</v>
      </c>
      <c r="AX218" s="361" t="str">
        <f t="shared" si="20"/>
        <v xml:space="preserve">SEX, AGE, RESIDENCE, WEALTH, SUB-NATIONAL, EDUCATION LEVEL, MOTHER'S EDUCATION,  </v>
      </c>
      <c r="AY218" s="344" t="s">
        <v>2373</v>
      </c>
      <c r="AZ218" s="344" t="str">
        <f>INDEX('Standard Outcome Indicators'!$C$2:$C$900,MATCH(AY218,'Standard Outcome Indicators'!$B$2:$B$708,0))</f>
        <v xml:space="preserve">Percentage of children under five who are stunted </v>
      </c>
      <c r="BA218" s="344" t="str">
        <f>INDEX('Standard Outcome Indicators'!$F$2:$F$900,MATCH(AY218,'Standard Outcome Indicators'!$B$2:$B$708,0))</f>
        <v>Survive and Thrive</v>
      </c>
      <c r="BB218" s="344" t="str">
        <f>INDEX('Standard Outcome Indicators'!$H$2:$H$900,MATCH(AY218,'Standard Outcome Indicators'!$B$2:$B$708,0))</f>
        <v>Nutrition in early childhood</v>
      </c>
      <c r="BC218" s="344" t="str">
        <f>INDEX('Standard Outcome Indicators'!$Q$2:$Q$900,MATCH(AY218,'Standard Outcome Indicators'!$B$2:$B$708,0))</f>
        <v>Marginal</v>
      </c>
      <c r="BD218" s="344" t="str">
        <f>INDEX('Standard Outcome Indicators'!$R$2:$R$900,MATCH(AY218,'Standard Outcome Indicators'!$B$2:$B$708,0))</f>
        <v>DRP/Data and Analytics</v>
      </c>
      <c r="BE218" s="344" t="str">
        <f>INDEX('Standard Outcome Indicators'!$S$2:$S$900,MATCH(AY218,'Standard Outcome Indicators'!$B$2:$B$708,0))</f>
        <v>Louise Mwirigi</v>
      </c>
      <c r="BF218" s="344" t="str">
        <f>INDEX('Standard Outcome Indicators'!$T$2:$T$900,MATCH(AY218,'Standard Outcome Indicators'!$B$2:$B$708,0))</f>
        <v> </v>
      </c>
      <c r="BG218" s="344" t="str">
        <f>INDEX('Standard Outcome Indicators'!$U$2:$U$900,MATCH(AY218,'Standard Outcome Indicators'!$B$2:$B$708,0))</f>
        <v>2.3.4.3: Prevention of stunting, wasting, micronutrient deficiencies and overweight in children aged under five years</v>
      </c>
    </row>
    <row r="219" spans="1:59" ht="30.75">
      <c r="A219" s="387" t="s">
        <v>2132</v>
      </c>
      <c r="B219" s="391" t="s">
        <v>2331</v>
      </c>
      <c r="C219" s="429" t="s">
        <v>2374</v>
      </c>
      <c r="D219" s="438" t="s">
        <v>2375</v>
      </c>
      <c r="E219" s="345" t="s">
        <v>2376</v>
      </c>
      <c r="F219" s="432" t="s">
        <v>1767</v>
      </c>
      <c r="G219" s="433" t="s">
        <v>59</v>
      </c>
      <c r="H219" s="433" t="s">
        <v>59</v>
      </c>
      <c r="I219" s="478" t="e">
        <v>#N/A</v>
      </c>
      <c r="J219" s="478" t="e">
        <v>#N/A</v>
      </c>
      <c r="K219" s="478" t="e">
        <v>#N/A</v>
      </c>
      <c r="L219" s="478" t="e">
        <v>#N/A</v>
      </c>
      <c r="M219" s="478" t="e">
        <v>#N/A</v>
      </c>
      <c r="N219" s="478"/>
      <c r="O219" s="345" t="s">
        <v>2377</v>
      </c>
      <c r="P219" s="345" t="str">
        <f t="shared" si="24"/>
        <v>Introduction to solid, semi-solid foods (6-8 months)</v>
      </c>
      <c r="R219" s="345"/>
      <c r="S219" s="433">
        <f t="shared" si="22"/>
        <v>1</v>
      </c>
      <c r="T219" s="361" t="s">
        <v>1372</v>
      </c>
      <c r="U219" s="361" t="s">
        <v>63</v>
      </c>
      <c r="V219" s="344" t="s">
        <v>2378</v>
      </c>
      <c r="W219" s="433" t="s">
        <v>63</v>
      </c>
      <c r="X219" s="433" t="s">
        <v>63</v>
      </c>
      <c r="Y219" s="361">
        <v>2019</v>
      </c>
      <c r="Z219" s="361" t="s">
        <v>1991</v>
      </c>
      <c r="AA219" s="344" t="s">
        <v>2379</v>
      </c>
      <c r="AB219" s="361" t="str">
        <f t="shared" si="19"/>
        <v/>
      </c>
      <c r="AC219" s="433" t="s">
        <v>63</v>
      </c>
      <c r="AD219" s="433" t="s">
        <v>63</v>
      </c>
      <c r="AE219" s="433" t="s">
        <v>63</v>
      </c>
      <c r="AF219" s="433" t="s">
        <v>63</v>
      </c>
      <c r="AG219" s="361" t="s">
        <v>62</v>
      </c>
      <c r="AH219" s="361" t="s">
        <v>49</v>
      </c>
      <c r="AI219" s="361" t="s">
        <v>62</v>
      </c>
      <c r="AJ219" s="361" t="s">
        <v>62</v>
      </c>
      <c r="AK219" s="361" t="s">
        <v>63</v>
      </c>
      <c r="AL219" s="361" t="s">
        <v>63</v>
      </c>
      <c r="AM219" s="361" t="s">
        <v>63</v>
      </c>
      <c r="AN219" s="361" t="s">
        <v>63</v>
      </c>
      <c r="AO219" s="361" t="s">
        <v>63</v>
      </c>
      <c r="AP219" s="361" t="s">
        <v>63</v>
      </c>
      <c r="AQ219" s="361" t="s">
        <v>63</v>
      </c>
      <c r="AR219" s="361" t="s">
        <v>63</v>
      </c>
      <c r="AS219" s="361" t="s">
        <v>63</v>
      </c>
      <c r="AT219" s="361" t="s">
        <v>63</v>
      </c>
      <c r="AU219" s="361" t="s">
        <v>63</v>
      </c>
      <c r="AV219" s="361" t="s">
        <v>63</v>
      </c>
      <c r="AW219" s="361" t="s">
        <v>63</v>
      </c>
      <c r="AX219" s="361" t="str">
        <f t="shared" si="20"/>
        <v xml:space="preserve">SEX, AGE, RESIDENCE, WEALTH, </v>
      </c>
      <c r="AZ219" s="344" t="e">
        <f>INDEX('Standard Outcome Indicators'!$C$2:$C$900,MATCH(AY219,'Standard Outcome Indicators'!$B$2:$B$708,0))</f>
        <v>#N/A</v>
      </c>
      <c r="BA219" s="344" t="e">
        <f>INDEX('Standard Outcome Indicators'!$F$2:$F$900,MATCH(AY219,'Standard Outcome Indicators'!$B$2:$B$708,0))</f>
        <v>#N/A</v>
      </c>
      <c r="BB219" s="344" t="e">
        <f>INDEX('Standard Outcome Indicators'!$H$2:$H$900,MATCH(AY219,'Standard Outcome Indicators'!$B$2:$B$708,0))</f>
        <v>#N/A</v>
      </c>
      <c r="BC219" s="344" t="e">
        <f>INDEX('Standard Outcome Indicators'!$Q$2:$Q$900,MATCH(AY219,'Standard Outcome Indicators'!$B$2:$B$708,0))</f>
        <v>#N/A</v>
      </c>
      <c r="BD219" s="344" t="e">
        <f>INDEX('Standard Outcome Indicators'!$R$2:$R$900,MATCH(AY219,'Standard Outcome Indicators'!$B$2:$B$708,0))</f>
        <v>#N/A</v>
      </c>
      <c r="BE219" s="344" t="e">
        <f>INDEX('Standard Outcome Indicators'!$S$2:$S$900,MATCH(AY219,'Standard Outcome Indicators'!$B$2:$B$708,0))</f>
        <v>#N/A</v>
      </c>
      <c r="BF219" s="344" t="e">
        <f>INDEX('Standard Outcome Indicators'!$T$2:$T$900,MATCH(AY219,'Standard Outcome Indicators'!$B$2:$B$708,0))</f>
        <v>#N/A</v>
      </c>
      <c r="BG219" s="344" t="e">
        <f>INDEX('Standard Outcome Indicators'!$U$2:$U$900,MATCH(AY219,'Standard Outcome Indicators'!$B$2:$B$708,0))</f>
        <v>#N/A</v>
      </c>
    </row>
    <row r="220" spans="1:59" ht="30.75">
      <c r="A220" s="387" t="s">
        <v>2132</v>
      </c>
      <c r="B220" s="391" t="s">
        <v>2331</v>
      </c>
      <c r="C220" s="429" t="s">
        <v>2380</v>
      </c>
      <c r="D220" s="445" t="s">
        <v>2381</v>
      </c>
      <c r="E220" s="345" t="s">
        <v>2382</v>
      </c>
      <c r="F220" s="432" t="s">
        <v>1767</v>
      </c>
      <c r="G220" s="433" t="s">
        <v>59</v>
      </c>
      <c r="H220" s="433"/>
      <c r="I220" s="478" t="e">
        <v>#N/A</v>
      </c>
      <c r="J220" s="478" t="e">
        <v>#N/A</v>
      </c>
      <c r="K220" s="478" t="e">
        <v>#N/A</v>
      </c>
      <c r="L220" s="478" t="e">
        <v>#N/A</v>
      </c>
      <c r="M220" s="478" t="e">
        <v>#N/A</v>
      </c>
      <c r="N220" s="478"/>
      <c r="O220" s="345" t="s">
        <v>63</v>
      </c>
      <c r="P220" s="345" t="str">
        <f t="shared" si="24"/>
        <v>Minimum Dietary Diversity (6-23 months)</v>
      </c>
      <c r="R220" s="345"/>
      <c r="S220" s="433">
        <f t="shared" si="22"/>
        <v>1</v>
      </c>
      <c r="T220" s="361" t="s">
        <v>1372</v>
      </c>
      <c r="U220" s="361" t="s">
        <v>63</v>
      </c>
      <c r="V220" s="344" t="s">
        <v>2383</v>
      </c>
      <c r="W220" s="433" t="s">
        <v>63</v>
      </c>
      <c r="X220" s="433" t="s">
        <v>63</v>
      </c>
      <c r="Y220" s="361">
        <v>2019</v>
      </c>
      <c r="Z220" s="361" t="s">
        <v>2384</v>
      </c>
      <c r="AA220" s="344" t="s">
        <v>2385</v>
      </c>
      <c r="AB220" s="361" t="str">
        <f t="shared" si="19"/>
        <v/>
      </c>
      <c r="AC220" s="433" t="s">
        <v>63</v>
      </c>
      <c r="AD220" s="433" t="s">
        <v>63</v>
      </c>
      <c r="AE220" s="433" t="s">
        <v>63</v>
      </c>
      <c r="AF220" s="433" t="s">
        <v>63</v>
      </c>
      <c r="AG220" s="361" t="s">
        <v>62</v>
      </c>
      <c r="AH220" s="361" t="s">
        <v>62</v>
      </c>
      <c r="AI220" s="361" t="s">
        <v>62</v>
      </c>
      <c r="AJ220" s="361" t="s">
        <v>62</v>
      </c>
      <c r="AK220" s="361" t="s">
        <v>63</v>
      </c>
      <c r="AL220" s="361" t="s">
        <v>63</v>
      </c>
      <c r="AM220" s="361" t="s">
        <v>63</v>
      </c>
      <c r="AN220" s="361" t="s">
        <v>63</v>
      </c>
      <c r="AO220" s="361" t="s">
        <v>63</v>
      </c>
      <c r="AP220" s="361" t="s">
        <v>63</v>
      </c>
      <c r="AQ220" s="361" t="s">
        <v>63</v>
      </c>
      <c r="AR220" s="361" t="s">
        <v>63</v>
      </c>
      <c r="AS220" s="361" t="s">
        <v>63</v>
      </c>
      <c r="AT220" s="361" t="s">
        <v>63</v>
      </c>
      <c r="AU220" s="361" t="s">
        <v>63</v>
      </c>
      <c r="AV220" s="361" t="s">
        <v>63</v>
      </c>
      <c r="AW220" s="361" t="s">
        <v>63</v>
      </c>
      <c r="AX220" s="361" t="str">
        <f t="shared" si="20"/>
        <v xml:space="preserve">SEX, AGE, RESIDENCE, WEALTH, </v>
      </c>
      <c r="AY220" s="344" t="s">
        <v>2386</v>
      </c>
      <c r="AZ220" s="344" t="str">
        <f>INDEX('Standard Outcome Indicators'!$C$2:$C$900,MATCH(AY220,'Standard Outcome Indicators'!$B$2:$B$708,0))</f>
        <v>Percentage of children aged 6-23 months receiving a minimum number of food groups</v>
      </c>
      <c r="BA220" s="344" t="str">
        <f>INDEX('Standard Outcome Indicators'!$F$2:$F$900,MATCH(AY220,'Standard Outcome Indicators'!$B$2:$B$708,0))</f>
        <v>Survive and Thrive</v>
      </c>
      <c r="BB220" s="344" t="str">
        <f>INDEX('Standard Outcome Indicators'!$H$2:$H$900,MATCH(AY220,'Standard Outcome Indicators'!$B$2:$B$708,0))</f>
        <v>Nutrition in early childhood</v>
      </c>
      <c r="BC220" s="344" t="str">
        <f>INDEX('Standard Outcome Indicators'!$Q$2:$Q$900,MATCH(AY220,'Standard Outcome Indicators'!$B$2:$B$708,0))</f>
        <v>Marginal</v>
      </c>
      <c r="BD220" s="344" t="str">
        <f>INDEX('Standard Outcome Indicators'!$R$2:$R$900,MATCH(AY220,'Standard Outcome Indicators'!$B$2:$B$708,0))</f>
        <v>DRP/Data and Analytics</v>
      </c>
      <c r="BE220" s="344" t="str">
        <f>INDEX('Standard Outcome Indicators'!$S$2:$S$900,MATCH(AY220,'Standard Outcome Indicators'!$B$2:$B$708,0))</f>
        <v>Louise Mwirigi</v>
      </c>
      <c r="BF220" s="344" t="str">
        <f>INDEX('Standard Outcome Indicators'!$T$2:$T$900,MATCH(AY220,'Standard Outcome Indicators'!$B$2:$B$708,0))</f>
        <v> </v>
      </c>
      <c r="BG220" s="344" t="str">
        <f>INDEX('Standard Outcome Indicators'!$U$2:$U$900,MATCH(AY220,'Standard Outcome Indicators'!$B$2:$B$708,0))</f>
        <v>2.3.4.3: Prevention of stunting, wasting, micronutrient deficiencies and overweight in children aged under five years</v>
      </c>
    </row>
    <row r="221" spans="1:59" ht="45.75">
      <c r="A221" s="387" t="s">
        <v>2132</v>
      </c>
      <c r="B221" s="391" t="s">
        <v>2331</v>
      </c>
      <c r="C221" s="429" t="s">
        <v>2387</v>
      </c>
      <c r="D221" s="445" t="s">
        <v>2388</v>
      </c>
      <c r="E221" s="345" t="s">
        <v>2389</v>
      </c>
      <c r="F221" s="432" t="s">
        <v>1767</v>
      </c>
      <c r="G221" s="433" t="s">
        <v>59</v>
      </c>
      <c r="H221" s="433"/>
      <c r="I221" s="478" t="e">
        <v>#N/A</v>
      </c>
      <c r="J221" s="478" t="e">
        <v>#N/A</v>
      </c>
      <c r="K221" s="478" t="e">
        <v>#N/A</v>
      </c>
      <c r="L221" s="478" t="e">
        <v>#N/A</v>
      </c>
      <c r="M221" s="478" t="e">
        <v>#N/A</v>
      </c>
      <c r="N221" s="478"/>
      <c r="O221" s="345" t="s">
        <v>63</v>
      </c>
      <c r="P221" s="345" t="str">
        <f t="shared" si="24"/>
        <v>Minimum Meal Frequency (6-23 months)</v>
      </c>
      <c r="R221" s="345"/>
      <c r="S221" s="433">
        <f t="shared" si="22"/>
        <v>1</v>
      </c>
      <c r="T221" s="361" t="s">
        <v>1372</v>
      </c>
      <c r="U221" s="361" t="s">
        <v>63</v>
      </c>
      <c r="V221" s="344" t="s">
        <v>2390</v>
      </c>
      <c r="W221" s="433" t="s">
        <v>63</v>
      </c>
      <c r="X221" s="433" t="s">
        <v>63</v>
      </c>
      <c r="Y221" s="361">
        <v>2019</v>
      </c>
      <c r="Z221" s="361" t="s">
        <v>2391</v>
      </c>
      <c r="AA221" s="344" t="s">
        <v>2392</v>
      </c>
      <c r="AB221" s="361" t="str">
        <f t="shared" si="19"/>
        <v/>
      </c>
      <c r="AC221" s="433" t="s">
        <v>63</v>
      </c>
      <c r="AD221" s="433" t="s">
        <v>63</v>
      </c>
      <c r="AE221" s="433" t="s">
        <v>63</v>
      </c>
      <c r="AF221" s="433" t="s">
        <v>63</v>
      </c>
      <c r="AG221" s="361" t="s">
        <v>62</v>
      </c>
      <c r="AH221" s="361" t="s">
        <v>62</v>
      </c>
      <c r="AI221" s="361" t="s">
        <v>62</v>
      </c>
      <c r="AJ221" s="361" t="s">
        <v>62</v>
      </c>
      <c r="AK221" s="361" t="s">
        <v>63</v>
      </c>
      <c r="AL221" s="361" t="s">
        <v>63</v>
      </c>
      <c r="AM221" s="361" t="s">
        <v>63</v>
      </c>
      <c r="AN221" s="361" t="s">
        <v>63</v>
      </c>
      <c r="AO221" s="361" t="s">
        <v>63</v>
      </c>
      <c r="AP221" s="361" t="s">
        <v>63</v>
      </c>
      <c r="AQ221" s="361" t="s">
        <v>63</v>
      </c>
      <c r="AR221" s="361" t="s">
        <v>63</v>
      </c>
      <c r="AS221" s="361" t="s">
        <v>63</v>
      </c>
      <c r="AT221" s="361" t="s">
        <v>63</v>
      </c>
      <c r="AU221" s="361" t="s">
        <v>63</v>
      </c>
      <c r="AV221" s="361" t="s">
        <v>63</v>
      </c>
      <c r="AW221" s="361" t="s">
        <v>63</v>
      </c>
      <c r="AX221" s="361" t="str">
        <f t="shared" si="20"/>
        <v xml:space="preserve">SEX, AGE, RESIDENCE, WEALTH, </v>
      </c>
      <c r="AZ221" s="344" t="e">
        <f>INDEX('Standard Outcome Indicators'!$C$2:$C$900,MATCH(AY221,'Standard Outcome Indicators'!$B$2:$B$708,0))</f>
        <v>#N/A</v>
      </c>
      <c r="BA221" s="344" t="e">
        <f>INDEX('Standard Outcome Indicators'!$F$2:$F$900,MATCH(AY221,'Standard Outcome Indicators'!$B$2:$B$708,0))</f>
        <v>#N/A</v>
      </c>
      <c r="BB221" s="344" t="e">
        <f>INDEX('Standard Outcome Indicators'!$H$2:$H$900,MATCH(AY221,'Standard Outcome Indicators'!$B$2:$B$708,0))</f>
        <v>#N/A</v>
      </c>
      <c r="BC221" s="344" t="e">
        <f>INDEX('Standard Outcome Indicators'!$Q$2:$Q$900,MATCH(AY221,'Standard Outcome Indicators'!$B$2:$B$708,0))</f>
        <v>#N/A</v>
      </c>
      <c r="BD221" s="344" t="e">
        <f>INDEX('Standard Outcome Indicators'!$R$2:$R$900,MATCH(AY221,'Standard Outcome Indicators'!$B$2:$B$708,0))</f>
        <v>#N/A</v>
      </c>
      <c r="BE221" s="344" t="e">
        <f>INDEX('Standard Outcome Indicators'!$S$2:$S$900,MATCH(AY221,'Standard Outcome Indicators'!$B$2:$B$708,0))</f>
        <v>#N/A</v>
      </c>
      <c r="BF221" s="344" t="e">
        <f>INDEX('Standard Outcome Indicators'!$T$2:$T$900,MATCH(AY221,'Standard Outcome Indicators'!$B$2:$B$708,0))</f>
        <v>#N/A</v>
      </c>
      <c r="BG221" s="344" t="e">
        <f>INDEX('Standard Outcome Indicators'!$U$2:$U$900,MATCH(AY221,'Standard Outcome Indicators'!$B$2:$B$708,0))</f>
        <v>#N/A</v>
      </c>
    </row>
    <row r="222" spans="1:59" ht="30.75">
      <c r="A222" s="387" t="s">
        <v>2132</v>
      </c>
      <c r="B222" s="391" t="s">
        <v>2331</v>
      </c>
      <c r="C222" s="429" t="s">
        <v>2393</v>
      </c>
      <c r="D222" s="442" t="s">
        <v>2394</v>
      </c>
      <c r="E222" s="417" t="s">
        <v>2395</v>
      </c>
      <c r="F222" s="432" t="s">
        <v>1767</v>
      </c>
      <c r="G222" s="433" t="s">
        <v>59</v>
      </c>
      <c r="H222" s="433" t="s">
        <v>59</v>
      </c>
      <c r="I222" s="478" t="e">
        <v>#N/A</v>
      </c>
      <c r="J222" s="478" t="e">
        <v>#N/A</v>
      </c>
      <c r="K222" s="478" t="e">
        <v>#N/A</v>
      </c>
      <c r="L222" s="478" t="e">
        <v>#N/A</v>
      </c>
      <c r="M222" s="478" t="e">
        <v>#N/A</v>
      </c>
      <c r="N222" s="478"/>
      <c r="O222" s="345" t="s">
        <v>2396</v>
      </c>
      <c r="P222" s="345" t="str">
        <f t="shared" si="24"/>
        <v>Obesity prevalance among children and adolescents (5-19 years)</v>
      </c>
      <c r="R222" s="345"/>
      <c r="S222" s="433">
        <f t="shared" si="22"/>
        <v>1</v>
      </c>
      <c r="T222" s="361" t="s">
        <v>262</v>
      </c>
      <c r="U222" s="361" t="s">
        <v>63</v>
      </c>
      <c r="V222" s="344" t="s">
        <v>2397</v>
      </c>
      <c r="W222" s="433" t="s">
        <v>63</v>
      </c>
      <c r="X222" s="433" t="s">
        <v>63</v>
      </c>
      <c r="Y222" s="361">
        <v>2016</v>
      </c>
      <c r="Z222" s="361" t="s">
        <v>1870</v>
      </c>
      <c r="AA222" s="344" t="s">
        <v>2398</v>
      </c>
      <c r="AB222" s="361" t="str">
        <f t="shared" si="19"/>
        <v/>
      </c>
      <c r="AC222" s="433" t="s">
        <v>63</v>
      </c>
      <c r="AD222" s="433" t="s">
        <v>63</v>
      </c>
      <c r="AE222" s="433" t="s">
        <v>63</v>
      </c>
      <c r="AF222" s="433" t="s">
        <v>63</v>
      </c>
      <c r="AG222" s="361" t="s">
        <v>62</v>
      </c>
      <c r="AH222" s="361" t="s">
        <v>62</v>
      </c>
      <c r="AI222" s="361" t="s">
        <v>49</v>
      </c>
      <c r="AJ222" s="361" t="s">
        <v>49</v>
      </c>
      <c r="AK222" s="361" t="s">
        <v>63</v>
      </c>
      <c r="AL222" s="361" t="s">
        <v>63</v>
      </c>
      <c r="AM222" s="361" t="s">
        <v>63</v>
      </c>
      <c r="AN222" s="361" t="s">
        <v>63</v>
      </c>
      <c r="AO222" s="361" t="s">
        <v>63</v>
      </c>
      <c r="AP222" s="361" t="s">
        <v>63</v>
      </c>
      <c r="AQ222" s="361" t="s">
        <v>63</v>
      </c>
      <c r="AR222" s="361" t="s">
        <v>63</v>
      </c>
      <c r="AS222" s="361" t="s">
        <v>63</v>
      </c>
      <c r="AT222" s="361" t="s">
        <v>63</v>
      </c>
      <c r="AU222" s="361" t="s">
        <v>63</v>
      </c>
      <c r="AV222" s="361" t="s">
        <v>63</v>
      </c>
      <c r="AW222" s="361" t="s">
        <v>63</v>
      </c>
      <c r="AX222" s="361" t="str">
        <f t="shared" si="20"/>
        <v xml:space="preserve">SEX, AGE, RESIDENCE, WEALTH, </v>
      </c>
      <c r="AZ222" s="344" t="e">
        <f>INDEX('Standard Outcome Indicators'!$C$2:$C$900,MATCH(AY222,'Standard Outcome Indicators'!$B$2:$B$708,0))</f>
        <v>#N/A</v>
      </c>
      <c r="BA222" s="344" t="e">
        <f>INDEX('Standard Outcome Indicators'!$F$2:$F$900,MATCH(AY222,'Standard Outcome Indicators'!$B$2:$B$708,0))</f>
        <v>#N/A</v>
      </c>
      <c r="BB222" s="344" t="e">
        <f>INDEX('Standard Outcome Indicators'!$H$2:$H$900,MATCH(AY222,'Standard Outcome Indicators'!$B$2:$B$708,0))</f>
        <v>#N/A</v>
      </c>
      <c r="BC222" s="344" t="e">
        <f>INDEX('Standard Outcome Indicators'!$Q$2:$Q$900,MATCH(AY222,'Standard Outcome Indicators'!$B$2:$B$708,0))</f>
        <v>#N/A</v>
      </c>
      <c r="BD222" s="344" t="e">
        <f>INDEX('Standard Outcome Indicators'!$R$2:$R$900,MATCH(AY222,'Standard Outcome Indicators'!$B$2:$B$708,0))</f>
        <v>#N/A</v>
      </c>
      <c r="BE222" s="344" t="e">
        <f>INDEX('Standard Outcome Indicators'!$S$2:$S$900,MATCH(AY222,'Standard Outcome Indicators'!$B$2:$B$708,0))</f>
        <v>#N/A</v>
      </c>
      <c r="BF222" s="344" t="e">
        <f>INDEX('Standard Outcome Indicators'!$T$2:$T$900,MATCH(AY222,'Standard Outcome Indicators'!$B$2:$B$708,0))</f>
        <v>#N/A</v>
      </c>
      <c r="BG222" s="344" t="e">
        <f>INDEX('Standard Outcome Indicators'!$U$2:$U$900,MATCH(AY222,'Standard Outcome Indicators'!$B$2:$B$708,0))</f>
        <v>#N/A</v>
      </c>
    </row>
    <row r="223" spans="1:59" ht="30.75">
      <c r="A223" s="387" t="s">
        <v>2132</v>
      </c>
      <c r="B223" s="391" t="s">
        <v>2331</v>
      </c>
      <c r="C223" s="428" t="s">
        <v>2399</v>
      </c>
      <c r="D223" s="442" t="s">
        <v>2400</v>
      </c>
      <c r="E223" s="241" t="s">
        <v>569</v>
      </c>
      <c r="F223" s="432" t="s">
        <v>1767</v>
      </c>
      <c r="G223" s="433" t="s">
        <v>59</v>
      </c>
      <c r="H223" s="433" t="s">
        <v>59</v>
      </c>
      <c r="I223" s="478" t="e">
        <v>#N/A</v>
      </c>
      <c r="J223" s="478" t="e">
        <v>#N/A</v>
      </c>
      <c r="K223" s="478" t="e">
        <v>#N/A</v>
      </c>
      <c r="L223" s="478" t="e">
        <v>#N/A</v>
      </c>
      <c r="M223" s="478" t="e">
        <v>#N/A</v>
      </c>
      <c r="N223" s="478"/>
      <c r="O223" s="371" t="s">
        <v>2401</v>
      </c>
      <c r="P223" s="345" t="str">
        <f t="shared" si="24"/>
        <v>Prevalence of anaemia in children (6–59 months)</v>
      </c>
      <c r="R223" s="345"/>
      <c r="S223" s="433">
        <f t="shared" si="22"/>
        <v>1</v>
      </c>
      <c r="T223" s="361" t="s">
        <v>262</v>
      </c>
      <c r="U223" s="361" t="s">
        <v>63</v>
      </c>
      <c r="V223" s="344" t="s">
        <v>2402</v>
      </c>
      <c r="W223" s="433" t="s">
        <v>63</v>
      </c>
      <c r="X223" s="433" t="s">
        <v>63</v>
      </c>
      <c r="Y223" s="361">
        <v>2019</v>
      </c>
      <c r="Z223" s="361" t="s">
        <v>1870</v>
      </c>
      <c r="AA223" s="344" t="s">
        <v>2349</v>
      </c>
      <c r="AB223" s="361" t="str">
        <f t="shared" si="19"/>
        <v/>
      </c>
      <c r="AC223" s="433" t="s">
        <v>63</v>
      </c>
      <c r="AD223" s="433" t="s">
        <v>63</v>
      </c>
      <c r="AE223" s="433" t="s">
        <v>63</v>
      </c>
      <c r="AF223" s="433" t="s">
        <v>63</v>
      </c>
      <c r="AG223" s="361" t="s">
        <v>49</v>
      </c>
      <c r="AH223" s="361" t="s">
        <v>49</v>
      </c>
      <c r="AI223" s="361" t="s">
        <v>49</v>
      </c>
      <c r="AJ223" s="361" t="s">
        <v>49</v>
      </c>
      <c r="AK223" s="361" t="s">
        <v>63</v>
      </c>
      <c r="AL223" s="361" t="s">
        <v>63</v>
      </c>
      <c r="AM223" s="361" t="s">
        <v>63</v>
      </c>
      <c r="AN223" s="361" t="s">
        <v>63</v>
      </c>
      <c r="AO223" s="361" t="s">
        <v>63</v>
      </c>
      <c r="AP223" s="361" t="s">
        <v>63</v>
      </c>
      <c r="AQ223" s="361" t="s">
        <v>63</v>
      </c>
      <c r="AR223" s="361" t="s">
        <v>63</v>
      </c>
      <c r="AS223" s="361" t="s">
        <v>63</v>
      </c>
      <c r="AT223" s="361" t="s">
        <v>63</v>
      </c>
      <c r="AU223" s="361" t="s">
        <v>63</v>
      </c>
      <c r="AV223" s="361" t="s">
        <v>63</v>
      </c>
      <c r="AW223" s="361" t="s">
        <v>63</v>
      </c>
      <c r="AX223" s="361" t="str">
        <f t="shared" si="20"/>
        <v xml:space="preserve">SEX, AGE, RESIDENCE, WEALTH, </v>
      </c>
      <c r="AZ223" s="344" t="e">
        <f>INDEX('Standard Outcome Indicators'!$C$2:$C$900,MATCH(AY223,'Standard Outcome Indicators'!$B$2:$B$708,0))</f>
        <v>#N/A</v>
      </c>
      <c r="BA223" s="344" t="e">
        <f>INDEX('Standard Outcome Indicators'!$F$2:$F$900,MATCH(AY223,'Standard Outcome Indicators'!$B$2:$B$708,0))</f>
        <v>#N/A</v>
      </c>
      <c r="BB223" s="344" t="e">
        <f>INDEX('Standard Outcome Indicators'!$H$2:$H$900,MATCH(AY223,'Standard Outcome Indicators'!$B$2:$B$708,0))</f>
        <v>#N/A</v>
      </c>
      <c r="BC223" s="344" t="e">
        <f>INDEX('Standard Outcome Indicators'!$Q$2:$Q$900,MATCH(AY223,'Standard Outcome Indicators'!$B$2:$B$708,0))</f>
        <v>#N/A</v>
      </c>
      <c r="BD223" s="344" t="e">
        <f>INDEX('Standard Outcome Indicators'!$R$2:$R$900,MATCH(AY223,'Standard Outcome Indicators'!$B$2:$B$708,0))</f>
        <v>#N/A</v>
      </c>
      <c r="BE223" s="344" t="e">
        <f>INDEX('Standard Outcome Indicators'!$S$2:$S$900,MATCH(AY223,'Standard Outcome Indicators'!$B$2:$B$708,0))</f>
        <v>#N/A</v>
      </c>
      <c r="BF223" s="344" t="e">
        <f>INDEX('Standard Outcome Indicators'!$T$2:$T$900,MATCH(AY223,'Standard Outcome Indicators'!$B$2:$B$708,0))</f>
        <v>#N/A</v>
      </c>
      <c r="BG223" s="344" t="e">
        <f>INDEX('Standard Outcome Indicators'!$U$2:$U$900,MATCH(AY223,'Standard Outcome Indicators'!$B$2:$B$708,0))</f>
        <v>#N/A</v>
      </c>
    </row>
    <row r="224" spans="1:59" ht="30.75">
      <c r="A224" s="387" t="s">
        <v>2132</v>
      </c>
      <c r="B224" s="390" t="s">
        <v>2331</v>
      </c>
      <c r="C224" s="344" t="s">
        <v>2403</v>
      </c>
      <c r="D224" s="438" t="s">
        <v>2404</v>
      </c>
      <c r="E224" s="345" t="s">
        <v>2404</v>
      </c>
      <c r="F224" s="433" t="s">
        <v>1767</v>
      </c>
      <c r="G224" s="433"/>
      <c r="H224" s="433"/>
      <c r="I224" s="478" t="e">
        <v>#N/A</v>
      </c>
      <c r="J224" s="478" t="e">
        <v>#N/A</v>
      </c>
      <c r="K224" s="478" t="e">
        <v>#N/A</v>
      </c>
      <c r="L224" s="478" t="e">
        <v>#N/A</v>
      </c>
      <c r="M224" s="478" t="e">
        <v>#N/A</v>
      </c>
      <c r="N224" s="478"/>
      <c r="O224" s="345"/>
      <c r="P224" s="345" t="str">
        <f t="shared" si="24"/>
        <v>Number of children moderately or severely overweight (in thousands) - SDG 2.2.2</v>
      </c>
      <c r="R224" s="345"/>
      <c r="S224" s="433">
        <f t="shared" si="22"/>
        <v>1</v>
      </c>
      <c r="T224" s="361" t="s">
        <v>16</v>
      </c>
      <c r="U224" s="361" t="s">
        <v>63</v>
      </c>
      <c r="V224" s="344" t="s">
        <v>2405</v>
      </c>
      <c r="W224" s="433" t="s">
        <v>63</v>
      </c>
      <c r="X224" s="433" t="s">
        <v>63</v>
      </c>
      <c r="Y224" s="361">
        <v>2022</v>
      </c>
      <c r="Z224" s="361" t="s">
        <v>2366</v>
      </c>
      <c r="AA224" s="344" t="s">
        <v>2406</v>
      </c>
      <c r="AB224" s="361" t="str">
        <f t="shared" si="19"/>
        <v>2.2.2</v>
      </c>
      <c r="AC224" s="433" t="s">
        <v>63</v>
      </c>
      <c r="AD224" s="433" t="s">
        <v>63</v>
      </c>
      <c r="AE224" s="433" t="s">
        <v>63</v>
      </c>
      <c r="AF224" s="433" t="s">
        <v>63</v>
      </c>
      <c r="AG224" s="361" t="s">
        <v>49</v>
      </c>
      <c r="AH224" s="361" t="s">
        <v>49</v>
      </c>
      <c r="AI224" s="361" t="s">
        <v>49</v>
      </c>
      <c r="AJ224" s="361" t="s">
        <v>49</v>
      </c>
      <c r="AK224" s="361" t="s">
        <v>63</v>
      </c>
      <c r="AL224" s="361" t="s">
        <v>63</v>
      </c>
      <c r="AM224" s="361" t="s">
        <v>63</v>
      </c>
      <c r="AN224" s="361" t="s">
        <v>63</v>
      </c>
      <c r="AO224" s="361" t="s">
        <v>63</v>
      </c>
      <c r="AP224" s="361" t="s">
        <v>63</v>
      </c>
      <c r="AQ224" s="361" t="s">
        <v>63</v>
      </c>
      <c r="AR224" s="361" t="s">
        <v>63</v>
      </c>
      <c r="AS224" s="361" t="s">
        <v>63</v>
      </c>
      <c r="AT224" s="361" t="s">
        <v>63</v>
      </c>
      <c r="AU224" s="361" t="s">
        <v>63</v>
      </c>
      <c r="AV224" s="361" t="s">
        <v>63</v>
      </c>
      <c r="AW224" s="361" t="s">
        <v>63</v>
      </c>
      <c r="AX224" s="361" t="str">
        <f t="shared" si="20"/>
        <v xml:space="preserve">SEX, AGE, RESIDENCE, WEALTH, </v>
      </c>
      <c r="AZ224" s="344" t="e">
        <f>INDEX('Standard Outcome Indicators'!$C$2:$C$900,MATCH(AY224,'Standard Outcome Indicators'!$B$2:$B$708,0))</f>
        <v>#N/A</v>
      </c>
      <c r="BA224" s="344" t="e">
        <f>INDEX('Standard Outcome Indicators'!$F$2:$F$900,MATCH(AY224,'Standard Outcome Indicators'!$B$2:$B$708,0))</f>
        <v>#N/A</v>
      </c>
      <c r="BB224" s="344" t="e">
        <f>INDEX('Standard Outcome Indicators'!$H$2:$H$900,MATCH(AY224,'Standard Outcome Indicators'!$B$2:$B$708,0))</f>
        <v>#N/A</v>
      </c>
      <c r="BC224" s="344" t="e">
        <f>INDEX('Standard Outcome Indicators'!$Q$2:$Q$900,MATCH(AY224,'Standard Outcome Indicators'!$B$2:$B$708,0))</f>
        <v>#N/A</v>
      </c>
      <c r="BD224" s="344" t="e">
        <f>INDEX('Standard Outcome Indicators'!$R$2:$R$900,MATCH(AY224,'Standard Outcome Indicators'!$B$2:$B$708,0))</f>
        <v>#N/A</v>
      </c>
      <c r="BE224" s="344" t="e">
        <f>INDEX('Standard Outcome Indicators'!$S$2:$S$900,MATCH(AY224,'Standard Outcome Indicators'!$B$2:$B$708,0))</f>
        <v>#N/A</v>
      </c>
      <c r="BF224" s="344" t="e">
        <f>INDEX('Standard Outcome Indicators'!$T$2:$T$900,MATCH(AY224,'Standard Outcome Indicators'!$B$2:$B$708,0))</f>
        <v>#N/A</v>
      </c>
      <c r="BG224" s="344" t="e">
        <f>INDEX('Standard Outcome Indicators'!$U$2:$U$900,MATCH(AY224,'Standard Outcome Indicators'!$B$2:$B$708,0))</f>
        <v>#N/A</v>
      </c>
    </row>
    <row r="225" spans="1:59" ht="259.5">
      <c r="A225" s="387" t="s">
        <v>2132</v>
      </c>
      <c r="B225" s="390" t="s">
        <v>2331</v>
      </c>
      <c r="C225" s="344" t="s">
        <v>2407</v>
      </c>
      <c r="D225" s="438" t="s">
        <v>2408</v>
      </c>
      <c r="E225" s="345" t="s">
        <v>2408</v>
      </c>
      <c r="F225" s="433"/>
      <c r="G225" s="433"/>
      <c r="H225" s="433"/>
      <c r="I225" s="478" t="e">
        <v>#N/A</v>
      </c>
      <c r="J225" s="478" t="e">
        <v>#N/A</v>
      </c>
      <c r="K225" s="478" t="e">
        <v>#N/A</v>
      </c>
      <c r="L225" s="478" t="e">
        <v>#N/A</v>
      </c>
      <c r="M225" s="478" t="e">
        <v>#N/A</v>
      </c>
      <c r="N225" s="478"/>
      <c r="O225" s="345"/>
      <c r="P225" s="345" t="str">
        <f>IF(F225="Yes", IF(Q225="", D225, Q225), "")</f>
        <v/>
      </c>
      <c r="R225" s="345"/>
      <c r="S225" s="433" t="str">
        <f t="shared" si="22"/>
        <v/>
      </c>
      <c r="T225" s="361" t="s">
        <v>1372</v>
      </c>
      <c r="U225" s="361" t="s">
        <v>63</v>
      </c>
      <c r="V225" s="344" t="s">
        <v>2409</v>
      </c>
      <c r="W225" s="433" t="s">
        <v>63</v>
      </c>
      <c r="X225" s="433" t="s">
        <v>63</v>
      </c>
      <c r="Y225" s="361">
        <v>2019</v>
      </c>
      <c r="Z225" s="361" t="s">
        <v>1857</v>
      </c>
      <c r="AA225" s="345" t="s">
        <v>2410</v>
      </c>
      <c r="AB225" s="361" t="str">
        <f t="shared" si="19"/>
        <v/>
      </c>
      <c r="AC225" s="433" t="s">
        <v>63</v>
      </c>
      <c r="AD225" s="433" t="s">
        <v>63</v>
      </c>
      <c r="AE225" s="433" t="s">
        <v>63</v>
      </c>
      <c r="AF225" s="433" t="s">
        <v>63</v>
      </c>
      <c r="AG225" s="361" t="s">
        <v>49</v>
      </c>
      <c r="AH225" s="361" t="s">
        <v>49</v>
      </c>
      <c r="AI225" s="361" t="s">
        <v>49</v>
      </c>
      <c r="AJ225" s="361" t="s">
        <v>49</v>
      </c>
      <c r="AK225" s="361" t="s">
        <v>63</v>
      </c>
      <c r="AL225" s="361" t="s">
        <v>63</v>
      </c>
      <c r="AM225" s="361" t="s">
        <v>63</v>
      </c>
      <c r="AN225" s="361" t="s">
        <v>63</v>
      </c>
      <c r="AO225" s="361" t="s">
        <v>63</v>
      </c>
      <c r="AP225" s="361" t="s">
        <v>63</v>
      </c>
      <c r="AQ225" s="361" t="s">
        <v>63</v>
      </c>
      <c r="AR225" s="361" t="s">
        <v>63</v>
      </c>
      <c r="AS225" s="361" t="s">
        <v>63</v>
      </c>
      <c r="AT225" s="361" t="s">
        <v>63</v>
      </c>
      <c r="AU225" s="361" t="s">
        <v>63</v>
      </c>
      <c r="AV225" s="361" t="s">
        <v>63</v>
      </c>
      <c r="AW225" s="361" t="s">
        <v>63</v>
      </c>
      <c r="AX225" s="361" t="str">
        <f t="shared" si="20"/>
        <v xml:space="preserve">SEX, AGE, RESIDENCE, WEALTH, </v>
      </c>
      <c r="AZ225" s="344" t="e">
        <f>INDEX('Standard Outcome Indicators'!$C$2:$C$900,MATCH(AY225,'Standard Outcome Indicators'!$B$2:$B$708,0))</f>
        <v>#N/A</v>
      </c>
      <c r="BA225" s="344" t="e">
        <f>INDEX('Standard Outcome Indicators'!$F$2:$F$900,MATCH(AY225,'Standard Outcome Indicators'!$B$2:$B$708,0))</f>
        <v>#N/A</v>
      </c>
      <c r="BB225" s="344" t="e">
        <f>INDEX('Standard Outcome Indicators'!$H$2:$H$900,MATCH(AY225,'Standard Outcome Indicators'!$B$2:$B$708,0))</f>
        <v>#N/A</v>
      </c>
      <c r="BC225" s="344" t="e">
        <f>INDEX('Standard Outcome Indicators'!$Q$2:$Q$900,MATCH(AY225,'Standard Outcome Indicators'!$B$2:$B$708,0))</f>
        <v>#N/A</v>
      </c>
      <c r="BD225" s="344" t="e">
        <f>INDEX('Standard Outcome Indicators'!$R$2:$R$900,MATCH(AY225,'Standard Outcome Indicators'!$B$2:$B$708,0))</f>
        <v>#N/A</v>
      </c>
      <c r="BE225" s="344" t="e">
        <f>INDEX('Standard Outcome Indicators'!$S$2:$S$900,MATCH(AY225,'Standard Outcome Indicators'!$B$2:$B$708,0))</f>
        <v>#N/A</v>
      </c>
      <c r="BF225" s="344" t="e">
        <f>INDEX('Standard Outcome Indicators'!$T$2:$T$900,MATCH(AY225,'Standard Outcome Indicators'!$B$2:$B$708,0))</f>
        <v>#N/A</v>
      </c>
      <c r="BG225" s="344" t="e">
        <f>INDEX('Standard Outcome Indicators'!$U$2:$U$900,MATCH(AY225,'Standard Outcome Indicators'!$B$2:$B$708,0))</f>
        <v>#N/A</v>
      </c>
    </row>
    <row r="226" spans="1:59" ht="259.5">
      <c r="A226" s="387" t="s">
        <v>2132</v>
      </c>
      <c r="B226" s="390" t="s">
        <v>2331</v>
      </c>
      <c r="C226" s="344" t="s">
        <v>2411</v>
      </c>
      <c r="D226" s="438" t="s">
        <v>2412</v>
      </c>
      <c r="E226" s="345" t="s">
        <v>2413</v>
      </c>
      <c r="F226" s="433"/>
      <c r="G226" s="433"/>
      <c r="H226" s="433"/>
      <c r="I226" s="478" t="e">
        <v>#N/A</v>
      </c>
      <c r="J226" s="478" t="e">
        <v>#N/A</v>
      </c>
      <c r="K226" s="478" t="e">
        <v>#N/A</v>
      </c>
      <c r="L226" s="478" t="e">
        <v>#N/A</v>
      </c>
      <c r="M226" s="478" t="e">
        <v>#N/A</v>
      </c>
      <c r="N226" s="478"/>
      <c r="O226" s="345"/>
      <c r="P226" s="345" t="str">
        <f>IF(F226="Yes", IF(Q226="", D226, Q226), "")</f>
        <v/>
      </c>
      <c r="R226" s="345"/>
      <c r="S226" s="433" t="str">
        <f t="shared" si="22"/>
        <v/>
      </c>
      <c r="T226" s="361" t="s">
        <v>262</v>
      </c>
      <c r="U226" s="361" t="s">
        <v>63</v>
      </c>
      <c r="V226" s="344" t="s">
        <v>2414</v>
      </c>
      <c r="W226" s="433" t="s">
        <v>63</v>
      </c>
      <c r="X226" s="433" t="s">
        <v>63</v>
      </c>
      <c r="Y226" s="361">
        <v>2016</v>
      </c>
      <c r="Z226" s="361" t="s">
        <v>1870</v>
      </c>
      <c r="AA226" s="345" t="s">
        <v>2398</v>
      </c>
      <c r="AB226" s="361" t="str">
        <f t="shared" si="19"/>
        <v/>
      </c>
      <c r="AC226" s="433" t="s">
        <v>63</v>
      </c>
      <c r="AD226" s="433" t="s">
        <v>63</v>
      </c>
      <c r="AE226" s="433" t="s">
        <v>63</v>
      </c>
      <c r="AF226" s="433" t="s">
        <v>63</v>
      </c>
      <c r="AG226" s="361" t="s">
        <v>62</v>
      </c>
      <c r="AH226" s="361" t="s">
        <v>49</v>
      </c>
      <c r="AI226" s="361" t="s">
        <v>49</v>
      </c>
      <c r="AJ226" s="361" t="s">
        <v>49</v>
      </c>
      <c r="AK226" s="361" t="s">
        <v>63</v>
      </c>
      <c r="AL226" s="361" t="s">
        <v>63</v>
      </c>
      <c r="AM226" s="361" t="s">
        <v>63</v>
      </c>
      <c r="AN226" s="361" t="s">
        <v>63</v>
      </c>
      <c r="AO226" s="361" t="s">
        <v>63</v>
      </c>
      <c r="AP226" s="361" t="s">
        <v>63</v>
      </c>
      <c r="AQ226" s="361" t="s">
        <v>63</v>
      </c>
      <c r="AR226" s="361" t="s">
        <v>63</v>
      </c>
      <c r="AS226" s="361" t="s">
        <v>63</v>
      </c>
      <c r="AT226" s="361" t="s">
        <v>63</v>
      </c>
      <c r="AU226" s="361" t="s">
        <v>63</v>
      </c>
      <c r="AV226" s="361" t="s">
        <v>63</v>
      </c>
      <c r="AW226" s="361" t="s">
        <v>63</v>
      </c>
      <c r="AX226" s="361" t="str">
        <f t="shared" si="20"/>
        <v xml:space="preserve">SEX, AGE, RESIDENCE, WEALTH, </v>
      </c>
      <c r="AZ226" s="344" t="e">
        <f>INDEX('Standard Outcome Indicators'!$C$2:$C$900,MATCH(AY226,'Standard Outcome Indicators'!$B$2:$B$708,0))</f>
        <v>#N/A</v>
      </c>
      <c r="BA226" s="344" t="e">
        <f>INDEX('Standard Outcome Indicators'!$F$2:$F$900,MATCH(AY226,'Standard Outcome Indicators'!$B$2:$B$708,0))</f>
        <v>#N/A</v>
      </c>
      <c r="BB226" s="344" t="e">
        <f>INDEX('Standard Outcome Indicators'!$H$2:$H$900,MATCH(AY226,'Standard Outcome Indicators'!$B$2:$B$708,0))</f>
        <v>#N/A</v>
      </c>
      <c r="BC226" s="344" t="e">
        <f>INDEX('Standard Outcome Indicators'!$Q$2:$Q$900,MATCH(AY226,'Standard Outcome Indicators'!$B$2:$B$708,0))</f>
        <v>#N/A</v>
      </c>
      <c r="BD226" s="344" t="e">
        <f>INDEX('Standard Outcome Indicators'!$R$2:$R$900,MATCH(AY226,'Standard Outcome Indicators'!$B$2:$B$708,0))</f>
        <v>#N/A</v>
      </c>
      <c r="BE226" s="344" t="e">
        <f>INDEX('Standard Outcome Indicators'!$S$2:$S$900,MATCH(AY226,'Standard Outcome Indicators'!$B$2:$B$708,0))</f>
        <v>#N/A</v>
      </c>
      <c r="BF226" s="344" t="e">
        <f>INDEX('Standard Outcome Indicators'!$T$2:$T$900,MATCH(AY226,'Standard Outcome Indicators'!$B$2:$B$708,0))</f>
        <v>#N/A</v>
      </c>
      <c r="BG226" s="344" t="e">
        <f>INDEX('Standard Outcome Indicators'!$U$2:$U$900,MATCH(AY226,'Standard Outcome Indicators'!$B$2:$B$708,0))</f>
        <v>#N/A</v>
      </c>
    </row>
    <row r="227" spans="1:59" ht="76.5">
      <c r="A227" s="387" t="s">
        <v>2132</v>
      </c>
      <c r="B227" s="388" t="s">
        <v>2415</v>
      </c>
      <c r="C227" s="375" t="s">
        <v>594</v>
      </c>
      <c r="D227" s="443" t="s">
        <v>2416</v>
      </c>
      <c r="E227" s="345" t="s">
        <v>595</v>
      </c>
      <c r="F227" s="434" t="s">
        <v>59</v>
      </c>
      <c r="G227" s="434" t="str">
        <f>INDEX('Dashboard Indicators'!$P$2:$P$900,MATCH(C227,'Dashboard Indicators'!$I$2:$I$900,0))</f>
        <v>Yes</v>
      </c>
      <c r="H227" s="434" t="str">
        <f>INDEX('Dashboard Indicators'!$O$2:$O$900,MATCH(C227,'Dashboard Indicators'!$I$2:$I$900,0))</f>
        <v>Yes</v>
      </c>
      <c r="I227" s="433" t="s">
        <v>62</v>
      </c>
      <c r="J227" s="433" t="s">
        <v>49</v>
      </c>
      <c r="K227" s="433" t="s">
        <v>62</v>
      </c>
      <c r="L227" s="433" t="s">
        <v>49</v>
      </c>
      <c r="M227" s="433" t="s">
        <v>49</v>
      </c>
      <c r="N227" s="433" t="s">
        <v>49</v>
      </c>
      <c r="O227" s="372" t="s">
        <v>2417</v>
      </c>
      <c r="P227" s="345" t="str">
        <f t="shared" ref="P227:P236" si="25">IF(F227&lt;&gt;"", IF(Q227="", D227, Q227), "")</f>
        <v>Adolescent birth rate - SDG 3.7.2</v>
      </c>
      <c r="R227" s="345"/>
      <c r="S227" s="433">
        <f t="shared" si="22"/>
        <v>1</v>
      </c>
      <c r="T227" s="361" t="s">
        <v>16</v>
      </c>
      <c r="U227" s="361" t="s">
        <v>300</v>
      </c>
      <c r="V227" s="344" t="s">
        <v>597</v>
      </c>
      <c r="W227" s="433" t="s">
        <v>391</v>
      </c>
      <c r="X227" s="433" t="s">
        <v>78</v>
      </c>
      <c r="Y227" s="361">
        <v>2021</v>
      </c>
      <c r="Z227" s="361" t="s">
        <v>1820</v>
      </c>
      <c r="AA227" s="344" t="s">
        <v>2418</v>
      </c>
      <c r="AB227" s="361" t="str">
        <f t="shared" si="19"/>
        <v>3.7.2</v>
      </c>
      <c r="AD227" s="433" t="s">
        <v>199</v>
      </c>
      <c r="AE227" s="433" t="s">
        <v>76</v>
      </c>
      <c r="AF227" s="433" t="s">
        <v>53</v>
      </c>
      <c r="AG227" s="361" t="s">
        <v>49</v>
      </c>
      <c r="AH227" s="361" t="s">
        <v>62</v>
      </c>
      <c r="AI227" s="361" t="s">
        <v>49</v>
      </c>
      <c r="AJ227" s="361" t="s">
        <v>49</v>
      </c>
      <c r="AK227" s="361" t="s">
        <v>117</v>
      </c>
      <c r="AL227" s="361" t="s">
        <v>49</v>
      </c>
      <c r="AM227" s="361" t="s">
        <v>117</v>
      </c>
      <c r="AN227" s="361" t="s">
        <v>49</v>
      </c>
      <c r="AO227" s="361" t="s">
        <v>117</v>
      </c>
      <c r="AP227" s="361" t="s">
        <v>117</v>
      </c>
      <c r="AQ227" s="361" t="s">
        <v>117</v>
      </c>
      <c r="AR227" s="361" t="s">
        <v>117</v>
      </c>
      <c r="AS227" s="361" t="s">
        <v>49</v>
      </c>
      <c r="AT227" s="361" t="s">
        <v>49</v>
      </c>
      <c r="AU227" s="361" t="s">
        <v>117</v>
      </c>
      <c r="AV227" s="361" t="s">
        <v>117</v>
      </c>
      <c r="AW227" s="361" t="s">
        <v>598</v>
      </c>
      <c r="AX227" s="361" t="str">
        <f t="shared" si="20"/>
        <v xml:space="preserve">SEX, AGE, RESIDENCE, WEALTH, SUB-NATIONAL, EDUCATION LEVEL, LIVING CHILDREN, MOTHER'S EDUCATION,        </v>
      </c>
      <c r="AY227" s="344" t="s">
        <v>2419</v>
      </c>
      <c r="AZ227" s="344" t="str">
        <f>INDEX('Standard Outcome Indicators'!$C$2:$C$900,MATCH(AY227,'Standard Outcome Indicators'!$B$2:$B$708,0))</f>
        <v>Adolescent birth rate (aged 10-14 years; aged 15-19 years) per 1,000 women</v>
      </c>
      <c r="BA227" s="344" t="str">
        <f>INDEX('Standard Outcome Indicators'!$F$2:$F$900,MATCH(AY227,'Standard Outcome Indicators'!$B$2:$B$708,0))</f>
        <v>Protection from Violence and Exploitation</v>
      </c>
      <c r="BB227" s="344" t="str">
        <f>INDEX('Standard Outcome Indicators'!$H$2:$H$900,MATCH(AY227,'Standard Outcome Indicators'!$B$2:$B$708,0))</f>
        <v>Protection from violence, exploitation, abuse and neglect</v>
      </c>
      <c r="BC227" s="344" t="str">
        <f>INDEX('Standard Outcome Indicators'!$Q$2:$Q$900,MATCH(AY227,'Standard Outcome Indicators'!$B$2:$B$708,0))</f>
        <v>Principal</v>
      </c>
      <c r="BD227" s="344" t="str">
        <f>INDEX('Standard Outcome Indicators'!$R$2:$R$900,MATCH(AY227,'Standard Outcome Indicators'!$B$2:$B$708,0))</f>
        <v>Child Protection</v>
      </c>
      <c r="BE227" s="344" t="str">
        <f>INDEX('Standard Outcome Indicators'!$S$2:$S$900,MATCH(AY227,'Standard Outcome Indicators'!$B$2:$B$708,0))</f>
        <v>Eri Dwivedi</v>
      </c>
      <c r="BF227" s="344" t="str">
        <f>INDEX('Standard Outcome Indicators'!$T$2:$T$900,MATCH(AY227,'Standard Outcome Indicators'!$B$2:$B$708,0))</f>
        <v> </v>
      </c>
      <c r="BG227" s="344" t="str">
        <f>INDEX('Standard Outcome Indicators'!$U$2:$U$900,MATCH(AY227,'Standard Outcome Indicators'!$B$2:$B$708,0))</f>
        <v>2.3.5.8: Sex-based Violence (GBV)</v>
      </c>
    </row>
    <row r="228" spans="1:59" ht="30.75">
      <c r="A228" s="387" t="s">
        <v>2132</v>
      </c>
      <c r="B228" s="388" t="s">
        <v>2415</v>
      </c>
      <c r="C228" s="344" t="s">
        <v>601</v>
      </c>
      <c r="D228" s="438" t="s">
        <v>2420</v>
      </c>
      <c r="E228" s="345" t="s">
        <v>602</v>
      </c>
      <c r="F228" s="433" t="s">
        <v>59</v>
      </c>
      <c r="G228" s="433" t="str">
        <f>INDEX('Dashboard Indicators'!$P$2:$P$900,MATCH(C228,'Dashboard Indicators'!$I$2:$I$900,0))</f>
        <v>Yes</v>
      </c>
      <c r="H228" s="433" t="str">
        <f>INDEX('Dashboard Indicators'!$O$2:$O$900,MATCH(C228,'Dashboard Indicators'!$I$2:$I$900,0))</f>
        <v>Yes</v>
      </c>
      <c r="I228" s="433" t="s">
        <v>49</v>
      </c>
      <c r="J228" s="433" t="s">
        <v>49</v>
      </c>
      <c r="K228" s="433" t="s">
        <v>62</v>
      </c>
      <c r="L228" s="433" t="s">
        <v>49</v>
      </c>
      <c r="M228" s="433" t="s">
        <v>49</v>
      </c>
      <c r="N228" s="433" t="s">
        <v>49</v>
      </c>
      <c r="O228" s="345" t="s">
        <v>2420</v>
      </c>
      <c r="P228" s="345" t="str">
        <f t="shared" si="25"/>
        <v>Adolescent mortality rate</v>
      </c>
      <c r="R228" s="345"/>
      <c r="S228" s="433">
        <f t="shared" si="22"/>
        <v>1</v>
      </c>
      <c r="T228" s="361" t="s">
        <v>603</v>
      </c>
      <c r="U228" s="361" t="s">
        <v>429</v>
      </c>
      <c r="V228" s="344" t="s">
        <v>2224</v>
      </c>
      <c r="W228" s="433" t="s">
        <v>84</v>
      </c>
      <c r="X228" s="433" t="s">
        <v>56</v>
      </c>
      <c r="Y228" s="361">
        <v>2016</v>
      </c>
      <c r="Z228" s="361" t="s">
        <v>1982</v>
      </c>
      <c r="AA228" s="344" t="s">
        <v>2421</v>
      </c>
      <c r="AB228" s="361" t="str">
        <f t="shared" si="19"/>
        <v/>
      </c>
      <c r="AD228" s="433" t="s">
        <v>53</v>
      </c>
      <c r="AE228" s="433" t="s">
        <v>434</v>
      </c>
      <c r="AF228" s="433" t="s">
        <v>53</v>
      </c>
      <c r="AG228" s="361" t="s">
        <v>62</v>
      </c>
      <c r="AH228" s="361" t="s">
        <v>49</v>
      </c>
      <c r="AI228" s="361" t="s">
        <v>49</v>
      </c>
      <c r="AJ228" s="361" t="s">
        <v>49</v>
      </c>
      <c r="AK228" s="361" t="s">
        <v>117</v>
      </c>
      <c r="AL228" s="361" t="s">
        <v>117</v>
      </c>
      <c r="AM228" s="361" t="s">
        <v>117</v>
      </c>
      <c r="AN228" s="361" t="s">
        <v>117</v>
      </c>
      <c r="AO228" s="361" t="s">
        <v>117</v>
      </c>
      <c r="AP228" s="361" t="s">
        <v>117</v>
      </c>
      <c r="AQ228" s="361" t="s">
        <v>117</v>
      </c>
      <c r="AR228" s="361" t="s">
        <v>117</v>
      </c>
      <c r="AS228" s="361" t="s">
        <v>117</v>
      </c>
      <c r="AT228" s="361" t="s">
        <v>117</v>
      </c>
      <c r="AU228" s="361" t="s">
        <v>117</v>
      </c>
      <c r="AV228" s="361" t="s">
        <v>117</v>
      </c>
      <c r="AW228" s="361" t="s">
        <v>71</v>
      </c>
      <c r="AX228" s="361" t="str">
        <f t="shared" si="20"/>
        <v xml:space="preserve">SEX, AGE, RESIDENCE, WEALTH,   </v>
      </c>
      <c r="AZ228" s="344" t="e">
        <f>INDEX('Standard Outcome Indicators'!$C$2:$C$900,MATCH(AY228,'Standard Outcome Indicators'!$B$2:$B$708,0))</f>
        <v>#N/A</v>
      </c>
      <c r="BA228" s="344" t="e">
        <f>INDEX('Standard Outcome Indicators'!$F$2:$F$900,MATCH(AY228,'Standard Outcome Indicators'!$B$2:$B$708,0))</f>
        <v>#N/A</v>
      </c>
      <c r="BB228" s="344" t="e">
        <f>INDEX('Standard Outcome Indicators'!$H$2:$H$900,MATCH(AY228,'Standard Outcome Indicators'!$B$2:$B$708,0))</f>
        <v>#N/A</v>
      </c>
      <c r="BC228" s="344" t="e">
        <f>INDEX('Standard Outcome Indicators'!$Q$2:$Q$900,MATCH(AY228,'Standard Outcome Indicators'!$B$2:$B$708,0))</f>
        <v>#N/A</v>
      </c>
      <c r="BD228" s="344" t="e">
        <f>INDEX('Standard Outcome Indicators'!$R$2:$R$900,MATCH(AY228,'Standard Outcome Indicators'!$B$2:$B$708,0))</f>
        <v>#N/A</v>
      </c>
      <c r="BE228" s="344" t="e">
        <f>INDEX('Standard Outcome Indicators'!$S$2:$S$900,MATCH(AY228,'Standard Outcome Indicators'!$B$2:$B$708,0))</f>
        <v>#N/A</v>
      </c>
      <c r="BF228" s="344" t="e">
        <f>INDEX('Standard Outcome Indicators'!$T$2:$T$900,MATCH(AY228,'Standard Outcome Indicators'!$B$2:$B$708,0))</f>
        <v>#N/A</v>
      </c>
      <c r="BG228" s="344" t="e">
        <f>INDEX('Standard Outcome Indicators'!$U$2:$U$900,MATCH(AY228,'Standard Outcome Indicators'!$B$2:$B$708,0))</f>
        <v>#N/A</v>
      </c>
    </row>
    <row r="229" spans="1:59" ht="30.75">
      <c r="A229" s="387" t="s">
        <v>2132</v>
      </c>
      <c r="B229" s="388" t="s">
        <v>2415</v>
      </c>
      <c r="C229" s="375" t="s">
        <v>2422</v>
      </c>
      <c r="D229" s="443" t="s">
        <v>2423</v>
      </c>
      <c r="E229" s="345" t="s">
        <v>2424</v>
      </c>
      <c r="F229" s="432" t="s">
        <v>1767</v>
      </c>
      <c r="G229" s="434" t="str">
        <f>INDEX('Dashboard Indicators'!$P$2:$P$900,MATCH(C229,'Dashboard Indicators'!$I$2:$I$900,0))</f>
        <v>Yes</v>
      </c>
      <c r="H229" s="434" t="s">
        <v>59</v>
      </c>
      <c r="I229" s="478" t="e">
        <v>#N/A</v>
      </c>
      <c r="J229" s="478" t="e">
        <v>#N/A</v>
      </c>
      <c r="K229" s="478" t="e">
        <v>#N/A</v>
      </c>
      <c r="L229" s="478" t="e">
        <v>#N/A</v>
      </c>
      <c r="M229" s="478" t="e">
        <v>#N/A</v>
      </c>
      <c r="N229" s="478"/>
      <c r="O229" s="372" t="s">
        <v>2425</v>
      </c>
      <c r="P229" s="345" t="str">
        <f t="shared" si="25"/>
        <v>Suicide mortality rate - SDG 3.4.2</v>
      </c>
      <c r="R229" s="345"/>
      <c r="S229" s="433">
        <f t="shared" si="22"/>
        <v>1</v>
      </c>
      <c r="T229" s="361" t="s">
        <v>262</v>
      </c>
      <c r="U229" s="361" t="s">
        <v>63</v>
      </c>
      <c r="V229" s="344" t="s">
        <v>2426</v>
      </c>
      <c r="W229" s="433" t="s">
        <v>63</v>
      </c>
      <c r="X229" s="433" t="s">
        <v>63</v>
      </c>
      <c r="Y229" s="361">
        <v>2019</v>
      </c>
      <c r="Z229" s="361" t="s">
        <v>1733</v>
      </c>
      <c r="AA229" s="344" t="s">
        <v>2427</v>
      </c>
      <c r="AB229" s="361" t="str">
        <f t="shared" si="19"/>
        <v>3.4.2</v>
      </c>
      <c r="AC229" s="433" t="s">
        <v>63</v>
      </c>
      <c r="AD229" s="433" t="s">
        <v>63</v>
      </c>
      <c r="AE229" s="433" t="s">
        <v>63</v>
      </c>
      <c r="AF229" s="433" t="s">
        <v>63</v>
      </c>
      <c r="AG229" s="361" t="s">
        <v>62</v>
      </c>
      <c r="AH229" s="361" t="s">
        <v>62</v>
      </c>
      <c r="AI229" s="361" t="s">
        <v>49</v>
      </c>
      <c r="AJ229" s="361" t="s">
        <v>49</v>
      </c>
      <c r="AK229" s="361" t="s">
        <v>63</v>
      </c>
      <c r="AL229" s="361" t="s">
        <v>63</v>
      </c>
      <c r="AM229" s="361" t="s">
        <v>63</v>
      </c>
      <c r="AN229" s="361" t="s">
        <v>63</v>
      </c>
      <c r="AO229" s="361" t="s">
        <v>63</v>
      </c>
      <c r="AP229" s="361" t="s">
        <v>63</v>
      </c>
      <c r="AQ229" s="361" t="s">
        <v>63</v>
      </c>
      <c r="AR229" s="361" t="s">
        <v>63</v>
      </c>
      <c r="AS229" s="361" t="s">
        <v>63</v>
      </c>
      <c r="AT229" s="361" t="s">
        <v>63</v>
      </c>
      <c r="AU229" s="361" t="s">
        <v>63</v>
      </c>
      <c r="AV229" s="361" t="s">
        <v>63</v>
      </c>
      <c r="AW229" s="361" t="s">
        <v>63</v>
      </c>
      <c r="AX229" s="361" t="str">
        <f t="shared" si="20"/>
        <v xml:space="preserve">SEX, AGE, RESIDENCE, WEALTH, </v>
      </c>
      <c r="AZ229" s="344" t="e">
        <f>INDEX('Standard Outcome Indicators'!$C$2:$C$900,MATCH(AY229,'Standard Outcome Indicators'!$B$2:$B$708,0))</f>
        <v>#N/A</v>
      </c>
      <c r="BA229" s="344" t="e">
        <f>INDEX('Standard Outcome Indicators'!$F$2:$F$900,MATCH(AY229,'Standard Outcome Indicators'!$B$2:$B$708,0))</f>
        <v>#N/A</v>
      </c>
      <c r="BB229" s="344" t="e">
        <f>INDEX('Standard Outcome Indicators'!$H$2:$H$900,MATCH(AY229,'Standard Outcome Indicators'!$B$2:$B$708,0))</f>
        <v>#N/A</v>
      </c>
      <c r="BC229" s="344" t="e">
        <f>INDEX('Standard Outcome Indicators'!$Q$2:$Q$900,MATCH(AY229,'Standard Outcome Indicators'!$B$2:$B$708,0))</f>
        <v>#N/A</v>
      </c>
      <c r="BD229" s="344" t="e">
        <f>INDEX('Standard Outcome Indicators'!$R$2:$R$900,MATCH(AY229,'Standard Outcome Indicators'!$B$2:$B$708,0))</f>
        <v>#N/A</v>
      </c>
      <c r="BE229" s="344" t="e">
        <f>INDEX('Standard Outcome Indicators'!$S$2:$S$900,MATCH(AY229,'Standard Outcome Indicators'!$B$2:$B$708,0))</f>
        <v>#N/A</v>
      </c>
      <c r="BF229" s="344" t="e">
        <f>INDEX('Standard Outcome Indicators'!$T$2:$T$900,MATCH(AY229,'Standard Outcome Indicators'!$B$2:$B$708,0))</f>
        <v>#N/A</v>
      </c>
      <c r="BG229" s="344" t="e">
        <f>INDEX('Standard Outcome Indicators'!$U$2:$U$900,MATCH(AY229,'Standard Outcome Indicators'!$B$2:$B$708,0))</f>
        <v>#N/A</v>
      </c>
    </row>
    <row r="230" spans="1:59" s="367" customFormat="1" ht="60.75">
      <c r="A230" s="387" t="s">
        <v>2132</v>
      </c>
      <c r="B230" s="388" t="s">
        <v>2415</v>
      </c>
      <c r="C230" s="367" t="s">
        <v>605</v>
      </c>
      <c r="D230" s="441" t="s">
        <v>2428</v>
      </c>
      <c r="E230" s="364" t="s">
        <v>606</v>
      </c>
      <c r="F230" s="437" t="s">
        <v>1826</v>
      </c>
      <c r="G230" s="433" t="str">
        <f>INDEX('Dashboard Indicators'!$P$2:$P$900,MATCH(C230,'Dashboard Indicators'!$I$2:$I$900,0))</f>
        <v>Yes</v>
      </c>
      <c r="H230" s="433"/>
      <c r="I230" s="433" t="s">
        <v>49</v>
      </c>
      <c r="J230" s="433" t="s">
        <v>49</v>
      </c>
      <c r="K230" s="433" t="s">
        <v>62</v>
      </c>
      <c r="L230" s="433" t="s">
        <v>49</v>
      </c>
      <c r="M230" s="433" t="s">
        <v>49</v>
      </c>
      <c r="N230" s="433" t="s">
        <v>49</v>
      </c>
      <c r="O230" s="345" t="s">
        <v>2429</v>
      </c>
      <c r="P230" s="345" t="str">
        <f t="shared" si="25"/>
        <v>Percentage of 15-year-old students who report regularly engaging in vigorous physical activity outside of school</v>
      </c>
      <c r="Q230" s="345"/>
      <c r="R230" s="364"/>
      <c r="S230" s="433">
        <f t="shared" si="22"/>
        <v>1</v>
      </c>
      <c r="T230" s="366" t="s">
        <v>101</v>
      </c>
      <c r="U230" s="361" t="s">
        <v>101</v>
      </c>
      <c r="V230" s="344" t="s">
        <v>609</v>
      </c>
      <c r="W230" s="433" t="s">
        <v>215</v>
      </c>
      <c r="X230" s="433" t="s">
        <v>608</v>
      </c>
      <c r="Y230" s="361">
        <v>2015</v>
      </c>
      <c r="Z230" s="361" t="s">
        <v>2371</v>
      </c>
      <c r="AA230" s="344" t="s">
        <v>2430</v>
      </c>
      <c r="AB230" s="361" t="str">
        <f t="shared" si="19"/>
        <v/>
      </c>
      <c r="AC230" s="433"/>
      <c r="AD230" s="433" t="s">
        <v>53</v>
      </c>
      <c r="AE230" s="433" t="s">
        <v>607</v>
      </c>
      <c r="AF230" s="433" t="s">
        <v>53</v>
      </c>
      <c r="AG230" s="361" t="s">
        <v>49</v>
      </c>
      <c r="AH230" s="361" t="s">
        <v>49</v>
      </c>
      <c r="AI230" s="361" t="s">
        <v>49</v>
      </c>
      <c r="AJ230" s="361" t="s">
        <v>49</v>
      </c>
      <c r="AK230" s="361" t="s">
        <v>117</v>
      </c>
      <c r="AL230" s="361" t="s">
        <v>117</v>
      </c>
      <c r="AM230" s="361" t="s">
        <v>117</v>
      </c>
      <c r="AN230" s="361" t="s">
        <v>117</v>
      </c>
      <c r="AO230" s="361" t="s">
        <v>117</v>
      </c>
      <c r="AP230" s="361" t="s">
        <v>117</v>
      </c>
      <c r="AQ230" s="361" t="s">
        <v>117</v>
      </c>
      <c r="AR230" s="361" t="s">
        <v>117</v>
      </c>
      <c r="AS230" s="361" t="s">
        <v>117</v>
      </c>
      <c r="AT230" s="361" t="s">
        <v>117</v>
      </c>
      <c r="AU230" s="361" t="s">
        <v>117</v>
      </c>
      <c r="AV230" s="361" t="s">
        <v>117</v>
      </c>
      <c r="AW230" s="361" t="s">
        <v>80</v>
      </c>
      <c r="AX230" s="361" t="str">
        <f t="shared" si="20"/>
        <v xml:space="preserve">SEX, AGE, RESIDENCE, WEALTH,    </v>
      </c>
      <c r="AZ230" s="344" t="e">
        <f>INDEX('Standard Outcome Indicators'!$C$2:$C$900,MATCH(AY230,'Standard Outcome Indicators'!$B$2:$B$708,0))</f>
        <v>#N/A</v>
      </c>
      <c r="BA230" s="344" t="e">
        <f>INDEX('Standard Outcome Indicators'!$F$2:$F$900,MATCH(AY230,'Standard Outcome Indicators'!$B$2:$B$708,0))</f>
        <v>#N/A</v>
      </c>
      <c r="BB230" s="344" t="e">
        <f>INDEX('Standard Outcome Indicators'!$H$2:$H$900,MATCH(AY230,'Standard Outcome Indicators'!$B$2:$B$708,0))</f>
        <v>#N/A</v>
      </c>
      <c r="BC230" s="344" t="e">
        <f>INDEX('Standard Outcome Indicators'!$Q$2:$Q$900,MATCH(AY230,'Standard Outcome Indicators'!$B$2:$B$708,0))</f>
        <v>#N/A</v>
      </c>
      <c r="BD230" s="344" t="e">
        <f>INDEX('Standard Outcome Indicators'!$R$2:$R$900,MATCH(AY230,'Standard Outcome Indicators'!$B$2:$B$708,0))</f>
        <v>#N/A</v>
      </c>
      <c r="BE230" s="344" t="e">
        <f>INDEX('Standard Outcome Indicators'!$S$2:$S$900,MATCH(AY230,'Standard Outcome Indicators'!$B$2:$B$708,0))</f>
        <v>#N/A</v>
      </c>
      <c r="BF230" s="344" t="e">
        <f>INDEX('Standard Outcome Indicators'!$T$2:$T$900,MATCH(AY230,'Standard Outcome Indicators'!$B$2:$B$708,0))</f>
        <v>#N/A</v>
      </c>
      <c r="BG230" s="344" t="e">
        <f>INDEX('Standard Outcome Indicators'!$U$2:$U$900,MATCH(AY230,'Standard Outcome Indicators'!$B$2:$B$708,0))</f>
        <v>#N/A</v>
      </c>
    </row>
    <row r="231" spans="1:59" s="367" customFormat="1" ht="121.5">
      <c r="A231" s="387" t="s">
        <v>2132</v>
      </c>
      <c r="B231" s="388" t="s">
        <v>2415</v>
      </c>
      <c r="C231" s="367" t="s">
        <v>611</v>
      </c>
      <c r="D231" s="441" t="s">
        <v>2431</v>
      </c>
      <c r="E231" s="364" t="s">
        <v>612</v>
      </c>
      <c r="F231" s="437" t="s">
        <v>1826</v>
      </c>
      <c r="G231" s="433" t="str">
        <f>INDEX('Dashboard Indicators'!$P$2:$P$900,MATCH(C231,'Dashboard Indicators'!$I$2:$I$900,0))</f>
        <v>Yes</v>
      </c>
      <c r="H231" s="433"/>
      <c r="I231" s="433" t="s">
        <v>49</v>
      </c>
      <c r="J231" s="433" t="s">
        <v>49</v>
      </c>
      <c r="K231" s="433" t="s">
        <v>62</v>
      </c>
      <c r="L231" s="433" t="s">
        <v>49</v>
      </c>
      <c r="M231" s="433" t="s">
        <v>49</v>
      </c>
      <c r="N231" s="433" t="s">
        <v>49</v>
      </c>
      <c r="O231" s="345" t="s">
        <v>2432</v>
      </c>
      <c r="P231" s="345" t="str">
        <f t="shared" si="25"/>
        <v>Percentage of 15-year-old students who report doing no physical activity outside of school</v>
      </c>
      <c r="Q231" s="345"/>
      <c r="R231" s="364"/>
      <c r="S231" s="433">
        <f t="shared" si="22"/>
        <v>1</v>
      </c>
      <c r="T231" s="366" t="s">
        <v>101</v>
      </c>
      <c r="U231" s="361" t="s">
        <v>101</v>
      </c>
      <c r="V231" s="344" t="s">
        <v>2433</v>
      </c>
      <c r="W231" s="433" t="s">
        <v>215</v>
      </c>
      <c r="X231" s="433" t="s">
        <v>608</v>
      </c>
      <c r="Y231" s="361">
        <v>2015</v>
      </c>
      <c r="Z231" s="361" t="s">
        <v>2371</v>
      </c>
      <c r="AA231" s="344" t="s">
        <v>2430</v>
      </c>
      <c r="AB231" s="361" t="str">
        <f t="shared" si="19"/>
        <v/>
      </c>
      <c r="AC231" s="433"/>
      <c r="AD231" s="433" t="s">
        <v>53</v>
      </c>
      <c r="AE231" s="433" t="s">
        <v>607</v>
      </c>
      <c r="AF231" s="433" t="s">
        <v>53</v>
      </c>
      <c r="AG231" s="361" t="s">
        <v>49</v>
      </c>
      <c r="AH231" s="361" t="s">
        <v>49</v>
      </c>
      <c r="AI231" s="361" t="s">
        <v>49</v>
      </c>
      <c r="AJ231" s="361" t="s">
        <v>49</v>
      </c>
      <c r="AK231" s="361" t="s">
        <v>117</v>
      </c>
      <c r="AL231" s="361" t="s">
        <v>117</v>
      </c>
      <c r="AM231" s="361" t="s">
        <v>117</v>
      </c>
      <c r="AN231" s="361" t="s">
        <v>117</v>
      </c>
      <c r="AO231" s="361" t="s">
        <v>117</v>
      </c>
      <c r="AP231" s="361" t="s">
        <v>117</v>
      </c>
      <c r="AQ231" s="361" t="s">
        <v>117</v>
      </c>
      <c r="AR231" s="361" t="s">
        <v>117</v>
      </c>
      <c r="AS231" s="361" t="s">
        <v>117</v>
      </c>
      <c r="AT231" s="361" t="s">
        <v>117</v>
      </c>
      <c r="AU231" s="361" t="s">
        <v>117</v>
      </c>
      <c r="AV231" s="361" t="s">
        <v>117</v>
      </c>
      <c r="AW231" s="361" t="s">
        <v>80</v>
      </c>
      <c r="AX231" s="361" t="str">
        <f t="shared" si="20"/>
        <v xml:space="preserve">SEX, AGE, RESIDENCE, WEALTH,    </v>
      </c>
      <c r="AZ231" s="344" t="e">
        <f>INDEX('Standard Outcome Indicators'!$C$2:$C$900,MATCH(AY231,'Standard Outcome Indicators'!$B$2:$B$708,0))</f>
        <v>#N/A</v>
      </c>
      <c r="BA231" s="344" t="e">
        <f>INDEX('Standard Outcome Indicators'!$F$2:$F$900,MATCH(AY231,'Standard Outcome Indicators'!$B$2:$B$708,0))</f>
        <v>#N/A</v>
      </c>
      <c r="BB231" s="344" t="e">
        <f>INDEX('Standard Outcome Indicators'!$H$2:$H$900,MATCH(AY231,'Standard Outcome Indicators'!$B$2:$B$708,0))</f>
        <v>#N/A</v>
      </c>
      <c r="BC231" s="344" t="e">
        <f>INDEX('Standard Outcome Indicators'!$Q$2:$Q$900,MATCH(AY231,'Standard Outcome Indicators'!$B$2:$B$708,0))</f>
        <v>#N/A</v>
      </c>
      <c r="BD231" s="344" t="e">
        <f>INDEX('Standard Outcome Indicators'!$R$2:$R$900,MATCH(AY231,'Standard Outcome Indicators'!$B$2:$B$708,0))</f>
        <v>#N/A</v>
      </c>
      <c r="BE231" s="344" t="e">
        <f>INDEX('Standard Outcome Indicators'!$S$2:$S$900,MATCH(AY231,'Standard Outcome Indicators'!$B$2:$B$708,0))</f>
        <v>#N/A</v>
      </c>
      <c r="BF231" s="344" t="e">
        <f>INDEX('Standard Outcome Indicators'!$T$2:$T$900,MATCH(AY231,'Standard Outcome Indicators'!$B$2:$B$708,0))</f>
        <v>#N/A</v>
      </c>
      <c r="BG231" s="344" t="e">
        <f>INDEX('Standard Outcome Indicators'!$U$2:$U$900,MATCH(AY231,'Standard Outcome Indicators'!$B$2:$B$708,0))</f>
        <v>#N/A</v>
      </c>
    </row>
    <row r="232" spans="1:59" ht="30.75">
      <c r="A232" s="387" t="s">
        <v>2132</v>
      </c>
      <c r="B232" s="388" t="s">
        <v>2415</v>
      </c>
      <c r="C232" s="344" t="s">
        <v>2434</v>
      </c>
      <c r="D232" s="438" t="s">
        <v>2435</v>
      </c>
      <c r="E232" s="345" t="s">
        <v>2435</v>
      </c>
      <c r="F232" s="433" t="s">
        <v>59</v>
      </c>
      <c r="G232" s="433"/>
      <c r="H232" s="433"/>
      <c r="I232" s="433" t="s">
        <v>49</v>
      </c>
      <c r="J232" s="433" t="s">
        <v>49</v>
      </c>
      <c r="K232" s="433" t="s">
        <v>62</v>
      </c>
      <c r="L232" s="433" t="s">
        <v>49</v>
      </c>
      <c r="M232" s="433" t="s">
        <v>49</v>
      </c>
      <c r="N232" s="433" t="s">
        <v>49</v>
      </c>
      <c r="O232" s="345"/>
      <c r="P232" s="345" t="str">
        <f t="shared" si="25"/>
        <v>Percentage of 15-year-old students reporting high life satisfaction</v>
      </c>
      <c r="R232" s="345"/>
      <c r="S232" s="433">
        <f t="shared" si="22"/>
        <v>1</v>
      </c>
      <c r="T232" s="361" t="s">
        <v>101</v>
      </c>
      <c r="U232" s="361" t="s">
        <v>63</v>
      </c>
      <c r="V232" s="344" t="s">
        <v>623</v>
      </c>
      <c r="W232" s="433" t="s">
        <v>63</v>
      </c>
      <c r="X232" s="433" t="s">
        <v>63</v>
      </c>
      <c r="Y232" s="361">
        <v>2015</v>
      </c>
      <c r="Z232" s="361" t="s">
        <v>1827</v>
      </c>
      <c r="AA232" s="344" t="s">
        <v>2436</v>
      </c>
      <c r="AB232" s="361" t="str">
        <f t="shared" si="19"/>
        <v/>
      </c>
      <c r="AC232" s="433" t="s">
        <v>63</v>
      </c>
      <c r="AD232" s="433" t="s">
        <v>63</v>
      </c>
      <c r="AE232" s="433" t="s">
        <v>63</v>
      </c>
      <c r="AF232" s="433" t="s">
        <v>63</v>
      </c>
      <c r="AG232" s="361" t="s">
        <v>49</v>
      </c>
      <c r="AH232" s="361" t="s">
        <v>49</v>
      </c>
      <c r="AI232" s="361" t="s">
        <v>49</v>
      </c>
      <c r="AJ232" s="361" t="s">
        <v>49</v>
      </c>
      <c r="AK232" s="361" t="s">
        <v>63</v>
      </c>
      <c r="AL232" s="361" t="s">
        <v>63</v>
      </c>
      <c r="AM232" s="361" t="s">
        <v>63</v>
      </c>
      <c r="AN232" s="361" t="s">
        <v>63</v>
      </c>
      <c r="AO232" s="361" t="s">
        <v>63</v>
      </c>
      <c r="AP232" s="361" t="s">
        <v>63</v>
      </c>
      <c r="AQ232" s="361" t="s">
        <v>63</v>
      </c>
      <c r="AR232" s="361" t="s">
        <v>63</v>
      </c>
      <c r="AS232" s="361" t="s">
        <v>63</v>
      </c>
      <c r="AT232" s="361" t="s">
        <v>63</v>
      </c>
      <c r="AU232" s="361" t="s">
        <v>63</v>
      </c>
      <c r="AV232" s="361" t="s">
        <v>63</v>
      </c>
      <c r="AW232" s="361" t="s">
        <v>63</v>
      </c>
      <c r="AX232" s="361" t="str">
        <f t="shared" si="20"/>
        <v xml:space="preserve">SEX, AGE, RESIDENCE, WEALTH, </v>
      </c>
      <c r="AZ232" s="344" t="e">
        <f>INDEX('Standard Outcome Indicators'!$C$2:$C$900,MATCH(AY232,'Standard Outcome Indicators'!$B$2:$B$708,0))</f>
        <v>#N/A</v>
      </c>
      <c r="BA232" s="344" t="e">
        <f>INDEX('Standard Outcome Indicators'!$F$2:$F$900,MATCH(AY232,'Standard Outcome Indicators'!$B$2:$B$708,0))</f>
        <v>#N/A</v>
      </c>
      <c r="BB232" s="344" t="e">
        <f>INDEX('Standard Outcome Indicators'!$H$2:$H$900,MATCH(AY232,'Standard Outcome Indicators'!$B$2:$B$708,0))</f>
        <v>#N/A</v>
      </c>
      <c r="BC232" s="344" t="e">
        <f>INDEX('Standard Outcome Indicators'!$Q$2:$Q$900,MATCH(AY232,'Standard Outcome Indicators'!$B$2:$B$708,0))</f>
        <v>#N/A</v>
      </c>
      <c r="BD232" s="344" t="e">
        <f>INDEX('Standard Outcome Indicators'!$R$2:$R$900,MATCH(AY232,'Standard Outcome Indicators'!$B$2:$B$708,0))</f>
        <v>#N/A</v>
      </c>
      <c r="BE232" s="344" t="e">
        <f>INDEX('Standard Outcome Indicators'!$S$2:$S$900,MATCH(AY232,'Standard Outcome Indicators'!$B$2:$B$708,0))</f>
        <v>#N/A</v>
      </c>
      <c r="BF232" s="344" t="e">
        <f>INDEX('Standard Outcome Indicators'!$T$2:$T$900,MATCH(AY232,'Standard Outcome Indicators'!$B$2:$B$708,0))</f>
        <v>#N/A</v>
      </c>
      <c r="BG232" s="344" t="e">
        <f>INDEX('Standard Outcome Indicators'!$U$2:$U$900,MATCH(AY232,'Standard Outcome Indicators'!$B$2:$B$708,0))</f>
        <v>#N/A</v>
      </c>
    </row>
    <row r="233" spans="1:59" s="367" customFormat="1" ht="30.75">
      <c r="A233" s="387" t="s">
        <v>2132</v>
      </c>
      <c r="B233" s="388" t="s">
        <v>2415</v>
      </c>
      <c r="C233" s="367" t="s">
        <v>2437</v>
      </c>
      <c r="D233" s="441" t="s">
        <v>2438</v>
      </c>
      <c r="E233" s="364" t="s">
        <v>2438</v>
      </c>
      <c r="F233" s="437" t="s">
        <v>1826</v>
      </c>
      <c r="G233" s="433"/>
      <c r="H233" s="433"/>
      <c r="I233" s="433" t="s">
        <v>49</v>
      </c>
      <c r="J233" s="433" t="s">
        <v>49</v>
      </c>
      <c r="K233" s="433" t="s">
        <v>62</v>
      </c>
      <c r="L233" s="433" t="s">
        <v>49</v>
      </c>
      <c r="M233" s="433" t="s">
        <v>49</v>
      </c>
      <c r="N233" s="433" t="s">
        <v>49</v>
      </c>
      <c r="O233" s="345"/>
      <c r="P233" s="345" t="str">
        <f t="shared" si="25"/>
        <v>Percentage of 15-year-old students reporting low life satisfaction</v>
      </c>
      <c r="Q233" s="345"/>
      <c r="R233" s="364"/>
      <c r="S233" s="433">
        <f t="shared" si="22"/>
        <v>1</v>
      </c>
      <c r="T233" s="366" t="s">
        <v>101</v>
      </c>
      <c r="U233" s="361" t="s">
        <v>63</v>
      </c>
      <c r="V233" s="344" t="s">
        <v>618</v>
      </c>
      <c r="W233" s="433" t="s">
        <v>63</v>
      </c>
      <c r="X233" s="433" t="s">
        <v>63</v>
      </c>
      <c r="Y233" s="361">
        <v>2015</v>
      </c>
      <c r="Z233" s="361" t="s">
        <v>1827</v>
      </c>
      <c r="AA233" s="344" t="s">
        <v>2436</v>
      </c>
      <c r="AB233" s="361" t="str">
        <f t="shared" si="19"/>
        <v/>
      </c>
      <c r="AC233" s="433" t="s">
        <v>63</v>
      </c>
      <c r="AD233" s="433" t="s">
        <v>63</v>
      </c>
      <c r="AE233" s="433" t="s">
        <v>63</v>
      </c>
      <c r="AF233" s="433" t="s">
        <v>63</v>
      </c>
      <c r="AG233" s="361" t="s">
        <v>49</v>
      </c>
      <c r="AH233" s="361" t="s">
        <v>49</v>
      </c>
      <c r="AI233" s="361" t="s">
        <v>49</v>
      </c>
      <c r="AJ233" s="361" t="s">
        <v>49</v>
      </c>
      <c r="AK233" s="361" t="s">
        <v>63</v>
      </c>
      <c r="AL233" s="361" t="s">
        <v>63</v>
      </c>
      <c r="AM233" s="361" t="s">
        <v>63</v>
      </c>
      <c r="AN233" s="361" t="s">
        <v>63</v>
      </c>
      <c r="AO233" s="361" t="s">
        <v>63</v>
      </c>
      <c r="AP233" s="361" t="s">
        <v>63</v>
      </c>
      <c r="AQ233" s="361" t="s">
        <v>63</v>
      </c>
      <c r="AR233" s="361" t="s">
        <v>63</v>
      </c>
      <c r="AS233" s="361" t="s">
        <v>63</v>
      </c>
      <c r="AT233" s="361" t="s">
        <v>63</v>
      </c>
      <c r="AU233" s="361" t="s">
        <v>63</v>
      </c>
      <c r="AV233" s="361" t="s">
        <v>63</v>
      </c>
      <c r="AW233" s="361" t="s">
        <v>63</v>
      </c>
      <c r="AX233" s="361" t="str">
        <f t="shared" si="20"/>
        <v xml:space="preserve">SEX, AGE, RESIDENCE, WEALTH, </v>
      </c>
      <c r="AZ233" s="344" t="e">
        <f>INDEX('Standard Outcome Indicators'!$C$2:$C$900,MATCH(AY233,'Standard Outcome Indicators'!$B$2:$B$708,0))</f>
        <v>#N/A</v>
      </c>
      <c r="BA233" s="344" t="e">
        <f>INDEX('Standard Outcome Indicators'!$F$2:$F$900,MATCH(AY233,'Standard Outcome Indicators'!$B$2:$B$708,0))</f>
        <v>#N/A</v>
      </c>
      <c r="BB233" s="344" t="e">
        <f>INDEX('Standard Outcome Indicators'!$H$2:$H$900,MATCH(AY233,'Standard Outcome Indicators'!$B$2:$B$708,0))</f>
        <v>#N/A</v>
      </c>
      <c r="BC233" s="344" t="e">
        <f>INDEX('Standard Outcome Indicators'!$Q$2:$Q$900,MATCH(AY233,'Standard Outcome Indicators'!$B$2:$B$708,0))</f>
        <v>#N/A</v>
      </c>
      <c r="BD233" s="344" t="e">
        <f>INDEX('Standard Outcome Indicators'!$R$2:$R$900,MATCH(AY233,'Standard Outcome Indicators'!$B$2:$B$708,0))</f>
        <v>#N/A</v>
      </c>
      <c r="BE233" s="344" t="e">
        <f>INDEX('Standard Outcome Indicators'!$S$2:$S$900,MATCH(AY233,'Standard Outcome Indicators'!$B$2:$B$708,0))</f>
        <v>#N/A</v>
      </c>
      <c r="BF233" s="344" t="e">
        <f>INDEX('Standard Outcome Indicators'!$T$2:$T$900,MATCH(AY233,'Standard Outcome Indicators'!$B$2:$B$708,0))</f>
        <v>#N/A</v>
      </c>
      <c r="BG233" s="344" t="e">
        <f>INDEX('Standard Outcome Indicators'!$U$2:$U$900,MATCH(AY233,'Standard Outcome Indicators'!$B$2:$B$708,0))</f>
        <v>#N/A</v>
      </c>
    </row>
    <row r="234" spans="1:59" ht="45.75">
      <c r="A234" s="387" t="s">
        <v>2132</v>
      </c>
      <c r="B234" s="388" t="s">
        <v>2415</v>
      </c>
      <c r="C234" s="344" t="s">
        <v>625</v>
      </c>
      <c r="D234" s="438" t="s">
        <v>2439</v>
      </c>
      <c r="E234" s="345" t="s">
        <v>626</v>
      </c>
      <c r="F234" s="433" t="s">
        <v>59</v>
      </c>
      <c r="G234" s="433"/>
      <c r="H234" s="433"/>
      <c r="I234" s="433" t="s">
        <v>49</v>
      </c>
      <c r="J234" s="433" t="s">
        <v>49</v>
      </c>
      <c r="K234" s="433" t="s">
        <v>62</v>
      </c>
      <c r="L234" s="433" t="s">
        <v>49</v>
      </c>
      <c r="M234" s="433" t="s">
        <v>49</v>
      </c>
      <c r="N234" s="433" t="s">
        <v>49</v>
      </c>
      <c r="O234" s="345"/>
      <c r="P234" s="345" t="str">
        <f t="shared" si="25"/>
        <v>Age-standardized prevalence of current tobacco use among persons aged 15 years and older - SDG 3.a.1</v>
      </c>
      <c r="R234" s="345"/>
      <c r="S234" s="433">
        <f t="shared" si="22"/>
        <v>1</v>
      </c>
      <c r="T234" s="361" t="s">
        <v>16</v>
      </c>
      <c r="U234" s="361" t="s">
        <v>262</v>
      </c>
      <c r="V234" s="344" t="s">
        <v>629</v>
      </c>
      <c r="W234" s="433" t="s">
        <v>215</v>
      </c>
      <c r="X234" s="433" t="s">
        <v>628</v>
      </c>
      <c r="Y234" s="361">
        <v>2020</v>
      </c>
      <c r="Z234" s="361" t="s">
        <v>1955</v>
      </c>
      <c r="AA234" s="344" t="s">
        <v>2440</v>
      </c>
      <c r="AB234" s="361" t="str">
        <f t="shared" si="19"/>
        <v>3.a.1</v>
      </c>
      <c r="AD234" s="433" t="s">
        <v>53</v>
      </c>
      <c r="AE234" s="433" t="s">
        <v>76</v>
      </c>
      <c r="AF234" s="433" t="s">
        <v>53</v>
      </c>
      <c r="AG234" s="361" t="s">
        <v>62</v>
      </c>
      <c r="AH234" s="361" t="s">
        <v>49</v>
      </c>
      <c r="AI234" s="361" t="s">
        <v>49</v>
      </c>
      <c r="AJ234" s="361" t="s">
        <v>49</v>
      </c>
      <c r="AK234" s="361" t="s">
        <v>117</v>
      </c>
      <c r="AL234" s="361" t="s">
        <v>117</v>
      </c>
      <c r="AM234" s="361" t="s">
        <v>117</v>
      </c>
      <c r="AN234" s="361" t="s">
        <v>117</v>
      </c>
      <c r="AO234" s="361" t="s">
        <v>117</v>
      </c>
      <c r="AP234" s="361" t="s">
        <v>117</v>
      </c>
      <c r="AQ234" s="361" t="s">
        <v>117</v>
      </c>
      <c r="AR234" s="361" t="s">
        <v>117</v>
      </c>
      <c r="AS234" s="361" t="s">
        <v>117</v>
      </c>
      <c r="AT234" s="361" t="s">
        <v>117</v>
      </c>
      <c r="AU234" s="361" t="s">
        <v>117</v>
      </c>
      <c r="AV234" s="361" t="s">
        <v>117</v>
      </c>
      <c r="AW234" s="361" t="s">
        <v>71</v>
      </c>
      <c r="AX234" s="361" t="str">
        <f t="shared" si="20"/>
        <v xml:space="preserve">SEX, AGE, RESIDENCE, WEALTH,   </v>
      </c>
      <c r="AZ234" s="344" t="e">
        <f>INDEX('Standard Outcome Indicators'!$C$2:$C$900,MATCH(AY234,'Standard Outcome Indicators'!$B$2:$B$708,0))</f>
        <v>#N/A</v>
      </c>
      <c r="BA234" s="344" t="e">
        <f>INDEX('Standard Outcome Indicators'!$F$2:$F$900,MATCH(AY234,'Standard Outcome Indicators'!$B$2:$B$708,0))</f>
        <v>#N/A</v>
      </c>
      <c r="BB234" s="344" t="e">
        <f>INDEX('Standard Outcome Indicators'!$H$2:$H$900,MATCH(AY234,'Standard Outcome Indicators'!$B$2:$B$708,0))</f>
        <v>#N/A</v>
      </c>
      <c r="BC234" s="344" t="e">
        <f>INDEX('Standard Outcome Indicators'!$Q$2:$Q$900,MATCH(AY234,'Standard Outcome Indicators'!$B$2:$B$708,0))</f>
        <v>#N/A</v>
      </c>
      <c r="BD234" s="344" t="e">
        <f>INDEX('Standard Outcome Indicators'!$R$2:$R$900,MATCH(AY234,'Standard Outcome Indicators'!$B$2:$B$708,0))</f>
        <v>#N/A</v>
      </c>
      <c r="BE234" s="344" t="e">
        <f>INDEX('Standard Outcome Indicators'!$S$2:$S$900,MATCH(AY234,'Standard Outcome Indicators'!$B$2:$B$708,0))</f>
        <v>#N/A</v>
      </c>
      <c r="BF234" s="344" t="e">
        <f>INDEX('Standard Outcome Indicators'!$T$2:$T$900,MATCH(AY234,'Standard Outcome Indicators'!$B$2:$B$708,0))</f>
        <v>#N/A</v>
      </c>
      <c r="BG234" s="344" t="e">
        <f>INDEX('Standard Outcome Indicators'!$U$2:$U$900,MATCH(AY234,'Standard Outcome Indicators'!$B$2:$B$708,0))</f>
        <v>#N/A</v>
      </c>
    </row>
    <row r="235" spans="1:59" ht="45.75">
      <c r="A235" s="387" t="s">
        <v>2132</v>
      </c>
      <c r="B235" s="388" t="s">
        <v>2415</v>
      </c>
      <c r="C235" s="344" t="s">
        <v>631</v>
      </c>
      <c r="D235" s="438" t="s">
        <v>2441</v>
      </c>
      <c r="E235" s="345" t="s">
        <v>632</v>
      </c>
      <c r="F235" s="432" t="s">
        <v>59</v>
      </c>
      <c r="G235" s="433"/>
      <c r="H235" s="433"/>
      <c r="I235" s="433" t="s">
        <v>49</v>
      </c>
      <c r="J235" s="433" t="s">
        <v>49</v>
      </c>
      <c r="K235" s="433" t="s">
        <v>62</v>
      </c>
      <c r="L235" s="433" t="s">
        <v>49</v>
      </c>
      <c r="M235" s="433" t="s">
        <v>49</v>
      </c>
      <c r="N235" s="433" t="s">
        <v>49</v>
      </c>
      <c r="O235" s="345"/>
      <c r="P235" s="345" t="str">
        <f t="shared" si="25"/>
        <v>Prevalence of alcohol use disorders among persons aged 15 years and older - SDG 3.5.1</v>
      </c>
      <c r="R235" s="345"/>
      <c r="S235" s="433">
        <f t="shared" si="22"/>
        <v>1</v>
      </c>
      <c r="T235" s="361" t="s">
        <v>16</v>
      </c>
      <c r="U235" s="361" t="s">
        <v>313</v>
      </c>
      <c r="V235" s="344" t="s">
        <v>2442</v>
      </c>
      <c r="W235" s="433" t="s">
        <v>84</v>
      </c>
      <c r="X235" s="433" t="s">
        <v>342</v>
      </c>
      <c r="Y235" s="361">
        <v>2016</v>
      </c>
      <c r="Z235" s="361" t="s">
        <v>1870</v>
      </c>
      <c r="AA235" s="344" t="s">
        <v>2398</v>
      </c>
      <c r="AB235" s="361" t="str">
        <f t="shared" si="19"/>
        <v>3.5.1</v>
      </c>
      <c r="AD235" s="433" t="s">
        <v>53</v>
      </c>
      <c r="AE235" s="433" t="s">
        <v>439</v>
      </c>
      <c r="AF235" s="433" t="s">
        <v>53</v>
      </c>
      <c r="AG235" s="361" t="s">
        <v>62</v>
      </c>
      <c r="AH235" s="361" t="s">
        <v>49</v>
      </c>
      <c r="AI235" s="361" t="s">
        <v>49</v>
      </c>
      <c r="AJ235" s="361" t="s">
        <v>49</v>
      </c>
      <c r="AK235" s="361" t="s">
        <v>117</v>
      </c>
      <c r="AL235" s="361" t="s">
        <v>117</v>
      </c>
      <c r="AM235" s="361" t="s">
        <v>117</v>
      </c>
      <c r="AN235" s="361" t="s">
        <v>117</v>
      </c>
      <c r="AO235" s="361" t="s">
        <v>117</v>
      </c>
      <c r="AP235" s="361" t="s">
        <v>117</v>
      </c>
      <c r="AQ235" s="361" t="s">
        <v>117</v>
      </c>
      <c r="AR235" s="361" t="s">
        <v>117</v>
      </c>
      <c r="AS235" s="361" t="s">
        <v>117</v>
      </c>
      <c r="AT235" s="361" t="s">
        <v>117</v>
      </c>
      <c r="AU235" s="361" t="s">
        <v>117</v>
      </c>
      <c r="AV235" s="361" t="s">
        <v>117</v>
      </c>
      <c r="AW235" s="361" t="s">
        <v>71</v>
      </c>
      <c r="AX235" s="361" t="str">
        <f t="shared" si="20"/>
        <v xml:space="preserve">SEX, AGE, RESIDENCE, WEALTH,   </v>
      </c>
      <c r="AZ235" s="344" t="e">
        <f>INDEX('Standard Outcome Indicators'!$C$2:$C$900,MATCH(AY235,'Standard Outcome Indicators'!$B$2:$B$708,0))</f>
        <v>#N/A</v>
      </c>
      <c r="BA235" s="344" t="e">
        <f>INDEX('Standard Outcome Indicators'!$F$2:$F$900,MATCH(AY235,'Standard Outcome Indicators'!$B$2:$B$708,0))</f>
        <v>#N/A</v>
      </c>
      <c r="BB235" s="344" t="e">
        <f>INDEX('Standard Outcome Indicators'!$H$2:$H$900,MATCH(AY235,'Standard Outcome Indicators'!$B$2:$B$708,0))</f>
        <v>#N/A</v>
      </c>
      <c r="BC235" s="344" t="e">
        <f>INDEX('Standard Outcome Indicators'!$Q$2:$Q$900,MATCH(AY235,'Standard Outcome Indicators'!$B$2:$B$708,0))</f>
        <v>#N/A</v>
      </c>
      <c r="BD235" s="344" t="e">
        <f>INDEX('Standard Outcome Indicators'!$R$2:$R$900,MATCH(AY235,'Standard Outcome Indicators'!$B$2:$B$708,0))</f>
        <v>#N/A</v>
      </c>
      <c r="BE235" s="344" t="e">
        <f>INDEX('Standard Outcome Indicators'!$S$2:$S$900,MATCH(AY235,'Standard Outcome Indicators'!$B$2:$B$708,0))</f>
        <v>#N/A</v>
      </c>
      <c r="BF235" s="344" t="e">
        <f>INDEX('Standard Outcome Indicators'!$T$2:$T$900,MATCH(AY235,'Standard Outcome Indicators'!$B$2:$B$708,0))</f>
        <v>#N/A</v>
      </c>
      <c r="BG235" s="344" t="e">
        <f>INDEX('Standard Outcome Indicators'!$U$2:$U$900,MATCH(AY235,'Standard Outcome Indicators'!$B$2:$B$708,0))</f>
        <v>#N/A</v>
      </c>
    </row>
    <row r="236" spans="1:59" ht="45.75">
      <c r="A236" s="387" t="s">
        <v>2132</v>
      </c>
      <c r="B236" s="388" t="s">
        <v>2415</v>
      </c>
      <c r="C236" s="344" t="s">
        <v>2443</v>
      </c>
      <c r="D236" s="438" t="s">
        <v>2444</v>
      </c>
      <c r="E236" s="345" t="s">
        <v>2445</v>
      </c>
      <c r="F236" s="432" t="s">
        <v>1767</v>
      </c>
      <c r="G236" s="435" t="s">
        <v>59</v>
      </c>
      <c r="H236" s="435" t="s">
        <v>59</v>
      </c>
      <c r="I236" s="478" t="e">
        <v>#N/A</v>
      </c>
      <c r="J236" s="478" t="e">
        <v>#N/A</v>
      </c>
      <c r="K236" s="478" t="e">
        <v>#N/A</v>
      </c>
      <c r="L236" s="478" t="e">
        <v>#N/A</v>
      </c>
      <c r="M236" s="478" t="e">
        <v>#N/A</v>
      </c>
      <c r="N236" s="478"/>
      <c r="O236" s="345" t="s">
        <v>2446</v>
      </c>
      <c r="P236" s="345" t="str">
        <f t="shared" si="25"/>
        <v>Percentage of 15-year-old students who report doing the WHO-recommended duration of daily exercise</v>
      </c>
      <c r="R236" s="345"/>
      <c r="S236" s="433">
        <f t="shared" si="22"/>
        <v>1</v>
      </c>
      <c r="T236" s="361" t="s">
        <v>2447</v>
      </c>
      <c r="U236" s="361" t="s">
        <v>63</v>
      </c>
      <c r="V236" s="344" t="s">
        <v>2448</v>
      </c>
      <c r="W236" s="433" t="s">
        <v>63</v>
      </c>
      <c r="X236" s="433" t="s">
        <v>63</v>
      </c>
      <c r="Y236" s="361">
        <v>2018</v>
      </c>
      <c r="Z236" s="361" t="s">
        <v>1780</v>
      </c>
      <c r="AA236" s="344" t="s">
        <v>2449</v>
      </c>
      <c r="AB236" s="361" t="str">
        <f t="shared" si="19"/>
        <v/>
      </c>
      <c r="AC236" s="433" t="s">
        <v>63</v>
      </c>
      <c r="AD236" s="433" t="s">
        <v>63</v>
      </c>
      <c r="AE236" s="433" t="s">
        <v>63</v>
      </c>
      <c r="AF236" s="433" t="s">
        <v>63</v>
      </c>
      <c r="AG236" s="361" t="s">
        <v>62</v>
      </c>
      <c r="AH236" s="361" t="s">
        <v>49</v>
      </c>
      <c r="AI236" s="361" t="s">
        <v>49</v>
      </c>
      <c r="AJ236" s="361" t="s">
        <v>62</v>
      </c>
      <c r="AK236" s="361" t="s">
        <v>63</v>
      </c>
      <c r="AL236" s="361" t="s">
        <v>63</v>
      </c>
      <c r="AM236" s="361" t="s">
        <v>63</v>
      </c>
      <c r="AN236" s="361" t="s">
        <v>63</v>
      </c>
      <c r="AO236" s="361" t="s">
        <v>63</v>
      </c>
      <c r="AP236" s="361" t="s">
        <v>63</v>
      </c>
      <c r="AQ236" s="361" t="s">
        <v>63</v>
      </c>
      <c r="AR236" s="361" t="s">
        <v>63</v>
      </c>
      <c r="AS236" s="361" t="s">
        <v>63</v>
      </c>
      <c r="AT236" s="361" t="s">
        <v>63</v>
      </c>
      <c r="AU236" s="361" t="s">
        <v>63</v>
      </c>
      <c r="AV236" s="361" t="s">
        <v>63</v>
      </c>
      <c r="AW236" s="361" t="s">
        <v>63</v>
      </c>
      <c r="AX236" s="361" t="str">
        <f t="shared" si="20"/>
        <v xml:space="preserve">SEX, AGE, RESIDENCE, WEALTH, </v>
      </c>
      <c r="AZ236" s="344" t="e">
        <f>INDEX('Standard Outcome Indicators'!$C$2:$C$900,MATCH(AY236,'Standard Outcome Indicators'!$B$2:$B$708,0))</f>
        <v>#N/A</v>
      </c>
      <c r="BA236" s="344" t="e">
        <f>INDEX('Standard Outcome Indicators'!$F$2:$F$900,MATCH(AY236,'Standard Outcome Indicators'!$B$2:$B$708,0))</f>
        <v>#N/A</v>
      </c>
      <c r="BB236" s="344" t="e">
        <f>INDEX('Standard Outcome Indicators'!$H$2:$H$900,MATCH(AY236,'Standard Outcome Indicators'!$B$2:$B$708,0))</f>
        <v>#N/A</v>
      </c>
      <c r="BC236" s="344" t="e">
        <f>INDEX('Standard Outcome Indicators'!$Q$2:$Q$900,MATCH(AY236,'Standard Outcome Indicators'!$B$2:$B$708,0))</f>
        <v>#N/A</v>
      </c>
      <c r="BD236" s="344" t="e">
        <f>INDEX('Standard Outcome Indicators'!$R$2:$R$900,MATCH(AY236,'Standard Outcome Indicators'!$B$2:$B$708,0))</f>
        <v>#N/A</v>
      </c>
      <c r="BE236" s="344" t="e">
        <f>INDEX('Standard Outcome Indicators'!$S$2:$S$900,MATCH(AY236,'Standard Outcome Indicators'!$B$2:$B$708,0))</f>
        <v>#N/A</v>
      </c>
      <c r="BF236" s="344" t="e">
        <f>INDEX('Standard Outcome Indicators'!$T$2:$T$900,MATCH(AY236,'Standard Outcome Indicators'!$B$2:$B$708,0))</f>
        <v>#N/A</v>
      </c>
      <c r="BG236" s="344" t="e">
        <f>INDEX('Standard Outcome Indicators'!$U$2:$U$900,MATCH(AY236,'Standard Outcome Indicators'!$B$2:$B$708,0))</f>
        <v>#N/A</v>
      </c>
    </row>
    <row r="237" spans="1:59" ht="121.5">
      <c r="A237" s="387" t="s">
        <v>2132</v>
      </c>
      <c r="B237" s="388" t="s">
        <v>2415</v>
      </c>
      <c r="C237" s="344" t="s">
        <v>2450</v>
      </c>
      <c r="D237" s="438" t="s">
        <v>2451</v>
      </c>
      <c r="E237" s="345" t="s">
        <v>2452</v>
      </c>
      <c r="F237" s="433"/>
      <c r="G237" s="433"/>
      <c r="H237" s="433"/>
      <c r="I237" s="478" t="e">
        <v>#N/A</v>
      </c>
      <c r="J237" s="478" t="e">
        <v>#N/A</v>
      </c>
      <c r="K237" s="478" t="e">
        <v>#N/A</v>
      </c>
      <c r="L237" s="478" t="e">
        <v>#N/A</v>
      </c>
      <c r="M237" s="478" t="e">
        <v>#N/A</v>
      </c>
      <c r="N237" s="478"/>
      <c r="O237" s="345"/>
      <c r="P237" s="345" t="str">
        <f t="shared" ref="P237:P254" si="26">IF(F237="Yes", IF(Q237="", D237, Q237), "")</f>
        <v/>
      </c>
      <c r="R237" s="345"/>
      <c r="S237" s="433" t="str">
        <f t="shared" si="22"/>
        <v/>
      </c>
      <c r="T237" s="361" t="s">
        <v>16</v>
      </c>
      <c r="U237" s="361" t="s">
        <v>63</v>
      </c>
      <c r="V237" s="344" t="s">
        <v>2453</v>
      </c>
      <c r="W237" s="433" t="s">
        <v>63</v>
      </c>
      <c r="X237" s="433" t="s">
        <v>63</v>
      </c>
      <c r="Y237" s="361">
        <v>2020</v>
      </c>
      <c r="Z237" s="361" t="s">
        <v>2454</v>
      </c>
      <c r="AA237" s="345" t="s">
        <v>2455</v>
      </c>
      <c r="AB237" s="361" t="str">
        <f t="shared" si="19"/>
        <v>3.7.1</v>
      </c>
      <c r="AC237" s="433" t="s">
        <v>63</v>
      </c>
      <c r="AD237" s="433" t="s">
        <v>63</v>
      </c>
      <c r="AE237" s="433" t="s">
        <v>63</v>
      </c>
      <c r="AF237" s="433" t="s">
        <v>63</v>
      </c>
      <c r="AG237" s="361" t="s">
        <v>49</v>
      </c>
      <c r="AH237" s="361" t="s">
        <v>49</v>
      </c>
      <c r="AI237" s="361" t="s">
        <v>49</v>
      </c>
      <c r="AJ237" s="361" t="s">
        <v>49</v>
      </c>
      <c r="AK237" s="361" t="s">
        <v>63</v>
      </c>
      <c r="AL237" s="361" t="s">
        <v>63</v>
      </c>
      <c r="AM237" s="361" t="s">
        <v>63</v>
      </c>
      <c r="AN237" s="361" t="s">
        <v>63</v>
      </c>
      <c r="AO237" s="361" t="s">
        <v>63</v>
      </c>
      <c r="AP237" s="361" t="s">
        <v>63</v>
      </c>
      <c r="AQ237" s="361" t="s">
        <v>63</v>
      </c>
      <c r="AR237" s="361" t="s">
        <v>63</v>
      </c>
      <c r="AS237" s="361" t="s">
        <v>63</v>
      </c>
      <c r="AT237" s="361" t="s">
        <v>63</v>
      </c>
      <c r="AU237" s="361" t="s">
        <v>63</v>
      </c>
      <c r="AV237" s="361" t="s">
        <v>63</v>
      </c>
      <c r="AW237" s="361" t="s">
        <v>63</v>
      </c>
      <c r="AX237" s="361" t="str">
        <f t="shared" si="20"/>
        <v xml:space="preserve">SEX, AGE, RESIDENCE, WEALTH, </v>
      </c>
      <c r="AZ237" s="344" t="e">
        <f>INDEX('Standard Outcome Indicators'!$C$2:$C$900,MATCH(AY237,'Standard Outcome Indicators'!$B$2:$B$708,0))</f>
        <v>#N/A</v>
      </c>
      <c r="BA237" s="344" t="e">
        <f>INDEX('Standard Outcome Indicators'!$F$2:$F$900,MATCH(AY237,'Standard Outcome Indicators'!$B$2:$B$708,0))</f>
        <v>#N/A</v>
      </c>
      <c r="BB237" s="344" t="e">
        <f>INDEX('Standard Outcome Indicators'!$H$2:$H$900,MATCH(AY237,'Standard Outcome Indicators'!$B$2:$B$708,0))</f>
        <v>#N/A</v>
      </c>
      <c r="BC237" s="344" t="e">
        <f>INDEX('Standard Outcome Indicators'!$Q$2:$Q$900,MATCH(AY237,'Standard Outcome Indicators'!$B$2:$B$708,0))</f>
        <v>#N/A</v>
      </c>
      <c r="BD237" s="344" t="e">
        <f>INDEX('Standard Outcome Indicators'!$R$2:$R$900,MATCH(AY237,'Standard Outcome Indicators'!$B$2:$B$708,0))</f>
        <v>#N/A</v>
      </c>
      <c r="BE237" s="344" t="e">
        <f>INDEX('Standard Outcome Indicators'!$S$2:$S$900,MATCH(AY237,'Standard Outcome Indicators'!$B$2:$B$708,0))</f>
        <v>#N/A</v>
      </c>
      <c r="BF237" s="344" t="e">
        <f>INDEX('Standard Outcome Indicators'!$T$2:$T$900,MATCH(AY237,'Standard Outcome Indicators'!$B$2:$B$708,0))</f>
        <v>#N/A</v>
      </c>
      <c r="BG237" s="344" t="e">
        <f>INDEX('Standard Outcome Indicators'!$U$2:$U$900,MATCH(AY237,'Standard Outcome Indicators'!$B$2:$B$708,0))</f>
        <v>#N/A</v>
      </c>
    </row>
    <row r="238" spans="1:59" ht="183">
      <c r="A238" s="387" t="s">
        <v>2132</v>
      </c>
      <c r="B238" s="388" t="s">
        <v>2415</v>
      </c>
      <c r="C238" s="344" t="s">
        <v>2456</v>
      </c>
      <c r="D238" s="438" t="s">
        <v>2457</v>
      </c>
      <c r="E238" s="345" t="s">
        <v>2457</v>
      </c>
      <c r="F238" s="433"/>
      <c r="G238" s="433"/>
      <c r="H238" s="433"/>
      <c r="I238" s="478" t="e">
        <v>#N/A</v>
      </c>
      <c r="J238" s="478" t="e">
        <v>#N/A</v>
      </c>
      <c r="K238" s="478" t="e">
        <v>#N/A</v>
      </c>
      <c r="L238" s="478" t="e">
        <v>#N/A</v>
      </c>
      <c r="M238" s="478" t="e">
        <v>#N/A</v>
      </c>
      <c r="N238" s="478"/>
      <c r="O238" s="345"/>
      <c r="P238" s="345" t="str">
        <f t="shared" si="26"/>
        <v/>
      </c>
      <c r="R238" s="345"/>
      <c r="S238" s="433" t="str">
        <f t="shared" si="22"/>
        <v/>
      </c>
      <c r="T238" s="361" t="s">
        <v>102</v>
      </c>
      <c r="U238" s="361" t="s">
        <v>63</v>
      </c>
      <c r="V238" s="344" t="s">
        <v>2458</v>
      </c>
      <c r="W238" s="433" t="s">
        <v>63</v>
      </c>
      <c r="X238" s="433" t="s">
        <v>63</v>
      </c>
      <c r="Y238" s="361">
        <v>2020</v>
      </c>
      <c r="Z238" s="361" t="s">
        <v>2459</v>
      </c>
      <c r="AA238" s="345" t="s">
        <v>2460</v>
      </c>
      <c r="AB238" s="361" t="str">
        <f t="shared" si="19"/>
        <v/>
      </c>
      <c r="AC238" s="433" t="s">
        <v>63</v>
      </c>
      <c r="AD238" s="433" t="s">
        <v>63</v>
      </c>
      <c r="AE238" s="433" t="s">
        <v>63</v>
      </c>
      <c r="AF238" s="433" t="s">
        <v>63</v>
      </c>
      <c r="AG238" s="361" t="s">
        <v>62</v>
      </c>
      <c r="AH238" s="361" t="s">
        <v>62</v>
      </c>
      <c r="AI238" s="361" t="s">
        <v>49</v>
      </c>
      <c r="AJ238" s="361" t="s">
        <v>49</v>
      </c>
      <c r="AK238" s="361" t="s">
        <v>63</v>
      </c>
      <c r="AL238" s="361" t="s">
        <v>63</v>
      </c>
      <c r="AM238" s="361" t="s">
        <v>63</v>
      </c>
      <c r="AN238" s="361" t="s">
        <v>63</v>
      </c>
      <c r="AO238" s="361" t="s">
        <v>63</v>
      </c>
      <c r="AP238" s="361" t="s">
        <v>63</v>
      </c>
      <c r="AQ238" s="361" t="s">
        <v>63</v>
      </c>
      <c r="AR238" s="361" t="s">
        <v>63</v>
      </c>
      <c r="AS238" s="361" t="s">
        <v>63</v>
      </c>
      <c r="AT238" s="361" t="s">
        <v>63</v>
      </c>
      <c r="AU238" s="361" t="s">
        <v>63</v>
      </c>
      <c r="AV238" s="361" t="s">
        <v>63</v>
      </c>
      <c r="AW238" s="361" t="s">
        <v>63</v>
      </c>
      <c r="AX238" s="361" t="str">
        <f t="shared" si="20"/>
        <v xml:space="preserve">SEX, AGE, RESIDENCE, WEALTH, </v>
      </c>
      <c r="AZ238" s="344" t="e">
        <f>INDEX('Standard Outcome Indicators'!$C$2:$C$900,MATCH(AY238,'Standard Outcome Indicators'!$B$2:$B$708,0))</f>
        <v>#N/A</v>
      </c>
      <c r="BA238" s="344" t="e">
        <f>INDEX('Standard Outcome Indicators'!$F$2:$F$900,MATCH(AY238,'Standard Outcome Indicators'!$B$2:$B$708,0))</f>
        <v>#N/A</v>
      </c>
      <c r="BB238" s="344" t="e">
        <f>INDEX('Standard Outcome Indicators'!$H$2:$H$900,MATCH(AY238,'Standard Outcome Indicators'!$B$2:$B$708,0))</f>
        <v>#N/A</v>
      </c>
      <c r="BC238" s="344" t="e">
        <f>INDEX('Standard Outcome Indicators'!$Q$2:$Q$900,MATCH(AY238,'Standard Outcome Indicators'!$B$2:$B$708,0))</f>
        <v>#N/A</v>
      </c>
      <c r="BD238" s="344" t="e">
        <f>INDEX('Standard Outcome Indicators'!$R$2:$R$900,MATCH(AY238,'Standard Outcome Indicators'!$B$2:$B$708,0))</f>
        <v>#N/A</v>
      </c>
      <c r="BE238" s="344" t="e">
        <f>INDEX('Standard Outcome Indicators'!$S$2:$S$900,MATCH(AY238,'Standard Outcome Indicators'!$B$2:$B$708,0))</f>
        <v>#N/A</v>
      </c>
      <c r="BF238" s="344" t="e">
        <f>INDEX('Standard Outcome Indicators'!$T$2:$T$900,MATCH(AY238,'Standard Outcome Indicators'!$B$2:$B$708,0))</f>
        <v>#N/A</v>
      </c>
      <c r="BG238" s="344" t="e">
        <f>INDEX('Standard Outcome Indicators'!$U$2:$U$900,MATCH(AY238,'Standard Outcome Indicators'!$B$2:$B$708,0))</f>
        <v>#N/A</v>
      </c>
    </row>
    <row r="239" spans="1:59" s="367" customFormat="1" ht="152.25">
      <c r="A239" s="387" t="s">
        <v>2132</v>
      </c>
      <c r="B239" s="388" t="s">
        <v>2415</v>
      </c>
      <c r="C239" s="367" t="s">
        <v>2461</v>
      </c>
      <c r="D239" s="441" t="s">
        <v>2462</v>
      </c>
      <c r="E239" s="364" t="s">
        <v>2463</v>
      </c>
      <c r="F239" s="437"/>
      <c r="G239" s="433"/>
      <c r="H239" s="433"/>
      <c r="I239" s="478" t="e">
        <v>#N/A</v>
      </c>
      <c r="J239" s="478" t="e">
        <v>#N/A</v>
      </c>
      <c r="K239" s="478" t="e">
        <v>#N/A</v>
      </c>
      <c r="L239" s="478" t="e">
        <v>#N/A</v>
      </c>
      <c r="M239" s="478" t="e">
        <v>#N/A</v>
      </c>
      <c r="N239" s="478"/>
      <c r="O239" s="345"/>
      <c r="P239" s="345" t="str">
        <f t="shared" si="26"/>
        <v/>
      </c>
      <c r="Q239" s="345"/>
      <c r="R239" s="364"/>
      <c r="S239" s="433" t="str">
        <f t="shared" si="22"/>
        <v/>
      </c>
      <c r="T239" s="366" t="s">
        <v>101</v>
      </c>
      <c r="U239" s="361" t="s">
        <v>63</v>
      </c>
      <c r="V239" s="344" t="s">
        <v>2464</v>
      </c>
      <c r="W239" s="433" t="s">
        <v>63</v>
      </c>
      <c r="X239" s="433" t="s">
        <v>63</v>
      </c>
      <c r="Y239" s="361">
        <v>2015</v>
      </c>
      <c r="Z239" s="361" t="s">
        <v>1780</v>
      </c>
      <c r="AA239" s="345" t="s">
        <v>2465</v>
      </c>
      <c r="AB239" s="361" t="str">
        <f t="shared" si="19"/>
        <v/>
      </c>
      <c r="AC239" s="433" t="s">
        <v>63</v>
      </c>
      <c r="AD239" s="433" t="s">
        <v>63</v>
      </c>
      <c r="AE239" s="433" t="s">
        <v>63</v>
      </c>
      <c r="AF239" s="433" t="s">
        <v>63</v>
      </c>
      <c r="AG239" s="361" t="s">
        <v>49</v>
      </c>
      <c r="AH239" s="361" t="s">
        <v>49</v>
      </c>
      <c r="AI239" s="361" t="s">
        <v>49</v>
      </c>
      <c r="AJ239" s="361" t="s">
        <v>49</v>
      </c>
      <c r="AK239" s="361" t="s">
        <v>63</v>
      </c>
      <c r="AL239" s="361" t="s">
        <v>63</v>
      </c>
      <c r="AM239" s="361" t="s">
        <v>63</v>
      </c>
      <c r="AN239" s="361" t="s">
        <v>63</v>
      </c>
      <c r="AO239" s="361" t="s">
        <v>63</v>
      </c>
      <c r="AP239" s="361" t="s">
        <v>63</v>
      </c>
      <c r="AQ239" s="361" t="s">
        <v>63</v>
      </c>
      <c r="AR239" s="361" t="s">
        <v>63</v>
      </c>
      <c r="AS239" s="361" t="s">
        <v>63</v>
      </c>
      <c r="AT239" s="361" t="s">
        <v>63</v>
      </c>
      <c r="AU239" s="361" t="s">
        <v>63</v>
      </c>
      <c r="AV239" s="361" t="s">
        <v>63</v>
      </c>
      <c r="AW239" s="361" t="s">
        <v>63</v>
      </c>
      <c r="AX239" s="361" t="str">
        <f t="shared" si="20"/>
        <v xml:space="preserve">SEX, AGE, RESIDENCE, WEALTH, </v>
      </c>
      <c r="AZ239" s="344" t="e">
        <f>INDEX('Standard Outcome Indicators'!$C$2:$C$900,MATCH(AY239,'Standard Outcome Indicators'!$B$2:$B$708,0))</f>
        <v>#N/A</v>
      </c>
      <c r="BA239" s="344" t="e">
        <f>INDEX('Standard Outcome Indicators'!$F$2:$F$900,MATCH(AY239,'Standard Outcome Indicators'!$B$2:$B$708,0))</f>
        <v>#N/A</v>
      </c>
      <c r="BB239" s="344" t="e">
        <f>INDEX('Standard Outcome Indicators'!$H$2:$H$900,MATCH(AY239,'Standard Outcome Indicators'!$B$2:$B$708,0))</f>
        <v>#N/A</v>
      </c>
      <c r="BC239" s="344" t="e">
        <f>INDEX('Standard Outcome Indicators'!$Q$2:$Q$900,MATCH(AY239,'Standard Outcome Indicators'!$B$2:$B$708,0))</f>
        <v>#N/A</v>
      </c>
      <c r="BD239" s="344" t="e">
        <f>INDEX('Standard Outcome Indicators'!$R$2:$R$900,MATCH(AY239,'Standard Outcome Indicators'!$B$2:$B$708,0))</f>
        <v>#N/A</v>
      </c>
      <c r="BE239" s="344" t="e">
        <f>INDEX('Standard Outcome Indicators'!$S$2:$S$900,MATCH(AY239,'Standard Outcome Indicators'!$B$2:$B$708,0))</f>
        <v>#N/A</v>
      </c>
      <c r="BF239" s="344" t="e">
        <f>INDEX('Standard Outcome Indicators'!$T$2:$T$900,MATCH(AY239,'Standard Outcome Indicators'!$B$2:$B$708,0))</f>
        <v>#N/A</v>
      </c>
      <c r="BG239" s="344" t="e">
        <f>INDEX('Standard Outcome Indicators'!$U$2:$U$900,MATCH(AY239,'Standard Outcome Indicators'!$B$2:$B$708,0))</f>
        <v>#N/A</v>
      </c>
    </row>
    <row r="240" spans="1:59" s="367" customFormat="1" ht="137.25">
      <c r="A240" s="387" t="s">
        <v>2132</v>
      </c>
      <c r="B240" s="388" t="s">
        <v>2415</v>
      </c>
      <c r="C240" s="367" t="s">
        <v>2466</v>
      </c>
      <c r="D240" s="441" t="s">
        <v>2467</v>
      </c>
      <c r="E240" s="364" t="s">
        <v>2468</v>
      </c>
      <c r="F240" s="437"/>
      <c r="G240" s="433"/>
      <c r="H240" s="433"/>
      <c r="I240" s="478" t="e">
        <v>#N/A</v>
      </c>
      <c r="J240" s="478" t="e">
        <v>#N/A</v>
      </c>
      <c r="K240" s="478" t="e">
        <v>#N/A</v>
      </c>
      <c r="L240" s="478" t="e">
        <v>#N/A</v>
      </c>
      <c r="M240" s="478" t="e">
        <v>#N/A</v>
      </c>
      <c r="N240" s="478"/>
      <c r="O240" s="345"/>
      <c r="P240" s="345" t="str">
        <f t="shared" si="26"/>
        <v/>
      </c>
      <c r="Q240" s="345"/>
      <c r="R240" s="364"/>
      <c r="S240" s="433" t="str">
        <f t="shared" si="22"/>
        <v/>
      </c>
      <c r="T240" s="366" t="s">
        <v>101</v>
      </c>
      <c r="U240" s="361" t="s">
        <v>63</v>
      </c>
      <c r="V240" s="344" t="s">
        <v>2469</v>
      </c>
      <c r="W240" s="433" t="s">
        <v>63</v>
      </c>
      <c r="X240" s="433" t="s">
        <v>63</v>
      </c>
      <c r="Y240" s="361">
        <v>2014</v>
      </c>
      <c r="Z240" s="361" t="s">
        <v>1827</v>
      </c>
      <c r="AA240" s="345" t="s">
        <v>2470</v>
      </c>
      <c r="AB240" s="361" t="str">
        <f t="shared" si="19"/>
        <v/>
      </c>
      <c r="AC240" s="433" t="s">
        <v>63</v>
      </c>
      <c r="AD240" s="433" t="s">
        <v>63</v>
      </c>
      <c r="AE240" s="433" t="s">
        <v>63</v>
      </c>
      <c r="AF240" s="433" t="s">
        <v>63</v>
      </c>
      <c r="AG240" s="361" t="s">
        <v>49</v>
      </c>
      <c r="AH240" s="361" t="s">
        <v>49</v>
      </c>
      <c r="AI240" s="361" t="s">
        <v>49</v>
      </c>
      <c r="AJ240" s="361" t="s">
        <v>49</v>
      </c>
      <c r="AK240" s="361" t="s">
        <v>63</v>
      </c>
      <c r="AL240" s="361" t="s">
        <v>63</v>
      </c>
      <c r="AM240" s="361" t="s">
        <v>63</v>
      </c>
      <c r="AN240" s="361" t="s">
        <v>63</v>
      </c>
      <c r="AO240" s="361" t="s">
        <v>63</v>
      </c>
      <c r="AP240" s="361" t="s">
        <v>63</v>
      </c>
      <c r="AQ240" s="361" t="s">
        <v>63</v>
      </c>
      <c r="AR240" s="361" t="s">
        <v>63</v>
      </c>
      <c r="AS240" s="361" t="s">
        <v>63</v>
      </c>
      <c r="AT240" s="361" t="s">
        <v>63</v>
      </c>
      <c r="AU240" s="361" t="s">
        <v>63</v>
      </c>
      <c r="AV240" s="361" t="s">
        <v>63</v>
      </c>
      <c r="AW240" s="361" t="s">
        <v>63</v>
      </c>
      <c r="AX240" s="361" t="str">
        <f t="shared" si="20"/>
        <v xml:space="preserve">SEX, AGE, RESIDENCE, WEALTH, </v>
      </c>
      <c r="AZ240" s="344" t="e">
        <f>INDEX('Standard Outcome Indicators'!$C$2:$C$900,MATCH(AY240,'Standard Outcome Indicators'!$B$2:$B$708,0))</f>
        <v>#N/A</v>
      </c>
      <c r="BA240" s="344" t="e">
        <f>INDEX('Standard Outcome Indicators'!$F$2:$F$900,MATCH(AY240,'Standard Outcome Indicators'!$B$2:$B$708,0))</f>
        <v>#N/A</v>
      </c>
      <c r="BB240" s="344" t="e">
        <f>INDEX('Standard Outcome Indicators'!$H$2:$H$900,MATCH(AY240,'Standard Outcome Indicators'!$B$2:$B$708,0))</f>
        <v>#N/A</v>
      </c>
      <c r="BC240" s="344" t="e">
        <f>INDEX('Standard Outcome Indicators'!$Q$2:$Q$900,MATCH(AY240,'Standard Outcome Indicators'!$B$2:$B$708,0))</f>
        <v>#N/A</v>
      </c>
      <c r="BD240" s="344" t="e">
        <f>INDEX('Standard Outcome Indicators'!$R$2:$R$900,MATCH(AY240,'Standard Outcome Indicators'!$B$2:$B$708,0))</f>
        <v>#N/A</v>
      </c>
      <c r="BE240" s="344" t="e">
        <f>INDEX('Standard Outcome Indicators'!$S$2:$S$900,MATCH(AY240,'Standard Outcome Indicators'!$B$2:$B$708,0))</f>
        <v>#N/A</v>
      </c>
      <c r="BF240" s="344" t="e">
        <f>INDEX('Standard Outcome Indicators'!$T$2:$T$900,MATCH(AY240,'Standard Outcome Indicators'!$B$2:$B$708,0))</f>
        <v>#N/A</v>
      </c>
      <c r="BG240" s="344" t="e">
        <f>INDEX('Standard Outcome Indicators'!$U$2:$U$900,MATCH(AY240,'Standard Outcome Indicators'!$B$2:$B$708,0))</f>
        <v>#N/A</v>
      </c>
    </row>
    <row r="241" spans="1:59" s="367" customFormat="1" ht="137.25">
      <c r="A241" s="387" t="s">
        <v>2132</v>
      </c>
      <c r="B241" s="388" t="s">
        <v>2415</v>
      </c>
      <c r="C241" s="367" t="s">
        <v>2471</v>
      </c>
      <c r="D241" s="441" t="s">
        <v>2472</v>
      </c>
      <c r="E241" s="364" t="s">
        <v>2473</v>
      </c>
      <c r="F241" s="437"/>
      <c r="G241" s="433"/>
      <c r="H241" s="433"/>
      <c r="I241" s="478" t="e">
        <v>#N/A</v>
      </c>
      <c r="J241" s="478" t="e">
        <v>#N/A</v>
      </c>
      <c r="K241" s="478" t="e">
        <v>#N/A</v>
      </c>
      <c r="L241" s="478" t="e">
        <v>#N/A</v>
      </c>
      <c r="M241" s="478" t="e">
        <v>#N/A</v>
      </c>
      <c r="N241" s="478"/>
      <c r="O241" s="345"/>
      <c r="P241" s="345" t="str">
        <f t="shared" si="26"/>
        <v/>
      </c>
      <c r="Q241" s="345"/>
      <c r="R241" s="364"/>
      <c r="S241" s="433" t="str">
        <f t="shared" si="22"/>
        <v/>
      </c>
      <c r="T241" s="366" t="s">
        <v>101</v>
      </c>
      <c r="U241" s="361" t="s">
        <v>63</v>
      </c>
      <c r="V241" s="344" t="s">
        <v>2474</v>
      </c>
      <c r="W241" s="433" t="s">
        <v>63</v>
      </c>
      <c r="X241" s="433" t="s">
        <v>63</v>
      </c>
      <c r="Y241" s="361">
        <v>2014</v>
      </c>
      <c r="Z241" s="361" t="s">
        <v>1827</v>
      </c>
      <c r="AA241" s="345" t="s">
        <v>2470</v>
      </c>
      <c r="AB241" s="361" t="str">
        <f t="shared" ref="AB241:AB304" si="27">IFERROR(MID(D241, FIND("- SDG ", D241) + 6, LEN(D241) - FIND("- SDG ", D241) - 5), "")</f>
        <v/>
      </c>
      <c r="AC241" s="433" t="s">
        <v>63</v>
      </c>
      <c r="AD241" s="433" t="s">
        <v>63</v>
      </c>
      <c r="AE241" s="433" t="s">
        <v>63</v>
      </c>
      <c r="AF241" s="433" t="s">
        <v>63</v>
      </c>
      <c r="AG241" s="361" t="s">
        <v>49</v>
      </c>
      <c r="AH241" s="361" t="s">
        <v>49</v>
      </c>
      <c r="AI241" s="361" t="s">
        <v>49</v>
      </c>
      <c r="AJ241" s="361" t="s">
        <v>49</v>
      </c>
      <c r="AK241" s="361" t="s">
        <v>63</v>
      </c>
      <c r="AL241" s="361" t="s">
        <v>63</v>
      </c>
      <c r="AM241" s="361" t="s">
        <v>63</v>
      </c>
      <c r="AN241" s="361" t="s">
        <v>63</v>
      </c>
      <c r="AO241" s="361" t="s">
        <v>63</v>
      </c>
      <c r="AP241" s="361" t="s">
        <v>63</v>
      </c>
      <c r="AQ241" s="361" t="s">
        <v>63</v>
      </c>
      <c r="AR241" s="361" t="s">
        <v>63</v>
      </c>
      <c r="AS241" s="361" t="s">
        <v>63</v>
      </c>
      <c r="AT241" s="361" t="s">
        <v>63</v>
      </c>
      <c r="AU241" s="361" t="s">
        <v>63</v>
      </c>
      <c r="AV241" s="361" t="s">
        <v>63</v>
      </c>
      <c r="AW241" s="361" t="s">
        <v>63</v>
      </c>
      <c r="AX241" s="361" t="str">
        <f t="shared" ref="AX241:AX304" si="28">_xlfn.CONCAT(
    IF(OR(AG241="YES", AG241="NO"), $AG$2 &amp; ", ", ""),
    IF(OR(AH241="YES", AH241="NO"), $AH$2 &amp; ", ", ""),
    IF(OR(AI241="YES", AI241="NO"), $AI$2 &amp; ", ", ""),
    IF(OR(AJ241="YES", AJ241="NO"), $AJ$2 &amp; ", ", ""),
    IF(OR(AK241="YES", AK241="NO"), $AK$2 &amp; ", ", ""),
    IF(OR(AL241="YES", AL241="NO"), $AL$2 &amp; ", ", ""),
    IF(OR(AM241="YES", AM241="NO"), $AM$2 &amp; ", ", ""),
    IF(OR(AN241="YES", AN241="NO"), $AN$2 &amp; ", ", ""),
    IF(OR(AO241="YES", AO241="NO"), $AO$2 &amp; ", ", ""),
    IF(OR(AP241="YES", AP241="NO"), $AP$2 &amp; ", ", ""),
    IF(OR(AQ241="YES", AQ241="NO"), $AQ$2 &amp; ", ", ""),
    IF(OR(AR241="YES", AR241="NO"), $AR$2 &amp; ", ", ""),
    IF(OR(AS241="YES", AS241="NO"), $AS$2 &amp; ", ", ""),
    IF(OR(AT241="YES", AT241="NO"), $AT$2 &amp; ", ", ""),
    IF(OR(AU241="YES", AU241="NO"), $AU$2 &amp; ", ", ""),
    IF(OR(AV241="YES", AV241="NO"), $AV$2, ""),
    IF(AW241&lt;&gt;"", AW241, "")
)</f>
        <v xml:space="preserve">SEX, AGE, RESIDENCE, WEALTH, </v>
      </c>
      <c r="AZ241" s="344" t="e">
        <f>INDEX('Standard Outcome Indicators'!$C$2:$C$900,MATCH(AY241,'Standard Outcome Indicators'!$B$2:$B$708,0))</f>
        <v>#N/A</v>
      </c>
      <c r="BA241" s="344" t="e">
        <f>INDEX('Standard Outcome Indicators'!$F$2:$F$900,MATCH(AY241,'Standard Outcome Indicators'!$B$2:$B$708,0))</f>
        <v>#N/A</v>
      </c>
      <c r="BB241" s="344" t="e">
        <f>INDEX('Standard Outcome Indicators'!$H$2:$H$900,MATCH(AY241,'Standard Outcome Indicators'!$B$2:$B$708,0))</f>
        <v>#N/A</v>
      </c>
      <c r="BC241" s="344" t="e">
        <f>INDEX('Standard Outcome Indicators'!$Q$2:$Q$900,MATCH(AY241,'Standard Outcome Indicators'!$B$2:$B$708,0))</f>
        <v>#N/A</v>
      </c>
      <c r="BD241" s="344" t="e">
        <f>INDEX('Standard Outcome Indicators'!$R$2:$R$900,MATCH(AY241,'Standard Outcome Indicators'!$B$2:$B$708,0))</f>
        <v>#N/A</v>
      </c>
      <c r="BE241" s="344" t="e">
        <f>INDEX('Standard Outcome Indicators'!$S$2:$S$900,MATCH(AY241,'Standard Outcome Indicators'!$B$2:$B$708,0))</f>
        <v>#N/A</v>
      </c>
      <c r="BF241" s="344" t="e">
        <f>INDEX('Standard Outcome Indicators'!$T$2:$T$900,MATCH(AY241,'Standard Outcome Indicators'!$B$2:$B$708,0))</f>
        <v>#N/A</v>
      </c>
      <c r="BG241" s="344" t="e">
        <f>INDEX('Standard Outcome Indicators'!$U$2:$U$900,MATCH(AY241,'Standard Outcome Indicators'!$B$2:$B$708,0))</f>
        <v>#N/A</v>
      </c>
    </row>
    <row r="242" spans="1:59" s="367" customFormat="1" ht="152.25">
      <c r="A242" s="387" t="s">
        <v>2132</v>
      </c>
      <c r="B242" s="388" t="s">
        <v>2415</v>
      </c>
      <c r="C242" s="367" t="s">
        <v>2475</v>
      </c>
      <c r="D242" s="441" t="s">
        <v>2476</v>
      </c>
      <c r="E242" s="364" t="s">
        <v>2477</v>
      </c>
      <c r="F242" s="437"/>
      <c r="G242" s="433"/>
      <c r="H242" s="433"/>
      <c r="I242" s="478" t="e">
        <v>#N/A</v>
      </c>
      <c r="J242" s="478" t="e">
        <v>#N/A</v>
      </c>
      <c r="K242" s="478" t="e">
        <v>#N/A</v>
      </c>
      <c r="L242" s="478" t="e">
        <v>#N/A</v>
      </c>
      <c r="M242" s="478" t="e">
        <v>#N/A</v>
      </c>
      <c r="N242" s="478"/>
      <c r="O242" s="345"/>
      <c r="P242" s="345" t="str">
        <f t="shared" si="26"/>
        <v/>
      </c>
      <c r="Q242" s="345"/>
      <c r="R242" s="364"/>
      <c r="S242" s="433" t="str">
        <f t="shared" si="22"/>
        <v/>
      </c>
      <c r="T242" s="366" t="s">
        <v>101</v>
      </c>
      <c r="U242" s="361" t="s">
        <v>63</v>
      </c>
      <c r="V242" s="344" t="s">
        <v>2478</v>
      </c>
      <c r="W242" s="433" t="s">
        <v>63</v>
      </c>
      <c r="X242" s="433" t="s">
        <v>63</v>
      </c>
      <c r="Y242" s="361">
        <v>2014</v>
      </c>
      <c r="Z242" s="361" t="s">
        <v>2371</v>
      </c>
      <c r="AA242" s="345" t="s">
        <v>2479</v>
      </c>
      <c r="AB242" s="361" t="str">
        <f t="shared" si="27"/>
        <v/>
      </c>
      <c r="AC242" s="433" t="s">
        <v>63</v>
      </c>
      <c r="AD242" s="433" t="s">
        <v>63</v>
      </c>
      <c r="AE242" s="433" t="s">
        <v>63</v>
      </c>
      <c r="AF242" s="433" t="s">
        <v>63</v>
      </c>
      <c r="AG242" s="361" t="s">
        <v>49</v>
      </c>
      <c r="AH242" s="361" t="s">
        <v>49</v>
      </c>
      <c r="AI242" s="361" t="s">
        <v>49</v>
      </c>
      <c r="AJ242" s="361" t="s">
        <v>49</v>
      </c>
      <c r="AK242" s="361" t="s">
        <v>63</v>
      </c>
      <c r="AL242" s="361" t="s">
        <v>63</v>
      </c>
      <c r="AM242" s="361" t="s">
        <v>63</v>
      </c>
      <c r="AN242" s="361" t="s">
        <v>63</v>
      </c>
      <c r="AO242" s="361" t="s">
        <v>63</v>
      </c>
      <c r="AP242" s="361" t="s">
        <v>63</v>
      </c>
      <c r="AQ242" s="361" t="s">
        <v>63</v>
      </c>
      <c r="AR242" s="361" t="s">
        <v>63</v>
      </c>
      <c r="AS242" s="361" t="s">
        <v>63</v>
      </c>
      <c r="AT242" s="361" t="s">
        <v>63</v>
      </c>
      <c r="AU242" s="361" t="s">
        <v>63</v>
      </c>
      <c r="AV242" s="361" t="s">
        <v>63</v>
      </c>
      <c r="AW242" s="361" t="s">
        <v>63</v>
      </c>
      <c r="AX242" s="361" t="str">
        <f t="shared" si="28"/>
        <v xml:space="preserve">SEX, AGE, RESIDENCE, WEALTH, </v>
      </c>
      <c r="AZ242" s="344" t="e">
        <f>INDEX('Standard Outcome Indicators'!$C$2:$C$900,MATCH(AY242,'Standard Outcome Indicators'!$B$2:$B$708,0))</f>
        <v>#N/A</v>
      </c>
      <c r="BA242" s="344" t="e">
        <f>INDEX('Standard Outcome Indicators'!$F$2:$F$900,MATCH(AY242,'Standard Outcome Indicators'!$B$2:$B$708,0))</f>
        <v>#N/A</v>
      </c>
      <c r="BB242" s="344" t="e">
        <f>INDEX('Standard Outcome Indicators'!$H$2:$H$900,MATCH(AY242,'Standard Outcome Indicators'!$B$2:$B$708,0))</f>
        <v>#N/A</v>
      </c>
      <c r="BC242" s="344" t="e">
        <f>INDEX('Standard Outcome Indicators'!$Q$2:$Q$900,MATCH(AY242,'Standard Outcome Indicators'!$B$2:$B$708,0))</f>
        <v>#N/A</v>
      </c>
      <c r="BD242" s="344" t="e">
        <f>INDEX('Standard Outcome Indicators'!$R$2:$R$900,MATCH(AY242,'Standard Outcome Indicators'!$B$2:$B$708,0))</f>
        <v>#N/A</v>
      </c>
      <c r="BE242" s="344" t="e">
        <f>INDEX('Standard Outcome Indicators'!$S$2:$S$900,MATCH(AY242,'Standard Outcome Indicators'!$B$2:$B$708,0))</f>
        <v>#N/A</v>
      </c>
      <c r="BF242" s="344" t="e">
        <f>INDEX('Standard Outcome Indicators'!$T$2:$T$900,MATCH(AY242,'Standard Outcome Indicators'!$B$2:$B$708,0))</f>
        <v>#N/A</v>
      </c>
      <c r="BG242" s="344" t="e">
        <f>INDEX('Standard Outcome Indicators'!$U$2:$U$900,MATCH(AY242,'Standard Outcome Indicators'!$B$2:$B$708,0))</f>
        <v>#N/A</v>
      </c>
    </row>
    <row r="243" spans="1:59" s="367" customFormat="1" ht="137.25">
      <c r="A243" s="387" t="s">
        <v>2132</v>
      </c>
      <c r="B243" s="388" t="s">
        <v>2415</v>
      </c>
      <c r="C243" s="367" t="s">
        <v>2480</v>
      </c>
      <c r="D243" s="441" t="s">
        <v>2481</v>
      </c>
      <c r="E243" s="364" t="s">
        <v>2482</v>
      </c>
      <c r="F243" s="437"/>
      <c r="G243" s="433"/>
      <c r="H243" s="433"/>
      <c r="I243" s="478" t="e">
        <v>#N/A</v>
      </c>
      <c r="J243" s="478" t="e">
        <v>#N/A</v>
      </c>
      <c r="K243" s="478" t="e">
        <v>#N/A</v>
      </c>
      <c r="L243" s="478" t="e">
        <v>#N/A</v>
      </c>
      <c r="M243" s="478" t="e">
        <v>#N/A</v>
      </c>
      <c r="N243" s="478"/>
      <c r="O243" s="345"/>
      <c r="P243" s="345" t="str">
        <f t="shared" si="26"/>
        <v/>
      </c>
      <c r="Q243" s="345"/>
      <c r="R243" s="364"/>
      <c r="S243" s="433" t="str">
        <f t="shared" si="22"/>
        <v/>
      </c>
      <c r="T243" s="366" t="s">
        <v>101</v>
      </c>
      <c r="U243" s="361" t="s">
        <v>63</v>
      </c>
      <c r="V243" s="344" t="s">
        <v>2483</v>
      </c>
      <c r="W243" s="433" t="s">
        <v>63</v>
      </c>
      <c r="X243" s="433" t="s">
        <v>63</v>
      </c>
      <c r="Y243" s="361">
        <v>2014</v>
      </c>
      <c r="Z243" s="361" t="s">
        <v>1887</v>
      </c>
      <c r="AA243" s="345" t="s">
        <v>2484</v>
      </c>
      <c r="AB243" s="361" t="str">
        <f t="shared" si="27"/>
        <v/>
      </c>
      <c r="AC243" s="433" t="s">
        <v>63</v>
      </c>
      <c r="AD243" s="433" t="s">
        <v>63</v>
      </c>
      <c r="AE243" s="433" t="s">
        <v>63</v>
      </c>
      <c r="AF243" s="433" t="s">
        <v>63</v>
      </c>
      <c r="AG243" s="361" t="s">
        <v>49</v>
      </c>
      <c r="AH243" s="361" t="s">
        <v>49</v>
      </c>
      <c r="AI243" s="361" t="s">
        <v>49</v>
      </c>
      <c r="AJ243" s="361" t="s">
        <v>49</v>
      </c>
      <c r="AK243" s="361" t="s">
        <v>63</v>
      </c>
      <c r="AL243" s="361" t="s">
        <v>63</v>
      </c>
      <c r="AM243" s="361" t="s">
        <v>63</v>
      </c>
      <c r="AN243" s="361" t="s">
        <v>63</v>
      </c>
      <c r="AO243" s="361" t="s">
        <v>63</v>
      </c>
      <c r="AP243" s="361" t="s">
        <v>63</v>
      </c>
      <c r="AQ243" s="361" t="s">
        <v>63</v>
      </c>
      <c r="AR243" s="361" t="s">
        <v>63</v>
      </c>
      <c r="AS243" s="361" t="s">
        <v>63</v>
      </c>
      <c r="AT243" s="361" t="s">
        <v>63</v>
      </c>
      <c r="AU243" s="361" t="s">
        <v>63</v>
      </c>
      <c r="AV243" s="361" t="s">
        <v>63</v>
      </c>
      <c r="AW243" s="361" t="s">
        <v>63</v>
      </c>
      <c r="AX243" s="361" t="str">
        <f t="shared" si="28"/>
        <v xml:space="preserve">SEX, AGE, RESIDENCE, WEALTH, </v>
      </c>
      <c r="AZ243" s="344" t="e">
        <f>INDEX('Standard Outcome Indicators'!$C$2:$C$900,MATCH(AY243,'Standard Outcome Indicators'!$B$2:$B$708,0))</f>
        <v>#N/A</v>
      </c>
      <c r="BA243" s="344" t="e">
        <f>INDEX('Standard Outcome Indicators'!$F$2:$F$900,MATCH(AY243,'Standard Outcome Indicators'!$B$2:$B$708,0))</f>
        <v>#N/A</v>
      </c>
      <c r="BB243" s="344" t="e">
        <f>INDEX('Standard Outcome Indicators'!$H$2:$H$900,MATCH(AY243,'Standard Outcome Indicators'!$B$2:$B$708,0))</f>
        <v>#N/A</v>
      </c>
      <c r="BC243" s="344" t="e">
        <f>INDEX('Standard Outcome Indicators'!$Q$2:$Q$900,MATCH(AY243,'Standard Outcome Indicators'!$B$2:$B$708,0))</f>
        <v>#N/A</v>
      </c>
      <c r="BD243" s="344" t="e">
        <f>INDEX('Standard Outcome Indicators'!$R$2:$R$900,MATCH(AY243,'Standard Outcome Indicators'!$B$2:$B$708,0))</f>
        <v>#N/A</v>
      </c>
      <c r="BE243" s="344" t="e">
        <f>INDEX('Standard Outcome Indicators'!$S$2:$S$900,MATCH(AY243,'Standard Outcome Indicators'!$B$2:$B$708,0))</f>
        <v>#N/A</v>
      </c>
      <c r="BF243" s="344" t="e">
        <f>INDEX('Standard Outcome Indicators'!$T$2:$T$900,MATCH(AY243,'Standard Outcome Indicators'!$B$2:$B$708,0))</f>
        <v>#N/A</v>
      </c>
      <c r="BG243" s="344" t="e">
        <f>INDEX('Standard Outcome Indicators'!$U$2:$U$900,MATCH(AY243,'Standard Outcome Indicators'!$B$2:$B$708,0))</f>
        <v>#N/A</v>
      </c>
    </row>
    <row r="244" spans="1:59" ht="152.25">
      <c r="A244" s="387" t="s">
        <v>2132</v>
      </c>
      <c r="B244" s="388" t="s">
        <v>2415</v>
      </c>
      <c r="C244" s="344" t="s">
        <v>2485</v>
      </c>
      <c r="D244" s="438" t="s">
        <v>2486</v>
      </c>
      <c r="E244" s="345" t="s">
        <v>2487</v>
      </c>
      <c r="F244" s="433"/>
      <c r="G244" s="433"/>
      <c r="H244" s="433"/>
      <c r="I244" s="478" t="e">
        <v>#N/A</v>
      </c>
      <c r="J244" s="478" t="e">
        <v>#N/A</v>
      </c>
      <c r="K244" s="478" t="e">
        <v>#N/A</v>
      </c>
      <c r="L244" s="478" t="e">
        <v>#N/A</v>
      </c>
      <c r="M244" s="478" t="e">
        <v>#N/A</v>
      </c>
      <c r="N244" s="478"/>
      <c r="O244" s="345"/>
      <c r="P244" s="345" t="str">
        <f t="shared" si="26"/>
        <v/>
      </c>
      <c r="R244" s="345"/>
      <c r="S244" s="433" t="str">
        <f t="shared" si="22"/>
        <v/>
      </c>
      <c r="T244" s="361" t="s">
        <v>2447</v>
      </c>
      <c r="U244" s="361" t="s">
        <v>63</v>
      </c>
      <c r="V244" s="344" t="s">
        <v>2448</v>
      </c>
      <c r="W244" s="433" t="s">
        <v>63</v>
      </c>
      <c r="X244" s="433" t="s">
        <v>63</v>
      </c>
      <c r="Y244" s="361">
        <v>2018</v>
      </c>
      <c r="Z244" s="361" t="s">
        <v>1780</v>
      </c>
      <c r="AA244" s="345" t="s">
        <v>2449</v>
      </c>
      <c r="AB244" s="361" t="str">
        <f t="shared" si="27"/>
        <v/>
      </c>
      <c r="AC244" s="433" t="s">
        <v>63</v>
      </c>
      <c r="AD244" s="433" t="s">
        <v>63</v>
      </c>
      <c r="AE244" s="433" t="s">
        <v>63</v>
      </c>
      <c r="AF244" s="433" t="s">
        <v>63</v>
      </c>
      <c r="AG244" s="361" t="s">
        <v>62</v>
      </c>
      <c r="AH244" s="361" t="s">
        <v>49</v>
      </c>
      <c r="AI244" s="361" t="s">
        <v>49</v>
      </c>
      <c r="AJ244" s="361" t="s">
        <v>62</v>
      </c>
      <c r="AK244" s="361" t="s">
        <v>63</v>
      </c>
      <c r="AL244" s="361" t="s">
        <v>63</v>
      </c>
      <c r="AM244" s="361" t="s">
        <v>63</v>
      </c>
      <c r="AN244" s="361" t="s">
        <v>63</v>
      </c>
      <c r="AO244" s="361" t="s">
        <v>63</v>
      </c>
      <c r="AP244" s="361" t="s">
        <v>63</v>
      </c>
      <c r="AQ244" s="361" t="s">
        <v>63</v>
      </c>
      <c r="AR244" s="361" t="s">
        <v>63</v>
      </c>
      <c r="AS244" s="361" t="s">
        <v>63</v>
      </c>
      <c r="AT244" s="361" t="s">
        <v>63</v>
      </c>
      <c r="AU244" s="361" t="s">
        <v>63</v>
      </c>
      <c r="AV244" s="361" t="s">
        <v>63</v>
      </c>
      <c r="AW244" s="361" t="s">
        <v>63</v>
      </c>
      <c r="AX244" s="361" t="str">
        <f t="shared" si="28"/>
        <v xml:space="preserve">SEX, AGE, RESIDENCE, WEALTH, </v>
      </c>
      <c r="AZ244" s="344" t="e">
        <f>INDEX('Standard Outcome Indicators'!$C$2:$C$900,MATCH(AY244,'Standard Outcome Indicators'!$B$2:$B$708,0))</f>
        <v>#N/A</v>
      </c>
      <c r="BA244" s="344" t="e">
        <f>INDEX('Standard Outcome Indicators'!$F$2:$F$900,MATCH(AY244,'Standard Outcome Indicators'!$B$2:$B$708,0))</f>
        <v>#N/A</v>
      </c>
      <c r="BB244" s="344" t="e">
        <f>INDEX('Standard Outcome Indicators'!$H$2:$H$900,MATCH(AY244,'Standard Outcome Indicators'!$B$2:$B$708,0))</f>
        <v>#N/A</v>
      </c>
      <c r="BC244" s="344" t="e">
        <f>INDEX('Standard Outcome Indicators'!$Q$2:$Q$900,MATCH(AY244,'Standard Outcome Indicators'!$B$2:$B$708,0))</f>
        <v>#N/A</v>
      </c>
      <c r="BD244" s="344" t="e">
        <f>INDEX('Standard Outcome Indicators'!$R$2:$R$900,MATCH(AY244,'Standard Outcome Indicators'!$B$2:$B$708,0))</f>
        <v>#N/A</v>
      </c>
      <c r="BE244" s="344" t="e">
        <f>INDEX('Standard Outcome Indicators'!$S$2:$S$900,MATCH(AY244,'Standard Outcome Indicators'!$B$2:$B$708,0))</f>
        <v>#N/A</v>
      </c>
      <c r="BF244" s="344" t="e">
        <f>INDEX('Standard Outcome Indicators'!$T$2:$T$900,MATCH(AY244,'Standard Outcome Indicators'!$B$2:$B$708,0))</f>
        <v>#N/A</v>
      </c>
      <c r="BG244" s="344" t="e">
        <f>INDEX('Standard Outcome Indicators'!$U$2:$U$900,MATCH(AY244,'Standard Outcome Indicators'!$B$2:$B$708,0))</f>
        <v>#N/A</v>
      </c>
    </row>
    <row r="245" spans="1:59" ht="106.5">
      <c r="A245" s="387" t="s">
        <v>2132</v>
      </c>
      <c r="B245" s="388" t="s">
        <v>2415</v>
      </c>
      <c r="C245" s="344" t="s">
        <v>2488</v>
      </c>
      <c r="D245" s="438" t="s">
        <v>2489</v>
      </c>
      <c r="E245" s="345" t="s">
        <v>2490</v>
      </c>
      <c r="F245" s="433"/>
      <c r="G245" s="433"/>
      <c r="H245" s="433"/>
      <c r="I245" s="478" t="e">
        <v>#N/A</v>
      </c>
      <c r="J245" s="478" t="e">
        <v>#N/A</v>
      </c>
      <c r="K245" s="478" t="e">
        <v>#N/A</v>
      </c>
      <c r="L245" s="478" t="e">
        <v>#N/A</v>
      </c>
      <c r="M245" s="478" t="e">
        <v>#N/A</v>
      </c>
      <c r="N245" s="478"/>
      <c r="O245" s="345"/>
      <c r="P245" s="345" t="str">
        <f t="shared" si="26"/>
        <v/>
      </c>
      <c r="R245" s="345"/>
      <c r="S245" s="433" t="str">
        <f t="shared" si="22"/>
        <v/>
      </c>
      <c r="T245" s="361" t="s">
        <v>2447</v>
      </c>
      <c r="U245" s="361" t="s">
        <v>63</v>
      </c>
      <c r="V245" s="344" t="s">
        <v>2448</v>
      </c>
      <c r="W245" s="433" t="s">
        <v>63</v>
      </c>
      <c r="X245" s="433" t="s">
        <v>63</v>
      </c>
      <c r="Y245" s="361">
        <v>2017</v>
      </c>
      <c r="Z245" s="361" t="s">
        <v>2491</v>
      </c>
      <c r="AA245" s="345" t="s">
        <v>2492</v>
      </c>
      <c r="AB245" s="361" t="str">
        <f t="shared" si="27"/>
        <v/>
      </c>
      <c r="AC245" s="433" t="s">
        <v>63</v>
      </c>
      <c r="AD245" s="433" t="s">
        <v>63</v>
      </c>
      <c r="AE245" s="433" t="s">
        <v>63</v>
      </c>
      <c r="AF245" s="433" t="s">
        <v>63</v>
      </c>
      <c r="AG245" s="361" t="s">
        <v>62</v>
      </c>
      <c r="AH245" s="361" t="s">
        <v>49</v>
      </c>
      <c r="AI245" s="361" t="s">
        <v>49</v>
      </c>
      <c r="AJ245" s="361" t="s">
        <v>62</v>
      </c>
      <c r="AK245" s="361" t="s">
        <v>63</v>
      </c>
      <c r="AL245" s="361" t="s">
        <v>63</v>
      </c>
      <c r="AM245" s="361" t="s">
        <v>63</v>
      </c>
      <c r="AN245" s="361" t="s">
        <v>63</v>
      </c>
      <c r="AO245" s="361" t="s">
        <v>63</v>
      </c>
      <c r="AP245" s="361" t="s">
        <v>63</v>
      </c>
      <c r="AQ245" s="361" t="s">
        <v>63</v>
      </c>
      <c r="AR245" s="361" t="s">
        <v>63</v>
      </c>
      <c r="AS245" s="361" t="s">
        <v>63</v>
      </c>
      <c r="AT245" s="361" t="s">
        <v>63</v>
      </c>
      <c r="AU245" s="361" t="s">
        <v>63</v>
      </c>
      <c r="AV245" s="361" t="s">
        <v>63</v>
      </c>
      <c r="AW245" s="361" t="s">
        <v>63</v>
      </c>
      <c r="AX245" s="361" t="str">
        <f t="shared" si="28"/>
        <v xml:space="preserve">SEX, AGE, RESIDENCE, WEALTH, </v>
      </c>
      <c r="AZ245" s="344" t="e">
        <f>INDEX('Standard Outcome Indicators'!$C$2:$C$900,MATCH(AY245,'Standard Outcome Indicators'!$B$2:$B$708,0))</f>
        <v>#N/A</v>
      </c>
      <c r="BA245" s="344" t="e">
        <f>INDEX('Standard Outcome Indicators'!$F$2:$F$900,MATCH(AY245,'Standard Outcome Indicators'!$B$2:$B$708,0))</f>
        <v>#N/A</v>
      </c>
      <c r="BB245" s="344" t="e">
        <f>INDEX('Standard Outcome Indicators'!$H$2:$H$900,MATCH(AY245,'Standard Outcome Indicators'!$B$2:$B$708,0))</f>
        <v>#N/A</v>
      </c>
      <c r="BC245" s="344" t="e">
        <f>INDEX('Standard Outcome Indicators'!$Q$2:$Q$900,MATCH(AY245,'Standard Outcome Indicators'!$B$2:$B$708,0))</f>
        <v>#N/A</v>
      </c>
      <c r="BD245" s="344" t="e">
        <f>INDEX('Standard Outcome Indicators'!$R$2:$R$900,MATCH(AY245,'Standard Outcome Indicators'!$B$2:$B$708,0))</f>
        <v>#N/A</v>
      </c>
      <c r="BE245" s="344" t="e">
        <f>INDEX('Standard Outcome Indicators'!$S$2:$S$900,MATCH(AY245,'Standard Outcome Indicators'!$B$2:$B$708,0))</f>
        <v>#N/A</v>
      </c>
      <c r="BF245" s="344" t="e">
        <f>INDEX('Standard Outcome Indicators'!$T$2:$T$900,MATCH(AY245,'Standard Outcome Indicators'!$B$2:$B$708,0))</f>
        <v>#N/A</v>
      </c>
      <c r="BG245" s="344" t="e">
        <f>INDEX('Standard Outcome Indicators'!$U$2:$U$900,MATCH(AY245,'Standard Outcome Indicators'!$B$2:$B$708,0))</f>
        <v>#N/A</v>
      </c>
    </row>
    <row r="246" spans="1:59" ht="152.25">
      <c r="A246" s="387" t="s">
        <v>2132</v>
      </c>
      <c r="B246" s="388" t="s">
        <v>2415</v>
      </c>
      <c r="C246" s="344" t="s">
        <v>2493</v>
      </c>
      <c r="D246" s="438" t="s">
        <v>2494</v>
      </c>
      <c r="E246" s="345" t="s">
        <v>2495</v>
      </c>
      <c r="F246" s="433"/>
      <c r="G246" s="433"/>
      <c r="H246" s="433"/>
      <c r="I246" s="478" t="e">
        <v>#N/A</v>
      </c>
      <c r="J246" s="478" t="e">
        <v>#N/A</v>
      </c>
      <c r="K246" s="478" t="e">
        <v>#N/A</v>
      </c>
      <c r="L246" s="478" t="e">
        <v>#N/A</v>
      </c>
      <c r="M246" s="478" t="e">
        <v>#N/A</v>
      </c>
      <c r="N246" s="478"/>
      <c r="O246" s="345"/>
      <c r="P246" s="345" t="str">
        <f t="shared" si="26"/>
        <v/>
      </c>
      <c r="R246" s="345"/>
      <c r="S246" s="433" t="str">
        <f t="shared" si="22"/>
        <v/>
      </c>
      <c r="T246" s="361" t="s">
        <v>2447</v>
      </c>
      <c r="U246" s="361" t="s">
        <v>63</v>
      </c>
      <c r="V246" s="344" t="s">
        <v>2448</v>
      </c>
      <c r="W246" s="433" t="s">
        <v>63</v>
      </c>
      <c r="X246" s="433" t="s">
        <v>63</v>
      </c>
      <c r="Y246" s="361">
        <v>2018</v>
      </c>
      <c r="Z246" s="361" t="s">
        <v>2371</v>
      </c>
      <c r="AA246" s="345" t="s">
        <v>2496</v>
      </c>
      <c r="AB246" s="361" t="str">
        <f t="shared" si="27"/>
        <v/>
      </c>
      <c r="AC246" s="433" t="s">
        <v>63</v>
      </c>
      <c r="AD246" s="433" t="s">
        <v>63</v>
      </c>
      <c r="AE246" s="433" t="s">
        <v>63</v>
      </c>
      <c r="AF246" s="433" t="s">
        <v>63</v>
      </c>
      <c r="AG246" s="361" t="s">
        <v>62</v>
      </c>
      <c r="AH246" s="361" t="s">
        <v>49</v>
      </c>
      <c r="AI246" s="361" t="s">
        <v>49</v>
      </c>
      <c r="AJ246" s="361" t="s">
        <v>62</v>
      </c>
      <c r="AK246" s="361" t="s">
        <v>63</v>
      </c>
      <c r="AL246" s="361" t="s">
        <v>63</v>
      </c>
      <c r="AM246" s="361" t="s">
        <v>63</v>
      </c>
      <c r="AN246" s="361" t="s">
        <v>63</v>
      </c>
      <c r="AO246" s="361" t="s">
        <v>63</v>
      </c>
      <c r="AP246" s="361" t="s">
        <v>63</v>
      </c>
      <c r="AQ246" s="361" t="s">
        <v>63</v>
      </c>
      <c r="AR246" s="361" t="s">
        <v>63</v>
      </c>
      <c r="AS246" s="361" t="s">
        <v>63</v>
      </c>
      <c r="AT246" s="361" t="s">
        <v>63</v>
      </c>
      <c r="AU246" s="361" t="s">
        <v>63</v>
      </c>
      <c r="AV246" s="361" t="s">
        <v>63</v>
      </c>
      <c r="AW246" s="361" t="s">
        <v>63</v>
      </c>
      <c r="AX246" s="361" t="str">
        <f t="shared" si="28"/>
        <v xml:space="preserve">SEX, AGE, RESIDENCE, WEALTH, </v>
      </c>
      <c r="AZ246" s="344" t="e">
        <f>INDEX('Standard Outcome Indicators'!$C$2:$C$900,MATCH(AY246,'Standard Outcome Indicators'!$B$2:$B$708,0))</f>
        <v>#N/A</v>
      </c>
      <c r="BA246" s="344" t="e">
        <f>INDEX('Standard Outcome Indicators'!$F$2:$F$900,MATCH(AY246,'Standard Outcome Indicators'!$B$2:$B$708,0))</f>
        <v>#N/A</v>
      </c>
      <c r="BB246" s="344" t="e">
        <f>INDEX('Standard Outcome Indicators'!$H$2:$H$900,MATCH(AY246,'Standard Outcome Indicators'!$B$2:$B$708,0))</f>
        <v>#N/A</v>
      </c>
      <c r="BC246" s="344" t="e">
        <f>INDEX('Standard Outcome Indicators'!$Q$2:$Q$900,MATCH(AY246,'Standard Outcome Indicators'!$B$2:$B$708,0))</f>
        <v>#N/A</v>
      </c>
      <c r="BD246" s="344" t="e">
        <f>INDEX('Standard Outcome Indicators'!$R$2:$R$900,MATCH(AY246,'Standard Outcome Indicators'!$B$2:$B$708,0))</f>
        <v>#N/A</v>
      </c>
      <c r="BE246" s="344" t="e">
        <f>INDEX('Standard Outcome Indicators'!$S$2:$S$900,MATCH(AY246,'Standard Outcome Indicators'!$B$2:$B$708,0))</f>
        <v>#N/A</v>
      </c>
      <c r="BF246" s="344" t="e">
        <f>INDEX('Standard Outcome Indicators'!$T$2:$T$900,MATCH(AY246,'Standard Outcome Indicators'!$B$2:$B$708,0))</f>
        <v>#N/A</v>
      </c>
      <c r="BG246" s="344" t="e">
        <f>INDEX('Standard Outcome Indicators'!$U$2:$U$900,MATCH(AY246,'Standard Outcome Indicators'!$B$2:$B$708,0))</f>
        <v>#N/A</v>
      </c>
    </row>
    <row r="247" spans="1:59" ht="152.25">
      <c r="A247" s="387" t="s">
        <v>2132</v>
      </c>
      <c r="B247" s="388" t="s">
        <v>2415</v>
      </c>
      <c r="C247" s="344" t="s">
        <v>2497</v>
      </c>
      <c r="D247" s="438" t="s">
        <v>2498</v>
      </c>
      <c r="E247" s="345" t="s">
        <v>2499</v>
      </c>
      <c r="F247" s="433"/>
      <c r="G247" s="433"/>
      <c r="H247" s="433"/>
      <c r="I247" s="478" t="e">
        <v>#N/A</v>
      </c>
      <c r="J247" s="478" t="e">
        <v>#N/A</v>
      </c>
      <c r="K247" s="478" t="e">
        <v>#N/A</v>
      </c>
      <c r="L247" s="478" t="e">
        <v>#N/A</v>
      </c>
      <c r="M247" s="478" t="e">
        <v>#N/A</v>
      </c>
      <c r="N247" s="478"/>
      <c r="O247" s="345"/>
      <c r="P247" s="345" t="str">
        <f t="shared" si="26"/>
        <v/>
      </c>
      <c r="R247" s="345"/>
      <c r="S247" s="433" t="str">
        <f t="shared" si="22"/>
        <v/>
      </c>
      <c r="T247" s="361" t="s">
        <v>2447</v>
      </c>
      <c r="U247" s="361" t="s">
        <v>63</v>
      </c>
      <c r="V247" s="344" t="s">
        <v>2448</v>
      </c>
      <c r="W247" s="433" t="s">
        <v>63</v>
      </c>
      <c r="X247" s="433" t="s">
        <v>63</v>
      </c>
      <c r="Y247" s="361">
        <v>2018</v>
      </c>
      <c r="Z247" s="361" t="s">
        <v>2371</v>
      </c>
      <c r="AA247" s="345" t="s">
        <v>2500</v>
      </c>
      <c r="AB247" s="361" t="str">
        <f t="shared" si="27"/>
        <v/>
      </c>
      <c r="AC247" s="433" t="s">
        <v>63</v>
      </c>
      <c r="AD247" s="433" t="s">
        <v>63</v>
      </c>
      <c r="AE247" s="433" t="s">
        <v>63</v>
      </c>
      <c r="AF247" s="433" t="s">
        <v>63</v>
      </c>
      <c r="AG247" s="361" t="s">
        <v>62</v>
      </c>
      <c r="AH247" s="361" t="s">
        <v>49</v>
      </c>
      <c r="AI247" s="361" t="s">
        <v>49</v>
      </c>
      <c r="AJ247" s="361" t="s">
        <v>62</v>
      </c>
      <c r="AK247" s="361" t="s">
        <v>63</v>
      </c>
      <c r="AL247" s="361" t="s">
        <v>63</v>
      </c>
      <c r="AM247" s="361" t="s">
        <v>63</v>
      </c>
      <c r="AN247" s="361" t="s">
        <v>63</v>
      </c>
      <c r="AO247" s="361" t="s">
        <v>63</v>
      </c>
      <c r="AP247" s="361" t="s">
        <v>63</v>
      </c>
      <c r="AQ247" s="361" t="s">
        <v>63</v>
      </c>
      <c r="AR247" s="361" t="s">
        <v>63</v>
      </c>
      <c r="AS247" s="361" t="s">
        <v>63</v>
      </c>
      <c r="AT247" s="361" t="s">
        <v>63</v>
      </c>
      <c r="AU247" s="361" t="s">
        <v>63</v>
      </c>
      <c r="AV247" s="361" t="s">
        <v>63</v>
      </c>
      <c r="AW247" s="361" t="s">
        <v>63</v>
      </c>
      <c r="AX247" s="361" t="str">
        <f t="shared" si="28"/>
        <v xml:space="preserve">SEX, AGE, RESIDENCE, WEALTH, </v>
      </c>
      <c r="AZ247" s="344" t="e">
        <f>INDEX('Standard Outcome Indicators'!$C$2:$C$900,MATCH(AY247,'Standard Outcome Indicators'!$B$2:$B$708,0))</f>
        <v>#N/A</v>
      </c>
      <c r="BA247" s="344" t="e">
        <f>INDEX('Standard Outcome Indicators'!$F$2:$F$900,MATCH(AY247,'Standard Outcome Indicators'!$B$2:$B$708,0))</f>
        <v>#N/A</v>
      </c>
      <c r="BB247" s="344" t="e">
        <f>INDEX('Standard Outcome Indicators'!$H$2:$H$900,MATCH(AY247,'Standard Outcome Indicators'!$B$2:$B$708,0))</f>
        <v>#N/A</v>
      </c>
      <c r="BC247" s="344" t="e">
        <f>INDEX('Standard Outcome Indicators'!$Q$2:$Q$900,MATCH(AY247,'Standard Outcome Indicators'!$B$2:$B$708,0))</f>
        <v>#N/A</v>
      </c>
      <c r="BD247" s="344" t="e">
        <f>INDEX('Standard Outcome Indicators'!$R$2:$R$900,MATCH(AY247,'Standard Outcome Indicators'!$B$2:$B$708,0))</f>
        <v>#N/A</v>
      </c>
      <c r="BE247" s="344" t="e">
        <f>INDEX('Standard Outcome Indicators'!$S$2:$S$900,MATCH(AY247,'Standard Outcome Indicators'!$B$2:$B$708,0))</f>
        <v>#N/A</v>
      </c>
      <c r="BF247" s="344" t="e">
        <f>INDEX('Standard Outcome Indicators'!$T$2:$T$900,MATCH(AY247,'Standard Outcome Indicators'!$B$2:$B$708,0))</f>
        <v>#N/A</v>
      </c>
      <c r="BG247" s="344" t="e">
        <f>INDEX('Standard Outcome Indicators'!$U$2:$U$900,MATCH(AY247,'Standard Outcome Indicators'!$B$2:$B$708,0))</f>
        <v>#N/A</v>
      </c>
    </row>
    <row r="248" spans="1:59" ht="152.25">
      <c r="A248" s="387" t="s">
        <v>2132</v>
      </c>
      <c r="B248" s="388" t="s">
        <v>2415</v>
      </c>
      <c r="C248" s="344" t="s">
        <v>2501</v>
      </c>
      <c r="D248" s="438" t="s">
        <v>2502</v>
      </c>
      <c r="E248" s="345" t="s">
        <v>2503</v>
      </c>
      <c r="F248" s="433"/>
      <c r="G248" s="433"/>
      <c r="H248" s="433"/>
      <c r="I248" s="478" t="e">
        <v>#N/A</v>
      </c>
      <c r="J248" s="478" t="e">
        <v>#N/A</v>
      </c>
      <c r="K248" s="478" t="e">
        <v>#N/A</v>
      </c>
      <c r="L248" s="478" t="e">
        <v>#N/A</v>
      </c>
      <c r="M248" s="478" t="e">
        <v>#N/A</v>
      </c>
      <c r="N248" s="478"/>
      <c r="O248" s="345"/>
      <c r="P248" s="345" t="str">
        <f t="shared" si="26"/>
        <v/>
      </c>
      <c r="R248" s="345"/>
      <c r="S248" s="433" t="str">
        <f t="shared" si="22"/>
        <v/>
      </c>
      <c r="T248" s="361" t="s">
        <v>2447</v>
      </c>
      <c r="U248" s="361" t="s">
        <v>63</v>
      </c>
      <c r="V248" s="344" t="s">
        <v>2448</v>
      </c>
      <c r="W248" s="433" t="s">
        <v>63</v>
      </c>
      <c r="X248" s="433" t="s">
        <v>63</v>
      </c>
      <c r="Y248" s="361">
        <v>2018</v>
      </c>
      <c r="Z248" s="361" t="s">
        <v>2371</v>
      </c>
      <c r="AA248" s="345" t="s">
        <v>2500</v>
      </c>
      <c r="AB248" s="361" t="str">
        <f t="shared" si="27"/>
        <v/>
      </c>
      <c r="AC248" s="433" t="s">
        <v>63</v>
      </c>
      <c r="AD248" s="433" t="s">
        <v>63</v>
      </c>
      <c r="AE248" s="433" t="s">
        <v>63</v>
      </c>
      <c r="AF248" s="433" t="s">
        <v>63</v>
      </c>
      <c r="AG248" s="361" t="s">
        <v>62</v>
      </c>
      <c r="AH248" s="361" t="s">
        <v>49</v>
      </c>
      <c r="AI248" s="361" t="s">
        <v>49</v>
      </c>
      <c r="AJ248" s="361" t="s">
        <v>62</v>
      </c>
      <c r="AK248" s="361" t="s">
        <v>63</v>
      </c>
      <c r="AL248" s="361" t="s">
        <v>63</v>
      </c>
      <c r="AM248" s="361" t="s">
        <v>63</v>
      </c>
      <c r="AN248" s="361" t="s">
        <v>63</v>
      </c>
      <c r="AO248" s="361" t="s">
        <v>63</v>
      </c>
      <c r="AP248" s="361" t="s">
        <v>63</v>
      </c>
      <c r="AQ248" s="361" t="s">
        <v>63</v>
      </c>
      <c r="AR248" s="361" t="s">
        <v>63</v>
      </c>
      <c r="AS248" s="361" t="s">
        <v>63</v>
      </c>
      <c r="AT248" s="361" t="s">
        <v>63</v>
      </c>
      <c r="AU248" s="361" t="s">
        <v>63</v>
      </c>
      <c r="AV248" s="361" t="s">
        <v>63</v>
      </c>
      <c r="AW248" s="361" t="s">
        <v>63</v>
      </c>
      <c r="AX248" s="361" t="str">
        <f t="shared" si="28"/>
        <v xml:space="preserve">SEX, AGE, RESIDENCE, WEALTH, </v>
      </c>
      <c r="AZ248" s="344" t="e">
        <f>INDEX('Standard Outcome Indicators'!$C$2:$C$900,MATCH(AY248,'Standard Outcome Indicators'!$B$2:$B$708,0))</f>
        <v>#N/A</v>
      </c>
      <c r="BA248" s="344" t="e">
        <f>INDEX('Standard Outcome Indicators'!$F$2:$F$900,MATCH(AY248,'Standard Outcome Indicators'!$B$2:$B$708,0))</f>
        <v>#N/A</v>
      </c>
      <c r="BB248" s="344" t="e">
        <f>INDEX('Standard Outcome Indicators'!$H$2:$H$900,MATCH(AY248,'Standard Outcome Indicators'!$B$2:$B$708,0))</f>
        <v>#N/A</v>
      </c>
      <c r="BC248" s="344" t="e">
        <f>INDEX('Standard Outcome Indicators'!$Q$2:$Q$900,MATCH(AY248,'Standard Outcome Indicators'!$B$2:$B$708,0))</f>
        <v>#N/A</v>
      </c>
      <c r="BD248" s="344" t="e">
        <f>INDEX('Standard Outcome Indicators'!$R$2:$R$900,MATCH(AY248,'Standard Outcome Indicators'!$B$2:$B$708,0))</f>
        <v>#N/A</v>
      </c>
      <c r="BE248" s="344" t="e">
        <f>INDEX('Standard Outcome Indicators'!$S$2:$S$900,MATCH(AY248,'Standard Outcome Indicators'!$B$2:$B$708,0))</f>
        <v>#N/A</v>
      </c>
      <c r="BF248" s="344" t="e">
        <f>INDEX('Standard Outcome Indicators'!$T$2:$T$900,MATCH(AY248,'Standard Outcome Indicators'!$B$2:$B$708,0))</f>
        <v>#N/A</v>
      </c>
      <c r="BG248" s="344" t="e">
        <f>INDEX('Standard Outcome Indicators'!$U$2:$U$900,MATCH(AY248,'Standard Outcome Indicators'!$B$2:$B$708,0))</f>
        <v>#N/A</v>
      </c>
    </row>
    <row r="249" spans="1:59" ht="152.25">
      <c r="A249" s="387" t="s">
        <v>2132</v>
      </c>
      <c r="B249" s="388" t="s">
        <v>2415</v>
      </c>
      <c r="C249" s="344" t="s">
        <v>2504</v>
      </c>
      <c r="D249" s="438" t="s">
        <v>2505</v>
      </c>
      <c r="E249" s="345" t="s">
        <v>2506</v>
      </c>
      <c r="F249" s="433"/>
      <c r="G249" s="433"/>
      <c r="H249" s="433"/>
      <c r="I249" s="478" t="e">
        <v>#N/A</v>
      </c>
      <c r="J249" s="478" t="e">
        <v>#N/A</v>
      </c>
      <c r="K249" s="478" t="e">
        <v>#N/A</v>
      </c>
      <c r="L249" s="478" t="e">
        <v>#N/A</v>
      </c>
      <c r="M249" s="478" t="e">
        <v>#N/A</v>
      </c>
      <c r="N249" s="478"/>
      <c r="O249" s="345"/>
      <c r="P249" s="345" t="str">
        <f t="shared" si="26"/>
        <v/>
      </c>
      <c r="R249" s="345"/>
      <c r="S249" s="433" t="str">
        <f t="shared" si="22"/>
        <v/>
      </c>
      <c r="T249" s="361" t="s">
        <v>2447</v>
      </c>
      <c r="U249" s="361" t="s">
        <v>63</v>
      </c>
      <c r="V249" s="344" t="s">
        <v>2448</v>
      </c>
      <c r="W249" s="433" t="s">
        <v>63</v>
      </c>
      <c r="X249" s="433" t="s">
        <v>63</v>
      </c>
      <c r="Y249" s="361">
        <v>2018</v>
      </c>
      <c r="Z249" s="361" t="s">
        <v>1780</v>
      </c>
      <c r="AA249" s="345" t="s">
        <v>2449</v>
      </c>
      <c r="AB249" s="361" t="str">
        <f t="shared" si="27"/>
        <v/>
      </c>
      <c r="AC249" s="433" t="s">
        <v>63</v>
      </c>
      <c r="AD249" s="433" t="s">
        <v>63</v>
      </c>
      <c r="AE249" s="433" t="s">
        <v>63</v>
      </c>
      <c r="AF249" s="433" t="s">
        <v>63</v>
      </c>
      <c r="AG249" s="361" t="s">
        <v>62</v>
      </c>
      <c r="AH249" s="361" t="s">
        <v>49</v>
      </c>
      <c r="AI249" s="361" t="s">
        <v>49</v>
      </c>
      <c r="AJ249" s="361" t="s">
        <v>62</v>
      </c>
      <c r="AK249" s="361" t="s">
        <v>63</v>
      </c>
      <c r="AL249" s="361" t="s">
        <v>63</v>
      </c>
      <c r="AM249" s="361" t="s">
        <v>63</v>
      </c>
      <c r="AN249" s="361" t="s">
        <v>63</v>
      </c>
      <c r="AO249" s="361" t="s">
        <v>63</v>
      </c>
      <c r="AP249" s="361" t="s">
        <v>63</v>
      </c>
      <c r="AQ249" s="361" t="s">
        <v>63</v>
      </c>
      <c r="AR249" s="361" t="s">
        <v>63</v>
      </c>
      <c r="AS249" s="361" t="s">
        <v>63</v>
      </c>
      <c r="AT249" s="361" t="s">
        <v>63</v>
      </c>
      <c r="AU249" s="361" t="s">
        <v>63</v>
      </c>
      <c r="AV249" s="361" t="s">
        <v>63</v>
      </c>
      <c r="AW249" s="361" t="s">
        <v>63</v>
      </c>
      <c r="AX249" s="361" t="str">
        <f t="shared" si="28"/>
        <v xml:space="preserve">SEX, AGE, RESIDENCE, WEALTH, </v>
      </c>
      <c r="AZ249" s="344" t="e">
        <f>INDEX('Standard Outcome Indicators'!$C$2:$C$900,MATCH(AY249,'Standard Outcome Indicators'!$B$2:$B$708,0))</f>
        <v>#N/A</v>
      </c>
      <c r="BA249" s="344" t="e">
        <f>INDEX('Standard Outcome Indicators'!$F$2:$F$900,MATCH(AY249,'Standard Outcome Indicators'!$B$2:$B$708,0))</f>
        <v>#N/A</v>
      </c>
      <c r="BB249" s="344" t="e">
        <f>INDEX('Standard Outcome Indicators'!$H$2:$H$900,MATCH(AY249,'Standard Outcome Indicators'!$B$2:$B$708,0))</f>
        <v>#N/A</v>
      </c>
      <c r="BC249" s="344" t="e">
        <f>INDEX('Standard Outcome Indicators'!$Q$2:$Q$900,MATCH(AY249,'Standard Outcome Indicators'!$B$2:$B$708,0))</f>
        <v>#N/A</v>
      </c>
      <c r="BD249" s="344" t="e">
        <f>INDEX('Standard Outcome Indicators'!$R$2:$R$900,MATCH(AY249,'Standard Outcome Indicators'!$B$2:$B$708,0))</f>
        <v>#N/A</v>
      </c>
      <c r="BE249" s="344" t="e">
        <f>INDEX('Standard Outcome Indicators'!$S$2:$S$900,MATCH(AY249,'Standard Outcome Indicators'!$B$2:$B$708,0))</f>
        <v>#N/A</v>
      </c>
      <c r="BF249" s="344" t="e">
        <f>INDEX('Standard Outcome Indicators'!$T$2:$T$900,MATCH(AY249,'Standard Outcome Indicators'!$B$2:$B$708,0))</f>
        <v>#N/A</v>
      </c>
      <c r="BG249" s="344" t="e">
        <f>INDEX('Standard Outcome Indicators'!$U$2:$U$900,MATCH(AY249,'Standard Outcome Indicators'!$B$2:$B$708,0))</f>
        <v>#N/A</v>
      </c>
    </row>
    <row r="250" spans="1:59" ht="152.25">
      <c r="A250" s="387" t="s">
        <v>2132</v>
      </c>
      <c r="B250" s="388" t="s">
        <v>2415</v>
      </c>
      <c r="C250" s="344" t="s">
        <v>2507</v>
      </c>
      <c r="D250" s="438" t="s">
        <v>2508</v>
      </c>
      <c r="E250" s="345" t="s">
        <v>2509</v>
      </c>
      <c r="F250" s="433"/>
      <c r="G250" s="433"/>
      <c r="H250" s="433"/>
      <c r="I250" s="478" t="e">
        <v>#N/A</v>
      </c>
      <c r="J250" s="478" t="e">
        <v>#N/A</v>
      </c>
      <c r="K250" s="478" t="e">
        <v>#N/A</v>
      </c>
      <c r="L250" s="478" t="e">
        <v>#N/A</v>
      </c>
      <c r="M250" s="478" t="e">
        <v>#N/A</v>
      </c>
      <c r="N250" s="478"/>
      <c r="O250" s="345"/>
      <c r="P250" s="345" t="str">
        <f t="shared" si="26"/>
        <v/>
      </c>
      <c r="R250" s="345"/>
      <c r="S250" s="433" t="str">
        <f t="shared" si="22"/>
        <v/>
      </c>
      <c r="T250" s="361" t="s">
        <v>2447</v>
      </c>
      <c r="U250" s="361" t="s">
        <v>63</v>
      </c>
      <c r="V250" s="344" t="s">
        <v>2448</v>
      </c>
      <c r="W250" s="433" t="s">
        <v>63</v>
      </c>
      <c r="X250" s="433" t="s">
        <v>63</v>
      </c>
      <c r="Y250" s="361">
        <v>2018</v>
      </c>
      <c r="Z250" s="361" t="s">
        <v>2371</v>
      </c>
      <c r="AA250" s="345" t="s">
        <v>2500</v>
      </c>
      <c r="AB250" s="361" t="str">
        <f t="shared" si="27"/>
        <v/>
      </c>
      <c r="AC250" s="433" t="s">
        <v>63</v>
      </c>
      <c r="AD250" s="433" t="s">
        <v>63</v>
      </c>
      <c r="AE250" s="433" t="s">
        <v>63</v>
      </c>
      <c r="AF250" s="433" t="s">
        <v>63</v>
      </c>
      <c r="AG250" s="361" t="s">
        <v>62</v>
      </c>
      <c r="AH250" s="361" t="s">
        <v>49</v>
      </c>
      <c r="AI250" s="361" t="s">
        <v>49</v>
      </c>
      <c r="AJ250" s="361" t="s">
        <v>62</v>
      </c>
      <c r="AK250" s="361" t="s">
        <v>63</v>
      </c>
      <c r="AL250" s="361" t="s">
        <v>63</v>
      </c>
      <c r="AM250" s="361" t="s">
        <v>63</v>
      </c>
      <c r="AN250" s="361" t="s">
        <v>63</v>
      </c>
      <c r="AO250" s="361" t="s">
        <v>63</v>
      </c>
      <c r="AP250" s="361" t="s">
        <v>63</v>
      </c>
      <c r="AQ250" s="361" t="s">
        <v>63</v>
      </c>
      <c r="AR250" s="361" t="s">
        <v>63</v>
      </c>
      <c r="AS250" s="361" t="s">
        <v>63</v>
      </c>
      <c r="AT250" s="361" t="s">
        <v>63</v>
      </c>
      <c r="AU250" s="361" t="s">
        <v>63</v>
      </c>
      <c r="AV250" s="361" t="s">
        <v>63</v>
      </c>
      <c r="AW250" s="361" t="s">
        <v>63</v>
      </c>
      <c r="AX250" s="361" t="str">
        <f t="shared" si="28"/>
        <v xml:space="preserve">SEX, AGE, RESIDENCE, WEALTH, </v>
      </c>
      <c r="AZ250" s="344" t="e">
        <f>INDEX('Standard Outcome Indicators'!$C$2:$C$900,MATCH(AY250,'Standard Outcome Indicators'!$B$2:$B$708,0))</f>
        <v>#N/A</v>
      </c>
      <c r="BA250" s="344" t="e">
        <f>INDEX('Standard Outcome Indicators'!$F$2:$F$900,MATCH(AY250,'Standard Outcome Indicators'!$B$2:$B$708,0))</f>
        <v>#N/A</v>
      </c>
      <c r="BB250" s="344" t="e">
        <f>INDEX('Standard Outcome Indicators'!$H$2:$H$900,MATCH(AY250,'Standard Outcome Indicators'!$B$2:$B$708,0))</f>
        <v>#N/A</v>
      </c>
      <c r="BC250" s="344" t="e">
        <f>INDEX('Standard Outcome Indicators'!$Q$2:$Q$900,MATCH(AY250,'Standard Outcome Indicators'!$B$2:$B$708,0))</f>
        <v>#N/A</v>
      </c>
      <c r="BD250" s="344" t="e">
        <f>INDEX('Standard Outcome Indicators'!$R$2:$R$900,MATCH(AY250,'Standard Outcome Indicators'!$B$2:$B$708,0))</f>
        <v>#N/A</v>
      </c>
      <c r="BE250" s="344" t="e">
        <f>INDEX('Standard Outcome Indicators'!$S$2:$S$900,MATCH(AY250,'Standard Outcome Indicators'!$B$2:$B$708,0))</f>
        <v>#N/A</v>
      </c>
      <c r="BF250" s="344" t="e">
        <f>INDEX('Standard Outcome Indicators'!$T$2:$T$900,MATCH(AY250,'Standard Outcome Indicators'!$B$2:$B$708,0))</f>
        <v>#N/A</v>
      </c>
      <c r="BG250" s="344" t="e">
        <f>INDEX('Standard Outcome Indicators'!$U$2:$U$900,MATCH(AY250,'Standard Outcome Indicators'!$B$2:$B$708,0))</f>
        <v>#N/A</v>
      </c>
    </row>
    <row r="251" spans="1:59" ht="152.25">
      <c r="A251" s="387" t="s">
        <v>2132</v>
      </c>
      <c r="B251" s="388" t="s">
        <v>2415</v>
      </c>
      <c r="C251" s="344" t="s">
        <v>2510</v>
      </c>
      <c r="D251" s="438" t="s">
        <v>2511</v>
      </c>
      <c r="E251" s="345" t="s">
        <v>2512</v>
      </c>
      <c r="F251" s="433"/>
      <c r="G251" s="433"/>
      <c r="H251" s="433"/>
      <c r="I251" s="478" t="e">
        <v>#N/A</v>
      </c>
      <c r="J251" s="478" t="e">
        <v>#N/A</v>
      </c>
      <c r="K251" s="478" t="e">
        <v>#N/A</v>
      </c>
      <c r="L251" s="478" t="e">
        <v>#N/A</v>
      </c>
      <c r="M251" s="478" t="e">
        <v>#N/A</v>
      </c>
      <c r="N251" s="478"/>
      <c r="O251" s="345"/>
      <c r="P251" s="345" t="str">
        <f t="shared" si="26"/>
        <v/>
      </c>
      <c r="R251" s="345"/>
      <c r="S251" s="433" t="str">
        <f t="shared" si="22"/>
        <v/>
      </c>
      <c r="T251" s="361" t="s">
        <v>2447</v>
      </c>
      <c r="U251" s="361" t="s">
        <v>63</v>
      </c>
      <c r="V251" s="344" t="s">
        <v>2448</v>
      </c>
      <c r="W251" s="433" t="s">
        <v>63</v>
      </c>
      <c r="X251" s="433" t="s">
        <v>63</v>
      </c>
      <c r="Y251" s="361">
        <v>2018</v>
      </c>
      <c r="Z251" s="361" t="s">
        <v>1780</v>
      </c>
      <c r="AA251" s="345" t="s">
        <v>2449</v>
      </c>
      <c r="AB251" s="361" t="str">
        <f t="shared" si="27"/>
        <v/>
      </c>
      <c r="AC251" s="433" t="s">
        <v>63</v>
      </c>
      <c r="AD251" s="433" t="s">
        <v>63</v>
      </c>
      <c r="AE251" s="433" t="s">
        <v>63</v>
      </c>
      <c r="AF251" s="433" t="s">
        <v>63</v>
      </c>
      <c r="AG251" s="361" t="s">
        <v>62</v>
      </c>
      <c r="AH251" s="361" t="s">
        <v>49</v>
      </c>
      <c r="AI251" s="361" t="s">
        <v>49</v>
      </c>
      <c r="AJ251" s="361" t="s">
        <v>62</v>
      </c>
      <c r="AK251" s="361" t="s">
        <v>63</v>
      </c>
      <c r="AL251" s="361" t="s">
        <v>63</v>
      </c>
      <c r="AM251" s="361" t="s">
        <v>63</v>
      </c>
      <c r="AN251" s="361" t="s">
        <v>63</v>
      </c>
      <c r="AO251" s="361" t="s">
        <v>63</v>
      </c>
      <c r="AP251" s="361" t="s">
        <v>63</v>
      </c>
      <c r="AQ251" s="361" t="s">
        <v>63</v>
      </c>
      <c r="AR251" s="361" t="s">
        <v>63</v>
      </c>
      <c r="AS251" s="361" t="s">
        <v>63</v>
      </c>
      <c r="AT251" s="361" t="s">
        <v>63</v>
      </c>
      <c r="AU251" s="361" t="s">
        <v>63</v>
      </c>
      <c r="AV251" s="361" t="s">
        <v>63</v>
      </c>
      <c r="AW251" s="361" t="s">
        <v>63</v>
      </c>
      <c r="AX251" s="361" t="str">
        <f t="shared" si="28"/>
        <v xml:space="preserve">SEX, AGE, RESIDENCE, WEALTH, </v>
      </c>
      <c r="AZ251" s="344" t="e">
        <f>INDEX('Standard Outcome Indicators'!$C$2:$C$900,MATCH(AY251,'Standard Outcome Indicators'!$B$2:$B$708,0))</f>
        <v>#N/A</v>
      </c>
      <c r="BA251" s="344" t="e">
        <f>INDEX('Standard Outcome Indicators'!$F$2:$F$900,MATCH(AY251,'Standard Outcome Indicators'!$B$2:$B$708,0))</f>
        <v>#N/A</v>
      </c>
      <c r="BB251" s="344" t="e">
        <f>INDEX('Standard Outcome Indicators'!$H$2:$H$900,MATCH(AY251,'Standard Outcome Indicators'!$B$2:$B$708,0))</f>
        <v>#N/A</v>
      </c>
      <c r="BC251" s="344" t="e">
        <f>INDEX('Standard Outcome Indicators'!$Q$2:$Q$900,MATCH(AY251,'Standard Outcome Indicators'!$B$2:$B$708,0))</f>
        <v>#N/A</v>
      </c>
      <c r="BD251" s="344" t="e">
        <f>INDEX('Standard Outcome Indicators'!$R$2:$R$900,MATCH(AY251,'Standard Outcome Indicators'!$B$2:$B$708,0))</f>
        <v>#N/A</v>
      </c>
      <c r="BE251" s="344" t="e">
        <f>INDEX('Standard Outcome Indicators'!$S$2:$S$900,MATCH(AY251,'Standard Outcome Indicators'!$B$2:$B$708,0))</f>
        <v>#N/A</v>
      </c>
      <c r="BF251" s="344" t="e">
        <f>INDEX('Standard Outcome Indicators'!$T$2:$T$900,MATCH(AY251,'Standard Outcome Indicators'!$B$2:$B$708,0))</f>
        <v>#N/A</v>
      </c>
      <c r="BG251" s="344" t="e">
        <f>INDEX('Standard Outcome Indicators'!$U$2:$U$900,MATCH(AY251,'Standard Outcome Indicators'!$B$2:$B$708,0))</f>
        <v>#N/A</v>
      </c>
    </row>
    <row r="252" spans="1:59" ht="152.25">
      <c r="A252" s="387" t="s">
        <v>2132</v>
      </c>
      <c r="B252" s="388" t="s">
        <v>2415</v>
      </c>
      <c r="C252" s="344" t="s">
        <v>2513</v>
      </c>
      <c r="D252" s="438" t="s">
        <v>2514</v>
      </c>
      <c r="E252" s="345" t="s">
        <v>2515</v>
      </c>
      <c r="F252" s="433"/>
      <c r="G252" s="433"/>
      <c r="H252" s="433"/>
      <c r="I252" s="478" t="e">
        <v>#N/A</v>
      </c>
      <c r="J252" s="478" t="e">
        <v>#N/A</v>
      </c>
      <c r="K252" s="478" t="e">
        <v>#N/A</v>
      </c>
      <c r="L252" s="478" t="e">
        <v>#N/A</v>
      </c>
      <c r="M252" s="478" t="e">
        <v>#N/A</v>
      </c>
      <c r="N252" s="478"/>
      <c r="O252" s="345"/>
      <c r="P252" s="345" t="str">
        <f t="shared" si="26"/>
        <v/>
      </c>
      <c r="R252" s="345"/>
      <c r="S252" s="433" t="str">
        <f t="shared" si="22"/>
        <v/>
      </c>
      <c r="T252" s="361" t="s">
        <v>2447</v>
      </c>
      <c r="U252" s="361" t="s">
        <v>63</v>
      </c>
      <c r="V252" s="344" t="s">
        <v>2448</v>
      </c>
      <c r="W252" s="433" t="s">
        <v>63</v>
      </c>
      <c r="X252" s="433" t="s">
        <v>63</v>
      </c>
      <c r="Y252" s="361">
        <v>2018</v>
      </c>
      <c r="Z252" s="361" t="s">
        <v>1780</v>
      </c>
      <c r="AA252" s="345" t="s">
        <v>2516</v>
      </c>
      <c r="AB252" s="361" t="str">
        <f t="shared" si="27"/>
        <v/>
      </c>
      <c r="AC252" s="433" t="s">
        <v>63</v>
      </c>
      <c r="AD252" s="433" t="s">
        <v>63</v>
      </c>
      <c r="AE252" s="433" t="s">
        <v>63</v>
      </c>
      <c r="AF252" s="433" t="s">
        <v>63</v>
      </c>
      <c r="AG252" s="361" t="s">
        <v>62</v>
      </c>
      <c r="AH252" s="361" t="s">
        <v>49</v>
      </c>
      <c r="AI252" s="361" t="s">
        <v>49</v>
      </c>
      <c r="AJ252" s="361" t="s">
        <v>62</v>
      </c>
      <c r="AK252" s="361" t="s">
        <v>63</v>
      </c>
      <c r="AL252" s="361" t="s">
        <v>63</v>
      </c>
      <c r="AM252" s="361" t="s">
        <v>63</v>
      </c>
      <c r="AN252" s="361" t="s">
        <v>63</v>
      </c>
      <c r="AO252" s="361" t="s">
        <v>63</v>
      </c>
      <c r="AP252" s="361" t="s">
        <v>63</v>
      </c>
      <c r="AQ252" s="361" t="s">
        <v>63</v>
      </c>
      <c r="AR252" s="361" t="s">
        <v>63</v>
      </c>
      <c r="AS252" s="361" t="s">
        <v>63</v>
      </c>
      <c r="AT252" s="361" t="s">
        <v>63</v>
      </c>
      <c r="AU252" s="361" t="s">
        <v>63</v>
      </c>
      <c r="AV252" s="361" t="s">
        <v>63</v>
      </c>
      <c r="AW252" s="361" t="s">
        <v>63</v>
      </c>
      <c r="AX252" s="361" t="str">
        <f t="shared" si="28"/>
        <v xml:space="preserve">SEX, AGE, RESIDENCE, WEALTH, </v>
      </c>
      <c r="AZ252" s="344" t="e">
        <f>INDEX('Standard Outcome Indicators'!$C$2:$C$900,MATCH(AY252,'Standard Outcome Indicators'!$B$2:$B$708,0))</f>
        <v>#N/A</v>
      </c>
      <c r="BA252" s="344" t="e">
        <f>INDEX('Standard Outcome Indicators'!$F$2:$F$900,MATCH(AY252,'Standard Outcome Indicators'!$B$2:$B$708,0))</f>
        <v>#N/A</v>
      </c>
      <c r="BB252" s="344" t="e">
        <f>INDEX('Standard Outcome Indicators'!$H$2:$H$900,MATCH(AY252,'Standard Outcome Indicators'!$B$2:$B$708,0))</f>
        <v>#N/A</v>
      </c>
      <c r="BC252" s="344" t="e">
        <f>INDEX('Standard Outcome Indicators'!$Q$2:$Q$900,MATCH(AY252,'Standard Outcome Indicators'!$B$2:$B$708,0))</f>
        <v>#N/A</v>
      </c>
      <c r="BD252" s="344" t="e">
        <f>INDEX('Standard Outcome Indicators'!$R$2:$R$900,MATCH(AY252,'Standard Outcome Indicators'!$B$2:$B$708,0))</f>
        <v>#N/A</v>
      </c>
      <c r="BE252" s="344" t="e">
        <f>INDEX('Standard Outcome Indicators'!$S$2:$S$900,MATCH(AY252,'Standard Outcome Indicators'!$B$2:$B$708,0))</f>
        <v>#N/A</v>
      </c>
      <c r="BF252" s="344" t="e">
        <f>INDEX('Standard Outcome Indicators'!$T$2:$T$900,MATCH(AY252,'Standard Outcome Indicators'!$B$2:$B$708,0))</f>
        <v>#N/A</v>
      </c>
      <c r="BG252" s="344" t="e">
        <f>INDEX('Standard Outcome Indicators'!$U$2:$U$900,MATCH(AY252,'Standard Outcome Indicators'!$B$2:$B$708,0))</f>
        <v>#N/A</v>
      </c>
    </row>
    <row r="253" spans="1:59" ht="76.5">
      <c r="A253" s="387" t="s">
        <v>2132</v>
      </c>
      <c r="B253" s="388" t="s">
        <v>2415</v>
      </c>
      <c r="C253" s="344" t="s">
        <v>2517</v>
      </c>
      <c r="D253" s="438" t="s">
        <v>2518</v>
      </c>
      <c r="E253" s="345" t="s">
        <v>2519</v>
      </c>
      <c r="F253" s="433"/>
      <c r="G253" s="433"/>
      <c r="H253" s="433"/>
      <c r="I253" s="478" t="e">
        <v>#N/A</v>
      </c>
      <c r="J253" s="478" t="e">
        <v>#N/A</v>
      </c>
      <c r="K253" s="478" t="e">
        <v>#N/A</v>
      </c>
      <c r="L253" s="478" t="e">
        <v>#N/A</v>
      </c>
      <c r="M253" s="478" t="e">
        <v>#N/A</v>
      </c>
      <c r="N253" s="478"/>
      <c r="O253" s="345"/>
      <c r="P253" s="345" t="str">
        <f t="shared" si="26"/>
        <v/>
      </c>
      <c r="R253" s="345"/>
      <c r="S253" s="433" t="str">
        <f t="shared" si="22"/>
        <v/>
      </c>
      <c r="T253" s="361" t="s">
        <v>2447</v>
      </c>
      <c r="U253" s="361" t="s">
        <v>63</v>
      </c>
      <c r="V253" s="344" t="s">
        <v>2448</v>
      </c>
      <c r="W253" s="433" t="s">
        <v>63</v>
      </c>
      <c r="X253" s="433" t="s">
        <v>63</v>
      </c>
      <c r="Y253" s="361">
        <v>2019</v>
      </c>
      <c r="Z253" s="361" t="s">
        <v>2391</v>
      </c>
      <c r="AA253" s="345" t="s">
        <v>2520</v>
      </c>
      <c r="AB253" s="361" t="str">
        <f t="shared" si="27"/>
        <v/>
      </c>
      <c r="AC253" s="433" t="s">
        <v>63</v>
      </c>
      <c r="AD253" s="433" t="s">
        <v>63</v>
      </c>
      <c r="AE253" s="433" t="s">
        <v>63</v>
      </c>
      <c r="AF253" s="433" t="s">
        <v>63</v>
      </c>
      <c r="AG253" s="361" t="s">
        <v>62</v>
      </c>
      <c r="AH253" s="361" t="s">
        <v>49</v>
      </c>
      <c r="AI253" s="361" t="s">
        <v>49</v>
      </c>
      <c r="AJ253" s="361" t="s">
        <v>62</v>
      </c>
      <c r="AK253" s="361" t="s">
        <v>63</v>
      </c>
      <c r="AL253" s="361" t="s">
        <v>63</v>
      </c>
      <c r="AM253" s="361" t="s">
        <v>63</v>
      </c>
      <c r="AN253" s="361" t="s">
        <v>63</v>
      </c>
      <c r="AO253" s="361" t="s">
        <v>63</v>
      </c>
      <c r="AP253" s="361" t="s">
        <v>63</v>
      </c>
      <c r="AQ253" s="361" t="s">
        <v>63</v>
      </c>
      <c r="AR253" s="361" t="s">
        <v>63</v>
      </c>
      <c r="AS253" s="361" t="s">
        <v>63</v>
      </c>
      <c r="AT253" s="361" t="s">
        <v>63</v>
      </c>
      <c r="AU253" s="361" t="s">
        <v>63</v>
      </c>
      <c r="AV253" s="361" t="s">
        <v>63</v>
      </c>
      <c r="AW253" s="361" t="s">
        <v>63</v>
      </c>
      <c r="AX253" s="361" t="str">
        <f t="shared" si="28"/>
        <v xml:space="preserve">SEX, AGE, RESIDENCE, WEALTH, </v>
      </c>
      <c r="AZ253" s="344" t="e">
        <f>INDEX('Standard Outcome Indicators'!$C$2:$C$900,MATCH(AY253,'Standard Outcome Indicators'!$B$2:$B$708,0))</f>
        <v>#N/A</v>
      </c>
      <c r="BA253" s="344" t="e">
        <f>INDEX('Standard Outcome Indicators'!$F$2:$F$900,MATCH(AY253,'Standard Outcome Indicators'!$B$2:$B$708,0))</f>
        <v>#N/A</v>
      </c>
      <c r="BB253" s="344" t="e">
        <f>INDEX('Standard Outcome Indicators'!$H$2:$H$900,MATCH(AY253,'Standard Outcome Indicators'!$B$2:$B$708,0))</f>
        <v>#N/A</v>
      </c>
      <c r="BC253" s="344" t="e">
        <f>INDEX('Standard Outcome Indicators'!$Q$2:$Q$900,MATCH(AY253,'Standard Outcome Indicators'!$B$2:$B$708,0))</f>
        <v>#N/A</v>
      </c>
      <c r="BD253" s="344" t="e">
        <f>INDEX('Standard Outcome Indicators'!$R$2:$R$900,MATCH(AY253,'Standard Outcome Indicators'!$B$2:$B$708,0))</f>
        <v>#N/A</v>
      </c>
      <c r="BE253" s="344" t="e">
        <f>INDEX('Standard Outcome Indicators'!$S$2:$S$900,MATCH(AY253,'Standard Outcome Indicators'!$B$2:$B$708,0))</f>
        <v>#N/A</v>
      </c>
      <c r="BF253" s="344" t="e">
        <f>INDEX('Standard Outcome Indicators'!$T$2:$T$900,MATCH(AY253,'Standard Outcome Indicators'!$B$2:$B$708,0))</f>
        <v>#N/A</v>
      </c>
      <c r="BG253" s="344" t="e">
        <f>INDEX('Standard Outcome Indicators'!$U$2:$U$900,MATCH(AY253,'Standard Outcome Indicators'!$B$2:$B$708,0))</f>
        <v>#N/A</v>
      </c>
    </row>
    <row r="254" spans="1:59" ht="152.25">
      <c r="A254" s="387" t="s">
        <v>2132</v>
      </c>
      <c r="B254" s="388" t="s">
        <v>2415</v>
      </c>
      <c r="C254" s="344" t="s">
        <v>2521</v>
      </c>
      <c r="D254" s="438" t="s">
        <v>2522</v>
      </c>
      <c r="E254" s="345" t="s">
        <v>2523</v>
      </c>
      <c r="F254" s="433"/>
      <c r="G254" s="433"/>
      <c r="H254" s="433"/>
      <c r="I254" s="478" t="e">
        <v>#N/A</v>
      </c>
      <c r="J254" s="478" t="e">
        <v>#N/A</v>
      </c>
      <c r="K254" s="478" t="e">
        <v>#N/A</v>
      </c>
      <c r="L254" s="478" t="e">
        <v>#N/A</v>
      </c>
      <c r="M254" s="478" t="e">
        <v>#N/A</v>
      </c>
      <c r="N254" s="478"/>
      <c r="O254" s="345"/>
      <c r="P254" s="345" t="str">
        <f t="shared" si="26"/>
        <v/>
      </c>
      <c r="R254" s="345"/>
      <c r="S254" s="433" t="str">
        <f t="shared" si="22"/>
        <v/>
      </c>
      <c r="T254" s="361" t="s">
        <v>2447</v>
      </c>
      <c r="U254" s="361" t="s">
        <v>63</v>
      </c>
      <c r="V254" s="344" t="s">
        <v>2448</v>
      </c>
      <c r="W254" s="433" t="s">
        <v>63</v>
      </c>
      <c r="X254" s="433" t="s">
        <v>63</v>
      </c>
      <c r="Y254" s="361">
        <v>2018</v>
      </c>
      <c r="Z254" s="361" t="s">
        <v>1780</v>
      </c>
      <c r="AA254" s="345" t="s">
        <v>2449</v>
      </c>
      <c r="AB254" s="361" t="str">
        <f t="shared" si="27"/>
        <v/>
      </c>
      <c r="AC254" s="433" t="s">
        <v>63</v>
      </c>
      <c r="AD254" s="433" t="s">
        <v>63</v>
      </c>
      <c r="AE254" s="433" t="s">
        <v>63</v>
      </c>
      <c r="AF254" s="433" t="s">
        <v>63</v>
      </c>
      <c r="AG254" s="361" t="s">
        <v>62</v>
      </c>
      <c r="AH254" s="361" t="s">
        <v>49</v>
      </c>
      <c r="AI254" s="361" t="s">
        <v>49</v>
      </c>
      <c r="AJ254" s="361" t="s">
        <v>62</v>
      </c>
      <c r="AK254" s="361" t="s">
        <v>63</v>
      </c>
      <c r="AL254" s="361" t="s">
        <v>63</v>
      </c>
      <c r="AM254" s="361" t="s">
        <v>63</v>
      </c>
      <c r="AN254" s="361" t="s">
        <v>63</v>
      </c>
      <c r="AO254" s="361" t="s">
        <v>63</v>
      </c>
      <c r="AP254" s="361" t="s">
        <v>63</v>
      </c>
      <c r="AQ254" s="361" t="s">
        <v>63</v>
      </c>
      <c r="AR254" s="361" t="s">
        <v>63</v>
      </c>
      <c r="AS254" s="361" t="s">
        <v>63</v>
      </c>
      <c r="AT254" s="361" t="s">
        <v>63</v>
      </c>
      <c r="AU254" s="361" t="s">
        <v>63</v>
      </c>
      <c r="AV254" s="361" t="s">
        <v>63</v>
      </c>
      <c r="AW254" s="361" t="s">
        <v>63</v>
      </c>
      <c r="AX254" s="361" t="str">
        <f t="shared" si="28"/>
        <v xml:space="preserve">SEX, AGE, RESIDENCE, WEALTH, </v>
      </c>
      <c r="AZ254" s="344" t="e">
        <f>INDEX('Standard Outcome Indicators'!$C$2:$C$900,MATCH(AY254,'Standard Outcome Indicators'!$B$2:$B$708,0))</f>
        <v>#N/A</v>
      </c>
      <c r="BA254" s="344" t="e">
        <f>INDEX('Standard Outcome Indicators'!$F$2:$F$900,MATCH(AY254,'Standard Outcome Indicators'!$B$2:$B$708,0))</f>
        <v>#N/A</v>
      </c>
      <c r="BB254" s="344" t="e">
        <f>INDEX('Standard Outcome Indicators'!$H$2:$H$900,MATCH(AY254,'Standard Outcome Indicators'!$B$2:$B$708,0))</f>
        <v>#N/A</v>
      </c>
      <c r="BC254" s="344" t="e">
        <f>INDEX('Standard Outcome Indicators'!$Q$2:$Q$900,MATCH(AY254,'Standard Outcome Indicators'!$B$2:$B$708,0))</f>
        <v>#N/A</v>
      </c>
      <c r="BD254" s="344" t="e">
        <f>INDEX('Standard Outcome Indicators'!$R$2:$R$900,MATCH(AY254,'Standard Outcome Indicators'!$B$2:$B$708,0))</f>
        <v>#N/A</v>
      </c>
      <c r="BE254" s="344" t="e">
        <f>INDEX('Standard Outcome Indicators'!$S$2:$S$900,MATCH(AY254,'Standard Outcome Indicators'!$B$2:$B$708,0))</f>
        <v>#N/A</v>
      </c>
      <c r="BF254" s="344" t="e">
        <f>INDEX('Standard Outcome Indicators'!$T$2:$T$900,MATCH(AY254,'Standard Outcome Indicators'!$B$2:$B$708,0))</f>
        <v>#N/A</v>
      </c>
      <c r="BG254" s="344" t="e">
        <f>INDEX('Standard Outcome Indicators'!$U$2:$U$900,MATCH(AY254,'Standard Outcome Indicators'!$B$2:$B$708,0))</f>
        <v>#N/A</v>
      </c>
    </row>
    <row r="255" spans="1:59" ht="45.75">
      <c r="A255" s="387" t="s">
        <v>2132</v>
      </c>
      <c r="B255" s="390" t="s">
        <v>2524</v>
      </c>
      <c r="C255" s="344" t="s">
        <v>638</v>
      </c>
      <c r="D255" s="438" t="s">
        <v>2525</v>
      </c>
      <c r="E255" s="345" t="s">
        <v>639</v>
      </c>
      <c r="F255" s="433" t="s">
        <v>59</v>
      </c>
      <c r="G255" s="433" t="s">
        <v>59</v>
      </c>
      <c r="H255" s="433"/>
      <c r="I255" s="433" t="s">
        <v>49</v>
      </c>
      <c r="J255" s="433" t="s">
        <v>49</v>
      </c>
      <c r="K255" s="433" t="s">
        <v>49</v>
      </c>
      <c r="L255" s="433" t="s">
        <v>49</v>
      </c>
      <c r="M255" s="433" t="s">
        <v>49</v>
      </c>
      <c r="N255" s="433" t="s">
        <v>49</v>
      </c>
      <c r="O255" s="345"/>
      <c r="P255" s="345" t="str">
        <f t="shared" ref="P255:P270" si="29">IF(F255&lt;&gt;"", IF(Q255="", D255, Q255), "")</f>
        <v>Percentage of young people (15-24 years) with comprehensive and correct knowledge of HIV</v>
      </c>
      <c r="R255" s="345"/>
      <c r="S255" s="433">
        <f t="shared" si="22"/>
        <v>1</v>
      </c>
      <c r="T255" s="361" t="s">
        <v>1372</v>
      </c>
      <c r="U255" s="361" t="s">
        <v>495</v>
      </c>
      <c r="V255" s="344" t="s">
        <v>641</v>
      </c>
      <c r="W255" s="433" t="s">
        <v>215</v>
      </c>
      <c r="X255" s="433" t="s">
        <v>78</v>
      </c>
      <c r="Y255" s="361">
        <v>2018</v>
      </c>
      <c r="Z255" s="361" t="s">
        <v>2384</v>
      </c>
      <c r="AA255" s="344" t="s">
        <v>2526</v>
      </c>
      <c r="AB255" s="361" t="str">
        <f t="shared" si="27"/>
        <v/>
      </c>
      <c r="AD255" s="433" t="s">
        <v>640</v>
      </c>
      <c r="AE255" s="433" t="s">
        <v>76</v>
      </c>
      <c r="AF255" s="433" t="s">
        <v>59</v>
      </c>
      <c r="AG255" s="361" t="s">
        <v>62</v>
      </c>
      <c r="AH255" s="361" t="s">
        <v>62</v>
      </c>
      <c r="AI255" s="361" t="s">
        <v>62</v>
      </c>
      <c r="AJ255" s="361" t="s">
        <v>62</v>
      </c>
      <c r="AK255" s="361" t="s">
        <v>117</v>
      </c>
      <c r="AL255" s="361" t="s">
        <v>117</v>
      </c>
      <c r="AM255" s="361" t="s">
        <v>117</v>
      </c>
      <c r="AN255" s="361" t="s">
        <v>117</v>
      </c>
      <c r="AO255" s="361" t="s">
        <v>117</v>
      </c>
      <c r="AP255" s="361" t="s">
        <v>117</v>
      </c>
      <c r="AQ255" s="361" t="s">
        <v>117</v>
      </c>
      <c r="AR255" s="361" t="s">
        <v>117</v>
      </c>
      <c r="AS255" s="361" t="s">
        <v>117</v>
      </c>
      <c r="AT255" s="361" t="s">
        <v>117</v>
      </c>
      <c r="AU255" s="361" t="s">
        <v>117</v>
      </c>
      <c r="AV255" s="361" t="s">
        <v>117</v>
      </c>
      <c r="AW255" s="361" t="s">
        <v>63</v>
      </c>
      <c r="AX255" s="361" t="str">
        <f t="shared" si="28"/>
        <v xml:space="preserve">SEX, AGE, RESIDENCE, WEALTH, </v>
      </c>
      <c r="AY255" s="344" t="s">
        <v>2527</v>
      </c>
      <c r="AZ255" s="344" t="str">
        <f>INDEX('Standard Outcome Indicators'!$C$2:$C$900,MATCH(AY255,'Standard Outcome Indicators'!$B$2:$B$708,0))</f>
        <v>Adolescents aged 15-19 years having comprehensive knowledge about HIV and AIDS (Disaggregated by sex) (21-06-L2-01)</v>
      </c>
      <c r="BA255" s="344" t="str">
        <f>INDEX('Standard Outcome Indicators'!$F$2:$F$900,MATCH(AY255,'Standard Outcome Indicators'!$B$2:$B$708,0))</f>
        <v>Survive and Thrive</v>
      </c>
      <c r="BB255" s="344" t="str">
        <f>INDEX('Standard Outcome Indicators'!$H$2:$H$900,MATCH(AY255,'Standard Outcome Indicators'!$B$2:$B$708,0))</f>
        <v>Fast-track the end of HIV/AIDS</v>
      </c>
      <c r="BC255" s="344" t="str">
        <f>INDEX('Standard Outcome Indicators'!$Q$2:$Q$900,MATCH(AY255,'Standard Outcome Indicators'!$B$2:$B$708,0))</f>
        <v>Significant</v>
      </c>
      <c r="BD255" s="344" t="str">
        <f>INDEX('Standard Outcome Indicators'!$R$2:$R$900,MATCH(AY255,'Standard Outcome Indicators'!$B$2:$B$708,0))</f>
        <v>HIV/AIDS</v>
      </c>
      <c r="BE255" s="344" t="str">
        <f>INDEX('Standard Outcome Indicators'!$S$2:$S$900,MATCH(AY255,'Standard Outcome Indicators'!$B$2:$B$708,0))</f>
        <v>Myungsoo Cho</v>
      </c>
      <c r="BF255" s="344" t="str">
        <f>INDEX('Standard Outcome Indicators'!$T$2:$T$900,MATCH(AY255,'Standard Outcome Indicators'!$B$2:$B$708,0))</f>
        <v> </v>
      </c>
      <c r="BG255" s="344" t="str">
        <f>INDEX('Standard Outcome Indicators'!$U$2:$U$900,MATCH(AY255,'Standard Outcome Indicators'!$B$2:$B$708,0))</f>
        <v>2.3.3.1: Prevention and testing</v>
      </c>
    </row>
    <row r="256" spans="1:59" ht="30.75">
      <c r="A256" s="387" t="s">
        <v>2132</v>
      </c>
      <c r="B256" s="390" t="s">
        <v>2524</v>
      </c>
      <c r="C256" s="344" t="s">
        <v>643</v>
      </c>
      <c r="D256" s="438" t="s">
        <v>2528</v>
      </c>
      <c r="E256" s="345" t="s">
        <v>644</v>
      </c>
      <c r="F256" s="433" t="s">
        <v>59</v>
      </c>
      <c r="G256" s="433"/>
      <c r="H256" s="433"/>
      <c r="I256" s="433" t="s">
        <v>62</v>
      </c>
      <c r="J256" s="433" t="s">
        <v>49</v>
      </c>
      <c r="K256" s="433" t="s">
        <v>62</v>
      </c>
      <c r="L256" s="433" t="s">
        <v>49</v>
      </c>
      <c r="M256" s="433" t="s">
        <v>49</v>
      </c>
      <c r="N256" s="433" t="s">
        <v>49</v>
      </c>
      <c r="O256" s="345"/>
      <c r="P256" s="345" t="str">
        <f t="shared" si="29"/>
        <v>Estimated number of adolescents and young people (15-24 years) living with HIV</v>
      </c>
      <c r="Q256" s="369"/>
      <c r="R256" s="345"/>
      <c r="S256" s="433">
        <f t="shared" si="22"/>
        <v>1</v>
      </c>
      <c r="T256" s="361" t="s">
        <v>1372</v>
      </c>
      <c r="U256" s="361" t="s">
        <v>646</v>
      </c>
      <c r="V256" s="344" t="s">
        <v>2529</v>
      </c>
      <c r="W256" s="433" t="s">
        <v>84</v>
      </c>
      <c r="X256" s="433" t="s">
        <v>56</v>
      </c>
      <c r="Y256" s="361">
        <v>2021</v>
      </c>
      <c r="Z256" s="361">
        <v>60</v>
      </c>
      <c r="AA256" s="344" t="s">
        <v>2530</v>
      </c>
      <c r="AB256" s="361" t="str">
        <f t="shared" si="27"/>
        <v/>
      </c>
      <c r="AD256" s="433" t="s">
        <v>53</v>
      </c>
      <c r="AE256" s="433" t="s">
        <v>76</v>
      </c>
      <c r="AF256" s="433" t="s">
        <v>59</v>
      </c>
      <c r="AG256" s="361" t="s">
        <v>62</v>
      </c>
      <c r="AH256" s="361" t="s">
        <v>62</v>
      </c>
      <c r="AI256" s="361" t="s">
        <v>49</v>
      </c>
      <c r="AJ256" s="361" t="s">
        <v>49</v>
      </c>
      <c r="AK256" s="361" t="s">
        <v>117</v>
      </c>
      <c r="AL256" s="361" t="s">
        <v>117</v>
      </c>
      <c r="AM256" s="361" t="s">
        <v>117</v>
      </c>
      <c r="AN256" s="361" t="s">
        <v>117</v>
      </c>
      <c r="AO256" s="361" t="s">
        <v>117</v>
      </c>
      <c r="AP256" s="361" t="s">
        <v>117</v>
      </c>
      <c r="AQ256" s="361" t="s">
        <v>117</v>
      </c>
      <c r="AR256" s="361" t="s">
        <v>117</v>
      </c>
      <c r="AS256" s="361" t="s">
        <v>117</v>
      </c>
      <c r="AT256" s="361" t="s">
        <v>117</v>
      </c>
      <c r="AU256" s="361" t="s">
        <v>117</v>
      </c>
      <c r="AV256" s="361" t="s">
        <v>117</v>
      </c>
      <c r="AW256" s="361" t="s">
        <v>109</v>
      </c>
      <c r="AX256" s="361" t="str">
        <f t="shared" si="28"/>
        <v xml:space="preserve">SEX, AGE, RESIDENCE, WEALTH,  </v>
      </c>
      <c r="AZ256" s="344" t="e">
        <f>INDEX('Standard Outcome Indicators'!$C$2:$C$900,MATCH(AY256,'Standard Outcome Indicators'!$B$2:$B$708,0))</f>
        <v>#N/A</v>
      </c>
      <c r="BA256" s="344" t="e">
        <f>INDEX('Standard Outcome Indicators'!$F$2:$F$900,MATCH(AY256,'Standard Outcome Indicators'!$B$2:$B$708,0))</f>
        <v>#N/A</v>
      </c>
      <c r="BB256" s="344" t="e">
        <f>INDEX('Standard Outcome Indicators'!$H$2:$H$900,MATCH(AY256,'Standard Outcome Indicators'!$B$2:$B$708,0))</f>
        <v>#N/A</v>
      </c>
      <c r="BC256" s="344" t="e">
        <f>INDEX('Standard Outcome Indicators'!$Q$2:$Q$900,MATCH(AY256,'Standard Outcome Indicators'!$B$2:$B$708,0))</f>
        <v>#N/A</v>
      </c>
      <c r="BD256" s="344" t="e">
        <f>INDEX('Standard Outcome Indicators'!$R$2:$R$900,MATCH(AY256,'Standard Outcome Indicators'!$B$2:$B$708,0))</f>
        <v>#N/A</v>
      </c>
      <c r="BE256" s="344" t="e">
        <f>INDEX('Standard Outcome Indicators'!$S$2:$S$900,MATCH(AY256,'Standard Outcome Indicators'!$B$2:$B$708,0))</f>
        <v>#N/A</v>
      </c>
      <c r="BF256" s="344" t="e">
        <f>INDEX('Standard Outcome Indicators'!$T$2:$T$900,MATCH(AY256,'Standard Outcome Indicators'!$B$2:$B$708,0))</f>
        <v>#N/A</v>
      </c>
      <c r="BG256" s="344" t="e">
        <f>INDEX('Standard Outcome Indicators'!$U$2:$U$900,MATCH(AY256,'Standard Outcome Indicators'!$B$2:$B$708,0))</f>
        <v>#N/A</v>
      </c>
    </row>
    <row r="257" spans="1:59" ht="30.75">
      <c r="A257" s="387" t="s">
        <v>2132</v>
      </c>
      <c r="B257" s="390" t="s">
        <v>2524</v>
      </c>
      <c r="C257" s="344" t="s">
        <v>648</v>
      </c>
      <c r="D257" s="440" t="s">
        <v>2531</v>
      </c>
      <c r="E257" s="345" t="s">
        <v>649</v>
      </c>
      <c r="F257" s="433" t="s">
        <v>59</v>
      </c>
      <c r="G257" s="433"/>
      <c r="H257" s="433"/>
      <c r="I257" s="433" t="s">
        <v>49</v>
      </c>
      <c r="J257" s="433" t="s">
        <v>49</v>
      </c>
      <c r="K257" s="433" t="s">
        <v>49</v>
      </c>
      <c r="L257" s="433" t="s">
        <v>49</v>
      </c>
      <c r="M257" s="433" t="s">
        <v>49</v>
      </c>
      <c r="N257" s="433" t="s">
        <v>49</v>
      </c>
      <c r="O257" s="345"/>
      <c r="P257" s="345" t="str">
        <f t="shared" si="29"/>
        <v>Estimated number of children (0-14 years) living with HIV</v>
      </c>
      <c r="Q257" s="369"/>
      <c r="R257" s="345"/>
      <c r="S257" s="433">
        <f t="shared" si="22"/>
        <v>1</v>
      </c>
      <c r="T257" s="361" t="s">
        <v>90</v>
      </c>
      <c r="U257" s="361" t="s">
        <v>646</v>
      </c>
      <c r="V257" s="344" t="s">
        <v>2532</v>
      </c>
      <c r="W257" s="433" t="s">
        <v>84</v>
      </c>
      <c r="X257" s="433" t="s">
        <v>56</v>
      </c>
      <c r="Y257" s="361">
        <v>2021</v>
      </c>
      <c r="Z257" s="361" t="s">
        <v>2106</v>
      </c>
      <c r="AA257" s="344" t="s">
        <v>2533</v>
      </c>
      <c r="AB257" s="361" t="str">
        <f t="shared" si="27"/>
        <v/>
      </c>
      <c r="AD257" s="433" t="s">
        <v>650</v>
      </c>
      <c r="AE257" s="433" t="s">
        <v>76</v>
      </c>
      <c r="AF257" s="433" t="s">
        <v>59</v>
      </c>
      <c r="AG257" s="361" t="s">
        <v>49</v>
      </c>
      <c r="AH257" s="361" t="s">
        <v>49</v>
      </c>
      <c r="AI257" s="361" t="s">
        <v>49</v>
      </c>
      <c r="AJ257" s="361" t="s">
        <v>49</v>
      </c>
      <c r="AK257" s="361" t="s">
        <v>117</v>
      </c>
      <c r="AL257" s="361" t="s">
        <v>117</v>
      </c>
      <c r="AM257" s="361" t="s">
        <v>117</v>
      </c>
      <c r="AN257" s="361" t="s">
        <v>117</v>
      </c>
      <c r="AO257" s="361" t="s">
        <v>117</v>
      </c>
      <c r="AP257" s="361" t="s">
        <v>117</v>
      </c>
      <c r="AQ257" s="361" t="s">
        <v>117</v>
      </c>
      <c r="AR257" s="361" t="s">
        <v>117</v>
      </c>
      <c r="AS257" s="361" t="s">
        <v>117</v>
      </c>
      <c r="AT257" s="361" t="s">
        <v>117</v>
      </c>
      <c r="AU257" s="361" t="s">
        <v>117</v>
      </c>
      <c r="AV257" s="361" t="s">
        <v>117</v>
      </c>
      <c r="AW257" s="361" t="s">
        <v>80</v>
      </c>
      <c r="AX257" s="361" t="str">
        <f t="shared" si="28"/>
        <v xml:space="preserve">SEX, AGE, RESIDENCE, WEALTH,    </v>
      </c>
      <c r="AZ257" s="344" t="e">
        <f>INDEX('Standard Outcome Indicators'!$C$2:$C$900,MATCH(AY257,'Standard Outcome Indicators'!$B$2:$B$708,0))</f>
        <v>#N/A</v>
      </c>
      <c r="BA257" s="344" t="e">
        <f>INDEX('Standard Outcome Indicators'!$F$2:$F$900,MATCH(AY257,'Standard Outcome Indicators'!$B$2:$B$708,0))</f>
        <v>#N/A</v>
      </c>
      <c r="BB257" s="344" t="e">
        <f>INDEX('Standard Outcome Indicators'!$H$2:$H$900,MATCH(AY257,'Standard Outcome Indicators'!$B$2:$B$708,0))</f>
        <v>#N/A</v>
      </c>
      <c r="BC257" s="344" t="e">
        <f>INDEX('Standard Outcome Indicators'!$Q$2:$Q$900,MATCH(AY257,'Standard Outcome Indicators'!$B$2:$B$708,0))</f>
        <v>#N/A</v>
      </c>
      <c r="BD257" s="344" t="e">
        <f>INDEX('Standard Outcome Indicators'!$R$2:$R$900,MATCH(AY257,'Standard Outcome Indicators'!$B$2:$B$708,0))</f>
        <v>#N/A</v>
      </c>
      <c r="BE257" s="344" t="e">
        <f>INDEX('Standard Outcome Indicators'!$S$2:$S$900,MATCH(AY257,'Standard Outcome Indicators'!$B$2:$B$708,0))</f>
        <v>#N/A</v>
      </c>
      <c r="BF257" s="344" t="e">
        <f>INDEX('Standard Outcome Indicators'!$T$2:$T$900,MATCH(AY257,'Standard Outcome Indicators'!$B$2:$B$708,0))</f>
        <v>#N/A</v>
      </c>
      <c r="BG257" s="344" t="e">
        <f>INDEX('Standard Outcome Indicators'!$U$2:$U$900,MATCH(AY257,'Standard Outcome Indicators'!$B$2:$B$708,0))</f>
        <v>#N/A</v>
      </c>
    </row>
    <row r="258" spans="1:59" ht="30.75">
      <c r="A258" s="387" t="s">
        <v>2132</v>
      </c>
      <c r="B258" s="390" t="s">
        <v>2524</v>
      </c>
      <c r="C258" s="344" t="s">
        <v>2534</v>
      </c>
      <c r="D258" s="438" t="s">
        <v>2535</v>
      </c>
      <c r="E258" s="345" t="s">
        <v>2536</v>
      </c>
      <c r="F258" s="432" t="s">
        <v>1767</v>
      </c>
      <c r="G258" s="433" t="str">
        <f>INDEX('Dashboard Indicators'!$P$2:$P$900,MATCH(C258,'Dashboard Indicators'!$I$2:$I$900,0))</f>
        <v>Yes</v>
      </c>
      <c r="H258" s="433" t="str">
        <f>INDEX('Dashboard Indicators'!$O$2:$O$900,MATCH(C258,'Dashboard Indicators'!$I$2:$I$900,0))</f>
        <v>Yes</v>
      </c>
      <c r="I258" s="478" t="e">
        <v>#N/A</v>
      </c>
      <c r="J258" s="478" t="e">
        <v>#N/A</v>
      </c>
      <c r="K258" s="478" t="e">
        <v>#N/A</v>
      </c>
      <c r="L258" s="478" t="e">
        <v>#N/A</v>
      </c>
      <c r="M258" s="478" t="e">
        <v>#N/A</v>
      </c>
      <c r="N258" s="478"/>
      <c r="O258" s="345" t="s">
        <v>2537</v>
      </c>
      <c r="P258" s="345" t="str">
        <f t="shared" si="29"/>
        <v>Estimated number of children  (0-19 years) living with HIV</v>
      </c>
      <c r="Q258" s="369"/>
      <c r="R258" s="345"/>
      <c r="S258" s="433">
        <f t="shared" si="22"/>
        <v>1</v>
      </c>
      <c r="T258" s="361" t="s">
        <v>1372</v>
      </c>
      <c r="U258" s="361" t="s">
        <v>63</v>
      </c>
      <c r="V258" s="344" t="s">
        <v>2538</v>
      </c>
      <c r="W258" s="433" t="s">
        <v>63</v>
      </c>
      <c r="X258" s="433" t="s">
        <v>63</v>
      </c>
      <c r="Y258" s="361">
        <v>2021</v>
      </c>
      <c r="Z258" s="361">
        <v>60</v>
      </c>
      <c r="AA258" s="344" t="s">
        <v>2530</v>
      </c>
      <c r="AB258" s="361" t="str">
        <f t="shared" si="27"/>
        <v/>
      </c>
      <c r="AC258" s="433" t="s">
        <v>63</v>
      </c>
      <c r="AD258" s="433" t="s">
        <v>63</v>
      </c>
      <c r="AE258" s="433" t="s">
        <v>63</v>
      </c>
      <c r="AF258" s="433" t="s">
        <v>63</v>
      </c>
      <c r="AG258" s="361" t="s">
        <v>62</v>
      </c>
      <c r="AH258" s="361" t="s">
        <v>62</v>
      </c>
      <c r="AI258" s="361" t="s">
        <v>49</v>
      </c>
      <c r="AJ258" s="361" t="s">
        <v>49</v>
      </c>
      <c r="AK258" s="361" t="s">
        <v>63</v>
      </c>
      <c r="AL258" s="361" t="s">
        <v>63</v>
      </c>
      <c r="AM258" s="361" t="s">
        <v>63</v>
      </c>
      <c r="AN258" s="361" t="s">
        <v>63</v>
      </c>
      <c r="AO258" s="361" t="s">
        <v>63</v>
      </c>
      <c r="AP258" s="361" t="s">
        <v>63</v>
      </c>
      <c r="AQ258" s="361" t="s">
        <v>63</v>
      </c>
      <c r="AR258" s="361" t="s">
        <v>63</v>
      </c>
      <c r="AS258" s="361" t="s">
        <v>63</v>
      </c>
      <c r="AT258" s="361" t="s">
        <v>63</v>
      </c>
      <c r="AU258" s="361" t="s">
        <v>63</v>
      </c>
      <c r="AV258" s="361" t="s">
        <v>63</v>
      </c>
      <c r="AW258" s="361" t="s">
        <v>63</v>
      </c>
      <c r="AX258" s="361" t="str">
        <f t="shared" si="28"/>
        <v xml:space="preserve">SEX, AGE, RESIDENCE, WEALTH, </v>
      </c>
      <c r="AZ258" s="344" t="e">
        <f>INDEX('Standard Outcome Indicators'!$C$2:$C$900,MATCH(AY258,'Standard Outcome Indicators'!$B$2:$B$708,0))</f>
        <v>#N/A</v>
      </c>
      <c r="BA258" s="344" t="e">
        <f>INDEX('Standard Outcome Indicators'!$F$2:$F$900,MATCH(AY258,'Standard Outcome Indicators'!$B$2:$B$708,0))</f>
        <v>#N/A</v>
      </c>
      <c r="BB258" s="344" t="e">
        <f>INDEX('Standard Outcome Indicators'!$H$2:$H$900,MATCH(AY258,'Standard Outcome Indicators'!$B$2:$B$708,0))</f>
        <v>#N/A</v>
      </c>
      <c r="BC258" s="344" t="e">
        <f>INDEX('Standard Outcome Indicators'!$Q$2:$Q$900,MATCH(AY258,'Standard Outcome Indicators'!$B$2:$B$708,0))</f>
        <v>#N/A</v>
      </c>
      <c r="BD258" s="344" t="e">
        <f>INDEX('Standard Outcome Indicators'!$R$2:$R$900,MATCH(AY258,'Standard Outcome Indicators'!$B$2:$B$708,0))</f>
        <v>#N/A</v>
      </c>
      <c r="BE258" s="344" t="e">
        <f>INDEX('Standard Outcome Indicators'!$S$2:$S$900,MATCH(AY258,'Standard Outcome Indicators'!$B$2:$B$708,0))</f>
        <v>#N/A</v>
      </c>
      <c r="BF258" s="344" t="e">
        <f>INDEX('Standard Outcome Indicators'!$T$2:$T$900,MATCH(AY258,'Standard Outcome Indicators'!$B$2:$B$708,0))</f>
        <v>#N/A</v>
      </c>
      <c r="BG258" s="344" t="e">
        <f>INDEX('Standard Outcome Indicators'!$U$2:$U$900,MATCH(AY258,'Standard Outcome Indicators'!$B$2:$B$708,0))</f>
        <v>#N/A</v>
      </c>
    </row>
    <row r="259" spans="1:59" ht="30.75">
      <c r="A259" s="387" t="s">
        <v>2132</v>
      </c>
      <c r="B259" s="390" t="s">
        <v>2524</v>
      </c>
      <c r="C259" s="344" t="s">
        <v>653</v>
      </c>
      <c r="D259" s="438" t="s">
        <v>2539</v>
      </c>
      <c r="E259" s="345" t="s">
        <v>652</v>
      </c>
      <c r="F259" s="433" t="s">
        <v>59</v>
      </c>
      <c r="G259" s="433"/>
      <c r="H259" s="433" t="s">
        <v>59</v>
      </c>
      <c r="I259" s="433" t="s">
        <v>49</v>
      </c>
      <c r="J259" s="433" t="s">
        <v>49</v>
      </c>
      <c r="K259" s="433" t="s">
        <v>49</v>
      </c>
      <c r="L259" s="433" t="s">
        <v>49</v>
      </c>
      <c r="M259" s="433" t="s">
        <v>49</v>
      </c>
      <c r="N259" s="433" t="s">
        <v>49</v>
      </c>
      <c r="O259" s="345" t="s">
        <v>2540</v>
      </c>
      <c r="P259" s="345" t="str">
        <f t="shared" si="29"/>
        <v>Percentage of children (0-14 years) living with HIV and receiving antiretroviral therapy</v>
      </c>
      <c r="R259" s="345"/>
      <c r="S259" s="433">
        <f t="shared" si="22"/>
        <v>1</v>
      </c>
      <c r="T259" s="361" t="s">
        <v>1372</v>
      </c>
      <c r="U259" s="361" t="s">
        <v>646</v>
      </c>
      <c r="V259" s="344" t="s">
        <v>654</v>
      </c>
      <c r="W259" s="433" t="s">
        <v>84</v>
      </c>
      <c r="X259" s="433" t="s">
        <v>56</v>
      </c>
      <c r="Y259" s="361">
        <v>2021</v>
      </c>
      <c r="Z259" s="361" t="s">
        <v>2342</v>
      </c>
      <c r="AA259" s="344" t="s">
        <v>2541</v>
      </c>
      <c r="AB259" s="361" t="str">
        <f t="shared" si="27"/>
        <v/>
      </c>
      <c r="AD259" s="433" t="s">
        <v>650</v>
      </c>
      <c r="AE259" s="433" t="s">
        <v>76</v>
      </c>
      <c r="AF259" s="433" t="s">
        <v>59</v>
      </c>
      <c r="AG259" s="361" t="s">
        <v>49</v>
      </c>
      <c r="AH259" s="361" t="s">
        <v>49</v>
      </c>
      <c r="AI259" s="361" t="s">
        <v>49</v>
      </c>
      <c r="AJ259" s="361" t="s">
        <v>49</v>
      </c>
      <c r="AK259" s="361" t="s">
        <v>117</v>
      </c>
      <c r="AL259" s="361" t="s">
        <v>117</v>
      </c>
      <c r="AM259" s="361" t="s">
        <v>117</v>
      </c>
      <c r="AN259" s="361" t="s">
        <v>117</v>
      </c>
      <c r="AO259" s="361" t="s">
        <v>117</v>
      </c>
      <c r="AP259" s="361" t="s">
        <v>117</v>
      </c>
      <c r="AQ259" s="361" t="s">
        <v>117</v>
      </c>
      <c r="AR259" s="361" t="s">
        <v>117</v>
      </c>
      <c r="AS259" s="361" t="s">
        <v>117</v>
      </c>
      <c r="AT259" s="361" t="s">
        <v>117</v>
      </c>
      <c r="AU259" s="361" t="s">
        <v>117</v>
      </c>
      <c r="AV259" s="361" t="s">
        <v>117</v>
      </c>
      <c r="AW259" s="361" t="s">
        <v>80</v>
      </c>
      <c r="AX259" s="361" t="str">
        <f t="shared" si="28"/>
        <v xml:space="preserve">SEX, AGE, RESIDENCE, WEALTH,    </v>
      </c>
      <c r="AY259" s="488" t="s">
        <v>2542</v>
      </c>
      <c r="AZ259" s="344" t="str">
        <f>INDEX('Standard Outcome Indicators'!$C$2:$C$900,MATCH(AY259,'Standard Outcome Indicators'!$B$2:$B$708,0))</f>
        <v>Percentage of children aged 0-14 years and adolescent girls and boys aged 10-19 years living with HIV that are receiving ART (21-07-L2-03)</v>
      </c>
      <c r="BA259" s="344" t="str">
        <f>INDEX('Standard Outcome Indicators'!$F$2:$F$900,MATCH(AY259,'Standard Outcome Indicators'!$B$2:$B$708,0))</f>
        <v>Survive and Thrive</v>
      </c>
      <c r="BB259" s="344" t="str">
        <f>INDEX('Standard Outcome Indicators'!$H$2:$H$900,MATCH(AY259,'Standard Outcome Indicators'!$B$2:$B$708,0))</f>
        <v>Fast-track the end of HIV/AIDS</v>
      </c>
      <c r="BC259" s="344" t="str">
        <f>INDEX('Standard Outcome Indicators'!$Q$2:$Q$900,MATCH(AY259,'Standard Outcome Indicators'!$B$2:$B$708,0))</f>
        <v>Significant</v>
      </c>
      <c r="BD259" s="344" t="str">
        <f>INDEX('Standard Outcome Indicators'!$R$2:$R$900,MATCH(AY259,'Standard Outcome Indicators'!$B$2:$B$708,0))</f>
        <v>HIV/AIDS</v>
      </c>
      <c r="BE259" s="344" t="str">
        <f>INDEX('Standard Outcome Indicators'!$S$2:$S$900,MATCH(AY259,'Standard Outcome Indicators'!$B$2:$B$708,0))</f>
        <v>Myungsoo Cho</v>
      </c>
      <c r="BF259" s="344" t="str">
        <f>INDEX('Standard Outcome Indicators'!$T$2:$T$900,MATCH(AY259,'Standard Outcome Indicators'!$B$2:$B$708,0))</f>
        <v> </v>
      </c>
      <c r="BG259" s="344" t="str">
        <f>INDEX('Standard Outcome Indicators'!$U$2:$U$900,MATCH(AY259,'Standard Outcome Indicators'!$B$2:$B$708,0))</f>
        <v>2.3.3.2: Access to HIV treatment</v>
      </c>
    </row>
    <row r="260" spans="1:59" ht="45.75">
      <c r="A260" s="387" t="s">
        <v>2132</v>
      </c>
      <c r="B260" s="390" t="s">
        <v>2524</v>
      </c>
      <c r="C260" s="344" t="s">
        <v>656</v>
      </c>
      <c r="D260" s="438" t="s">
        <v>655</v>
      </c>
      <c r="E260" s="345" t="s">
        <v>657</v>
      </c>
      <c r="F260" s="433" t="s">
        <v>59</v>
      </c>
      <c r="G260" s="433"/>
      <c r="H260" s="433"/>
      <c r="I260" s="433" t="s">
        <v>49</v>
      </c>
      <c r="J260" s="433" t="s">
        <v>49</v>
      </c>
      <c r="K260" s="433" t="s">
        <v>49</v>
      </c>
      <c r="L260" s="433" t="s">
        <v>49</v>
      </c>
      <c r="M260" s="433" t="s">
        <v>49</v>
      </c>
      <c r="N260" s="433" t="s">
        <v>49</v>
      </c>
      <c r="O260" s="345"/>
      <c r="P260" s="345" t="str">
        <f t="shared" si="29"/>
        <v>Percentage of pregnant women living with HIV receiving effective ARVs for PMTCT (excludes single-dose nevirapine)</v>
      </c>
      <c r="R260" s="345"/>
      <c r="S260" s="433">
        <f t="shared" ref="S260:S323" si="30">IF(LEN(R260)&gt;0, 3, IF(LEN(Q260)&gt;0, 2, IF(LEN(P260)&gt;0, 1, "")))</f>
        <v>1</v>
      </c>
      <c r="T260" s="361" t="s">
        <v>1372</v>
      </c>
      <c r="U260" s="361" t="s">
        <v>646</v>
      </c>
      <c r="V260" s="344" t="s">
        <v>658</v>
      </c>
      <c r="W260" s="433" t="s">
        <v>84</v>
      </c>
      <c r="X260" s="433" t="s">
        <v>56</v>
      </c>
      <c r="Y260" s="361">
        <v>2021</v>
      </c>
      <c r="Z260" s="361" t="s">
        <v>2342</v>
      </c>
      <c r="AA260" s="344" t="s">
        <v>2543</v>
      </c>
      <c r="AB260" s="361" t="str">
        <f t="shared" si="27"/>
        <v/>
      </c>
      <c r="AD260" s="433" t="s">
        <v>650</v>
      </c>
      <c r="AE260" s="433" t="s">
        <v>76</v>
      </c>
      <c r="AF260" s="433" t="s">
        <v>59</v>
      </c>
      <c r="AG260" s="361" t="s">
        <v>49</v>
      </c>
      <c r="AH260" s="361" t="s">
        <v>49</v>
      </c>
      <c r="AI260" s="361" t="s">
        <v>49</v>
      </c>
      <c r="AJ260" s="361" t="s">
        <v>49</v>
      </c>
      <c r="AK260" s="361" t="s">
        <v>117</v>
      </c>
      <c r="AL260" s="361" t="s">
        <v>117</v>
      </c>
      <c r="AM260" s="361" t="s">
        <v>117</v>
      </c>
      <c r="AN260" s="361" t="s">
        <v>117</v>
      </c>
      <c r="AO260" s="361" t="s">
        <v>117</v>
      </c>
      <c r="AP260" s="361" t="s">
        <v>117</v>
      </c>
      <c r="AQ260" s="361" t="s">
        <v>117</v>
      </c>
      <c r="AR260" s="361" t="s">
        <v>117</v>
      </c>
      <c r="AS260" s="361" t="s">
        <v>117</v>
      </c>
      <c r="AT260" s="361" t="s">
        <v>117</v>
      </c>
      <c r="AU260" s="361" t="s">
        <v>117</v>
      </c>
      <c r="AV260" s="361" t="s">
        <v>117</v>
      </c>
      <c r="AW260" s="361" t="s">
        <v>80</v>
      </c>
      <c r="AX260" s="361" t="str">
        <f t="shared" si="28"/>
        <v xml:space="preserve">SEX, AGE, RESIDENCE, WEALTH,    </v>
      </c>
      <c r="AY260" s="488" t="s">
        <v>2544</v>
      </c>
      <c r="AZ260" s="344" t="str">
        <f>INDEX('Standard Outcome Indicators'!$C$2:$C$900,MATCH(AY260,'Standard Outcome Indicators'!$B$2:$B$708,0))</f>
        <v>Percentage and number of pregnant women living with HIV with life long access to ART for PMTCT and for their own health</v>
      </c>
      <c r="BA260" s="344" t="str">
        <f>INDEX('Standard Outcome Indicators'!$F$2:$F$900,MATCH(AY260,'Standard Outcome Indicators'!$B$2:$B$708,0))</f>
        <v>Survive and Thrive</v>
      </c>
      <c r="BB260" s="344" t="str">
        <f>INDEX('Standard Outcome Indicators'!$H$2:$H$900,MATCH(AY260,'Standard Outcome Indicators'!$B$2:$B$708,0))</f>
        <v>Fast-track the end of HIV/AIDS</v>
      </c>
      <c r="BC260" s="344" t="str">
        <f>INDEX('Standard Outcome Indicators'!$Q$2:$Q$900,MATCH(AY260,'Standard Outcome Indicators'!$B$2:$B$708,0))</f>
        <v>Principal</v>
      </c>
      <c r="BD260" s="344" t="str">
        <f>INDEX('Standard Outcome Indicators'!$R$2:$R$900,MATCH(AY260,'Standard Outcome Indicators'!$B$2:$B$708,0))</f>
        <v>HIV/AIDS</v>
      </c>
      <c r="BE260" s="344" t="str">
        <f>INDEX('Standard Outcome Indicators'!$S$2:$S$900,MATCH(AY260,'Standard Outcome Indicators'!$B$2:$B$708,0))</f>
        <v>Myungsoo Cho</v>
      </c>
      <c r="BF260" s="344" t="str">
        <f>INDEX('Standard Outcome Indicators'!$T$2:$T$900,MATCH(AY260,'Standard Outcome Indicators'!$B$2:$B$708,0))</f>
        <v> </v>
      </c>
      <c r="BG260" s="344" t="str">
        <f>INDEX('Standard Outcome Indicators'!$U$2:$U$900,MATCH(AY260,'Standard Outcome Indicators'!$B$2:$B$708,0))</f>
        <v>2.3.3.2: Access to HIV treatment</v>
      </c>
    </row>
    <row r="261" spans="1:59" ht="30.75">
      <c r="A261" s="387" t="s">
        <v>2132</v>
      </c>
      <c r="B261" s="390" t="s">
        <v>2524</v>
      </c>
      <c r="C261" s="344" t="s">
        <v>660</v>
      </c>
      <c r="D261" s="438" t="s">
        <v>2545</v>
      </c>
      <c r="E261" s="345" t="s">
        <v>661</v>
      </c>
      <c r="F261" s="433" t="s">
        <v>59</v>
      </c>
      <c r="G261" s="433"/>
      <c r="H261" s="432"/>
      <c r="I261" s="433" t="s">
        <v>49</v>
      </c>
      <c r="J261" s="433" t="s">
        <v>49</v>
      </c>
      <c r="K261" s="433" t="s">
        <v>49</v>
      </c>
      <c r="L261" s="433" t="s">
        <v>49</v>
      </c>
      <c r="M261" s="433" t="s">
        <v>49</v>
      </c>
      <c r="N261" s="433" t="s">
        <v>49</v>
      </c>
      <c r="P261" s="345" t="str">
        <f t="shared" si="29"/>
        <v>Number of new HIV infections per 1,000 uninfected population - SDG 3.3.1</v>
      </c>
      <c r="R261" s="345"/>
      <c r="S261" s="433">
        <f t="shared" si="30"/>
        <v>1</v>
      </c>
      <c r="T261" s="361" t="s">
        <v>16</v>
      </c>
      <c r="U261" s="361" t="s">
        <v>646</v>
      </c>
      <c r="V261" s="344" t="s">
        <v>663</v>
      </c>
      <c r="W261" s="433" t="s">
        <v>84</v>
      </c>
      <c r="X261" s="433" t="s">
        <v>56</v>
      </c>
      <c r="Y261" s="361">
        <v>2021</v>
      </c>
      <c r="Z261" s="361">
        <v>60</v>
      </c>
      <c r="AA261" s="344" t="s">
        <v>2546</v>
      </c>
      <c r="AB261" s="361" t="str">
        <f t="shared" si="27"/>
        <v>3.3.1</v>
      </c>
      <c r="AD261" s="433" t="s">
        <v>53</v>
      </c>
      <c r="AE261" s="433" t="s">
        <v>76</v>
      </c>
      <c r="AF261" s="433" t="s">
        <v>59</v>
      </c>
      <c r="AG261" s="361" t="s">
        <v>62</v>
      </c>
      <c r="AH261" s="361" t="s">
        <v>62</v>
      </c>
      <c r="AI261" s="361" t="s">
        <v>49</v>
      </c>
      <c r="AJ261" s="361" t="s">
        <v>49</v>
      </c>
      <c r="AK261" s="361" t="s">
        <v>117</v>
      </c>
      <c r="AL261" s="361" t="s">
        <v>117</v>
      </c>
      <c r="AM261" s="361" t="s">
        <v>117</v>
      </c>
      <c r="AN261" s="361" t="s">
        <v>117</v>
      </c>
      <c r="AO261" s="361" t="s">
        <v>117</v>
      </c>
      <c r="AP261" s="361" t="s">
        <v>117</v>
      </c>
      <c r="AQ261" s="361" t="s">
        <v>117</v>
      </c>
      <c r="AR261" s="361" t="s">
        <v>117</v>
      </c>
      <c r="AS261" s="361" t="s">
        <v>117</v>
      </c>
      <c r="AT261" s="361" t="s">
        <v>117</v>
      </c>
      <c r="AU261" s="361" t="s">
        <v>117</v>
      </c>
      <c r="AV261" s="361" t="s">
        <v>117</v>
      </c>
      <c r="AW261" s="361" t="s">
        <v>80</v>
      </c>
      <c r="AX261" s="361" t="str">
        <f t="shared" si="28"/>
        <v xml:space="preserve">SEX, AGE, RESIDENCE, WEALTH,    </v>
      </c>
      <c r="AZ261" s="344" t="e">
        <f>INDEX('Standard Outcome Indicators'!$C$2:$C$900,MATCH(AY261,'Standard Outcome Indicators'!$B$2:$B$708,0))</f>
        <v>#N/A</v>
      </c>
      <c r="BA261" s="344" t="e">
        <f>INDEX('Standard Outcome Indicators'!$F$2:$F$900,MATCH(AY261,'Standard Outcome Indicators'!$B$2:$B$708,0))</f>
        <v>#N/A</v>
      </c>
      <c r="BB261" s="344" t="e">
        <f>INDEX('Standard Outcome Indicators'!$H$2:$H$900,MATCH(AY261,'Standard Outcome Indicators'!$B$2:$B$708,0))</f>
        <v>#N/A</v>
      </c>
      <c r="BC261" s="344" t="e">
        <f>INDEX('Standard Outcome Indicators'!$Q$2:$Q$900,MATCH(AY261,'Standard Outcome Indicators'!$B$2:$B$708,0))</f>
        <v>#N/A</v>
      </c>
      <c r="BD261" s="344" t="e">
        <f>INDEX('Standard Outcome Indicators'!$R$2:$R$900,MATCH(AY261,'Standard Outcome Indicators'!$B$2:$B$708,0))</f>
        <v>#N/A</v>
      </c>
      <c r="BE261" s="344" t="e">
        <f>INDEX('Standard Outcome Indicators'!$S$2:$S$900,MATCH(AY261,'Standard Outcome Indicators'!$B$2:$B$708,0))</f>
        <v>#N/A</v>
      </c>
      <c r="BF261" s="344" t="e">
        <f>INDEX('Standard Outcome Indicators'!$T$2:$T$900,MATCH(AY261,'Standard Outcome Indicators'!$B$2:$B$708,0))</f>
        <v>#N/A</v>
      </c>
      <c r="BG261" s="344" t="e">
        <f>INDEX('Standard Outcome Indicators'!$U$2:$U$900,MATCH(AY261,'Standard Outcome Indicators'!$B$2:$B$708,0))</f>
        <v>#N/A</v>
      </c>
    </row>
    <row r="262" spans="1:59" ht="30.75">
      <c r="A262" s="387" t="s">
        <v>2132</v>
      </c>
      <c r="B262" s="390" t="s">
        <v>2524</v>
      </c>
      <c r="C262" s="428" t="s">
        <v>2547</v>
      </c>
      <c r="D262" s="442" t="s">
        <v>2548</v>
      </c>
      <c r="E262" s="345" t="s">
        <v>2549</v>
      </c>
      <c r="F262" s="432" t="s">
        <v>1767</v>
      </c>
      <c r="G262" s="433" t="s">
        <v>59</v>
      </c>
      <c r="H262" s="433"/>
      <c r="I262" s="478" t="e">
        <v>#N/A</v>
      </c>
      <c r="J262" s="478" t="e">
        <v>#N/A</v>
      </c>
      <c r="K262" s="478" t="e">
        <v>#N/A</v>
      </c>
      <c r="L262" s="478" t="e">
        <v>#N/A</v>
      </c>
      <c r="M262" s="478" t="e">
        <v>#N/A</v>
      </c>
      <c r="N262" s="478"/>
      <c r="O262" s="345"/>
      <c r="P262" s="345" t="str">
        <f t="shared" si="29"/>
        <v>Estimated number of new HIV infections among children (0-19 years)</v>
      </c>
      <c r="R262" s="345"/>
      <c r="S262" s="433">
        <f t="shared" si="30"/>
        <v>1</v>
      </c>
      <c r="T262" s="361" t="s">
        <v>1372</v>
      </c>
      <c r="U262" s="361" t="s">
        <v>63</v>
      </c>
      <c r="V262" s="344" t="s">
        <v>2550</v>
      </c>
      <c r="W262" s="433" t="s">
        <v>63</v>
      </c>
      <c r="X262" s="433" t="s">
        <v>63</v>
      </c>
      <c r="Y262" s="361">
        <v>2021</v>
      </c>
      <c r="Z262" s="361">
        <v>60</v>
      </c>
      <c r="AA262" s="344" t="s">
        <v>2530</v>
      </c>
      <c r="AB262" s="361" t="str">
        <f t="shared" si="27"/>
        <v/>
      </c>
      <c r="AC262" s="433" t="s">
        <v>63</v>
      </c>
      <c r="AD262" s="433" t="s">
        <v>63</v>
      </c>
      <c r="AE262" s="433" t="s">
        <v>63</v>
      </c>
      <c r="AF262" s="433" t="s">
        <v>63</v>
      </c>
      <c r="AG262" s="361" t="s">
        <v>62</v>
      </c>
      <c r="AH262" s="361" t="s">
        <v>62</v>
      </c>
      <c r="AI262" s="361" t="s">
        <v>49</v>
      </c>
      <c r="AJ262" s="361" t="s">
        <v>49</v>
      </c>
      <c r="AK262" s="361" t="s">
        <v>63</v>
      </c>
      <c r="AL262" s="361" t="s">
        <v>63</v>
      </c>
      <c r="AM262" s="361" t="s">
        <v>63</v>
      </c>
      <c r="AN262" s="361" t="s">
        <v>63</v>
      </c>
      <c r="AO262" s="361" t="s">
        <v>63</v>
      </c>
      <c r="AP262" s="361" t="s">
        <v>63</v>
      </c>
      <c r="AQ262" s="361" t="s">
        <v>63</v>
      </c>
      <c r="AR262" s="361" t="s">
        <v>63</v>
      </c>
      <c r="AS262" s="361" t="s">
        <v>63</v>
      </c>
      <c r="AT262" s="361" t="s">
        <v>63</v>
      </c>
      <c r="AU262" s="361" t="s">
        <v>63</v>
      </c>
      <c r="AV262" s="361" t="s">
        <v>63</v>
      </c>
      <c r="AW262" s="361" t="s">
        <v>63</v>
      </c>
      <c r="AX262" s="361" t="str">
        <f t="shared" si="28"/>
        <v xml:space="preserve">SEX, AGE, RESIDENCE, WEALTH, </v>
      </c>
      <c r="AZ262" s="344" t="e">
        <f>INDEX('Standard Outcome Indicators'!$C$2:$C$900,MATCH(AY262,'Standard Outcome Indicators'!$B$2:$B$708,0))</f>
        <v>#N/A</v>
      </c>
      <c r="BA262" s="344" t="e">
        <f>INDEX('Standard Outcome Indicators'!$F$2:$F$900,MATCH(AY262,'Standard Outcome Indicators'!$B$2:$B$708,0))</f>
        <v>#N/A</v>
      </c>
      <c r="BB262" s="344" t="e">
        <f>INDEX('Standard Outcome Indicators'!$H$2:$H$900,MATCH(AY262,'Standard Outcome Indicators'!$B$2:$B$708,0))</f>
        <v>#N/A</v>
      </c>
      <c r="BC262" s="344" t="e">
        <f>INDEX('Standard Outcome Indicators'!$Q$2:$Q$900,MATCH(AY262,'Standard Outcome Indicators'!$B$2:$B$708,0))</f>
        <v>#N/A</v>
      </c>
      <c r="BD262" s="344" t="e">
        <f>INDEX('Standard Outcome Indicators'!$R$2:$R$900,MATCH(AY262,'Standard Outcome Indicators'!$B$2:$B$708,0))</f>
        <v>#N/A</v>
      </c>
      <c r="BE262" s="344" t="e">
        <f>INDEX('Standard Outcome Indicators'!$S$2:$S$900,MATCH(AY262,'Standard Outcome Indicators'!$B$2:$B$708,0))</f>
        <v>#N/A</v>
      </c>
      <c r="BF262" s="344" t="e">
        <f>INDEX('Standard Outcome Indicators'!$T$2:$T$900,MATCH(AY262,'Standard Outcome Indicators'!$B$2:$B$708,0))</f>
        <v>#N/A</v>
      </c>
      <c r="BG262" s="344" t="e">
        <f>INDEX('Standard Outcome Indicators'!$U$2:$U$900,MATCH(AY262,'Standard Outcome Indicators'!$B$2:$B$708,0))</f>
        <v>#N/A</v>
      </c>
    </row>
    <row r="263" spans="1:59" ht="30.75">
      <c r="A263" s="387" t="s">
        <v>2132</v>
      </c>
      <c r="B263" s="390" t="s">
        <v>2524</v>
      </c>
      <c r="C263" s="344" t="s">
        <v>666</v>
      </c>
      <c r="D263" s="438" t="s">
        <v>2551</v>
      </c>
      <c r="E263" s="345" t="s">
        <v>665</v>
      </c>
      <c r="F263" s="433" t="s">
        <v>59</v>
      </c>
      <c r="G263" s="433"/>
      <c r="H263" s="433"/>
      <c r="I263" s="433" t="s">
        <v>49</v>
      </c>
      <c r="J263" s="433" t="s">
        <v>49</v>
      </c>
      <c r="K263" s="433" t="s">
        <v>49</v>
      </c>
      <c r="L263" s="433" t="s">
        <v>49</v>
      </c>
      <c r="M263" s="433" t="s">
        <v>49</v>
      </c>
      <c r="N263" s="433" t="s">
        <v>49</v>
      </c>
      <c r="O263" s="345"/>
      <c r="P263" s="345" t="str">
        <f t="shared" si="29"/>
        <v>Estimated number of new HIV infections in adolescents and young people (15-24 years)</v>
      </c>
      <c r="R263" s="345"/>
      <c r="S263" s="433">
        <f t="shared" si="30"/>
        <v>1</v>
      </c>
      <c r="T263" s="361" t="s">
        <v>1372</v>
      </c>
      <c r="U263" s="361" t="s">
        <v>646</v>
      </c>
      <c r="V263" s="344" t="s">
        <v>667</v>
      </c>
      <c r="W263" s="433" t="s">
        <v>84</v>
      </c>
      <c r="X263" s="433" t="s">
        <v>56</v>
      </c>
      <c r="Y263" s="361">
        <v>2021</v>
      </c>
      <c r="Z263" s="361">
        <v>60</v>
      </c>
      <c r="AA263" s="344" t="s">
        <v>2530</v>
      </c>
      <c r="AB263" s="361" t="str">
        <f t="shared" si="27"/>
        <v/>
      </c>
      <c r="AD263" s="433" t="s">
        <v>650</v>
      </c>
      <c r="AE263" s="433" t="s">
        <v>76</v>
      </c>
      <c r="AF263" s="433" t="s">
        <v>59</v>
      </c>
      <c r="AG263" s="361" t="s">
        <v>62</v>
      </c>
      <c r="AH263" s="361" t="s">
        <v>62</v>
      </c>
      <c r="AI263" s="361" t="s">
        <v>49</v>
      </c>
      <c r="AJ263" s="361" t="s">
        <v>49</v>
      </c>
      <c r="AK263" s="361" t="s">
        <v>117</v>
      </c>
      <c r="AL263" s="361" t="s">
        <v>117</v>
      </c>
      <c r="AM263" s="361" t="s">
        <v>117</v>
      </c>
      <c r="AN263" s="361" t="s">
        <v>117</v>
      </c>
      <c r="AO263" s="361" t="s">
        <v>117</v>
      </c>
      <c r="AP263" s="361" t="s">
        <v>117</v>
      </c>
      <c r="AQ263" s="361" t="s">
        <v>117</v>
      </c>
      <c r="AR263" s="361" t="s">
        <v>117</v>
      </c>
      <c r="AS263" s="361" t="s">
        <v>117</v>
      </c>
      <c r="AT263" s="361" t="s">
        <v>117</v>
      </c>
      <c r="AU263" s="361" t="s">
        <v>117</v>
      </c>
      <c r="AV263" s="361" t="s">
        <v>117</v>
      </c>
      <c r="AW263" s="361" t="s">
        <v>109</v>
      </c>
      <c r="AX263" s="361" t="str">
        <f t="shared" si="28"/>
        <v xml:space="preserve">SEX, AGE, RESIDENCE, WEALTH,  </v>
      </c>
      <c r="AZ263" s="344" t="e">
        <f>INDEX('Standard Outcome Indicators'!$C$2:$C$900,MATCH(AY263,'Standard Outcome Indicators'!$B$2:$B$708,0))</f>
        <v>#N/A</v>
      </c>
      <c r="BA263" s="344" t="e">
        <f>INDEX('Standard Outcome Indicators'!$F$2:$F$900,MATCH(AY263,'Standard Outcome Indicators'!$B$2:$B$708,0))</f>
        <v>#N/A</v>
      </c>
      <c r="BB263" s="344" t="e">
        <f>INDEX('Standard Outcome Indicators'!$H$2:$H$900,MATCH(AY263,'Standard Outcome Indicators'!$B$2:$B$708,0))</f>
        <v>#N/A</v>
      </c>
      <c r="BC263" s="344" t="e">
        <f>INDEX('Standard Outcome Indicators'!$Q$2:$Q$900,MATCH(AY263,'Standard Outcome Indicators'!$B$2:$B$708,0))</f>
        <v>#N/A</v>
      </c>
      <c r="BD263" s="344" t="e">
        <f>INDEX('Standard Outcome Indicators'!$R$2:$R$900,MATCH(AY263,'Standard Outcome Indicators'!$B$2:$B$708,0))</f>
        <v>#N/A</v>
      </c>
      <c r="BE263" s="344" t="e">
        <f>INDEX('Standard Outcome Indicators'!$S$2:$S$900,MATCH(AY263,'Standard Outcome Indicators'!$B$2:$B$708,0))</f>
        <v>#N/A</v>
      </c>
      <c r="BF263" s="344" t="e">
        <f>INDEX('Standard Outcome Indicators'!$T$2:$T$900,MATCH(AY263,'Standard Outcome Indicators'!$B$2:$B$708,0))</f>
        <v>#N/A</v>
      </c>
      <c r="BG263" s="344" t="e">
        <f>INDEX('Standard Outcome Indicators'!$U$2:$U$900,MATCH(AY263,'Standard Outcome Indicators'!$B$2:$B$708,0))</f>
        <v>#N/A</v>
      </c>
    </row>
    <row r="264" spans="1:59" ht="45.75">
      <c r="A264" s="387" t="s">
        <v>2132</v>
      </c>
      <c r="B264" s="390" t="s">
        <v>2524</v>
      </c>
      <c r="C264" s="344" t="s">
        <v>2552</v>
      </c>
      <c r="D264" s="440" t="s">
        <v>2553</v>
      </c>
      <c r="E264" s="370" t="s">
        <v>2554</v>
      </c>
      <c r="F264" s="432" t="s">
        <v>59</v>
      </c>
      <c r="G264" s="432"/>
      <c r="H264" s="433" t="s">
        <v>59</v>
      </c>
      <c r="I264" s="433" t="s">
        <v>49</v>
      </c>
      <c r="J264" s="433" t="s">
        <v>49</v>
      </c>
      <c r="K264" s="433" t="s">
        <v>49</v>
      </c>
      <c r="L264" s="433" t="s">
        <v>49</v>
      </c>
      <c r="M264" s="433" t="s">
        <v>49</v>
      </c>
      <c r="N264" s="433" t="s">
        <v>49</v>
      </c>
      <c r="O264" s="345" t="s">
        <v>2555</v>
      </c>
      <c r="P264" s="345" t="str">
        <f t="shared" si="29"/>
        <v>Estimated incidence rate (new HIV infection per 1,000 uninfected population, children aged 0-14 years and adolescents aged 10-19 years)</v>
      </c>
      <c r="Q264" s="345" t="s">
        <v>668</v>
      </c>
      <c r="R264" s="345"/>
      <c r="S264" s="433">
        <f t="shared" si="30"/>
        <v>2</v>
      </c>
      <c r="T264" s="361" t="s">
        <v>1372</v>
      </c>
      <c r="U264" s="361" t="s">
        <v>63</v>
      </c>
      <c r="V264" s="344" t="s">
        <v>2556</v>
      </c>
      <c r="W264" s="433" t="s">
        <v>63</v>
      </c>
      <c r="X264" s="433" t="s">
        <v>63</v>
      </c>
      <c r="Y264" s="361">
        <v>2021</v>
      </c>
      <c r="Z264" s="361" t="s">
        <v>2384</v>
      </c>
      <c r="AA264" s="344" t="s">
        <v>2557</v>
      </c>
      <c r="AB264" s="361" t="str">
        <f t="shared" si="27"/>
        <v>3.3.1</v>
      </c>
      <c r="AC264" s="433" t="s">
        <v>63</v>
      </c>
      <c r="AD264" s="433" t="s">
        <v>63</v>
      </c>
      <c r="AE264" s="433" t="s">
        <v>63</v>
      </c>
      <c r="AF264" s="433" t="s">
        <v>63</v>
      </c>
      <c r="AG264" s="361" t="s">
        <v>62</v>
      </c>
      <c r="AH264" s="361" t="s">
        <v>49</v>
      </c>
      <c r="AI264" s="361" t="s">
        <v>49</v>
      </c>
      <c r="AJ264" s="361" t="s">
        <v>49</v>
      </c>
      <c r="AK264" s="361" t="s">
        <v>63</v>
      </c>
      <c r="AL264" s="361" t="s">
        <v>63</v>
      </c>
      <c r="AM264" s="361" t="s">
        <v>63</v>
      </c>
      <c r="AN264" s="361" t="s">
        <v>63</v>
      </c>
      <c r="AO264" s="361" t="s">
        <v>63</v>
      </c>
      <c r="AP264" s="361" t="s">
        <v>63</v>
      </c>
      <c r="AQ264" s="361" t="s">
        <v>63</v>
      </c>
      <c r="AR264" s="361" t="s">
        <v>63</v>
      </c>
      <c r="AS264" s="361" t="s">
        <v>63</v>
      </c>
      <c r="AT264" s="361" t="s">
        <v>63</v>
      </c>
      <c r="AU264" s="361" t="s">
        <v>63</v>
      </c>
      <c r="AV264" s="361" t="s">
        <v>63</v>
      </c>
      <c r="AW264" s="361" t="s">
        <v>63</v>
      </c>
      <c r="AX264" s="361" t="str">
        <f t="shared" si="28"/>
        <v xml:space="preserve">SEX, AGE, RESIDENCE, WEALTH, </v>
      </c>
      <c r="AZ264" s="344" t="e">
        <f>INDEX('Standard Outcome Indicators'!$C$2:$C$900,MATCH(AY264,'Standard Outcome Indicators'!$B$2:$B$708,0))</f>
        <v>#N/A</v>
      </c>
      <c r="BA264" s="344" t="e">
        <f>INDEX('Standard Outcome Indicators'!$F$2:$F$900,MATCH(AY264,'Standard Outcome Indicators'!$B$2:$B$708,0))</f>
        <v>#N/A</v>
      </c>
      <c r="BB264" s="344" t="e">
        <f>INDEX('Standard Outcome Indicators'!$H$2:$H$900,MATCH(AY264,'Standard Outcome Indicators'!$B$2:$B$708,0))</f>
        <v>#N/A</v>
      </c>
      <c r="BC264" s="344" t="e">
        <f>INDEX('Standard Outcome Indicators'!$Q$2:$Q$900,MATCH(AY264,'Standard Outcome Indicators'!$B$2:$B$708,0))</f>
        <v>#N/A</v>
      </c>
      <c r="BD264" s="344" t="e">
        <f>INDEX('Standard Outcome Indicators'!$R$2:$R$900,MATCH(AY264,'Standard Outcome Indicators'!$B$2:$B$708,0))</f>
        <v>#N/A</v>
      </c>
      <c r="BE264" s="344" t="e">
        <f>INDEX('Standard Outcome Indicators'!$S$2:$S$900,MATCH(AY264,'Standard Outcome Indicators'!$B$2:$B$708,0))</f>
        <v>#N/A</v>
      </c>
      <c r="BF264" s="344" t="e">
        <f>INDEX('Standard Outcome Indicators'!$T$2:$T$900,MATCH(AY264,'Standard Outcome Indicators'!$B$2:$B$708,0))</f>
        <v>#N/A</v>
      </c>
      <c r="BG264" s="344" t="e">
        <f>INDEX('Standard Outcome Indicators'!$U$2:$U$900,MATCH(AY264,'Standard Outcome Indicators'!$B$2:$B$708,0))</f>
        <v>#N/A</v>
      </c>
    </row>
    <row r="265" spans="1:59" ht="45.75">
      <c r="A265" s="387" t="s">
        <v>2132</v>
      </c>
      <c r="B265" s="390" t="s">
        <v>2524</v>
      </c>
      <c r="C265" s="344" t="s">
        <v>670</v>
      </c>
      <c r="D265" s="440" t="s">
        <v>2558</v>
      </c>
      <c r="E265" s="345" t="s">
        <v>669</v>
      </c>
      <c r="F265" s="433" t="s">
        <v>59</v>
      </c>
      <c r="G265" s="433"/>
      <c r="H265" s="433"/>
      <c r="I265" s="433" t="s">
        <v>49</v>
      </c>
      <c r="J265" s="433" t="s">
        <v>49</v>
      </c>
      <c r="K265" s="433" t="s">
        <v>62</v>
      </c>
      <c r="L265" s="433" t="s">
        <v>49</v>
      </c>
      <c r="M265" s="433" t="s">
        <v>49</v>
      </c>
      <c r="N265" s="433" t="s">
        <v>49</v>
      </c>
      <c r="O265" s="345"/>
      <c r="P265" s="345" t="str">
        <f t="shared" si="29"/>
        <v>Estimated incidence rate (new HIV infection per 1,000 uninfected population, children aged 0-14 years and adolescents aged 10-19 years)</v>
      </c>
      <c r="Q265" s="345" t="s">
        <v>668</v>
      </c>
      <c r="R265" s="345"/>
      <c r="S265" s="433">
        <f t="shared" si="30"/>
        <v>2</v>
      </c>
      <c r="T265" s="361" t="s">
        <v>1372</v>
      </c>
      <c r="U265" s="361" t="s">
        <v>646</v>
      </c>
      <c r="V265" s="344" t="s">
        <v>672</v>
      </c>
      <c r="W265" s="433" t="s">
        <v>84</v>
      </c>
      <c r="X265" s="433" t="s">
        <v>56</v>
      </c>
      <c r="Y265" s="361">
        <v>2021</v>
      </c>
      <c r="Z265" s="361" t="s">
        <v>2384</v>
      </c>
      <c r="AA265" s="344" t="s">
        <v>2557</v>
      </c>
      <c r="AB265" s="361" t="str">
        <f t="shared" si="27"/>
        <v>3.3.1</v>
      </c>
      <c r="AD265" s="433" t="s">
        <v>53</v>
      </c>
      <c r="AE265" s="433" t="s">
        <v>76</v>
      </c>
      <c r="AF265" s="433" t="s">
        <v>59</v>
      </c>
      <c r="AG265" s="361" t="s">
        <v>62</v>
      </c>
      <c r="AH265" s="361" t="s">
        <v>49</v>
      </c>
      <c r="AI265" s="361" t="s">
        <v>49</v>
      </c>
      <c r="AJ265" s="361" t="s">
        <v>49</v>
      </c>
      <c r="AK265" s="361" t="s">
        <v>117</v>
      </c>
      <c r="AL265" s="361" t="s">
        <v>117</v>
      </c>
      <c r="AM265" s="361" t="s">
        <v>117</v>
      </c>
      <c r="AN265" s="361" t="s">
        <v>117</v>
      </c>
      <c r="AO265" s="361" t="s">
        <v>117</v>
      </c>
      <c r="AP265" s="361" t="s">
        <v>117</v>
      </c>
      <c r="AQ265" s="361" t="s">
        <v>117</v>
      </c>
      <c r="AR265" s="361" t="s">
        <v>117</v>
      </c>
      <c r="AS265" s="361" t="s">
        <v>117</v>
      </c>
      <c r="AT265" s="361" t="s">
        <v>117</v>
      </c>
      <c r="AU265" s="361" t="s">
        <v>117</v>
      </c>
      <c r="AV265" s="361" t="s">
        <v>117</v>
      </c>
      <c r="AW265" s="361" t="s">
        <v>71</v>
      </c>
      <c r="AX265" s="361" t="str">
        <f t="shared" si="28"/>
        <v xml:space="preserve">SEX, AGE, RESIDENCE, WEALTH,   </v>
      </c>
      <c r="AZ265" s="344" t="e">
        <f>INDEX('Standard Outcome Indicators'!$C$2:$C$900,MATCH(AY265,'Standard Outcome Indicators'!$B$2:$B$708,0))</f>
        <v>#N/A</v>
      </c>
      <c r="BA265" s="344" t="e">
        <f>INDEX('Standard Outcome Indicators'!$F$2:$F$900,MATCH(AY265,'Standard Outcome Indicators'!$B$2:$B$708,0))</f>
        <v>#N/A</v>
      </c>
      <c r="BB265" s="344" t="e">
        <f>INDEX('Standard Outcome Indicators'!$H$2:$H$900,MATCH(AY265,'Standard Outcome Indicators'!$B$2:$B$708,0))</f>
        <v>#N/A</v>
      </c>
      <c r="BC265" s="344" t="e">
        <f>INDEX('Standard Outcome Indicators'!$Q$2:$Q$900,MATCH(AY265,'Standard Outcome Indicators'!$B$2:$B$708,0))</f>
        <v>#N/A</v>
      </c>
      <c r="BD265" s="344" t="e">
        <f>INDEX('Standard Outcome Indicators'!$R$2:$R$900,MATCH(AY265,'Standard Outcome Indicators'!$B$2:$B$708,0))</f>
        <v>#N/A</v>
      </c>
      <c r="BE265" s="344" t="e">
        <f>INDEX('Standard Outcome Indicators'!$S$2:$S$900,MATCH(AY265,'Standard Outcome Indicators'!$B$2:$B$708,0))</f>
        <v>#N/A</v>
      </c>
      <c r="BF265" s="344" t="e">
        <f>INDEX('Standard Outcome Indicators'!$T$2:$T$900,MATCH(AY265,'Standard Outcome Indicators'!$B$2:$B$708,0))</f>
        <v>#N/A</v>
      </c>
      <c r="BG265" s="344" t="e">
        <f>INDEX('Standard Outcome Indicators'!$U$2:$U$900,MATCH(AY265,'Standard Outcome Indicators'!$B$2:$B$708,0))</f>
        <v>#N/A</v>
      </c>
    </row>
    <row r="266" spans="1:59" ht="30.75">
      <c r="A266" s="387" t="s">
        <v>2132</v>
      </c>
      <c r="B266" s="390" t="s">
        <v>2524</v>
      </c>
      <c r="C266" s="428" t="s">
        <v>2559</v>
      </c>
      <c r="D266" s="442" t="s">
        <v>2560</v>
      </c>
      <c r="E266" s="241" t="s">
        <v>2560</v>
      </c>
      <c r="F266" s="436" t="s">
        <v>1767</v>
      </c>
      <c r="G266" s="433" t="s">
        <v>59</v>
      </c>
      <c r="H266" s="435" t="s">
        <v>59</v>
      </c>
      <c r="I266" s="478" t="e">
        <v>#N/A</v>
      </c>
      <c r="J266" s="478" t="e">
        <v>#N/A</v>
      </c>
      <c r="K266" s="478" t="e">
        <v>#N/A</v>
      </c>
      <c r="L266" s="478" t="e">
        <v>#N/A</v>
      </c>
      <c r="M266" s="478" t="e">
        <v>#N/A</v>
      </c>
      <c r="N266" s="478"/>
      <c r="O266" s="345" t="s">
        <v>2561</v>
      </c>
      <c r="P266" s="345" t="str">
        <f t="shared" si="29"/>
        <v>Estimated number of annual AIDS-related deaths among children (0-19 years)</v>
      </c>
      <c r="R266" s="345"/>
      <c r="S266" s="433">
        <f t="shared" si="30"/>
        <v>1</v>
      </c>
      <c r="T266" s="361" t="s">
        <v>1372</v>
      </c>
      <c r="U266" s="361" t="s">
        <v>63</v>
      </c>
      <c r="V266" s="344" t="s">
        <v>2562</v>
      </c>
      <c r="W266" s="433" t="s">
        <v>63</v>
      </c>
      <c r="X266" s="433" t="s">
        <v>63</v>
      </c>
      <c r="Y266" s="361">
        <v>2021</v>
      </c>
      <c r="Z266" s="361" t="s">
        <v>1769</v>
      </c>
      <c r="AA266" s="344" t="s">
        <v>2563</v>
      </c>
      <c r="AB266" s="361" t="str">
        <f t="shared" si="27"/>
        <v/>
      </c>
      <c r="AC266" s="433" t="s">
        <v>63</v>
      </c>
      <c r="AD266" s="433" t="s">
        <v>63</v>
      </c>
      <c r="AE266" s="433" t="s">
        <v>63</v>
      </c>
      <c r="AF266" s="433" t="s">
        <v>63</v>
      </c>
      <c r="AG266" s="361" t="s">
        <v>62</v>
      </c>
      <c r="AH266" s="361" t="s">
        <v>62</v>
      </c>
      <c r="AI266" s="361" t="s">
        <v>49</v>
      </c>
      <c r="AJ266" s="361" t="s">
        <v>49</v>
      </c>
      <c r="AK266" s="361" t="s">
        <v>63</v>
      </c>
      <c r="AL266" s="361" t="s">
        <v>63</v>
      </c>
      <c r="AM266" s="361" t="s">
        <v>63</v>
      </c>
      <c r="AN266" s="361" t="s">
        <v>63</v>
      </c>
      <c r="AO266" s="361" t="s">
        <v>63</v>
      </c>
      <c r="AP266" s="361" t="s">
        <v>63</v>
      </c>
      <c r="AQ266" s="361" t="s">
        <v>63</v>
      </c>
      <c r="AR266" s="361" t="s">
        <v>63</v>
      </c>
      <c r="AS266" s="361" t="s">
        <v>63</v>
      </c>
      <c r="AT266" s="361" t="s">
        <v>63</v>
      </c>
      <c r="AU266" s="361" t="s">
        <v>63</v>
      </c>
      <c r="AV266" s="361" t="s">
        <v>63</v>
      </c>
      <c r="AW266" s="361" t="s">
        <v>63</v>
      </c>
      <c r="AX266" s="361" t="str">
        <f t="shared" si="28"/>
        <v xml:space="preserve">SEX, AGE, RESIDENCE, WEALTH, </v>
      </c>
      <c r="AZ266" s="344" t="e">
        <f>INDEX('Standard Outcome Indicators'!$C$2:$C$900,MATCH(AY266,'Standard Outcome Indicators'!$B$2:$B$708,0))</f>
        <v>#N/A</v>
      </c>
      <c r="BA266" s="344" t="e">
        <f>INDEX('Standard Outcome Indicators'!$F$2:$F$900,MATCH(AY266,'Standard Outcome Indicators'!$B$2:$B$708,0))</f>
        <v>#N/A</v>
      </c>
      <c r="BB266" s="344" t="e">
        <f>INDEX('Standard Outcome Indicators'!$H$2:$H$900,MATCH(AY266,'Standard Outcome Indicators'!$B$2:$B$708,0))</f>
        <v>#N/A</v>
      </c>
      <c r="BC266" s="344" t="e">
        <f>INDEX('Standard Outcome Indicators'!$Q$2:$Q$900,MATCH(AY266,'Standard Outcome Indicators'!$B$2:$B$708,0))</f>
        <v>#N/A</v>
      </c>
      <c r="BD266" s="344" t="e">
        <f>INDEX('Standard Outcome Indicators'!$R$2:$R$900,MATCH(AY266,'Standard Outcome Indicators'!$B$2:$B$708,0))</f>
        <v>#N/A</v>
      </c>
      <c r="BE266" s="344" t="e">
        <f>INDEX('Standard Outcome Indicators'!$S$2:$S$900,MATCH(AY266,'Standard Outcome Indicators'!$B$2:$B$708,0))</f>
        <v>#N/A</v>
      </c>
      <c r="BF266" s="344" t="e">
        <f>INDEX('Standard Outcome Indicators'!$T$2:$T$900,MATCH(AY266,'Standard Outcome Indicators'!$B$2:$B$708,0))</f>
        <v>#N/A</v>
      </c>
      <c r="BG266" s="344" t="e">
        <f>INDEX('Standard Outcome Indicators'!$U$2:$U$900,MATCH(AY266,'Standard Outcome Indicators'!$B$2:$B$708,0))</f>
        <v>#N/A</v>
      </c>
    </row>
    <row r="267" spans="1:59" ht="30.75">
      <c r="A267" s="387" t="s">
        <v>2132</v>
      </c>
      <c r="B267" s="390" t="s">
        <v>2524</v>
      </c>
      <c r="C267" s="428" t="s">
        <v>2564</v>
      </c>
      <c r="D267" s="442" t="s">
        <v>2565</v>
      </c>
      <c r="E267" s="345" t="s">
        <v>2566</v>
      </c>
      <c r="F267" s="436" t="s">
        <v>1767</v>
      </c>
      <c r="G267" s="433" t="s">
        <v>59</v>
      </c>
      <c r="H267" s="433" t="s">
        <v>59</v>
      </c>
      <c r="I267" s="478" t="e">
        <v>#N/A</v>
      </c>
      <c r="J267" s="478" t="e">
        <v>#N/A</v>
      </c>
      <c r="K267" s="478" t="e">
        <v>#N/A</v>
      </c>
      <c r="L267" s="478" t="e">
        <v>#N/A</v>
      </c>
      <c r="M267" s="478" t="e">
        <v>#N/A</v>
      </c>
      <c r="N267" s="478"/>
      <c r="O267" s="241" t="s">
        <v>2565</v>
      </c>
      <c r="P267" s="345" t="str">
        <f t="shared" si="29"/>
        <v>Mother-to-child HIV transmission rate</v>
      </c>
      <c r="R267" s="345"/>
      <c r="S267" s="433">
        <f t="shared" si="30"/>
        <v>1</v>
      </c>
      <c r="T267" s="361" t="s">
        <v>1372</v>
      </c>
      <c r="U267" s="361" t="s">
        <v>63</v>
      </c>
      <c r="V267" s="344" t="s">
        <v>2567</v>
      </c>
      <c r="W267" s="433" t="s">
        <v>63</v>
      </c>
      <c r="X267" s="433" t="s">
        <v>63</v>
      </c>
      <c r="Y267" s="361">
        <v>2021</v>
      </c>
      <c r="Z267" s="361" t="s">
        <v>2384</v>
      </c>
      <c r="AA267" s="344" t="s">
        <v>2557</v>
      </c>
      <c r="AB267" s="361" t="str">
        <f t="shared" si="27"/>
        <v/>
      </c>
      <c r="AC267" s="433" t="s">
        <v>63</v>
      </c>
      <c r="AD267" s="433" t="s">
        <v>63</v>
      </c>
      <c r="AE267" s="433" t="s">
        <v>63</v>
      </c>
      <c r="AF267" s="433" t="s">
        <v>63</v>
      </c>
      <c r="AG267" s="361" t="s">
        <v>49</v>
      </c>
      <c r="AH267" s="361" t="s">
        <v>49</v>
      </c>
      <c r="AI267" s="361" t="s">
        <v>49</v>
      </c>
      <c r="AJ267" s="361" t="s">
        <v>49</v>
      </c>
      <c r="AK267" s="361" t="s">
        <v>63</v>
      </c>
      <c r="AL267" s="361" t="s">
        <v>63</v>
      </c>
      <c r="AM267" s="361" t="s">
        <v>63</v>
      </c>
      <c r="AN267" s="361" t="s">
        <v>63</v>
      </c>
      <c r="AO267" s="361" t="s">
        <v>63</v>
      </c>
      <c r="AP267" s="361" t="s">
        <v>63</v>
      </c>
      <c r="AQ267" s="361" t="s">
        <v>63</v>
      </c>
      <c r="AR267" s="361" t="s">
        <v>63</v>
      </c>
      <c r="AS267" s="361" t="s">
        <v>63</v>
      </c>
      <c r="AT267" s="361" t="s">
        <v>63</v>
      </c>
      <c r="AU267" s="361" t="s">
        <v>63</v>
      </c>
      <c r="AV267" s="361" t="s">
        <v>63</v>
      </c>
      <c r="AW267" s="361" t="s">
        <v>63</v>
      </c>
      <c r="AX267" s="361" t="str">
        <f t="shared" si="28"/>
        <v xml:space="preserve">SEX, AGE, RESIDENCE, WEALTH, </v>
      </c>
      <c r="AZ267" s="344" t="e">
        <f>INDEX('Standard Outcome Indicators'!$C$2:$C$900,MATCH(AY267,'Standard Outcome Indicators'!$B$2:$B$708,0))</f>
        <v>#N/A</v>
      </c>
      <c r="BA267" s="344" t="e">
        <f>INDEX('Standard Outcome Indicators'!$F$2:$F$900,MATCH(AY267,'Standard Outcome Indicators'!$B$2:$B$708,0))</f>
        <v>#N/A</v>
      </c>
      <c r="BB267" s="344" t="e">
        <f>INDEX('Standard Outcome Indicators'!$H$2:$H$900,MATCH(AY267,'Standard Outcome Indicators'!$B$2:$B$708,0))</f>
        <v>#N/A</v>
      </c>
      <c r="BC267" s="344" t="e">
        <f>INDEX('Standard Outcome Indicators'!$Q$2:$Q$900,MATCH(AY267,'Standard Outcome Indicators'!$B$2:$B$708,0))</f>
        <v>#N/A</v>
      </c>
      <c r="BD267" s="344" t="e">
        <f>INDEX('Standard Outcome Indicators'!$R$2:$R$900,MATCH(AY267,'Standard Outcome Indicators'!$B$2:$B$708,0))</f>
        <v>#N/A</v>
      </c>
      <c r="BE267" s="344" t="e">
        <f>INDEX('Standard Outcome Indicators'!$S$2:$S$900,MATCH(AY267,'Standard Outcome Indicators'!$B$2:$B$708,0))</f>
        <v>#N/A</v>
      </c>
      <c r="BF267" s="344" t="e">
        <f>INDEX('Standard Outcome Indicators'!$T$2:$T$900,MATCH(AY267,'Standard Outcome Indicators'!$B$2:$B$708,0))</f>
        <v>#N/A</v>
      </c>
      <c r="BG267" s="344" t="e">
        <f>INDEX('Standard Outcome Indicators'!$U$2:$U$900,MATCH(AY267,'Standard Outcome Indicators'!$B$2:$B$708,0))</f>
        <v>#N/A</v>
      </c>
    </row>
    <row r="268" spans="1:59" ht="45.75">
      <c r="A268" s="387" t="s">
        <v>2132</v>
      </c>
      <c r="B268" s="390" t="s">
        <v>2524</v>
      </c>
      <c r="C268" s="428" t="s">
        <v>2568</v>
      </c>
      <c r="D268" s="442" t="s">
        <v>2569</v>
      </c>
      <c r="E268" s="241" t="s">
        <v>2570</v>
      </c>
      <c r="F268" s="436" t="s">
        <v>1767</v>
      </c>
      <c r="G268" s="433" t="s">
        <v>59</v>
      </c>
      <c r="H268" s="433" t="s">
        <v>59</v>
      </c>
      <c r="I268" s="478" t="e">
        <v>#N/A</v>
      </c>
      <c r="J268" s="478" t="e">
        <v>#N/A</v>
      </c>
      <c r="K268" s="478" t="e">
        <v>#N/A</v>
      </c>
      <c r="L268" s="478" t="e">
        <v>#N/A</v>
      </c>
      <c r="M268" s="478" t="e">
        <v>#N/A</v>
      </c>
      <c r="N268" s="478"/>
      <c r="O268" s="345" t="s">
        <v>2571</v>
      </c>
      <c r="P268" s="345" t="str">
        <f t="shared" si="29"/>
        <v>Percentage of pregnant women presenting at antenatal clinics who were tested for HIV or already knew their HIV positive status</v>
      </c>
      <c r="R268" s="345"/>
      <c r="S268" s="433">
        <f t="shared" si="30"/>
        <v>1</v>
      </c>
      <c r="T268" s="361" t="s">
        <v>1372</v>
      </c>
      <c r="U268" s="361" t="s">
        <v>63</v>
      </c>
      <c r="V268" s="344" t="s">
        <v>2572</v>
      </c>
      <c r="W268" s="433" t="s">
        <v>63</v>
      </c>
      <c r="X268" s="433" t="s">
        <v>63</v>
      </c>
      <c r="Y268" s="361">
        <v>2021</v>
      </c>
      <c r="Z268" s="361" t="s">
        <v>2371</v>
      </c>
      <c r="AA268" s="344" t="s">
        <v>2573</v>
      </c>
      <c r="AB268" s="361" t="str">
        <f t="shared" si="27"/>
        <v/>
      </c>
      <c r="AC268" s="433" t="s">
        <v>63</v>
      </c>
      <c r="AD268" s="433" t="s">
        <v>63</v>
      </c>
      <c r="AE268" s="433" t="s">
        <v>63</v>
      </c>
      <c r="AF268" s="433" t="s">
        <v>63</v>
      </c>
      <c r="AG268" s="361" t="s">
        <v>49</v>
      </c>
      <c r="AH268" s="361" t="s">
        <v>49</v>
      </c>
      <c r="AI268" s="361" t="s">
        <v>49</v>
      </c>
      <c r="AJ268" s="361" t="s">
        <v>49</v>
      </c>
      <c r="AK268" s="361" t="s">
        <v>63</v>
      </c>
      <c r="AL268" s="361" t="s">
        <v>63</v>
      </c>
      <c r="AM268" s="361" t="s">
        <v>63</v>
      </c>
      <c r="AN268" s="361" t="s">
        <v>63</v>
      </c>
      <c r="AO268" s="361" t="s">
        <v>63</v>
      </c>
      <c r="AP268" s="361" t="s">
        <v>63</v>
      </c>
      <c r="AQ268" s="361" t="s">
        <v>63</v>
      </c>
      <c r="AR268" s="361" t="s">
        <v>63</v>
      </c>
      <c r="AS268" s="361" t="s">
        <v>63</v>
      </c>
      <c r="AT268" s="361" t="s">
        <v>63</v>
      </c>
      <c r="AU268" s="361" t="s">
        <v>63</v>
      </c>
      <c r="AV268" s="361" t="s">
        <v>63</v>
      </c>
      <c r="AW268" s="361" t="s">
        <v>63</v>
      </c>
      <c r="AX268" s="361" t="str">
        <f t="shared" si="28"/>
        <v xml:space="preserve">SEX, AGE, RESIDENCE, WEALTH, </v>
      </c>
      <c r="AZ268" s="344" t="e">
        <f>INDEX('Standard Outcome Indicators'!$C$2:$C$900,MATCH(AY268,'Standard Outcome Indicators'!$B$2:$B$708,0))</f>
        <v>#N/A</v>
      </c>
      <c r="BA268" s="344" t="e">
        <f>INDEX('Standard Outcome Indicators'!$F$2:$F$900,MATCH(AY268,'Standard Outcome Indicators'!$B$2:$B$708,0))</f>
        <v>#N/A</v>
      </c>
      <c r="BB268" s="344" t="e">
        <f>INDEX('Standard Outcome Indicators'!$H$2:$H$900,MATCH(AY268,'Standard Outcome Indicators'!$B$2:$B$708,0))</f>
        <v>#N/A</v>
      </c>
      <c r="BC268" s="344" t="e">
        <f>INDEX('Standard Outcome Indicators'!$Q$2:$Q$900,MATCH(AY268,'Standard Outcome Indicators'!$B$2:$B$708,0))</f>
        <v>#N/A</v>
      </c>
      <c r="BD268" s="344" t="e">
        <f>INDEX('Standard Outcome Indicators'!$R$2:$R$900,MATCH(AY268,'Standard Outcome Indicators'!$B$2:$B$708,0))</f>
        <v>#N/A</v>
      </c>
      <c r="BE268" s="344" t="e">
        <f>INDEX('Standard Outcome Indicators'!$S$2:$S$900,MATCH(AY268,'Standard Outcome Indicators'!$B$2:$B$708,0))</f>
        <v>#N/A</v>
      </c>
      <c r="BF268" s="344" t="e">
        <f>INDEX('Standard Outcome Indicators'!$T$2:$T$900,MATCH(AY268,'Standard Outcome Indicators'!$B$2:$B$708,0))</f>
        <v>#N/A</v>
      </c>
      <c r="BG268" s="344" t="e">
        <f>INDEX('Standard Outcome Indicators'!$U$2:$U$900,MATCH(AY268,'Standard Outcome Indicators'!$B$2:$B$708,0))</f>
        <v>#N/A</v>
      </c>
    </row>
    <row r="269" spans="1:59" ht="30.75">
      <c r="A269" s="387" t="s">
        <v>2132</v>
      </c>
      <c r="B269" s="390" t="s">
        <v>2524</v>
      </c>
      <c r="C269" s="344" t="s">
        <v>2574</v>
      </c>
      <c r="D269" s="438" t="s">
        <v>2575</v>
      </c>
      <c r="E269" s="345" t="s">
        <v>2576</v>
      </c>
      <c r="F269" s="432" t="s">
        <v>1767</v>
      </c>
      <c r="G269" s="433" t="str">
        <f>INDEX('Dashboard Indicators'!$P$2:$P$900,MATCH(C269,'Dashboard Indicators'!$I$2:$I$900,0))</f>
        <v>Yes</v>
      </c>
      <c r="H269" s="433"/>
      <c r="I269" s="478" t="e">
        <v>#N/A</v>
      </c>
      <c r="J269" s="478" t="e">
        <v>#N/A</v>
      </c>
      <c r="K269" s="478" t="e">
        <v>#N/A</v>
      </c>
      <c r="L269" s="478" t="e">
        <v>#N/A</v>
      </c>
      <c r="M269" s="478" t="e">
        <v>#N/A</v>
      </c>
      <c r="N269" s="478"/>
      <c r="P269" s="345" t="str">
        <f t="shared" si="29"/>
        <v>Reported number of children (0-14 years) receiving antiretroviral treatment</v>
      </c>
      <c r="R269" s="345"/>
      <c r="S269" s="433">
        <f t="shared" si="30"/>
        <v>1</v>
      </c>
      <c r="T269" s="361" t="s">
        <v>1372</v>
      </c>
      <c r="U269" s="361" t="s">
        <v>63</v>
      </c>
      <c r="V269" s="344" t="s">
        <v>2577</v>
      </c>
      <c r="W269" s="433" t="s">
        <v>63</v>
      </c>
      <c r="X269" s="433" t="s">
        <v>63</v>
      </c>
      <c r="Y269" s="361">
        <v>2021</v>
      </c>
      <c r="Z269" s="361" t="s">
        <v>2249</v>
      </c>
      <c r="AA269" s="344" t="s">
        <v>2578</v>
      </c>
      <c r="AB269" s="361" t="str">
        <f t="shared" si="27"/>
        <v/>
      </c>
      <c r="AC269" s="433" t="s">
        <v>63</v>
      </c>
      <c r="AD269" s="433" t="s">
        <v>63</v>
      </c>
      <c r="AE269" s="433" t="s">
        <v>63</v>
      </c>
      <c r="AF269" s="433" t="s">
        <v>63</v>
      </c>
      <c r="AG269" s="361" t="s">
        <v>49</v>
      </c>
      <c r="AH269" s="361" t="s">
        <v>49</v>
      </c>
      <c r="AI269" s="361" t="s">
        <v>49</v>
      </c>
      <c r="AJ269" s="361" t="s">
        <v>49</v>
      </c>
      <c r="AK269" s="361" t="s">
        <v>63</v>
      </c>
      <c r="AL269" s="361" t="s">
        <v>63</v>
      </c>
      <c r="AM269" s="361" t="s">
        <v>63</v>
      </c>
      <c r="AN269" s="361" t="s">
        <v>63</v>
      </c>
      <c r="AO269" s="361" t="s">
        <v>63</v>
      </c>
      <c r="AP269" s="361" t="s">
        <v>63</v>
      </c>
      <c r="AQ269" s="361" t="s">
        <v>63</v>
      </c>
      <c r="AR269" s="361" t="s">
        <v>63</v>
      </c>
      <c r="AS269" s="361" t="s">
        <v>63</v>
      </c>
      <c r="AT269" s="361" t="s">
        <v>63</v>
      </c>
      <c r="AU269" s="361" t="s">
        <v>63</v>
      </c>
      <c r="AV269" s="361" t="s">
        <v>63</v>
      </c>
      <c r="AW269" s="361" t="s">
        <v>63</v>
      </c>
      <c r="AX269" s="361" t="str">
        <f t="shared" si="28"/>
        <v xml:space="preserve">SEX, AGE, RESIDENCE, WEALTH, </v>
      </c>
      <c r="AZ269" s="344" t="e">
        <f>INDEX('Standard Outcome Indicators'!$C$2:$C$900,MATCH(AY269,'Standard Outcome Indicators'!$B$2:$B$708,0))</f>
        <v>#N/A</v>
      </c>
      <c r="BA269" s="344" t="e">
        <f>INDEX('Standard Outcome Indicators'!$F$2:$F$900,MATCH(AY269,'Standard Outcome Indicators'!$B$2:$B$708,0))</f>
        <v>#N/A</v>
      </c>
      <c r="BB269" s="344" t="e">
        <f>INDEX('Standard Outcome Indicators'!$H$2:$H$900,MATCH(AY269,'Standard Outcome Indicators'!$B$2:$B$708,0))</f>
        <v>#N/A</v>
      </c>
      <c r="BC269" s="344" t="e">
        <f>INDEX('Standard Outcome Indicators'!$Q$2:$Q$900,MATCH(AY269,'Standard Outcome Indicators'!$B$2:$B$708,0))</f>
        <v>#N/A</v>
      </c>
      <c r="BD269" s="344" t="e">
        <f>INDEX('Standard Outcome Indicators'!$R$2:$R$900,MATCH(AY269,'Standard Outcome Indicators'!$B$2:$B$708,0))</f>
        <v>#N/A</v>
      </c>
      <c r="BE269" s="344" t="e">
        <f>INDEX('Standard Outcome Indicators'!$S$2:$S$900,MATCH(AY269,'Standard Outcome Indicators'!$B$2:$B$708,0))</f>
        <v>#N/A</v>
      </c>
      <c r="BF269" s="344" t="e">
        <f>INDEX('Standard Outcome Indicators'!$T$2:$T$900,MATCH(AY269,'Standard Outcome Indicators'!$B$2:$B$708,0))</f>
        <v>#N/A</v>
      </c>
      <c r="BG269" s="344" t="e">
        <f>INDEX('Standard Outcome Indicators'!$U$2:$U$900,MATCH(AY269,'Standard Outcome Indicators'!$B$2:$B$708,0))</f>
        <v>#N/A</v>
      </c>
    </row>
    <row r="270" spans="1:59" ht="60.75">
      <c r="A270" s="387" t="s">
        <v>2132</v>
      </c>
      <c r="B270" s="390" t="s">
        <v>2524</v>
      </c>
      <c r="C270" s="429" t="s">
        <v>2579</v>
      </c>
      <c r="D270" s="438" t="s">
        <v>2580</v>
      </c>
      <c r="E270" s="345" t="s">
        <v>2581</v>
      </c>
      <c r="F270" s="436" t="s">
        <v>1767</v>
      </c>
      <c r="G270" s="433"/>
      <c r="H270" s="433"/>
      <c r="I270" s="478" t="e">
        <v>#N/A</v>
      </c>
      <c r="J270" s="478" t="e">
        <v>#N/A</v>
      </c>
      <c r="K270" s="478" t="e">
        <v>#N/A</v>
      </c>
      <c r="L270" s="478" t="e">
        <v>#N/A</v>
      </c>
      <c r="M270" s="478" t="e">
        <v>#N/A</v>
      </c>
      <c r="N270" s="478"/>
      <c r="O270" s="345"/>
      <c r="P270" s="345" t="str">
        <f t="shared" si="29"/>
        <v>Reported number of pregnant women presenting at antenatal clinics who were tested for HIV or already knew their HIV positive status</v>
      </c>
      <c r="R270" s="345"/>
      <c r="S270" s="433">
        <f t="shared" si="30"/>
        <v>1</v>
      </c>
      <c r="T270" s="361" t="s">
        <v>1372</v>
      </c>
      <c r="U270" s="361" t="s">
        <v>63</v>
      </c>
      <c r="V270" s="344" t="s">
        <v>2582</v>
      </c>
      <c r="W270" s="433" t="s">
        <v>63</v>
      </c>
      <c r="X270" s="433" t="s">
        <v>63</v>
      </c>
      <c r="Y270" s="361">
        <v>2021</v>
      </c>
      <c r="Z270" s="361" t="s">
        <v>2371</v>
      </c>
      <c r="AA270" s="344" t="s">
        <v>2573</v>
      </c>
      <c r="AB270" s="361" t="str">
        <f t="shared" si="27"/>
        <v/>
      </c>
      <c r="AC270" s="433" t="s">
        <v>63</v>
      </c>
      <c r="AD270" s="433" t="s">
        <v>63</v>
      </c>
      <c r="AE270" s="433" t="s">
        <v>63</v>
      </c>
      <c r="AF270" s="433" t="s">
        <v>63</v>
      </c>
      <c r="AG270" s="361" t="s">
        <v>49</v>
      </c>
      <c r="AH270" s="361" t="s">
        <v>49</v>
      </c>
      <c r="AI270" s="361" t="s">
        <v>49</v>
      </c>
      <c r="AJ270" s="361" t="s">
        <v>49</v>
      </c>
      <c r="AK270" s="361" t="s">
        <v>63</v>
      </c>
      <c r="AL270" s="361" t="s">
        <v>63</v>
      </c>
      <c r="AM270" s="361" t="s">
        <v>63</v>
      </c>
      <c r="AN270" s="361" t="s">
        <v>63</v>
      </c>
      <c r="AO270" s="361" t="s">
        <v>63</v>
      </c>
      <c r="AP270" s="361" t="s">
        <v>63</v>
      </c>
      <c r="AQ270" s="361" t="s">
        <v>63</v>
      </c>
      <c r="AR270" s="361" t="s">
        <v>63</v>
      </c>
      <c r="AS270" s="361" t="s">
        <v>63</v>
      </c>
      <c r="AT270" s="361" t="s">
        <v>63</v>
      </c>
      <c r="AU270" s="361" t="s">
        <v>63</v>
      </c>
      <c r="AV270" s="361" t="s">
        <v>63</v>
      </c>
      <c r="AW270" s="361" t="s">
        <v>63</v>
      </c>
      <c r="AX270" s="361" t="str">
        <f t="shared" si="28"/>
        <v xml:space="preserve">SEX, AGE, RESIDENCE, WEALTH, </v>
      </c>
      <c r="AZ270" s="344" t="e">
        <f>INDEX('Standard Outcome Indicators'!$C$2:$C$900,MATCH(AY270,'Standard Outcome Indicators'!$B$2:$B$708,0))</f>
        <v>#N/A</v>
      </c>
      <c r="BA270" s="344" t="e">
        <f>INDEX('Standard Outcome Indicators'!$F$2:$F$900,MATCH(AY270,'Standard Outcome Indicators'!$B$2:$B$708,0))</f>
        <v>#N/A</v>
      </c>
      <c r="BB270" s="344" t="e">
        <f>INDEX('Standard Outcome Indicators'!$H$2:$H$900,MATCH(AY270,'Standard Outcome Indicators'!$B$2:$B$708,0))</f>
        <v>#N/A</v>
      </c>
      <c r="BC270" s="344" t="e">
        <f>INDEX('Standard Outcome Indicators'!$Q$2:$Q$900,MATCH(AY270,'Standard Outcome Indicators'!$B$2:$B$708,0))</f>
        <v>#N/A</v>
      </c>
      <c r="BD270" s="344" t="e">
        <f>INDEX('Standard Outcome Indicators'!$R$2:$R$900,MATCH(AY270,'Standard Outcome Indicators'!$B$2:$B$708,0))</f>
        <v>#N/A</v>
      </c>
      <c r="BE270" s="344" t="e">
        <f>INDEX('Standard Outcome Indicators'!$S$2:$S$900,MATCH(AY270,'Standard Outcome Indicators'!$B$2:$B$708,0))</f>
        <v>#N/A</v>
      </c>
      <c r="BF270" s="344" t="e">
        <f>INDEX('Standard Outcome Indicators'!$T$2:$T$900,MATCH(AY270,'Standard Outcome Indicators'!$B$2:$B$708,0))</f>
        <v>#N/A</v>
      </c>
      <c r="BG270" s="344" t="e">
        <f>INDEX('Standard Outcome Indicators'!$U$2:$U$900,MATCH(AY270,'Standard Outcome Indicators'!$B$2:$B$708,0))</f>
        <v>#N/A</v>
      </c>
    </row>
    <row r="271" spans="1:59" ht="45.75">
      <c r="A271" s="387" t="s">
        <v>2132</v>
      </c>
      <c r="B271" s="390" t="s">
        <v>2524</v>
      </c>
      <c r="C271" s="344" t="s">
        <v>2583</v>
      </c>
      <c r="D271" s="438" t="s">
        <v>2584</v>
      </c>
      <c r="E271" s="345" t="s">
        <v>2584</v>
      </c>
      <c r="F271" s="433"/>
      <c r="G271" s="433"/>
      <c r="H271" s="433"/>
      <c r="I271" s="478" t="e">
        <v>#N/A</v>
      </c>
      <c r="J271" s="478" t="e">
        <v>#N/A</v>
      </c>
      <c r="K271" s="478" t="e">
        <v>#N/A</v>
      </c>
      <c r="L271" s="478" t="e">
        <v>#N/A</v>
      </c>
      <c r="M271" s="478" t="e">
        <v>#N/A</v>
      </c>
      <c r="N271" s="478"/>
      <c r="O271" s="345"/>
      <c r="P271" s="345" t="str">
        <f>IF(F271="Yes", IF(Q271="", D271, Q271), "")</f>
        <v/>
      </c>
      <c r="R271" s="345"/>
      <c r="S271" s="433" t="str">
        <f t="shared" si="30"/>
        <v/>
      </c>
      <c r="T271" s="361" t="s">
        <v>1372</v>
      </c>
      <c r="U271" s="361" t="s">
        <v>63</v>
      </c>
      <c r="V271" s="344" t="s">
        <v>2585</v>
      </c>
      <c r="W271" s="433" t="s">
        <v>63</v>
      </c>
      <c r="X271" s="433" t="s">
        <v>63</v>
      </c>
      <c r="Y271" s="361">
        <v>2016</v>
      </c>
      <c r="Z271" s="361" t="s">
        <v>1741</v>
      </c>
      <c r="AA271" s="345" t="s">
        <v>2586</v>
      </c>
      <c r="AB271" s="361" t="str">
        <f t="shared" si="27"/>
        <v/>
      </c>
      <c r="AC271" s="433" t="s">
        <v>63</v>
      </c>
      <c r="AD271" s="433" t="s">
        <v>63</v>
      </c>
      <c r="AE271" s="433" t="s">
        <v>63</v>
      </c>
      <c r="AF271" s="433" t="s">
        <v>63</v>
      </c>
      <c r="AG271" s="361" t="s">
        <v>49</v>
      </c>
      <c r="AH271" s="361" t="s">
        <v>62</v>
      </c>
      <c r="AI271" s="361" t="s">
        <v>62</v>
      </c>
      <c r="AJ271" s="361" t="s">
        <v>62</v>
      </c>
      <c r="AK271" s="361" t="s">
        <v>63</v>
      </c>
      <c r="AL271" s="361" t="s">
        <v>63</v>
      </c>
      <c r="AM271" s="361" t="s">
        <v>63</v>
      </c>
      <c r="AN271" s="361" t="s">
        <v>63</v>
      </c>
      <c r="AO271" s="361" t="s">
        <v>63</v>
      </c>
      <c r="AP271" s="361" t="s">
        <v>63</v>
      </c>
      <c r="AQ271" s="361" t="s">
        <v>63</v>
      </c>
      <c r="AR271" s="361" t="s">
        <v>63</v>
      </c>
      <c r="AS271" s="361" t="s">
        <v>63</v>
      </c>
      <c r="AT271" s="361" t="s">
        <v>63</v>
      </c>
      <c r="AU271" s="361" t="s">
        <v>63</v>
      </c>
      <c r="AV271" s="361" t="s">
        <v>63</v>
      </c>
      <c r="AW271" s="361" t="s">
        <v>63</v>
      </c>
      <c r="AX271" s="361" t="str">
        <f t="shared" si="28"/>
        <v xml:space="preserve">SEX, AGE, RESIDENCE, WEALTH, </v>
      </c>
      <c r="AZ271" s="344" t="e">
        <f>INDEX('Standard Outcome Indicators'!$C$2:$C$900,MATCH(AY271,'Standard Outcome Indicators'!$B$2:$B$708,0))</f>
        <v>#N/A</v>
      </c>
      <c r="BA271" s="344" t="e">
        <f>INDEX('Standard Outcome Indicators'!$F$2:$F$900,MATCH(AY271,'Standard Outcome Indicators'!$B$2:$B$708,0))</f>
        <v>#N/A</v>
      </c>
      <c r="BB271" s="344" t="e">
        <f>INDEX('Standard Outcome Indicators'!$H$2:$H$900,MATCH(AY271,'Standard Outcome Indicators'!$B$2:$B$708,0))</f>
        <v>#N/A</v>
      </c>
      <c r="BC271" s="344" t="e">
        <f>INDEX('Standard Outcome Indicators'!$Q$2:$Q$900,MATCH(AY271,'Standard Outcome Indicators'!$B$2:$B$708,0))</f>
        <v>#N/A</v>
      </c>
      <c r="BD271" s="344" t="e">
        <f>INDEX('Standard Outcome Indicators'!$R$2:$R$900,MATCH(AY271,'Standard Outcome Indicators'!$B$2:$B$708,0))</f>
        <v>#N/A</v>
      </c>
      <c r="BE271" s="344" t="e">
        <f>INDEX('Standard Outcome Indicators'!$S$2:$S$900,MATCH(AY271,'Standard Outcome Indicators'!$B$2:$B$708,0))</f>
        <v>#N/A</v>
      </c>
      <c r="BF271" s="344" t="e">
        <f>INDEX('Standard Outcome Indicators'!$T$2:$T$900,MATCH(AY271,'Standard Outcome Indicators'!$B$2:$B$708,0))</f>
        <v>#N/A</v>
      </c>
      <c r="BG271" s="344" t="e">
        <f>INDEX('Standard Outcome Indicators'!$U$2:$U$900,MATCH(AY271,'Standard Outcome Indicators'!$B$2:$B$708,0))</f>
        <v>#N/A</v>
      </c>
    </row>
    <row r="272" spans="1:59" ht="121.5">
      <c r="A272" s="392" t="s">
        <v>2587</v>
      </c>
      <c r="B272" s="395" t="s">
        <v>2588</v>
      </c>
      <c r="C272" s="346" t="s">
        <v>677</v>
      </c>
      <c r="D272" s="438" t="s">
        <v>676</v>
      </c>
      <c r="E272" s="345" t="s">
        <v>678</v>
      </c>
      <c r="F272" s="433" t="s">
        <v>59</v>
      </c>
      <c r="G272" s="433"/>
      <c r="H272" s="433"/>
      <c r="I272" s="433" t="s">
        <v>49</v>
      </c>
      <c r="J272" s="433" t="s">
        <v>49</v>
      </c>
      <c r="K272" s="433" t="s">
        <v>49</v>
      </c>
      <c r="L272" s="433" t="s">
        <v>49</v>
      </c>
      <c r="M272" s="433" t="s">
        <v>49</v>
      </c>
      <c r="N272" s="433" t="s">
        <v>49</v>
      </c>
      <c r="O272" s="345"/>
      <c r="P272" s="345" t="str">
        <f t="shared" ref="P272:P296" si="31">IF(F272&lt;&gt;"", IF(Q272="", D272, Q272), "")</f>
        <v>Government expenditure on education, in constant PPP ($ millions) and % of total government expenditure</v>
      </c>
      <c r="Q272" s="345" t="str">
        <f>INDEX('CRM Indicators'!$L$2:$L$900,MATCH(C272,'CRM Indicators'!$N$2:$N$900,0))</f>
        <v>Government expenditure on education, in constant PPP ($ millions) and % of total government expenditure</v>
      </c>
      <c r="R272" s="345"/>
      <c r="S272" s="433">
        <f t="shared" si="30"/>
        <v>2</v>
      </c>
      <c r="T272" s="361" t="s">
        <v>245</v>
      </c>
      <c r="U272" s="361" t="s">
        <v>245</v>
      </c>
      <c r="V272" s="344" t="s">
        <v>2589</v>
      </c>
      <c r="W272" s="433" t="s">
        <v>84</v>
      </c>
      <c r="X272" s="433" t="s">
        <v>56</v>
      </c>
      <c r="Y272" s="361">
        <v>2019</v>
      </c>
      <c r="Z272" s="361" t="s">
        <v>1733</v>
      </c>
      <c r="AA272" s="344" t="s">
        <v>2590</v>
      </c>
      <c r="AB272" s="361" t="str">
        <f t="shared" si="27"/>
        <v/>
      </c>
      <c r="AD272" s="433" t="s">
        <v>53</v>
      </c>
      <c r="AE272" s="433" t="s">
        <v>122</v>
      </c>
      <c r="AF272" s="433" t="s">
        <v>53</v>
      </c>
      <c r="AG272" s="361" t="s">
        <v>49</v>
      </c>
      <c r="AH272" s="361" t="s">
        <v>49</v>
      </c>
      <c r="AI272" s="361" t="s">
        <v>49</v>
      </c>
      <c r="AJ272" s="361" t="s">
        <v>49</v>
      </c>
      <c r="AK272" s="361" t="s">
        <v>117</v>
      </c>
      <c r="AL272" s="361" t="s">
        <v>117</v>
      </c>
      <c r="AM272" s="361" t="s">
        <v>117</v>
      </c>
      <c r="AN272" s="361" t="s">
        <v>117</v>
      </c>
      <c r="AO272" s="361" t="s">
        <v>117</v>
      </c>
      <c r="AP272" s="361" t="s">
        <v>117</v>
      </c>
      <c r="AQ272" s="361" t="s">
        <v>117</v>
      </c>
      <c r="AR272" s="361" t="s">
        <v>117</v>
      </c>
      <c r="AS272" s="361" t="s">
        <v>117</v>
      </c>
      <c r="AT272" s="361" t="s">
        <v>117</v>
      </c>
      <c r="AU272" s="361" t="s">
        <v>117</v>
      </c>
      <c r="AV272" s="361" t="s">
        <v>117</v>
      </c>
      <c r="AW272" s="361" t="s">
        <v>63</v>
      </c>
      <c r="AX272" s="361" t="str">
        <f t="shared" si="28"/>
        <v xml:space="preserve">SEX, AGE, RESIDENCE, WEALTH, </v>
      </c>
      <c r="AZ272" s="344" t="e">
        <f>INDEX('Standard Outcome Indicators'!$C$2:$C$900,MATCH(AY272,'Standard Outcome Indicators'!$B$2:$B$708,0))</f>
        <v>#N/A</v>
      </c>
      <c r="BA272" s="344" t="e">
        <f>INDEX('Standard Outcome Indicators'!$F$2:$F$900,MATCH(AY272,'Standard Outcome Indicators'!$B$2:$B$708,0))</f>
        <v>#N/A</v>
      </c>
      <c r="BB272" s="344" t="e">
        <f>INDEX('Standard Outcome Indicators'!$H$2:$H$900,MATCH(AY272,'Standard Outcome Indicators'!$B$2:$B$708,0))</f>
        <v>#N/A</v>
      </c>
      <c r="BC272" s="344" t="e">
        <f>INDEX('Standard Outcome Indicators'!$Q$2:$Q$900,MATCH(AY272,'Standard Outcome Indicators'!$B$2:$B$708,0))</f>
        <v>#N/A</v>
      </c>
      <c r="BD272" s="344" t="e">
        <f>INDEX('Standard Outcome Indicators'!$R$2:$R$900,MATCH(AY272,'Standard Outcome Indicators'!$B$2:$B$708,0))</f>
        <v>#N/A</v>
      </c>
      <c r="BE272" s="344" t="e">
        <f>INDEX('Standard Outcome Indicators'!$S$2:$S$900,MATCH(AY272,'Standard Outcome Indicators'!$B$2:$B$708,0))</f>
        <v>#N/A</v>
      </c>
      <c r="BF272" s="344" t="e">
        <f>INDEX('Standard Outcome Indicators'!$T$2:$T$900,MATCH(AY272,'Standard Outcome Indicators'!$B$2:$B$708,0))</f>
        <v>#N/A</v>
      </c>
      <c r="BG272" s="344" t="e">
        <f>INDEX('Standard Outcome Indicators'!$U$2:$U$900,MATCH(AY272,'Standard Outcome Indicators'!$B$2:$B$708,0))</f>
        <v>#N/A</v>
      </c>
    </row>
    <row r="273" spans="1:59" ht="60.75">
      <c r="A273" s="392" t="s">
        <v>2587</v>
      </c>
      <c r="B273" s="395" t="s">
        <v>2588</v>
      </c>
      <c r="C273" s="346" t="s">
        <v>681</v>
      </c>
      <c r="D273" s="438" t="s">
        <v>2591</v>
      </c>
      <c r="E273" s="345" t="s">
        <v>2592</v>
      </c>
      <c r="F273" s="433" t="s">
        <v>59</v>
      </c>
      <c r="G273" s="433"/>
      <c r="H273" s="433"/>
      <c r="I273" s="433" t="s">
        <v>49</v>
      </c>
      <c r="J273" s="433" t="s">
        <v>49</v>
      </c>
      <c r="K273" s="433" t="s">
        <v>49</v>
      </c>
      <c r="L273" s="433" t="s">
        <v>49</v>
      </c>
      <c r="M273" s="433" t="s">
        <v>49</v>
      </c>
      <c r="N273" s="433" t="s">
        <v>49</v>
      </c>
      <c r="O273" s="345"/>
      <c r="P273" s="345" t="str">
        <f t="shared" si="31"/>
        <v>Government expenditure on education, in constant PPP ($ millions) and % of total government expenditure</v>
      </c>
      <c r="Q273" s="345" t="str">
        <f>INDEX('CRM Indicators'!$L$2:$L$900,MATCH(C273,'CRM Indicators'!$N$2:$N$900,0))</f>
        <v>Government expenditure on education, in constant PPP ($ millions) and % of total government expenditure</v>
      </c>
      <c r="R273" s="345"/>
      <c r="S273" s="433">
        <f t="shared" si="30"/>
        <v>2</v>
      </c>
      <c r="T273" s="361" t="s">
        <v>2001</v>
      </c>
      <c r="U273" s="361" t="s">
        <v>246</v>
      </c>
      <c r="V273" s="344" t="s">
        <v>2002</v>
      </c>
      <c r="W273" s="433" t="s">
        <v>84</v>
      </c>
      <c r="X273" s="433" t="s">
        <v>56</v>
      </c>
      <c r="Y273" s="361">
        <v>2022</v>
      </c>
      <c r="Z273" s="361" t="s">
        <v>1857</v>
      </c>
      <c r="AA273" s="344" t="s">
        <v>2593</v>
      </c>
      <c r="AB273" s="361" t="str">
        <f t="shared" si="27"/>
        <v/>
      </c>
      <c r="AD273" s="433" t="s">
        <v>683</v>
      </c>
      <c r="AE273" s="433" t="s">
        <v>122</v>
      </c>
      <c r="AF273" s="433" t="s">
        <v>53</v>
      </c>
      <c r="AG273" s="361" t="s">
        <v>49</v>
      </c>
      <c r="AH273" s="361" t="s">
        <v>49</v>
      </c>
      <c r="AI273" s="361" t="s">
        <v>49</v>
      </c>
      <c r="AJ273" s="361" t="s">
        <v>49</v>
      </c>
      <c r="AK273" s="361" t="s">
        <v>117</v>
      </c>
      <c r="AL273" s="361" t="s">
        <v>117</v>
      </c>
      <c r="AM273" s="361" t="s">
        <v>117</v>
      </c>
      <c r="AN273" s="361" t="s">
        <v>117</v>
      </c>
      <c r="AO273" s="361" t="s">
        <v>117</v>
      </c>
      <c r="AP273" s="361" t="s">
        <v>117</v>
      </c>
      <c r="AQ273" s="361" t="s">
        <v>117</v>
      </c>
      <c r="AR273" s="361" t="s">
        <v>117</v>
      </c>
      <c r="AS273" s="361" t="s">
        <v>117</v>
      </c>
      <c r="AT273" s="361" t="s">
        <v>117</v>
      </c>
      <c r="AU273" s="361" t="s">
        <v>117</v>
      </c>
      <c r="AV273" s="361" t="s">
        <v>117</v>
      </c>
      <c r="AW273" s="361" t="s">
        <v>63</v>
      </c>
      <c r="AX273" s="361" t="str">
        <f t="shared" si="28"/>
        <v xml:space="preserve">SEX, AGE, RESIDENCE, WEALTH, </v>
      </c>
      <c r="AY273" s="488" t="s">
        <v>2594</v>
      </c>
      <c r="AZ273" s="344" t="str">
        <f>INDEX('Standard Outcome Indicators'!$C$2:$C$900,MATCH(AY273,'Standard Outcome Indicators'!$B$2:$B$708,0))</f>
        <v>Share of government expenditures allocated for education  (22-01-L2-50)</v>
      </c>
      <c r="BA273" s="344" t="str">
        <f>INDEX('Standard Outcome Indicators'!$F$2:$F$900,MATCH(AY273,'Standard Outcome Indicators'!$B$2:$B$708,0))</f>
        <v>Learn</v>
      </c>
      <c r="BB273" s="344" t="str">
        <f>INDEX('Standard Outcome Indicators'!$H$2:$H$900,MATCH(AY273,'Standard Outcome Indicators'!$B$2:$B$708,0))</f>
        <v>Access to quality learning opportunities</v>
      </c>
      <c r="BC273" s="344" t="str">
        <f>INDEX('Standard Outcome Indicators'!$Q$2:$Q$900,MATCH(AY273,'Standard Outcome Indicators'!$B$2:$B$708,0))</f>
        <v>None</v>
      </c>
      <c r="BD273" s="344" t="str">
        <f>INDEX('Standard Outcome Indicators'!$R$2:$R$900,MATCH(AY273,'Standard Outcome Indicators'!$B$2:$B$708,0))</f>
        <v>Education</v>
      </c>
      <c r="BE273" s="344" t="str">
        <f>INDEX('Standard Outcome Indicators'!$S$2:$S$900,MATCH(AY273,'Standard Outcome Indicators'!$B$2:$B$708,0))</f>
        <v>Nicolas Reuge</v>
      </c>
      <c r="BF273" s="344" t="str">
        <f>INDEX('Standard Outcome Indicators'!$T$2:$T$900,MATCH(AY273,'Standard Outcome Indicators'!$B$2:$B$708,0))</f>
        <v> </v>
      </c>
      <c r="BG273" s="344" t="str">
        <f>INDEX('Standard Outcome Indicators'!$U$2:$U$900,MATCH(AY273,'Standard Outcome Indicators'!$B$2:$B$708,0))</f>
        <v>2.3.6.5: Strengthening of education systems</v>
      </c>
    </row>
    <row r="274" spans="1:59" ht="30.75">
      <c r="A274" s="392" t="s">
        <v>2587</v>
      </c>
      <c r="B274" s="395" t="s">
        <v>2588</v>
      </c>
      <c r="C274" s="346" t="s">
        <v>686</v>
      </c>
      <c r="D274" s="438" t="s">
        <v>685</v>
      </c>
      <c r="E274" s="345" t="s">
        <v>685</v>
      </c>
      <c r="F274" s="432" t="s">
        <v>59</v>
      </c>
      <c r="G274" s="433"/>
      <c r="H274" s="433"/>
      <c r="I274" s="433" t="s">
        <v>49</v>
      </c>
      <c r="J274" s="433" t="s">
        <v>62</v>
      </c>
      <c r="K274" s="433" t="s">
        <v>49</v>
      </c>
      <c r="L274" s="433" t="s">
        <v>49</v>
      </c>
      <c r="M274" s="433" t="s">
        <v>49</v>
      </c>
      <c r="N274" s="433" t="s">
        <v>49</v>
      </c>
      <c r="O274" s="345"/>
      <c r="P274" s="345" t="str">
        <f t="shared" si="31"/>
        <v xml:space="preserve">Initial government funding of pre-primary education (% of GDP) </v>
      </c>
      <c r="R274" s="345"/>
      <c r="S274" s="433">
        <f t="shared" si="30"/>
        <v>1</v>
      </c>
      <c r="T274" s="361" t="s">
        <v>245</v>
      </c>
      <c r="U274" s="361" t="s">
        <v>246</v>
      </c>
      <c r="V274" s="344" t="s">
        <v>2589</v>
      </c>
      <c r="W274" s="433" t="s">
        <v>84</v>
      </c>
      <c r="X274" s="433" t="s">
        <v>56</v>
      </c>
      <c r="Y274" s="361">
        <v>2019</v>
      </c>
      <c r="Z274" s="361" t="s">
        <v>1820</v>
      </c>
      <c r="AA274" s="344" t="s">
        <v>2595</v>
      </c>
      <c r="AB274" s="361" t="str">
        <f t="shared" si="27"/>
        <v/>
      </c>
      <c r="AD274" s="433" t="s">
        <v>53</v>
      </c>
      <c r="AE274" s="433" t="s">
        <v>122</v>
      </c>
      <c r="AF274" s="433" t="s">
        <v>53</v>
      </c>
      <c r="AG274" s="361" t="s">
        <v>49</v>
      </c>
      <c r="AH274" s="361" t="s">
        <v>49</v>
      </c>
      <c r="AI274" s="361" t="s">
        <v>49</v>
      </c>
      <c r="AJ274" s="361" t="s">
        <v>49</v>
      </c>
      <c r="AK274" s="361" t="s">
        <v>117</v>
      </c>
      <c r="AL274" s="361" t="s">
        <v>117</v>
      </c>
      <c r="AM274" s="361" t="s">
        <v>117</v>
      </c>
      <c r="AN274" s="361" t="s">
        <v>117</v>
      </c>
      <c r="AO274" s="361" t="s">
        <v>117</v>
      </c>
      <c r="AP274" s="361" t="s">
        <v>117</v>
      </c>
      <c r="AQ274" s="361" t="s">
        <v>117</v>
      </c>
      <c r="AR274" s="361" t="s">
        <v>117</v>
      </c>
      <c r="AS274" s="361" t="s">
        <v>117</v>
      </c>
      <c r="AT274" s="361" t="s">
        <v>117</v>
      </c>
      <c r="AU274" s="361" t="s">
        <v>117</v>
      </c>
      <c r="AV274" s="361" t="s">
        <v>117</v>
      </c>
      <c r="AW274" s="361" t="s">
        <v>63</v>
      </c>
      <c r="AX274" s="361" t="str">
        <f t="shared" si="28"/>
        <v xml:space="preserve">SEX, AGE, RESIDENCE, WEALTH, </v>
      </c>
      <c r="AZ274" s="344" t="e">
        <f>INDEX('Standard Outcome Indicators'!$C$2:$C$900,MATCH(AY274,'Standard Outcome Indicators'!$B$2:$B$708,0))</f>
        <v>#N/A</v>
      </c>
      <c r="BA274" s="344" t="e">
        <f>INDEX('Standard Outcome Indicators'!$F$2:$F$900,MATCH(AY274,'Standard Outcome Indicators'!$B$2:$B$708,0))</f>
        <v>#N/A</v>
      </c>
      <c r="BB274" s="344" t="e">
        <f>INDEX('Standard Outcome Indicators'!$H$2:$H$900,MATCH(AY274,'Standard Outcome Indicators'!$B$2:$B$708,0))</f>
        <v>#N/A</v>
      </c>
      <c r="BC274" s="344" t="e">
        <f>INDEX('Standard Outcome Indicators'!$Q$2:$Q$900,MATCH(AY274,'Standard Outcome Indicators'!$B$2:$B$708,0))</f>
        <v>#N/A</v>
      </c>
      <c r="BD274" s="344" t="e">
        <f>INDEX('Standard Outcome Indicators'!$R$2:$R$900,MATCH(AY274,'Standard Outcome Indicators'!$B$2:$B$708,0))</f>
        <v>#N/A</v>
      </c>
      <c r="BE274" s="344" t="e">
        <f>INDEX('Standard Outcome Indicators'!$S$2:$S$900,MATCH(AY274,'Standard Outcome Indicators'!$B$2:$B$708,0))</f>
        <v>#N/A</v>
      </c>
      <c r="BF274" s="344" t="e">
        <f>INDEX('Standard Outcome Indicators'!$T$2:$T$900,MATCH(AY274,'Standard Outcome Indicators'!$B$2:$B$708,0))</f>
        <v>#N/A</v>
      </c>
      <c r="BG274" s="344" t="e">
        <f>INDEX('Standard Outcome Indicators'!$U$2:$U$900,MATCH(AY274,'Standard Outcome Indicators'!$B$2:$B$708,0))</f>
        <v>#N/A</v>
      </c>
    </row>
    <row r="275" spans="1:59" s="375" customFormat="1" ht="45.75">
      <c r="A275" s="392" t="s">
        <v>2587</v>
      </c>
      <c r="B275" s="395" t="s">
        <v>2588</v>
      </c>
      <c r="C275" s="373" t="s">
        <v>689</v>
      </c>
      <c r="D275" s="443" t="s">
        <v>2596</v>
      </c>
      <c r="E275" s="372" t="s">
        <v>688</v>
      </c>
      <c r="F275" s="437" t="s">
        <v>1826</v>
      </c>
      <c r="G275" s="434" t="str">
        <f>INDEX('Dashboard Indicators'!$P$2:$P$900,MATCH(C275,'Dashboard Indicators'!$I$2:$I$900,0))</f>
        <v>Yes</v>
      </c>
      <c r="H275" s="434" t="s">
        <v>59</v>
      </c>
      <c r="I275" s="433" t="s">
        <v>49</v>
      </c>
      <c r="J275" s="433" t="s">
        <v>49</v>
      </c>
      <c r="K275" s="433" t="s">
        <v>49</v>
      </c>
      <c r="L275" s="433" t="s">
        <v>49</v>
      </c>
      <c r="M275" s="433" t="s">
        <v>49</v>
      </c>
      <c r="N275" s="433" t="s">
        <v>49</v>
      </c>
      <c r="O275" s="372" t="s">
        <v>2597</v>
      </c>
      <c r="P275" s="345" t="str">
        <f t="shared" si="31"/>
        <v>Expenditure on pre-primary, lower and upper secondary, post-secondary,  non-tertiary and tertiary education (% of government expenditure on education)</v>
      </c>
      <c r="Q275" s="345" t="s">
        <v>2598</v>
      </c>
      <c r="R275" s="372"/>
      <c r="S275" s="433">
        <f t="shared" si="30"/>
        <v>2</v>
      </c>
      <c r="T275" s="374" t="s">
        <v>245</v>
      </c>
      <c r="U275" s="361" t="s">
        <v>245</v>
      </c>
      <c r="V275" s="344" t="s">
        <v>2589</v>
      </c>
      <c r="W275" s="433" t="s">
        <v>84</v>
      </c>
      <c r="X275" s="433" t="s">
        <v>56</v>
      </c>
      <c r="Y275" s="361">
        <v>2019</v>
      </c>
      <c r="Z275" s="361" t="s">
        <v>1857</v>
      </c>
      <c r="AA275" s="344" t="s">
        <v>2599</v>
      </c>
      <c r="AB275" s="361" t="str">
        <f t="shared" si="27"/>
        <v/>
      </c>
      <c r="AC275" s="433"/>
      <c r="AD275" s="433" t="s">
        <v>53</v>
      </c>
      <c r="AE275" s="433" t="s">
        <v>122</v>
      </c>
      <c r="AF275" s="433" t="s">
        <v>53</v>
      </c>
      <c r="AG275" s="361" t="s">
        <v>49</v>
      </c>
      <c r="AH275" s="361" t="s">
        <v>49</v>
      </c>
      <c r="AI275" s="361" t="s">
        <v>49</v>
      </c>
      <c r="AJ275" s="361" t="s">
        <v>49</v>
      </c>
      <c r="AK275" s="361" t="s">
        <v>117</v>
      </c>
      <c r="AL275" s="361" t="s">
        <v>117</v>
      </c>
      <c r="AM275" s="361" t="s">
        <v>117</v>
      </c>
      <c r="AN275" s="361" t="s">
        <v>62</v>
      </c>
      <c r="AO275" s="361" t="s">
        <v>117</v>
      </c>
      <c r="AP275" s="361" t="s">
        <v>117</v>
      </c>
      <c r="AQ275" s="361" t="s">
        <v>117</v>
      </c>
      <c r="AR275" s="361" t="s">
        <v>117</v>
      </c>
      <c r="AS275" s="361" t="s">
        <v>117</v>
      </c>
      <c r="AT275" s="361" t="s">
        <v>117</v>
      </c>
      <c r="AU275" s="361" t="s">
        <v>117</v>
      </c>
      <c r="AV275" s="361" t="s">
        <v>117</v>
      </c>
      <c r="AW275" s="361">
        <v>0</v>
      </c>
      <c r="AX275" s="361" t="str">
        <f t="shared" si="28"/>
        <v>SEX, AGE, RESIDENCE, WEALTH, EDUCATION LEVEL, 0</v>
      </c>
      <c r="AZ275" s="344" t="e">
        <f>INDEX('Standard Outcome Indicators'!$C$2:$C$900,MATCH(AY275,'Standard Outcome Indicators'!$B$2:$B$708,0))</f>
        <v>#N/A</v>
      </c>
      <c r="BA275" s="344" t="e">
        <f>INDEX('Standard Outcome Indicators'!$F$2:$F$900,MATCH(AY275,'Standard Outcome Indicators'!$B$2:$B$708,0))</f>
        <v>#N/A</v>
      </c>
      <c r="BB275" s="344" t="e">
        <f>INDEX('Standard Outcome Indicators'!$H$2:$H$900,MATCH(AY275,'Standard Outcome Indicators'!$B$2:$B$708,0))</f>
        <v>#N/A</v>
      </c>
      <c r="BC275" s="344" t="e">
        <f>INDEX('Standard Outcome Indicators'!$Q$2:$Q$900,MATCH(AY275,'Standard Outcome Indicators'!$B$2:$B$708,0))</f>
        <v>#N/A</v>
      </c>
      <c r="BD275" s="344" t="e">
        <f>INDEX('Standard Outcome Indicators'!$R$2:$R$900,MATCH(AY275,'Standard Outcome Indicators'!$B$2:$B$708,0))</f>
        <v>#N/A</v>
      </c>
      <c r="BE275" s="344" t="e">
        <f>INDEX('Standard Outcome Indicators'!$S$2:$S$900,MATCH(AY275,'Standard Outcome Indicators'!$B$2:$B$708,0))</f>
        <v>#N/A</v>
      </c>
      <c r="BF275" s="344" t="e">
        <f>INDEX('Standard Outcome Indicators'!$T$2:$T$900,MATCH(AY275,'Standard Outcome Indicators'!$B$2:$B$708,0))</f>
        <v>#N/A</v>
      </c>
      <c r="BG275" s="344" t="e">
        <f>INDEX('Standard Outcome Indicators'!$U$2:$U$900,MATCH(AY275,'Standard Outcome Indicators'!$B$2:$B$708,0))</f>
        <v>#N/A</v>
      </c>
    </row>
    <row r="276" spans="1:59" s="375" customFormat="1" ht="45.75">
      <c r="A276" s="392" t="s">
        <v>2587</v>
      </c>
      <c r="B276" s="395" t="s">
        <v>2588</v>
      </c>
      <c r="C276" s="373" t="s">
        <v>691</v>
      </c>
      <c r="D276" s="443" t="s">
        <v>2600</v>
      </c>
      <c r="E276" s="372" t="s">
        <v>690</v>
      </c>
      <c r="F276" s="437" t="s">
        <v>1826</v>
      </c>
      <c r="G276" s="434" t="str">
        <f>INDEX('Dashboard Indicators'!$P$2:$P$900,MATCH(C276,'Dashboard Indicators'!$I$2:$I$900,0))</f>
        <v>Yes</v>
      </c>
      <c r="H276" s="434" t="s">
        <v>59</v>
      </c>
      <c r="I276" s="433" t="s">
        <v>49</v>
      </c>
      <c r="J276" s="433" t="s">
        <v>49</v>
      </c>
      <c r="K276" s="433" t="s">
        <v>49</v>
      </c>
      <c r="L276" s="433" t="s">
        <v>49</v>
      </c>
      <c r="M276" s="433" t="s">
        <v>49</v>
      </c>
      <c r="N276" s="433" t="s">
        <v>49</v>
      </c>
      <c r="O276" s="372" t="s">
        <v>2601</v>
      </c>
      <c r="P276" s="345" t="str">
        <f t="shared" si="31"/>
        <v>Expenditure on pre-primary, lower and upper secondary, post-secondary,  non-tertiary and tertiary education (% of government expenditure on education)</v>
      </c>
      <c r="Q276" s="345" t="s">
        <v>2598</v>
      </c>
      <c r="R276" s="372"/>
      <c r="S276" s="433">
        <f t="shared" si="30"/>
        <v>2</v>
      </c>
      <c r="T276" s="374" t="s">
        <v>245</v>
      </c>
      <c r="U276" s="361" t="s">
        <v>245</v>
      </c>
      <c r="V276" s="344" t="s">
        <v>2589</v>
      </c>
      <c r="W276" s="433" t="s">
        <v>84</v>
      </c>
      <c r="X276" s="433" t="s">
        <v>56</v>
      </c>
      <c r="Y276" s="361">
        <v>2019</v>
      </c>
      <c r="Z276" s="361">
        <v>80</v>
      </c>
      <c r="AA276" s="344" t="s">
        <v>2602</v>
      </c>
      <c r="AB276" s="361" t="str">
        <f t="shared" si="27"/>
        <v/>
      </c>
      <c r="AC276" s="433"/>
      <c r="AD276" s="433" t="s">
        <v>53</v>
      </c>
      <c r="AE276" s="433" t="s">
        <v>122</v>
      </c>
      <c r="AF276" s="433" t="s">
        <v>53</v>
      </c>
      <c r="AG276" s="361" t="s">
        <v>49</v>
      </c>
      <c r="AH276" s="361" t="s">
        <v>49</v>
      </c>
      <c r="AI276" s="361" t="s">
        <v>49</v>
      </c>
      <c r="AJ276" s="361" t="s">
        <v>49</v>
      </c>
      <c r="AK276" s="361" t="s">
        <v>117</v>
      </c>
      <c r="AL276" s="361" t="s">
        <v>117</v>
      </c>
      <c r="AM276" s="361" t="s">
        <v>117</v>
      </c>
      <c r="AN276" s="361" t="s">
        <v>62</v>
      </c>
      <c r="AO276" s="361" t="s">
        <v>117</v>
      </c>
      <c r="AP276" s="361" t="s">
        <v>117</v>
      </c>
      <c r="AQ276" s="361" t="s">
        <v>117</v>
      </c>
      <c r="AR276" s="361" t="s">
        <v>117</v>
      </c>
      <c r="AS276" s="361" t="s">
        <v>117</v>
      </c>
      <c r="AT276" s="361" t="s">
        <v>117</v>
      </c>
      <c r="AU276" s="361" t="s">
        <v>117</v>
      </c>
      <c r="AV276" s="361" t="s">
        <v>117</v>
      </c>
      <c r="AW276" s="361" t="s">
        <v>63</v>
      </c>
      <c r="AX276" s="361" t="str">
        <f t="shared" si="28"/>
        <v xml:space="preserve">SEX, AGE, RESIDENCE, WEALTH, EDUCATION LEVEL, </v>
      </c>
      <c r="AZ276" s="344" t="e">
        <f>INDEX('Standard Outcome Indicators'!$C$2:$C$900,MATCH(AY276,'Standard Outcome Indicators'!$B$2:$B$708,0))</f>
        <v>#N/A</v>
      </c>
      <c r="BA276" s="344" t="e">
        <f>INDEX('Standard Outcome Indicators'!$F$2:$F$900,MATCH(AY276,'Standard Outcome Indicators'!$B$2:$B$708,0))</f>
        <v>#N/A</v>
      </c>
      <c r="BB276" s="344" t="e">
        <f>INDEX('Standard Outcome Indicators'!$H$2:$H$900,MATCH(AY276,'Standard Outcome Indicators'!$B$2:$B$708,0))</f>
        <v>#N/A</v>
      </c>
      <c r="BC276" s="344" t="e">
        <f>INDEX('Standard Outcome Indicators'!$Q$2:$Q$900,MATCH(AY276,'Standard Outcome Indicators'!$B$2:$B$708,0))</f>
        <v>#N/A</v>
      </c>
      <c r="BD276" s="344" t="e">
        <f>INDEX('Standard Outcome Indicators'!$R$2:$R$900,MATCH(AY276,'Standard Outcome Indicators'!$B$2:$B$708,0))</f>
        <v>#N/A</v>
      </c>
      <c r="BE276" s="344" t="e">
        <f>INDEX('Standard Outcome Indicators'!$S$2:$S$900,MATCH(AY276,'Standard Outcome Indicators'!$B$2:$B$708,0))</f>
        <v>#N/A</v>
      </c>
      <c r="BF276" s="344" t="e">
        <f>INDEX('Standard Outcome Indicators'!$T$2:$T$900,MATCH(AY276,'Standard Outcome Indicators'!$B$2:$B$708,0))</f>
        <v>#N/A</v>
      </c>
      <c r="BG276" s="344" t="e">
        <f>INDEX('Standard Outcome Indicators'!$U$2:$U$900,MATCH(AY276,'Standard Outcome Indicators'!$B$2:$B$708,0))</f>
        <v>#N/A</v>
      </c>
    </row>
    <row r="277" spans="1:59" ht="45.75">
      <c r="A277" s="392" t="s">
        <v>2587</v>
      </c>
      <c r="B277" s="395" t="s">
        <v>2588</v>
      </c>
      <c r="C277" s="346" t="s">
        <v>693</v>
      </c>
      <c r="D277" s="438" t="s">
        <v>2603</v>
      </c>
      <c r="E277" s="345" t="s">
        <v>692</v>
      </c>
      <c r="F277" s="437" t="s">
        <v>1826</v>
      </c>
      <c r="G277" s="433"/>
      <c r="H277" s="433"/>
      <c r="I277" s="433" t="s">
        <v>49</v>
      </c>
      <c r="J277" s="433" t="s">
        <v>49</v>
      </c>
      <c r="K277" s="433" t="s">
        <v>49</v>
      </c>
      <c r="L277" s="433" t="s">
        <v>49</v>
      </c>
      <c r="M277" s="433" t="s">
        <v>49</v>
      </c>
      <c r="N277" s="433" t="s">
        <v>49</v>
      </c>
      <c r="O277" s="345"/>
      <c r="P277" s="345" t="str">
        <f t="shared" si="31"/>
        <v>Expenditure on pre-primary, lower and upper secondary, post-secondary,  non-tertiary and tertiary education (% of government expenditure on education)</v>
      </c>
      <c r="Q277" s="345" t="s">
        <v>2598</v>
      </c>
      <c r="R277" s="345"/>
      <c r="S277" s="433">
        <f t="shared" si="30"/>
        <v>2</v>
      </c>
      <c r="T277" s="361" t="s">
        <v>245</v>
      </c>
      <c r="U277" s="361" t="s">
        <v>245</v>
      </c>
      <c r="V277" s="344" t="s">
        <v>2589</v>
      </c>
      <c r="W277" s="433" t="s">
        <v>84</v>
      </c>
      <c r="X277" s="433" t="s">
        <v>56</v>
      </c>
      <c r="Y277" s="361">
        <v>2019</v>
      </c>
      <c r="Z277" s="361" t="s">
        <v>2604</v>
      </c>
      <c r="AA277" s="344" t="s">
        <v>2605</v>
      </c>
      <c r="AB277" s="361" t="str">
        <f t="shared" si="27"/>
        <v/>
      </c>
      <c r="AD277" s="433" t="s">
        <v>53</v>
      </c>
      <c r="AE277" s="433" t="s">
        <v>122</v>
      </c>
      <c r="AF277" s="433" t="s">
        <v>53</v>
      </c>
      <c r="AG277" s="361" t="s">
        <v>49</v>
      </c>
      <c r="AH277" s="361" t="s">
        <v>49</v>
      </c>
      <c r="AI277" s="361" t="s">
        <v>49</v>
      </c>
      <c r="AJ277" s="361" t="s">
        <v>49</v>
      </c>
      <c r="AK277" s="361" t="s">
        <v>117</v>
      </c>
      <c r="AL277" s="361" t="s">
        <v>117</v>
      </c>
      <c r="AM277" s="361" t="s">
        <v>117</v>
      </c>
      <c r="AN277" s="361" t="s">
        <v>62</v>
      </c>
      <c r="AO277" s="361" t="s">
        <v>117</v>
      </c>
      <c r="AP277" s="361" t="s">
        <v>117</v>
      </c>
      <c r="AQ277" s="361" t="s">
        <v>117</v>
      </c>
      <c r="AR277" s="361" t="s">
        <v>117</v>
      </c>
      <c r="AS277" s="361" t="s">
        <v>117</v>
      </c>
      <c r="AT277" s="361" t="s">
        <v>117</v>
      </c>
      <c r="AU277" s="361" t="s">
        <v>117</v>
      </c>
      <c r="AV277" s="361" t="s">
        <v>117</v>
      </c>
      <c r="AW277" s="361" t="s">
        <v>63</v>
      </c>
      <c r="AX277" s="361" t="str">
        <f t="shared" si="28"/>
        <v xml:space="preserve">SEX, AGE, RESIDENCE, WEALTH, EDUCATION LEVEL, </v>
      </c>
      <c r="AZ277" s="344" t="e">
        <f>INDEX('Standard Outcome Indicators'!$C$2:$C$900,MATCH(AY277,'Standard Outcome Indicators'!$B$2:$B$708,0))</f>
        <v>#N/A</v>
      </c>
      <c r="BA277" s="344" t="e">
        <f>INDEX('Standard Outcome Indicators'!$F$2:$F$900,MATCH(AY277,'Standard Outcome Indicators'!$B$2:$B$708,0))</f>
        <v>#N/A</v>
      </c>
      <c r="BB277" s="344" t="e">
        <f>INDEX('Standard Outcome Indicators'!$H$2:$H$900,MATCH(AY277,'Standard Outcome Indicators'!$B$2:$B$708,0))</f>
        <v>#N/A</v>
      </c>
      <c r="BC277" s="344" t="e">
        <f>INDEX('Standard Outcome Indicators'!$Q$2:$Q$900,MATCH(AY277,'Standard Outcome Indicators'!$B$2:$B$708,0))</f>
        <v>#N/A</v>
      </c>
      <c r="BD277" s="344" t="e">
        <f>INDEX('Standard Outcome Indicators'!$R$2:$R$900,MATCH(AY277,'Standard Outcome Indicators'!$B$2:$B$708,0))</f>
        <v>#N/A</v>
      </c>
      <c r="BE277" s="344" t="e">
        <f>INDEX('Standard Outcome Indicators'!$S$2:$S$900,MATCH(AY277,'Standard Outcome Indicators'!$B$2:$B$708,0))</f>
        <v>#N/A</v>
      </c>
      <c r="BF277" s="344" t="e">
        <f>INDEX('Standard Outcome Indicators'!$T$2:$T$900,MATCH(AY277,'Standard Outcome Indicators'!$B$2:$B$708,0))</f>
        <v>#N/A</v>
      </c>
      <c r="BG277" s="344" t="e">
        <f>INDEX('Standard Outcome Indicators'!$U$2:$U$900,MATCH(AY277,'Standard Outcome Indicators'!$B$2:$B$708,0))</f>
        <v>#N/A</v>
      </c>
    </row>
    <row r="278" spans="1:59" ht="45.75">
      <c r="A278" s="392" t="s">
        <v>2587</v>
      </c>
      <c r="B278" s="395" t="s">
        <v>2588</v>
      </c>
      <c r="C278" s="346" t="s">
        <v>695</v>
      </c>
      <c r="D278" s="438" t="s">
        <v>2606</v>
      </c>
      <c r="E278" s="345" t="s">
        <v>694</v>
      </c>
      <c r="F278" s="437" t="s">
        <v>1826</v>
      </c>
      <c r="G278" s="433"/>
      <c r="H278" s="433"/>
      <c r="I278" s="433" t="s">
        <v>49</v>
      </c>
      <c r="J278" s="433" t="s">
        <v>49</v>
      </c>
      <c r="K278" s="433" t="s">
        <v>49</v>
      </c>
      <c r="L278" s="433" t="s">
        <v>49</v>
      </c>
      <c r="M278" s="433" t="s">
        <v>49</v>
      </c>
      <c r="N278" s="433" t="s">
        <v>49</v>
      </c>
      <c r="O278" s="345"/>
      <c r="P278" s="345" t="str">
        <f t="shared" si="31"/>
        <v>Expenditure on pre-primary, lower and upper secondary, post-secondary,  non-tertiary and tertiary education (% of government expenditure on education)</v>
      </c>
      <c r="Q278" s="345" t="s">
        <v>2598</v>
      </c>
      <c r="R278" s="345"/>
      <c r="S278" s="433">
        <f t="shared" si="30"/>
        <v>2</v>
      </c>
      <c r="T278" s="361" t="s">
        <v>245</v>
      </c>
      <c r="U278" s="361" t="s">
        <v>245</v>
      </c>
      <c r="V278" s="344" t="s">
        <v>2589</v>
      </c>
      <c r="W278" s="433" t="s">
        <v>84</v>
      </c>
      <c r="X278" s="433" t="s">
        <v>56</v>
      </c>
      <c r="Y278" s="361">
        <v>2019</v>
      </c>
      <c r="Z278" s="361" t="s">
        <v>2092</v>
      </c>
      <c r="AA278" s="344" t="s">
        <v>2607</v>
      </c>
      <c r="AB278" s="361" t="str">
        <f t="shared" si="27"/>
        <v/>
      </c>
      <c r="AD278" s="433" t="s">
        <v>53</v>
      </c>
      <c r="AE278" s="433" t="s">
        <v>122</v>
      </c>
      <c r="AF278" s="433" t="s">
        <v>53</v>
      </c>
      <c r="AG278" s="361" t="s">
        <v>49</v>
      </c>
      <c r="AH278" s="361" t="s">
        <v>49</v>
      </c>
      <c r="AI278" s="361" t="s">
        <v>49</v>
      </c>
      <c r="AJ278" s="361" t="s">
        <v>49</v>
      </c>
      <c r="AK278" s="361" t="s">
        <v>117</v>
      </c>
      <c r="AL278" s="361" t="s">
        <v>117</v>
      </c>
      <c r="AM278" s="361" t="s">
        <v>117</v>
      </c>
      <c r="AN278" s="361" t="s">
        <v>62</v>
      </c>
      <c r="AO278" s="361" t="s">
        <v>117</v>
      </c>
      <c r="AP278" s="361" t="s">
        <v>117</v>
      </c>
      <c r="AQ278" s="361" t="s">
        <v>117</v>
      </c>
      <c r="AR278" s="361" t="s">
        <v>117</v>
      </c>
      <c r="AS278" s="361" t="s">
        <v>117</v>
      </c>
      <c r="AT278" s="361" t="s">
        <v>117</v>
      </c>
      <c r="AU278" s="361" t="s">
        <v>117</v>
      </c>
      <c r="AV278" s="361" t="s">
        <v>117</v>
      </c>
      <c r="AW278" s="361" t="s">
        <v>63</v>
      </c>
      <c r="AX278" s="361" t="str">
        <f t="shared" si="28"/>
        <v xml:space="preserve">SEX, AGE, RESIDENCE, WEALTH, EDUCATION LEVEL, </v>
      </c>
      <c r="AZ278" s="344" t="e">
        <f>INDEX('Standard Outcome Indicators'!$C$2:$C$900,MATCH(AY278,'Standard Outcome Indicators'!$B$2:$B$708,0))</f>
        <v>#N/A</v>
      </c>
      <c r="BA278" s="344" t="e">
        <f>INDEX('Standard Outcome Indicators'!$F$2:$F$900,MATCH(AY278,'Standard Outcome Indicators'!$B$2:$B$708,0))</f>
        <v>#N/A</v>
      </c>
      <c r="BB278" s="344" t="e">
        <f>INDEX('Standard Outcome Indicators'!$H$2:$H$900,MATCH(AY278,'Standard Outcome Indicators'!$B$2:$B$708,0))</f>
        <v>#N/A</v>
      </c>
      <c r="BC278" s="344" t="e">
        <f>INDEX('Standard Outcome Indicators'!$Q$2:$Q$900,MATCH(AY278,'Standard Outcome Indicators'!$B$2:$B$708,0))</f>
        <v>#N/A</v>
      </c>
      <c r="BD278" s="344" t="e">
        <f>INDEX('Standard Outcome Indicators'!$R$2:$R$900,MATCH(AY278,'Standard Outcome Indicators'!$B$2:$B$708,0))</f>
        <v>#N/A</v>
      </c>
      <c r="BE278" s="344" t="e">
        <f>INDEX('Standard Outcome Indicators'!$S$2:$S$900,MATCH(AY278,'Standard Outcome Indicators'!$B$2:$B$708,0))</f>
        <v>#N/A</v>
      </c>
      <c r="BF278" s="344" t="e">
        <f>INDEX('Standard Outcome Indicators'!$T$2:$T$900,MATCH(AY278,'Standard Outcome Indicators'!$B$2:$B$708,0))</f>
        <v>#N/A</v>
      </c>
      <c r="BG278" s="344" t="e">
        <f>INDEX('Standard Outcome Indicators'!$U$2:$U$900,MATCH(AY278,'Standard Outcome Indicators'!$B$2:$B$708,0))</f>
        <v>#N/A</v>
      </c>
    </row>
    <row r="279" spans="1:59" ht="45.75">
      <c r="A279" s="392" t="s">
        <v>2587</v>
      </c>
      <c r="B279" s="395" t="s">
        <v>2588</v>
      </c>
      <c r="C279" s="346" t="s">
        <v>697</v>
      </c>
      <c r="D279" s="438" t="s">
        <v>2608</v>
      </c>
      <c r="E279" s="345" t="s">
        <v>696</v>
      </c>
      <c r="F279" s="437" t="s">
        <v>1826</v>
      </c>
      <c r="G279" s="433"/>
      <c r="H279" s="433"/>
      <c r="I279" s="433" t="s">
        <v>49</v>
      </c>
      <c r="J279" s="433" t="s">
        <v>49</v>
      </c>
      <c r="K279" s="433" t="s">
        <v>49</v>
      </c>
      <c r="L279" s="433" t="s">
        <v>49</v>
      </c>
      <c r="M279" s="433" t="s">
        <v>49</v>
      </c>
      <c r="N279" s="433" t="s">
        <v>49</v>
      </c>
      <c r="O279" s="345"/>
      <c r="P279" s="345" t="str">
        <f t="shared" si="31"/>
        <v>Expenditure on pre-primary, lower and upper secondary, post-secondary,  non-tertiary and tertiary education (% of government expenditure on education)</v>
      </c>
      <c r="Q279" s="345" t="s">
        <v>2598</v>
      </c>
      <c r="R279" s="345"/>
      <c r="S279" s="433">
        <f t="shared" si="30"/>
        <v>2</v>
      </c>
      <c r="T279" s="361" t="s">
        <v>245</v>
      </c>
      <c r="U279" s="361" t="s">
        <v>245</v>
      </c>
      <c r="V279" s="344" t="s">
        <v>2589</v>
      </c>
      <c r="W279" s="433" t="s">
        <v>84</v>
      </c>
      <c r="X279" s="433" t="s">
        <v>56</v>
      </c>
      <c r="Y279" s="361">
        <v>2019</v>
      </c>
      <c r="Z279" s="361" t="s">
        <v>1733</v>
      </c>
      <c r="AA279" s="344" t="s">
        <v>2609</v>
      </c>
      <c r="AB279" s="361" t="str">
        <f t="shared" si="27"/>
        <v/>
      </c>
      <c r="AD279" s="433" t="s">
        <v>53</v>
      </c>
      <c r="AE279" s="433" t="s">
        <v>122</v>
      </c>
      <c r="AF279" s="433" t="s">
        <v>53</v>
      </c>
      <c r="AG279" s="361" t="s">
        <v>49</v>
      </c>
      <c r="AH279" s="361" t="s">
        <v>49</v>
      </c>
      <c r="AI279" s="361" t="s">
        <v>49</v>
      </c>
      <c r="AJ279" s="361" t="s">
        <v>49</v>
      </c>
      <c r="AK279" s="361" t="s">
        <v>117</v>
      </c>
      <c r="AL279" s="361" t="s">
        <v>117</v>
      </c>
      <c r="AM279" s="361" t="s">
        <v>117</v>
      </c>
      <c r="AN279" s="361" t="s">
        <v>62</v>
      </c>
      <c r="AO279" s="361" t="s">
        <v>117</v>
      </c>
      <c r="AP279" s="361" t="s">
        <v>117</v>
      </c>
      <c r="AQ279" s="361" t="s">
        <v>117</v>
      </c>
      <c r="AR279" s="361" t="s">
        <v>117</v>
      </c>
      <c r="AS279" s="361" t="s">
        <v>117</v>
      </c>
      <c r="AT279" s="361" t="s">
        <v>117</v>
      </c>
      <c r="AU279" s="361" t="s">
        <v>117</v>
      </c>
      <c r="AV279" s="361" t="s">
        <v>117</v>
      </c>
      <c r="AW279" s="361" t="s">
        <v>63</v>
      </c>
      <c r="AX279" s="361" t="str">
        <f t="shared" si="28"/>
        <v xml:space="preserve">SEX, AGE, RESIDENCE, WEALTH, EDUCATION LEVEL, </v>
      </c>
      <c r="AZ279" s="344" t="e">
        <f>INDEX('Standard Outcome Indicators'!$C$2:$C$900,MATCH(AY279,'Standard Outcome Indicators'!$B$2:$B$708,0))</f>
        <v>#N/A</v>
      </c>
      <c r="BA279" s="344" t="e">
        <f>INDEX('Standard Outcome Indicators'!$F$2:$F$900,MATCH(AY279,'Standard Outcome Indicators'!$B$2:$B$708,0))</f>
        <v>#N/A</v>
      </c>
      <c r="BB279" s="344" t="e">
        <f>INDEX('Standard Outcome Indicators'!$H$2:$H$900,MATCH(AY279,'Standard Outcome Indicators'!$B$2:$B$708,0))</f>
        <v>#N/A</v>
      </c>
      <c r="BC279" s="344" t="e">
        <f>INDEX('Standard Outcome Indicators'!$Q$2:$Q$900,MATCH(AY279,'Standard Outcome Indicators'!$B$2:$B$708,0))</f>
        <v>#N/A</v>
      </c>
      <c r="BD279" s="344" t="e">
        <f>INDEX('Standard Outcome Indicators'!$R$2:$R$900,MATCH(AY279,'Standard Outcome Indicators'!$B$2:$B$708,0))</f>
        <v>#N/A</v>
      </c>
      <c r="BE279" s="344" t="e">
        <f>INDEX('Standard Outcome Indicators'!$S$2:$S$900,MATCH(AY279,'Standard Outcome Indicators'!$B$2:$B$708,0))</f>
        <v>#N/A</v>
      </c>
      <c r="BF279" s="344" t="e">
        <f>INDEX('Standard Outcome Indicators'!$T$2:$T$900,MATCH(AY279,'Standard Outcome Indicators'!$B$2:$B$708,0))</f>
        <v>#N/A</v>
      </c>
      <c r="BG279" s="344" t="e">
        <f>INDEX('Standard Outcome Indicators'!$U$2:$U$900,MATCH(AY279,'Standard Outcome Indicators'!$B$2:$B$708,0))</f>
        <v>#N/A</v>
      </c>
    </row>
    <row r="280" spans="1:59" ht="45.75">
      <c r="A280" s="392" t="s">
        <v>2587</v>
      </c>
      <c r="B280" s="395" t="s">
        <v>2588</v>
      </c>
      <c r="C280" s="346" t="s">
        <v>699</v>
      </c>
      <c r="D280" s="438" t="s">
        <v>2610</v>
      </c>
      <c r="E280" s="345" t="s">
        <v>698</v>
      </c>
      <c r="F280" s="437" t="s">
        <v>1826</v>
      </c>
      <c r="G280" s="433"/>
      <c r="H280" s="433"/>
      <c r="I280" s="433" t="s">
        <v>49</v>
      </c>
      <c r="J280" s="433" t="s">
        <v>49</v>
      </c>
      <c r="K280" s="433" t="s">
        <v>49</v>
      </c>
      <c r="L280" s="433" t="s">
        <v>49</v>
      </c>
      <c r="M280" s="433" t="s">
        <v>49</v>
      </c>
      <c r="N280" s="433" t="s">
        <v>49</v>
      </c>
      <c r="O280" s="345"/>
      <c r="P280" s="345" t="str">
        <f t="shared" si="31"/>
        <v>Expenditure on pre-primary, lower and upper secondary, post-secondary,  non-tertiary and tertiary education (% of government expenditure on education)</v>
      </c>
      <c r="Q280" s="345" t="s">
        <v>2598</v>
      </c>
      <c r="R280" s="345"/>
      <c r="S280" s="433">
        <f t="shared" si="30"/>
        <v>2</v>
      </c>
      <c r="T280" s="361" t="s">
        <v>245</v>
      </c>
      <c r="U280" s="361" t="s">
        <v>245</v>
      </c>
      <c r="V280" s="344" t="s">
        <v>2589</v>
      </c>
      <c r="W280" s="433" t="s">
        <v>84</v>
      </c>
      <c r="X280" s="433" t="s">
        <v>56</v>
      </c>
      <c r="Y280" s="361">
        <v>2018</v>
      </c>
      <c r="Z280" s="361" t="s">
        <v>1857</v>
      </c>
      <c r="AA280" s="344" t="s">
        <v>2611</v>
      </c>
      <c r="AB280" s="361" t="str">
        <f t="shared" si="27"/>
        <v/>
      </c>
      <c r="AD280" s="433" t="s">
        <v>53</v>
      </c>
      <c r="AE280" s="433" t="s">
        <v>122</v>
      </c>
      <c r="AF280" s="433" t="s">
        <v>53</v>
      </c>
      <c r="AG280" s="361" t="s">
        <v>49</v>
      </c>
      <c r="AH280" s="361" t="s">
        <v>49</v>
      </c>
      <c r="AI280" s="361" t="s">
        <v>49</v>
      </c>
      <c r="AJ280" s="361" t="s">
        <v>49</v>
      </c>
      <c r="AK280" s="361" t="s">
        <v>117</v>
      </c>
      <c r="AL280" s="361" t="s">
        <v>117</v>
      </c>
      <c r="AM280" s="361" t="s">
        <v>117</v>
      </c>
      <c r="AN280" s="361" t="s">
        <v>62</v>
      </c>
      <c r="AO280" s="361" t="s">
        <v>117</v>
      </c>
      <c r="AP280" s="361" t="s">
        <v>117</v>
      </c>
      <c r="AQ280" s="361" t="s">
        <v>117</v>
      </c>
      <c r="AR280" s="361" t="s">
        <v>117</v>
      </c>
      <c r="AS280" s="361" t="s">
        <v>117</v>
      </c>
      <c r="AT280" s="361" t="s">
        <v>117</v>
      </c>
      <c r="AU280" s="361" t="s">
        <v>117</v>
      </c>
      <c r="AV280" s="361" t="s">
        <v>117</v>
      </c>
      <c r="AW280" s="361" t="s">
        <v>63</v>
      </c>
      <c r="AX280" s="361" t="str">
        <f t="shared" si="28"/>
        <v xml:space="preserve">SEX, AGE, RESIDENCE, WEALTH, EDUCATION LEVEL, </v>
      </c>
      <c r="AZ280" s="344" t="e">
        <f>INDEX('Standard Outcome Indicators'!$C$2:$C$900,MATCH(AY280,'Standard Outcome Indicators'!$B$2:$B$708,0))</f>
        <v>#N/A</v>
      </c>
      <c r="BA280" s="344" t="e">
        <f>INDEX('Standard Outcome Indicators'!$F$2:$F$900,MATCH(AY280,'Standard Outcome Indicators'!$B$2:$B$708,0))</f>
        <v>#N/A</v>
      </c>
      <c r="BB280" s="344" t="e">
        <f>INDEX('Standard Outcome Indicators'!$H$2:$H$900,MATCH(AY280,'Standard Outcome Indicators'!$B$2:$B$708,0))</f>
        <v>#N/A</v>
      </c>
      <c r="BC280" s="344" t="e">
        <f>INDEX('Standard Outcome Indicators'!$Q$2:$Q$900,MATCH(AY280,'Standard Outcome Indicators'!$B$2:$B$708,0))</f>
        <v>#N/A</v>
      </c>
      <c r="BD280" s="344" t="e">
        <f>INDEX('Standard Outcome Indicators'!$R$2:$R$900,MATCH(AY280,'Standard Outcome Indicators'!$B$2:$B$708,0))</f>
        <v>#N/A</v>
      </c>
      <c r="BE280" s="344" t="e">
        <f>INDEX('Standard Outcome Indicators'!$S$2:$S$900,MATCH(AY280,'Standard Outcome Indicators'!$B$2:$B$708,0))</f>
        <v>#N/A</v>
      </c>
      <c r="BF280" s="344" t="e">
        <f>INDEX('Standard Outcome Indicators'!$T$2:$T$900,MATCH(AY280,'Standard Outcome Indicators'!$B$2:$B$708,0))</f>
        <v>#N/A</v>
      </c>
      <c r="BG280" s="344" t="e">
        <f>INDEX('Standard Outcome Indicators'!$U$2:$U$900,MATCH(AY280,'Standard Outcome Indicators'!$B$2:$B$708,0))</f>
        <v>#N/A</v>
      </c>
    </row>
    <row r="281" spans="1:59" ht="30.75">
      <c r="A281" s="392" t="s">
        <v>2587</v>
      </c>
      <c r="B281" s="395" t="s">
        <v>2588</v>
      </c>
      <c r="C281" s="346" t="s">
        <v>2612</v>
      </c>
      <c r="D281" s="438" t="s">
        <v>2613</v>
      </c>
      <c r="E281" s="345" t="s">
        <v>2613</v>
      </c>
      <c r="F281" s="436" t="s">
        <v>1767</v>
      </c>
      <c r="G281" s="433"/>
      <c r="H281" s="433"/>
      <c r="I281" s="478" t="e">
        <v>#N/A</v>
      </c>
      <c r="J281" s="478" t="e">
        <v>#N/A</v>
      </c>
      <c r="K281" s="478" t="e">
        <v>#N/A</v>
      </c>
      <c r="L281" s="478" t="e">
        <v>#N/A</v>
      </c>
      <c r="M281" s="478" t="e">
        <v>#N/A</v>
      </c>
      <c r="N281" s="478"/>
      <c r="O281" s="345"/>
      <c r="P281" s="345" t="str">
        <f t="shared" si="31"/>
        <v>Number of years of compulsory education guaranteed in legal frameworks</v>
      </c>
      <c r="R281" s="345"/>
      <c r="S281" s="433">
        <f t="shared" si="30"/>
        <v>1</v>
      </c>
      <c r="T281" s="361" t="s">
        <v>245</v>
      </c>
      <c r="U281" s="361" t="s">
        <v>63</v>
      </c>
      <c r="V281" s="344" t="s">
        <v>2589</v>
      </c>
      <c r="W281" s="433" t="s">
        <v>63</v>
      </c>
      <c r="X281" s="433" t="s">
        <v>63</v>
      </c>
      <c r="Y281" s="361">
        <v>2019</v>
      </c>
      <c r="Z281" s="361" t="s">
        <v>1808</v>
      </c>
      <c r="AA281" s="344" t="s">
        <v>2614</v>
      </c>
      <c r="AB281" s="361" t="str">
        <f t="shared" si="27"/>
        <v/>
      </c>
      <c r="AC281" s="433" t="s">
        <v>63</v>
      </c>
      <c r="AD281" s="433" t="s">
        <v>63</v>
      </c>
      <c r="AE281" s="433" t="s">
        <v>63</v>
      </c>
      <c r="AF281" s="433" t="s">
        <v>63</v>
      </c>
      <c r="AG281" s="361" t="s">
        <v>49</v>
      </c>
      <c r="AH281" s="361" t="s">
        <v>49</v>
      </c>
      <c r="AI281" s="361" t="s">
        <v>49</v>
      </c>
      <c r="AJ281" s="361" t="s">
        <v>49</v>
      </c>
      <c r="AK281" s="361" t="s">
        <v>63</v>
      </c>
      <c r="AL281" s="361" t="s">
        <v>63</v>
      </c>
      <c r="AM281" s="361" t="s">
        <v>63</v>
      </c>
      <c r="AN281" s="361" t="s">
        <v>63</v>
      </c>
      <c r="AO281" s="361" t="s">
        <v>63</v>
      </c>
      <c r="AP281" s="361" t="s">
        <v>63</v>
      </c>
      <c r="AQ281" s="361" t="s">
        <v>63</v>
      </c>
      <c r="AR281" s="361" t="s">
        <v>63</v>
      </c>
      <c r="AS281" s="361" t="s">
        <v>63</v>
      </c>
      <c r="AT281" s="361" t="s">
        <v>63</v>
      </c>
      <c r="AU281" s="361" t="s">
        <v>63</v>
      </c>
      <c r="AV281" s="361" t="s">
        <v>63</v>
      </c>
      <c r="AW281" s="361" t="s">
        <v>63</v>
      </c>
      <c r="AX281" s="361" t="str">
        <f t="shared" si="28"/>
        <v xml:space="preserve">SEX, AGE, RESIDENCE, WEALTH, </v>
      </c>
      <c r="AZ281" s="344" t="e">
        <f>INDEX('Standard Outcome Indicators'!$C$2:$C$900,MATCH(AY281,'Standard Outcome Indicators'!$B$2:$B$708,0))</f>
        <v>#N/A</v>
      </c>
      <c r="BA281" s="344" t="e">
        <f>INDEX('Standard Outcome Indicators'!$F$2:$F$900,MATCH(AY281,'Standard Outcome Indicators'!$B$2:$B$708,0))</f>
        <v>#N/A</v>
      </c>
      <c r="BB281" s="344" t="e">
        <f>INDEX('Standard Outcome Indicators'!$H$2:$H$900,MATCH(AY281,'Standard Outcome Indicators'!$B$2:$B$708,0))</f>
        <v>#N/A</v>
      </c>
      <c r="BC281" s="344" t="e">
        <f>INDEX('Standard Outcome Indicators'!$Q$2:$Q$900,MATCH(AY281,'Standard Outcome Indicators'!$B$2:$B$708,0))</f>
        <v>#N/A</v>
      </c>
      <c r="BD281" s="344" t="e">
        <f>INDEX('Standard Outcome Indicators'!$R$2:$R$900,MATCH(AY281,'Standard Outcome Indicators'!$B$2:$B$708,0))</f>
        <v>#N/A</v>
      </c>
      <c r="BE281" s="344" t="e">
        <f>INDEX('Standard Outcome Indicators'!$S$2:$S$900,MATCH(AY281,'Standard Outcome Indicators'!$B$2:$B$708,0))</f>
        <v>#N/A</v>
      </c>
      <c r="BF281" s="344" t="e">
        <f>INDEX('Standard Outcome Indicators'!$T$2:$T$900,MATCH(AY281,'Standard Outcome Indicators'!$B$2:$B$708,0))</f>
        <v>#N/A</v>
      </c>
      <c r="BG281" s="344" t="e">
        <f>INDEX('Standard Outcome Indicators'!$U$2:$U$900,MATCH(AY281,'Standard Outcome Indicators'!$B$2:$B$708,0))</f>
        <v>#N/A</v>
      </c>
    </row>
    <row r="282" spans="1:59" ht="30.75">
      <c r="A282" s="392" t="s">
        <v>2587</v>
      </c>
      <c r="B282" s="395" t="s">
        <v>2588</v>
      </c>
      <c r="C282" s="346" t="s">
        <v>712</v>
      </c>
      <c r="D282" s="438" t="s">
        <v>2615</v>
      </c>
      <c r="E282" s="345" t="s">
        <v>713</v>
      </c>
      <c r="F282" s="433" t="s">
        <v>59</v>
      </c>
      <c r="G282" s="433" t="str">
        <f>INDEX('Dashboard Indicators'!$P$2:$P$900,MATCH(C282,'Dashboard Indicators'!$I$2:$I$900,0))</f>
        <v>Yes</v>
      </c>
      <c r="H282" s="433" t="str">
        <f>INDEX('Dashboard Indicators'!$O$2:$O$900,MATCH(C282,'Dashboard Indicators'!$I$2:$I$900,0))</f>
        <v>Yes</v>
      </c>
      <c r="I282" s="433" t="s">
        <v>49</v>
      </c>
      <c r="J282" s="433" t="s">
        <v>62</v>
      </c>
      <c r="K282" s="433" t="s">
        <v>49</v>
      </c>
      <c r="L282" s="433" t="s">
        <v>49</v>
      </c>
      <c r="M282" s="433" t="s">
        <v>49</v>
      </c>
      <c r="N282" s="433" t="s">
        <v>49</v>
      </c>
      <c r="O282" s="345" t="s">
        <v>2616</v>
      </c>
      <c r="P282" s="345" t="str">
        <f t="shared" si="31"/>
        <v xml:space="preserve">Number of years of (a) free and (b) compulsory pre-primary education guaranteed in legal frameworks </v>
      </c>
      <c r="Q282" s="345" t="str">
        <f>INDEX('CRM Indicators'!$L$2:$L$900,MATCH(C282,'CRM Indicators'!$N$2:$N$900,0))</f>
        <v xml:space="preserve">Number of years of (a) free and (b) compulsory pre-primary education guaranteed in legal frameworks </v>
      </c>
      <c r="R282" s="345"/>
      <c r="S282" s="433">
        <f t="shared" si="30"/>
        <v>2</v>
      </c>
      <c r="T282" s="361" t="s">
        <v>2001</v>
      </c>
      <c r="U282" s="361" t="s">
        <v>710</v>
      </c>
      <c r="V282" s="344" t="s">
        <v>2002</v>
      </c>
      <c r="W282" s="433" t="s">
        <v>84</v>
      </c>
      <c r="X282" s="433" t="s">
        <v>56</v>
      </c>
      <c r="Y282" s="361">
        <v>2022</v>
      </c>
      <c r="Z282" s="361" t="s">
        <v>2617</v>
      </c>
      <c r="AA282" s="344" t="s">
        <v>2618</v>
      </c>
      <c r="AB282" s="361" t="str">
        <f t="shared" si="27"/>
        <v/>
      </c>
      <c r="AD282" s="433" t="s">
        <v>53</v>
      </c>
      <c r="AE282" s="433" t="s">
        <v>709</v>
      </c>
      <c r="AF282" s="433" t="s">
        <v>53</v>
      </c>
      <c r="AG282" s="361" t="s">
        <v>49</v>
      </c>
      <c r="AH282" s="361" t="s">
        <v>49</v>
      </c>
      <c r="AI282" s="361" t="s">
        <v>49</v>
      </c>
      <c r="AJ282" s="361" t="s">
        <v>49</v>
      </c>
      <c r="AK282" s="361" t="s">
        <v>117</v>
      </c>
      <c r="AL282" s="361" t="s">
        <v>117</v>
      </c>
      <c r="AM282" s="361" t="s">
        <v>117</v>
      </c>
      <c r="AN282" s="361" t="s">
        <v>117</v>
      </c>
      <c r="AO282" s="361" t="s">
        <v>117</v>
      </c>
      <c r="AP282" s="361" t="s">
        <v>117</v>
      </c>
      <c r="AQ282" s="361" t="s">
        <v>117</v>
      </c>
      <c r="AR282" s="361" t="s">
        <v>117</v>
      </c>
      <c r="AS282" s="361" t="s">
        <v>117</v>
      </c>
      <c r="AT282" s="361" t="s">
        <v>117</v>
      </c>
      <c r="AU282" s="361" t="s">
        <v>117</v>
      </c>
      <c r="AV282" s="361" t="s">
        <v>117</v>
      </c>
      <c r="AW282" s="361" t="s">
        <v>63</v>
      </c>
      <c r="AX282" s="361" t="str">
        <f t="shared" si="28"/>
        <v xml:space="preserve">SEX, AGE, RESIDENCE, WEALTH, </v>
      </c>
      <c r="AZ282" s="344" t="e">
        <f>INDEX('Standard Outcome Indicators'!$C$2:$C$900,MATCH(AY282,'Standard Outcome Indicators'!$B$2:$B$708,0))</f>
        <v>#N/A</v>
      </c>
      <c r="BA282" s="344" t="e">
        <f>INDEX('Standard Outcome Indicators'!$F$2:$F$900,MATCH(AY282,'Standard Outcome Indicators'!$B$2:$B$708,0))</f>
        <v>#N/A</v>
      </c>
      <c r="BB282" s="344" t="e">
        <f>INDEX('Standard Outcome Indicators'!$H$2:$H$900,MATCH(AY282,'Standard Outcome Indicators'!$B$2:$B$708,0))</f>
        <v>#N/A</v>
      </c>
      <c r="BC282" s="344" t="e">
        <f>INDEX('Standard Outcome Indicators'!$Q$2:$Q$900,MATCH(AY282,'Standard Outcome Indicators'!$B$2:$B$708,0))</f>
        <v>#N/A</v>
      </c>
      <c r="BD282" s="344" t="e">
        <f>INDEX('Standard Outcome Indicators'!$R$2:$R$900,MATCH(AY282,'Standard Outcome Indicators'!$B$2:$B$708,0))</f>
        <v>#N/A</v>
      </c>
      <c r="BE282" s="344" t="e">
        <f>INDEX('Standard Outcome Indicators'!$S$2:$S$900,MATCH(AY282,'Standard Outcome Indicators'!$B$2:$B$708,0))</f>
        <v>#N/A</v>
      </c>
      <c r="BF282" s="344" t="e">
        <f>INDEX('Standard Outcome Indicators'!$T$2:$T$900,MATCH(AY282,'Standard Outcome Indicators'!$B$2:$B$708,0))</f>
        <v>#N/A</v>
      </c>
      <c r="BG282" s="344" t="e">
        <f>INDEX('Standard Outcome Indicators'!$U$2:$U$900,MATCH(AY282,'Standard Outcome Indicators'!$B$2:$B$708,0))</f>
        <v>#N/A</v>
      </c>
    </row>
    <row r="283" spans="1:59" ht="45.75">
      <c r="A283" s="392" t="s">
        <v>2587</v>
      </c>
      <c r="B283" s="394" t="s">
        <v>2588</v>
      </c>
      <c r="C283" s="428" t="s">
        <v>2619</v>
      </c>
      <c r="D283" s="442" t="s">
        <v>2620</v>
      </c>
      <c r="E283" s="241" t="s">
        <v>2620</v>
      </c>
      <c r="F283" s="432" t="s">
        <v>1767</v>
      </c>
      <c r="G283" s="433" t="s">
        <v>59</v>
      </c>
      <c r="H283" s="433"/>
      <c r="I283" s="478" t="e">
        <v>#N/A</v>
      </c>
      <c r="J283" s="478" t="e">
        <v>#N/A</v>
      </c>
      <c r="K283" s="478" t="e">
        <v>#N/A</v>
      </c>
      <c r="L283" s="478" t="e">
        <v>#N/A</v>
      </c>
      <c r="M283" s="478" t="e">
        <v>#N/A</v>
      </c>
      <c r="N283" s="478"/>
      <c r="O283" s="345"/>
      <c r="P283" s="345" t="str">
        <f t="shared" si="31"/>
        <v>Number of years of compulsory primary and secondary education guaranteed in legal frameworks</v>
      </c>
      <c r="R283" s="345"/>
      <c r="S283" s="433">
        <f t="shared" si="30"/>
        <v>1</v>
      </c>
      <c r="T283" s="361" t="s">
        <v>2001</v>
      </c>
      <c r="U283" s="361" t="s">
        <v>63</v>
      </c>
      <c r="V283" s="344" t="s">
        <v>2002</v>
      </c>
      <c r="W283" s="433" t="s">
        <v>63</v>
      </c>
      <c r="X283" s="433" t="s">
        <v>63</v>
      </c>
      <c r="Y283" s="361">
        <v>2022</v>
      </c>
      <c r="Z283" s="361" t="s">
        <v>1808</v>
      </c>
      <c r="AA283" s="344" t="s">
        <v>2621</v>
      </c>
      <c r="AB283" s="361" t="str">
        <f t="shared" si="27"/>
        <v/>
      </c>
      <c r="AC283" s="433" t="s">
        <v>63</v>
      </c>
      <c r="AD283" s="433" t="s">
        <v>63</v>
      </c>
      <c r="AE283" s="433" t="s">
        <v>63</v>
      </c>
      <c r="AF283" s="433" t="s">
        <v>63</v>
      </c>
      <c r="AG283" s="361" t="s">
        <v>49</v>
      </c>
      <c r="AH283" s="361" t="s">
        <v>49</v>
      </c>
      <c r="AI283" s="361" t="s">
        <v>49</v>
      </c>
      <c r="AJ283" s="361" t="s">
        <v>49</v>
      </c>
      <c r="AK283" s="361" t="s">
        <v>63</v>
      </c>
      <c r="AL283" s="361" t="s">
        <v>63</v>
      </c>
      <c r="AM283" s="361" t="s">
        <v>63</v>
      </c>
      <c r="AN283" s="361" t="s">
        <v>63</v>
      </c>
      <c r="AO283" s="361" t="s">
        <v>63</v>
      </c>
      <c r="AP283" s="361" t="s">
        <v>63</v>
      </c>
      <c r="AQ283" s="361" t="s">
        <v>63</v>
      </c>
      <c r="AR283" s="361" t="s">
        <v>63</v>
      </c>
      <c r="AS283" s="361" t="s">
        <v>63</v>
      </c>
      <c r="AT283" s="361" t="s">
        <v>63</v>
      </c>
      <c r="AU283" s="361" t="s">
        <v>63</v>
      </c>
      <c r="AV283" s="361" t="s">
        <v>63</v>
      </c>
      <c r="AW283" s="361" t="s">
        <v>63</v>
      </c>
      <c r="AX283" s="361" t="str">
        <f t="shared" si="28"/>
        <v xml:space="preserve">SEX, AGE, RESIDENCE, WEALTH, </v>
      </c>
      <c r="AZ283" s="344" t="e">
        <f>INDEX('Standard Outcome Indicators'!$C$2:$C$900,MATCH(AY283,'Standard Outcome Indicators'!$B$2:$B$708,0))</f>
        <v>#N/A</v>
      </c>
      <c r="BA283" s="344" t="e">
        <f>INDEX('Standard Outcome Indicators'!$F$2:$F$900,MATCH(AY283,'Standard Outcome Indicators'!$B$2:$B$708,0))</f>
        <v>#N/A</v>
      </c>
      <c r="BB283" s="344" t="e">
        <f>INDEX('Standard Outcome Indicators'!$H$2:$H$900,MATCH(AY283,'Standard Outcome Indicators'!$B$2:$B$708,0))</f>
        <v>#N/A</v>
      </c>
      <c r="BC283" s="344" t="e">
        <f>INDEX('Standard Outcome Indicators'!$Q$2:$Q$900,MATCH(AY283,'Standard Outcome Indicators'!$B$2:$B$708,0))</f>
        <v>#N/A</v>
      </c>
      <c r="BD283" s="344" t="e">
        <f>INDEX('Standard Outcome Indicators'!$R$2:$R$900,MATCH(AY283,'Standard Outcome Indicators'!$B$2:$B$708,0))</f>
        <v>#N/A</v>
      </c>
      <c r="BE283" s="344" t="e">
        <f>INDEX('Standard Outcome Indicators'!$S$2:$S$900,MATCH(AY283,'Standard Outcome Indicators'!$B$2:$B$708,0))</f>
        <v>#N/A</v>
      </c>
      <c r="BF283" s="344" t="e">
        <f>INDEX('Standard Outcome Indicators'!$T$2:$T$900,MATCH(AY283,'Standard Outcome Indicators'!$B$2:$B$708,0))</f>
        <v>#N/A</v>
      </c>
      <c r="BG283" s="344" t="e">
        <f>INDEX('Standard Outcome Indicators'!$U$2:$U$900,MATCH(AY283,'Standard Outcome Indicators'!$B$2:$B$708,0))</f>
        <v>#N/A</v>
      </c>
    </row>
    <row r="284" spans="1:59" ht="30.75">
      <c r="A284" s="392" t="s">
        <v>2587</v>
      </c>
      <c r="B284" s="395" t="s">
        <v>2588</v>
      </c>
      <c r="C284" s="346" t="s">
        <v>707</v>
      </c>
      <c r="D284" s="438" t="s">
        <v>2622</v>
      </c>
      <c r="E284" s="345" t="s">
        <v>708</v>
      </c>
      <c r="F284" s="433" t="s">
        <v>59</v>
      </c>
      <c r="G284" s="433" t="str">
        <f>INDEX('Dashboard Indicators'!$P$2:$P$900,MATCH(C284,'Dashboard Indicators'!$I$2:$I$900,0))</f>
        <v>Yes</v>
      </c>
      <c r="H284" s="433" t="str">
        <f>INDEX('Dashboard Indicators'!$O$2:$O$900,MATCH(C284,'Dashboard Indicators'!$I$2:$I$900,0))</f>
        <v>Yes</v>
      </c>
      <c r="I284" s="433" t="s">
        <v>49</v>
      </c>
      <c r="J284" s="433" t="s">
        <v>62</v>
      </c>
      <c r="K284" s="433" t="s">
        <v>49</v>
      </c>
      <c r="L284" s="433" t="s">
        <v>49</v>
      </c>
      <c r="M284" s="433" t="s">
        <v>49</v>
      </c>
      <c r="N284" s="433" t="s">
        <v>49</v>
      </c>
      <c r="O284" s="345" t="s">
        <v>2623</v>
      </c>
      <c r="P284" s="345" t="str">
        <f t="shared" si="31"/>
        <v xml:space="preserve">Number of years of (a) free and (b) compulsory pre-primary education guaranteed in legal frameworks </v>
      </c>
      <c r="Q284" s="345" t="str">
        <f>INDEX('CRM Indicators'!$L$2:$L$900,MATCH(C284,'CRM Indicators'!$N$2:$N$900,0))</f>
        <v xml:space="preserve">Number of years of (a) free and (b) compulsory pre-primary education guaranteed in legal frameworks </v>
      </c>
      <c r="R284" s="345"/>
      <c r="S284" s="433">
        <f t="shared" si="30"/>
        <v>2</v>
      </c>
      <c r="T284" s="361" t="s">
        <v>2001</v>
      </c>
      <c r="U284" s="361" t="s">
        <v>710</v>
      </c>
      <c r="V284" s="344" t="s">
        <v>2002</v>
      </c>
      <c r="W284" s="433" t="s">
        <v>84</v>
      </c>
      <c r="X284" s="433" t="s">
        <v>56</v>
      </c>
      <c r="Y284" s="361">
        <v>2022</v>
      </c>
      <c r="Z284" s="361" t="s">
        <v>1933</v>
      </c>
      <c r="AA284" s="344" t="s">
        <v>2624</v>
      </c>
      <c r="AB284" s="361" t="str">
        <f t="shared" si="27"/>
        <v/>
      </c>
      <c r="AD284" s="433" t="s">
        <v>53</v>
      </c>
      <c r="AE284" s="433" t="s">
        <v>709</v>
      </c>
      <c r="AF284" s="433" t="s">
        <v>53</v>
      </c>
      <c r="AG284" s="361" t="s">
        <v>49</v>
      </c>
      <c r="AH284" s="361" t="s">
        <v>49</v>
      </c>
      <c r="AI284" s="361" t="s">
        <v>49</v>
      </c>
      <c r="AJ284" s="361" t="s">
        <v>49</v>
      </c>
      <c r="AK284" s="361" t="s">
        <v>117</v>
      </c>
      <c r="AL284" s="361" t="s">
        <v>117</v>
      </c>
      <c r="AM284" s="361" t="s">
        <v>117</v>
      </c>
      <c r="AN284" s="361" t="s">
        <v>117</v>
      </c>
      <c r="AO284" s="361" t="s">
        <v>117</v>
      </c>
      <c r="AP284" s="361" t="s">
        <v>117</v>
      </c>
      <c r="AQ284" s="361" t="s">
        <v>117</v>
      </c>
      <c r="AR284" s="361" t="s">
        <v>117</v>
      </c>
      <c r="AS284" s="361" t="s">
        <v>117</v>
      </c>
      <c r="AT284" s="361" t="s">
        <v>117</v>
      </c>
      <c r="AU284" s="361" t="s">
        <v>117</v>
      </c>
      <c r="AV284" s="361" t="s">
        <v>117</v>
      </c>
      <c r="AW284" s="361" t="s">
        <v>63</v>
      </c>
      <c r="AX284" s="361" t="str">
        <f t="shared" si="28"/>
        <v xml:space="preserve">SEX, AGE, RESIDENCE, WEALTH, </v>
      </c>
      <c r="AZ284" s="344" t="e">
        <f>INDEX('Standard Outcome Indicators'!$C$2:$C$900,MATCH(AY284,'Standard Outcome Indicators'!$B$2:$B$708,0))</f>
        <v>#N/A</v>
      </c>
      <c r="BA284" s="344" t="e">
        <f>INDEX('Standard Outcome Indicators'!$F$2:$F$900,MATCH(AY284,'Standard Outcome Indicators'!$B$2:$B$708,0))</f>
        <v>#N/A</v>
      </c>
      <c r="BB284" s="344" t="e">
        <f>INDEX('Standard Outcome Indicators'!$H$2:$H$900,MATCH(AY284,'Standard Outcome Indicators'!$B$2:$B$708,0))</f>
        <v>#N/A</v>
      </c>
      <c r="BC284" s="344" t="e">
        <f>INDEX('Standard Outcome Indicators'!$Q$2:$Q$900,MATCH(AY284,'Standard Outcome Indicators'!$B$2:$B$708,0))</f>
        <v>#N/A</v>
      </c>
      <c r="BD284" s="344" t="e">
        <f>INDEX('Standard Outcome Indicators'!$R$2:$R$900,MATCH(AY284,'Standard Outcome Indicators'!$B$2:$B$708,0))</f>
        <v>#N/A</v>
      </c>
      <c r="BE284" s="344" t="e">
        <f>INDEX('Standard Outcome Indicators'!$S$2:$S$900,MATCH(AY284,'Standard Outcome Indicators'!$B$2:$B$708,0))</f>
        <v>#N/A</v>
      </c>
      <c r="BF284" s="344" t="e">
        <f>INDEX('Standard Outcome Indicators'!$T$2:$T$900,MATCH(AY284,'Standard Outcome Indicators'!$B$2:$B$708,0))</f>
        <v>#N/A</v>
      </c>
      <c r="BG284" s="344" t="e">
        <f>INDEX('Standard Outcome Indicators'!$U$2:$U$900,MATCH(AY284,'Standard Outcome Indicators'!$B$2:$B$708,0))</f>
        <v>#N/A</v>
      </c>
    </row>
    <row r="285" spans="1:59" ht="91.5">
      <c r="A285" s="392" t="s">
        <v>2587</v>
      </c>
      <c r="B285" s="395" t="s">
        <v>2588</v>
      </c>
      <c r="C285" s="346" t="s">
        <v>727</v>
      </c>
      <c r="D285" s="438" t="s">
        <v>726</v>
      </c>
      <c r="E285" s="345" t="s">
        <v>728</v>
      </c>
      <c r="F285" s="433" t="s">
        <v>59</v>
      </c>
      <c r="G285" s="433" t="str">
        <f>INDEX('Dashboard Indicators'!$P$2:$P$900,MATCH(C285,'Dashboard Indicators'!$I$2:$I$900,0))</f>
        <v>Yes</v>
      </c>
      <c r="H285" s="435"/>
      <c r="I285" s="433" t="s">
        <v>49</v>
      </c>
      <c r="J285" s="433" t="s">
        <v>49</v>
      </c>
      <c r="K285" s="433" t="s">
        <v>49</v>
      </c>
      <c r="L285" s="433" t="s">
        <v>49</v>
      </c>
      <c r="M285" s="433" t="s">
        <v>49</v>
      </c>
      <c r="N285" s="433" t="s">
        <v>49</v>
      </c>
      <c r="O285" s="345"/>
      <c r="P285" s="345" t="str">
        <f t="shared" si="31"/>
        <v>Administration of nationally-representative learning assessments in math and reading (in Grade 2 or 3, at the end of primary education, and at the end of lower secondary education)</v>
      </c>
      <c r="Q285" s="345" t="s">
        <v>2625</v>
      </c>
      <c r="R285" s="345"/>
      <c r="S285" s="433">
        <f t="shared" si="30"/>
        <v>2</v>
      </c>
      <c r="T285" s="361" t="s">
        <v>2001</v>
      </c>
      <c r="U285" s="361" t="s">
        <v>245</v>
      </c>
      <c r="V285" s="344" t="s">
        <v>2002</v>
      </c>
      <c r="W285" s="433" t="s">
        <v>84</v>
      </c>
      <c r="X285" s="433" t="s">
        <v>56</v>
      </c>
      <c r="Y285" s="361">
        <v>2022</v>
      </c>
      <c r="Z285" s="361" t="s">
        <v>1808</v>
      </c>
      <c r="AA285" s="344" t="s">
        <v>2621</v>
      </c>
      <c r="AB285" s="361" t="str">
        <f t="shared" si="27"/>
        <v/>
      </c>
      <c r="AD285" s="433" t="s">
        <v>53</v>
      </c>
      <c r="AE285" s="433" t="s">
        <v>729</v>
      </c>
      <c r="AF285" s="433" t="s">
        <v>53</v>
      </c>
      <c r="AG285" s="361" t="s">
        <v>49</v>
      </c>
      <c r="AH285" s="361" t="s">
        <v>49</v>
      </c>
      <c r="AI285" s="361" t="s">
        <v>49</v>
      </c>
      <c r="AJ285" s="361" t="s">
        <v>49</v>
      </c>
      <c r="AK285" s="361" t="s">
        <v>117</v>
      </c>
      <c r="AL285" s="361" t="s">
        <v>117</v>
      </c>
      <c r="AM285" s="361" t="s">
        <v>117</v>
      </c>
      <c r="AN285" s="361" t="s">
        <v>62</v>
      </c>
      <c r="AO285" s="361" t="s">
        <v>117</v>
      </c>
      <c r="AP285" s="361" t="s">
        <v>117</v>
      </c>
      <c r="AQ285" s="361" t="s">
        <v>117</v>
      </c>
      <c r="AR285" s="361" t="s">
        <v>117</v>
      </c>
      <c r="AS285" s="361" t="s">
        <v>117</v>
      </c>
      <c r="AT285" s="361" t="s">
        <v>117</v>
      </c>
      <c r="AU285" s="361" t="s">
        <v>117</v>
      </c>
      <c r="AV285" s="361" t="s">
        <v>117</v>
      </c>
      <c r="AW285" s="361" t="s">
        <v>730</v>
      </c>
      <c r="AX285" s="361" t="str">
        <f t="shared" si="28"/>
        <v>SEX, AGE, RESIDENCE, WEALTH, EDUCATION LEVEL, SUBJECT</v>
      </c>
      <c r="AZ285" s="344" t="e">
        <f>INDEX('Standard Outcome Indicators'!$C$2:$C$900,MATCH(AY285,'Standard Outcome Indicators'!$B$2:$B$708,0))</f>
        <v>#N/A</v>
      </c>
      <c r="BA285" s="344" t="e">
        <f>INDEX('Standard Outcome Indicators'!$F$2:$F$900,MATCH(AY285,'Standard Outcome Indicators'!$B$2:$B$708,0))</f>
        <v>#N/A</v>
      </c>
      <c r="BB285" s="344" t="e">
        <f>INDEX('Standard Outcome Indicators'!$H$2:$H$900,MATCH(AY285,'Standard Outcome Indicators'!$B$2:$B$708,0))</f>
        <v>#N/A</v>
      </c>
      <c r="BC285" s="344" t="e">
        <f>INDEX('Standard Outcome Indicators'!$Q$2:$Q$900,MATCH(AY285,'Standard Outcome Indicators'!$B$2:$B$708,0))</f>
        <v>#N/A</v>
      </c>
      <c r="BD285" s="344" t="e">
        <f>INDEX('Standard Outcome Indicators'!$R$2:$R$900,MATCH(AY285,'Standard Outcome Indicators'!$B$2:$B$708,0))</f>
        <v>#N/A</v>
      </c>
      <c r="BE285" s="344" t="e">
        <f>INDEX('Standard Outcome Indicators'!$S$2:$S$900,MATCH(AY285,'Standard Outcome Indicators'!$B$2:$B$708,0))</f>
        <v>#N/A</v>
      </c>
      <c r="BF285" s="344" t="e">
        <f>INDEX('Standard Outcome Indicators'!$T$2:$T$900,MATCH(AY285,'Standard Outcome Indicators'!$B$2:$B$708,0))</f>
        <v>#N/A</v>
      </c>
      <c r="BG285" s="344" t="e">
        <f>INDEX('Standard Outcome Indicators'!$U$2:$U$900,MATCH(AY285,'Standard Outcome Indicators'!$B$2:$B$708,0))</f>
        <v>#N/A</v>
      </c>
    </row>
    <row r="286" spans="1:59" ht="91.5">
      <c r="A286" s="392" t="s">
        <v>2587</v>
      </c>
      <c r="B286" s="395" t="s">
        <v>2588</v>
      </c>
      <c r="C286" s="346" t="s">
        <v>732</v>
      </c>
      <c r="D286" s="438" t="s">
        <v>731</v>
      </c>
      <c r="E286" s="345" t="s">
        <v>728</v>
      </c>
      <c r="F286" s="433" t="s">
        <v>59</v>
      </c>
      <c r="G286" s="433" t="str">
        <f>INDEX('Dashboard Indicators'!$P$2:$P$900,MATCH(C286,'Dashboard Indicators'!$I$2:$I$900,0))</f>
        <v>Yes</v>
      </c>
      <c r="H286" s="435"/>
      <c r="I286" s="433" t="s">
        <v>49</v>
      </c>
      <c r="J286" s="433" t="s">
        <v>49</v>
      </c>
      <c r="K286" s="433" t="s">
        <v>49</v>
      </c>
      <c r="L286" s="433" t="s">
        <v>49</v>
      </c>
      <c r="M286" s="433" t="s">
        <v>49</v>
      </c>
      <c r="N286" s="433" t="s">
        <v>49</v>
      </c>
      <c r="O286" s="345"/>
      <c r="P286" s="345" t="str">
        <f t="shared" si="31"/>
        <v>Administration of nationally-representative learning assessments in math and reading (in Grade 2 or 3, at the end of primary education, and at the end of lower secondary education)</v>
      </c>
      <c r="Q286" s="345" t="s">
        <v>2625</v>
      </c>
      <c r="R286" s="345"/>
      <c r="S286" s="433">
        <f t="shared" si="30"/>
        <v>2</v>
      </c>
      <c r="T286" s="361" t="s">
        <v>2001</v>
      </c>
      <c r="U286" s="361" t="s">
        <v>245</v>
      </c>
      <c r="V286" s="344" t="s">
        <v>2002</v>
      </c>
      <c r="W286" s="433" t="s">
        <v>84</v>
      </c>
      <c r="X286" s="433" t="s">
        <v>56</v>
      </c>
      <c r="Y286" s="361">
        <v>2022</v>
      </c>
      <c r="Z286" s="361" t="s">
        <v>1808</v>
      </c>
      <c r="AA286" s="344" t="s">
        <v>2621</v>
      </c>
      <c r="AB286" s="361" t="str">
        <f t="shared" si="27"/>
        <v/>
      </c>
      <c r="AD286" s="433" t="s">
        <v>53</v>
      </c>
      <c r="AE286" s="433" t="s">
        <v>729</v>
      </c>
      <c r="AF286" s="433" t="s">
        <v>53</v>
      </c>
      <c r="AG286" s="361" t="s">
        <v>49</v>
      </c>
      <c r="AH286" s="361" t="s">
        <v>49</v>
      </c>
      <c r="AI286" s="361" t="s">
        <v>49</v>
      </c>
      <c r="AJ286" s="361" t="s">
        <v>49</v>
      </c>
      <c r="AK286" s="361" t="s">
        <v>117</v>
      </c>
      <c r="AL286" s="361" t="s">
        <v>117</v>
      </c>
      <c r="AM286" s="361" t="s">
        <v>117</v>
      </c>
      <c r="AN286" s="361" t="s">
        <v>62</v>
      </c>
      <c r="AO286" s="361" t="s">
        <v>117</v>
      </c>
      <c r="AP286" s="361" t="s">
        <v>117</v>
      </c>
      <c r="AQ286" s="361" t="s">
        <v>117</v>
      </c>
      <c r="AR286" s="361" t="s">
        <v>117</v>
      </c>
      <c r="AS286" s="361" t="s">
        <v>117</v>
      </c>
      <c r="AT286" s="361" t="s">
        <v>117</v>
      </c>
      <c r="AU286" s="361" t="s">
        <v>117</v>
      </c>
      <c r="AV286" s="361" t="s">
        <v>117</v>
      </c>
      <c r="AW286" s="361" t="s">
        <v>730</v>
      </c>
      <c r="AX286" s="361" t="str">
        <f t="shared" si="28"/>
        <v>SEX, AGE, RESIDENCE, WEALTH, EDUCATION LEVEL, SUBJECT</v>
      </c>
      <c r="AZ286" s="344" t="e">
        <f>INDEX('Standard Outcome Indicators'!$C$2:$C$900,MATCH(AY286,'Standard Outcome Indicators'!$B$2:$B$708,0))</f>
        <v>#N/A</v>
      </c>
      <c r="BA286" s="344" t="e">
        <f>INDEX('Standard Outcome Indicators'!$F$2:$F$900,MATCH(AY286,'Standard Outcome Indicators'!$B$2:$B$708,0))</f>
        <v>#N/A</v>
      </c>
      <c r="BB286" s="344" t="e">
        <f>INDEX('Standard Outcome Indicators'!$H$2:$H$900,MATCH(AY286,'Standard Outcome Indicators'!$B$2:$B$708,0))</f>
        <v>#N/A</v>
      </c>
      <c r="BC286" s="344" t="e">
        <f>INDEX('Standard Outcome Indicators'!$Q$2:$Q$900,MATCH(AY286,'Standard Outcome Indicators'!$B$2:$B$708,0))</f>
        <v>#N/A</v>
      </c>
      <c r="BD286" s="344" t="e">
        <f>INDEX('Standard Outcome Indicators'!$R$2:$R$900,MATCH(AY286,'Standard Outcome Indicators'!$B$2:$B$708,0))</f>
        <v>#N/A</v>
      </c>
      <c r="BE286" s="344" t="e">
        <f>INDEX('Standard Outcome Indicators'!$S$2:$S$900,MATCH(AY286,'Standard Outcome Indicators'!$B$2:$B$708,0))</f>
        <v>#N/A</v>
      </c>
      <c r="BF286" s="344" t="e">
        <f>INDEX('Standard Outcome Indicators'!$T$2:$T$900,MATCH(AY286,'Standard Outcome Indicators'!$B$2:$B$708,0))</f>
        <v>#N/A</v>
      </c>
      <c r="BG286" s="344" t="e">
        <f>INDEX('Standard Outcome Indicators'!$U$2:$U$900,MATCH(AY286,'Standard Outcome Indicators'!$B$2:$B$708,0))</f>
        <v>#N/A</v>
      </c>
    </row>
    <row r="287" spans="1:59" ht="91.5">
      <c r="A287" s="392" t="s">
        <v>2587</v>
      </c>
      <c r="B287" s="395" t="s">
        <v>2588</v>
      </c>
      <c r="C287" s="346" t="s">
        <v>734</v>
      </c>
      <c r="D287" s="438" t="s">
        <v>733</v>
      </c>
      <c r="E287" s="345" t="s">
        <v>728</v>
      </c>
      <c r="F287" s="433" t="s">
        <v>59</v>
      </c>
      <c r="G287" s="433" t="str">
        <f>INDEX('Dashboard Indicators'!$P$2:$P$900,MATCH(C287,'Dashboard Indicators'!$I$2:$I$900,0))</f>
        <v>Yes</v>
      </c>
      <c r="H287" s="433" t="str">
        <f>INDEX('Dashboard Indicators'!$O$2:$O$900,MATCH(C287,'Dashboard Indicators'!$I$2:$I$900,0))</f>
        <v>Yes</v>
      </c>
      <c r="I287" s="433" t="s">
        <v>49</v>
      </c>
      <c r="J287" s="433" t="s">
        <v>49</v>
      </c>
      <c r="K287" s="433" t="s">
        <v>49</v>
      </c>
      <c r="L287" s="433" t="s">
        <v>49</v>
      </c>
      <c r="M287" s="433" t="s">
        <v>49</v>
      </c>
      <c r="N287" s="433" t="s">
        <v>49</v>
      </c>
      <c r="O287" s="345" t="s">
        <v>2626</v>
      </c>
      <c r="P287" s="345" t="str">
        <f t="shared" si="31"/>
        <v>Administration of nationally-representative learning assessments in math and reading (in Grade 2 or 3, at the end of primary education, and at the end of lower secondary education)</v>
      </c>
      <c r="Q287" s="345" t="s">
        <v>2625</v>
      </c>
      <c r="R287" s="345"/>
      <c r="S287" s="433">
        <f t="shared" si="30"/>
        <v>2</v>
      </c>
      <c r="T287" s="361" t="s">
        <v>2001</v>
      </c>
      <c r="U287" s="361" t="s">
        <v>245</v>
      </c>
      <c r="V287" s="344" t="s">
        <v>2002</v>
      </c>
      <c r="W287" s="433" t="s">
        <v>84</v>
      </c>
      <c r="X287" s="433" t="s">
        <v>56</v>
      </c>
      <c r="Y287" s="361">
        <v>2022</v>
      </c>
      <c r="Z287" s="361" t="s">
        <v>1808</v>
      </c>
      <c r="AA287" s="344" t="s">
        <v>2621</v>
      </c>
      <c r="AB287" s="361" t="str">
        <f t="shared" si="27"/>
        <v/>
      </c>
      <c r="AD287" s="433" t="s">
        <v>53</v>
      </c>
      <c r="AE287" s="433" t="s">
        <v>729</v>
      </c>
      <c r="AF287" s="433" t="s">
        <v>53</v>
      </c>
      <c r="AG287" s="361" t="s">
        <v>49</v>
      </c>
      <c r="AH287" s="361" t="s">
        <v>49</v>
      </c>
      <c r="AI287" s="361" t="s">
        <v>49</v>
      </c>
      <c r="AJ287" s="361" t="s">
        <v>49</v>
      </c>
      <c r="AK287" s="361" t="s">
        <v>117</v>
      </c>
      <c r="AL287" s="361" t="s">
        <v>117</v>
      </c>
      <c r="AM287" s="361" t="s">
        <v>117</v>
      </c>
      <c r="AN287" s="361" t="s">
        <v>62</v>
      </c>
      <c r="AO287" s="361" t="s">
        <v>117</v>
      </c>
      <c r="AP287" s="361" t="s">
        <v>117</v>
      </c>
      <c r="AQ287" s="361" t="s">
        <v>117</v>
      </c>
      <c r="AR287" s="361" t="s">
        <v>117</v>
      </c>
      <c r="AS287" s="361" t="s">
        <v>117</v>
      </c>
      <c r="AT287" s="361" t="s">
        <v>117</v>
      </c>
      <c r="AU287" s="361" t="s">
        <v>117</v>
      </c>
      <c r="AV287" s="361" t="s">
        <v>117</v>
      </c>
      <c r="AW287" s="361" t="s">
        <v>730</v>
      </c>
      <c r="AX287" s="361" t="str">
        <f t="shared" si="28"/>
        <v>SEX, AGE, RESIDENCE, WEALTH, EDUCATION LEVEL, SUBJECT</v>
      </c>
      <c r="AZ287" s="344" t="e">
        <f>INDEX('Standard Outcome Indicators'!$C$2:$C$900,MATCH(AY287,'Standard Outcome Indicators'!$B$2:$B$708,0))</f>
        <v>#N/A</v>
      </c>
      <c r="BA287" s="344" t="e">
        <f>INDEX('Standard Outcome Indicators'!$F$2:$F$900,MATCH(AY287,'Standard Outcome Indicators'!$B$2:$B$708,0))</f>
        <v>#N/A</v>
      </c>
      <c r="BB287" s="344" t="e">
        <f>INDEX('Standard Outcome Indicators'!$H$2:$H$900,MATCH(AY287,'Standard Outcome Indicators'!$B$2:$B$708,0))</f>
        <v>#N/A</v>
      </c>
      <c r="BC287" s="344" t="e">
        <f>INDEX('Standard Outcome Indicators'!$Q$2:$Q$900,MATCH(AY287,'Standard Outcome Indicators'!$B$2:$B$708,0))</f>
        <v>#N/A</v>
      </c>
      <c r="BD287" s="344" t="e">
        <f>INDEX('Standard Outcome Indicators'!$R$2:$R$900,MATCH(AY287,'Standard Outcome Indicators'!$B$2:$B$708,0))</f>
        <v>#N/A</v>
      </c>
      <c r="BE287" s="344" t="e">
        <f>INDEX('Standard Outcome Indicators'!$S$2:$S$900,MATCH(AY287,'Standard Outcome Indicators'!$B$2:$B$708,0))</f>
        <v>#N/A</v>
      </c>
      <c r="BF287" s="344" t="e">
        <f>INDEX('Standard Outcome Indicators'!$T$2:$T$900,MATCH(AY287,'Standard Outcome Indicators'!$B$2:$B$708,0))</f>
        <v>#N/A</v>
      </c>
      <c r="BG287" s="344" t="e">
        <f>INDEX('Standard Outcome Indicators'!$U$2:$U$900,MATCH(AY287,'Standard Outcome Indicators'!$B$2:$B$708,0))</f>
        <v>#N/A</v>
      </c>
    </row>
    <row r="288" spans="1:59" ht="91.5">
      <c r="A288" s="392" t="s">
        <v>2587</v>
      </c>
      <c r="B288" s="395" t="s">
        <v>2588</v>
      </c>
      <c r="C288" s="346" t="s">
        <v>736</v>
      </c>
      <c r="D288" s="438" t="s">
        <v>735</v>
      </c>
      <c r="E288" s="345" t="s">
        <v>728</v>
      </c>
      <c r="F288" s="433" t="s">
        <v>59</v>
      </c>
      <c r="G288" s="433" t="str">
        <f>INDEX('Dashboard Indicators'!$P$2:$P$900,MATCH(C288,'Dashboard Indicators'!$I$2:$I$900,0))</f>
        <v>Yes</v>
      </c>
      <c r="H288" s="433" t="str">
        <f>INDEX('Dashboard Indicators'!$O$2:$O$900,MATCH(C288,'Dashboard Indicators'!$I$2:$I$900,0))</f>
        <v>Yes</v>
      </c>
      <c r="I288" s="433" t="s">
        <v>49</v>
      </c>
      <c r="J288" s="433" t="s">
        <v>49</v>
      </c>
      <c r="K288" s="433" t="s">
        <v>49</v>
      </c>
      <c r="L288" s="433" t="s">
        <v>49</v>
      </c>
      <c r="M288" s="433" t="s">
        <v>49</v>
      </c>
      <c r="N288" s="433" t="s">
        <v>49</v>
      </c>
      <c r="O288" s="345" t="s">
        <v>2627</v>
      </c>
      <c r="P288" s="345" t="str">
        <f t="shared" si="31"/>
        <v>Administration of nationally-representative learning assessments in math and reading (in Grade 2 or 3, at the end of primary education, and at the end of lower secondary education)</v>
      </c>
      <c r="Q288" s="345" t="s">
        <v>2625</v>
      </c>
      <c r="R288" s="345"/>
      <c r="S288" s="433">
        <f t="shared" si="30"/>
        <v>2</v>
      </c>
      <c r="T288" s="361" t="s">
        <v>2001</v>
      </c>
      <c r="U288" s="361" t="s">
        <v>245</v>
      </c>
      <c r="V288" s="344" t="s">
        <v>2002</v>
      </c>
      <c r="W288" s="433" t="s">
        <v>84</v>
      </c>
      <c r="X288" s="433" t="s">
        <v>56</v>
      </c>
      <c r="Y288" s="361">
        <v>2022</v>
      </c>
      <c r="Z288" s="361" t="s">
        <v>1808</v>
      </c>
      <c r="AA288" s="344" t="s">
        <v>2621</v>
      </c>
      <c r="AB288" s="361" t="str">
        <f t="shared" si="27"/>
        <v/>
      </c>
      <c r="AD288" s="433" t="s">
        <v>53</v>
      </c>
      <c r="AE288" s="433" t="s">
        <v>729</v>
      </c>
      <c r="AF288" s="433" t="s">
        <v>53</v>
      </c>
      <c r="AG288" s="361" t="s">
        <v>49</v>
      </c>
      <c r="AH288" s="361" t="s">
        <v>49</v>
      </c>
      <c r="AI288" s="361" t="s">
        <v>49</v>
      </c>
      <c r="AJ288" s="361" t="s">
        <v>49</v>
      </c>
      <c r="AK288" s="361" t="s">
        <v>117</v>
      </c>
      <c r="AL288" s="361" t="s">
        <v>117</v>
      </c>
      <c r="AM288" s="361" t="s">
        <v>117</v>
      </c>
      <c r="AN288" s="361" t="s">
        <v>62</v>
      </c>
      <c r="AO288" s="361" t="s">
        <v>117</v>
      </c>
      <c r="AP288" s="361" t="s">
        <v>117</v>
      </c>
      <c r="AQ288" s="361" t="s">
        <v>117</v>
      </c>
      <c r="AR288" s="361" t="s">
        <v>117</v>
      </c>
      <c r="AS288" s="361" t="s">
        <v>117</v>
      </c>
      <c r="AT288" s="361" t="s">
        <v>117</v>
      </c>
      <c r="AU288" s="361" t="s">
        <v>117</v>
      </c>
      <c r="AV288" s="361" t="s">
        <v>117</v>
      </c>
      <c r="AW288" s="361" t="s">
        <v>730</v>
      </c>
      <c r="AX288" s="361" t="str">
        <f t="shared" si="28"/>
        <v>SEX, AGE, RESIDENCE, WEALTH, EDUCATION LEVEL, SUBJECT</v>
      </c>
      <c r="AZ288" s="344" t="e">
        <f>INDEX('Standard Outcome Indicators'!$C$2:$C$900,MATCH(AY288,'Standard Outcome Indicators'!$B$2:$B$708,0))</f>
        <v>#N/A</v>
      </c>
      <c r="BA288" s="344" t="e">
        <f>INDEX('Standard Outcome Indicators'!$F$2:$F$900,MATCH(AY288,'Standard Outcome Indicators'!$B$2:$B$708,0))</f>
        <v>#N/A</v>
      </c>
      <c r="BB288" s="344" t="e">
        <f>INDEX('Standard Outcome Indicators'!$H$2:$H$900,MATCH(AY288,'Standard Outcome Indicators'!$B$2:$B$708,0))</f>
        <v>#N/A</v>
      </c>
      <c r="BC288" s="344" t="e">
        <f>INDEX('Standard Outcome Indicators'!$Q$2:$Q$900,MATCH(AY288,'Standard Outcome Indicators'!$B$2:$B$708,0))</f>
        <v>#N/A</v>
      </c>
      <c r="BD288" s="344" t="e">
        <f>INDEX('Standard Outcome Indicators'!$R$2:$R$900,MATCH(AY288,'Standard Outcome Indicators'!$B$2:$B$708,0))</f>
        <v>#N/A</v>
      </c>
      <c r="BE288" s="344" t="e">
        <f>INDEX('Standard Outcome Indicators'!$S$2:$S$900,MATCH(AY288,'Standard Outcome Indicators'!$B$2:$B$708,0))</f>
        <v>#N/A</v>
      </c>
      <c r="BF288" s="344" t="e">
        <f>INDEX('Standard Outcome Indicators'!$T$2:$T$900,MATCH(AY288,'Standard Outcome Indicators'!$B$2:$B$708,0))</f>
        <v>#N/A</v>
      </c>
      <c r="BG288" s="344" t="e">
        <f>INDEX('Standard Outcome Indicators'!$U$2:$U$900,MATCH(AY288,'Standard Outcome Indicators'!$B$2:$B$708,0))</f>
        <v>#N/A</v>
      </c>
    </row>
    <row r="289" spans="1:59" ht="91.5">
      <c r="A289" s="392" t="s">
        <v>2587</v>
      </c>
      <c r="B289" s="395" t="s">
        <v>2588</v>
      </c>
      <c r="C289" s="346" t="s">
        <v>738</v>
      </c>
      <c r="D289" s="438" t="s">
        <v>737</v>
      </c>
      <c r="E289" s="345" t="s">
        <v>728</v>
      </c>
      <c r="F289" s="433" t="s">
        <v>59</v>
      </c>
      <c r="G289" s="433" t="str">
        <f>INDEX('Dashboard Indicators'!$P$2:$P$900,MATCH(C289,'Dashboard Indicators'!$I$2:$I$900,0))</f>
        <v>Yes</v>
      </c>
      <c r="H289" s="433" t="str">
        <f>INDEX('Dashboard Indicators'!$O$2:$O$900,MATCH(C289,'Dashboard Indicators'!$I$2:$I$900,0))</f>
        <v>Yes</v>
      </c>
      <c r="I289" s="433" t="s">
        <v>49</v>
      </c>
      <c r="J289" s="433" t="s">
        <v>49</v>
      </c>
      <c r="K289" s="433" t="s">
        <v>49</v>
      </c>
      <c r="L289" s="433" t="s">
        <v>49</v>
      </c>
      <c r="M289" s="433" t="s">
        <v>49</v>
      </c>
      <c r="N289" s="433" t="s">
        <v>49</v>
      </c>
      <c r="O289" s="345" t="s">
        <v>2628</v>
      </c>
      <c r="P289" s="345" t="str">
        <f t="shared" si="31"/>
        <v>Administration of nationally-representative learning assessments in math and reading (in Grade 2 or 3, at the end of primary education, and at the end of lower secondary education)</v>
      </c>
      <c r="Q289" s="345" t="s">
        <v>2625</v>
      </c>
      <c r="R289" s="345"/>
      <c r="S289" s="433">
        <f t="shared" si="30"/>
        <v>2</v>
      </c>
      <c r="T289" s="361" t="s">
        <v>2001</v>
      </c>
      <c r="U289" s="361" t="s">
        <v>245</v>
      </c>
      <c r="V289" s="344" t="s">
        <v>2002</v>
      </c>
      <c r="W289" s="433" t="s">
        <v>84</v>
      </c>
      <c r="X289" s="433" t="s">
        <v>56</v>
      </c>
      <c r="Y289" s="361">
        <v>2022</v>
      </c>
      <c r="Z289" s="361" t="s">
        <v>1808</v>
      </c>
      <c r="AA289" s="344" t="s">
        <v>2621</v>
      </c>
      <c r="AB289" s="361" t="str">
        <f t="shared" si="27"/>
        <v/>
      </c>
      <c r="AD289" s="433" t="s">
        <v>53</v>
      </c>
      <c r="AE289" s="433" t="s">
        <v>729</v>
      </c>
      <c r="AF289" s="433" t="s">
        <v>53</v>
      </c>
      <c r="AG289" s="361" t="s">
        <v>49</v>
      </c>
      <c r="AH289" s="361" t="s">
        <v>49</v>
      </c>
      <c r="AI289" s="361" t="s">
        <v>49</v>
      </c>
      <c r="AJ289" s="361" t="s">
        <v>49</v>
      </c>
      <c r="AK289" s="361" t="s">
        <v>117</v>
      </c>
      <c r="AL289" s="361" t="s">
        <v>117</v>
      </c>
      <c r="AM289" s="361" t="s">
        <v>117</v>
      </c>
      <c r="AN289" s="361" t="s">
        <v>62</v>
      </c>
      <c r="AO289" s="361" t="s">
        <v>117</v>
      </c>
      <c r="AP289" s="361" t="s">
        <v>117</v>
      </c>
      <c r="AQ289" s="361" t="s">
        <v>117</v>
      </c>
      <c r="AR289" s="361" t="s">
        <v>117</v>
      </c>
      <c r="AS289" s="361" t="s">
        <v>117</v>
      </c>
      <c r="AT289" s="361" t="s">
        <v>117</v>
      </c>
      <c r="AU289" s="361" t="s">
        <v>117</v>
      </c>
      <c r="AV289" s="361" t="s">
        <v>117</v>
      </c>
      <c r="AW289" s="361" t="s">
        <v>730</v>
      </c>
      <c r="AX289" s="361" t="str">
        <f t="shared" si="28"/>
        <v>SEX, AGE, RESIDENCE, WEALTH, EDUCATION LEVEL, SUBJECT</v>
      </c>
      <c r="AZ289" s="344" t="e">
        <f>INDEX('Standard Outcome Indicators'!$C$2:$C$900,MATCH(AY289,'Standard Outcome Indicators'!$B$2:$B$708,0))</f>
        <v>#N/A</v>
      </c>
      <c r="BA289" s="344" t="e">
        <f>INDEX('Standard Outcome Indicators'!$F$2:$F$900,MATCH(AY289,'Standard Outcome Indicators'!$B$2:$B$708,0))</f>
        <v>#N/A</v>
      </c>
      <c r="BB289" s="344" t="e">
        <f>INDEX('Standard Outcome Indicators'!$H$2:$H$900,MATCH(AY289,'Standard Outcome Indicators'!$B$2:$B$708,0))</f>
        <v>#N/A</v>
      </c>
      <c r="BC289" s="344" t="e">
        <f>INDEX('Standard Outcome Indicators'!$Q$2:$Q$900,MATCH(AY289,'Standard Outcome Indicators'!$B$2:$B$708,0))</f>
        <v>#N/A</v>
      </c>
      <c r="BD289" s="344" t="e">
        <f>INDEX('Standard Outcome Indicators'!$R$2:$R$900,MATCH(AY289,'Standard Outcome Indicators'!$B$2:$B$708,0))</f>
        <v>#N/A</v>
      </c>
      <c r="BE289" s="344" t="e">
        <f>INDEX('Standard Outcome Indicators'!$S$2:$S$900,MATCH(AY289,'Standard Outcome Indicators'!$B$2:$B$708,0))</f>
        <v>#N/A</v>
      </c>
      <c r="BF289" s="344" t="e">
        <f>INDEX('Standard Outcome Indicators'!$T$2:$T$900,MATCH(AY289,'Standard Outcome Indicators'!$B$2:$B$708,0))</f>
        <v>#N/A</v>
      </c>
      <c r="BG289" s="344" t="e">
        <f>INDEX('Standard Outcome Indicators'!$U$2:$U$900,MATCH(AY289,'Standard Outcome Indicators'!$B$2:$B$708,0))</f>
        <v>#N/A</v>
      </c>
    </row>
    <row r="290" spans="1:59" ht="91.5">
      <c r="A290" s="392" t="s">
        <v>2587</v>
      </c>
      <c r="B290" s="395" t="s">
        <v>2588</v>
      </c>
      <c r="C290" s="346" t="s">
        <v>740</v>
      </c>
      <c r="D290" s="438" t="s">
        <v>739</v>
      </c>
      <c r="E290" s="345" t="s">
        <v>728</v>
      </c>
      <c r="F290" s="433" t="s">
        <v>59</v>
      </c>
      <c r="G290" s="433" t="str">
        <f>INDEX('Dashboard Indicators'!$P$2:$P$900,MATCH(C290,'Dashboard Indicators'!$I$2:$I$900,0))</f>
        <v>Yes</v>
      </c>
      <c r="H290" s="433" t="str">
        <f>INDEX('Dashboard Indicators'!$O$2:$O$900,MATCH(C290,'Dashboard Indicators'!$I$2:$I$900,0))</f>
        <v>Yes</v>
      </c>
      <c r="I290" s="433" t="s">
        <v>49</v>
      </c>
      <c r="J290" s="433" t="s">
        <v>49</v>
      </c>
      <c r="K290" s="433" t="s">
        <v>49</v>
      </c>
      <c r="L290" s="433" t="s">
        <v>49</v>
      </c>
      <c r="M290" s="433" t="s">
        <v>49</v>
      </c>
      <c r="N290" s="433" t="s">
        <v>49</v>
      </c>
      <c r="O290" s="345" t="s">
        <v>2629</v>
      </c>
      <c r="P290" s="345" t="str">
        <f t="shared" si="31"/>
        <v>Administration of nationally-representative learning assessments in math and reading (in Grade 2 or 3, at the end of primary education, and at the end of lower secondary education)</v>
      </c>
      <c r="Q290" s="345" t="s">
        <v>2625</v>
      </c>
      <c r="R290" s="345"/>
      <c r="S290" s="433">
        <f t="shared" si="30"/>
        <v>2</v>
      </c>
      <c r="T290" s="361" t="s">
        <v>2001</v>
      </c>
      <c r="U290" s="361" t="s">
        <v>245</v>
      </c>
      <c r="V290" s="344" t="s">
        <v>2002</v>
      </c>
      <c r="W290" s="433" t="s">
        <v>84</v>
      </c>
      <c r="X290" s="433" t="s">
        <v>56</v>
      </c>
      <c r="Y290" s="361">
        <v>2022</v>
      </c>
      <c r="Z290" s="361" t="s">
        <v>1808</v>
      </c>
      <c r="AA290" s="344" t="s">
        <v>2621</v>
      </c>
      <c r="AB290" s="361" t="str">
        <f t="shared" si="27"/>
        <v/>
      </c>
      <c r="AD290" s="433" t="s">
        <v>53</v>
      </c>
      <c r="AE290" s="433" t="s">
        <v>729</v>
      </c>
      <c r="AF290" s="433" t="s">
        <v>53</v>
      </c>
      <c r="AG290" s="361" t="s">
        <v>49</v>
      </c>
      <c r="AH290" s="361" t="s">
        <v>49</v>
      </c>
      <c r="AI290" s="361" t="s">
        <v>49</v>
      </c>
      <c r="AJ290" s="361" t="s">
        <v>49</v>
      </c>
      <c r="AK290" s="361" t="s">
        <v>117</v>
      </c>
      <c r="AL290" s="361" t="s">
        <v>117</v>
      </c>
      <c r="AM290" s="361" t="s">
        <v>117</v>
      </c>
      <c r="AN290" s="361" t="s">
        <v>62</v>
      </c>
      <c r="AO290" s="361" t="s">
        <v>117</v>
      </c>
      <c r="AP290" s="361" t="s">
        <v>117</v>
      </c>
      <c r="AQ290" s="361" t="s">
        <v>117</v>
      </c>
      <c r="AR290" s="361" t="s">
        <v>117</v>
      </c>
      <c r="AS290" s="361" t="s">
        <v>117</v>
      </c>
      <c r="AT290" s="361" t="s">
        <v>117</v>
      </c>
      <c r="AU290" s="361" t="s">
        <v>117</v>
      </c>
      <c r="AV290" s="361" t="s">
        <v>117</v>
      </c>
      <c r="AW290" s="361" t="s">
        <v>730</v>
      </c>
      <c r="AX290" s="361" t="str">
        <f t="shared" si="28"/>
        <v>SEX, AGE, RESIDENCE, WEALTH, EDUCATION LEVEL, SUBJECT</v>
      </c>
      <c r="AZ290" s="344" t="e">
        <f>INDEX('Standard Outcome Indicators'!$C$2:$C$900,MATCH(AY290,'Standard Outcome Indicators'!$B$2:$B$708,0))</f>
        <v>#N/A</v>
      </c>
      <c r="BA290" s="344" t="e">
        <f>INDEX('Standard Outcome Indicators'!$F$2:$F$900,MATCH(AY290,'Standard Outcome Indicators'!$B$2:$B$708,0))</f>
        <v>#N/A</v>
      </c>
      <c r="BB290" s="344" t="e">
        <f>INDEX('Standard Outcome Indicators'!$H$2:$H$900,MATCH(AY290,'Standard Outcome Indicators'!$B$2:$B$708,0))</f>
        <v>#N/A</v>
      </c>
      <c r="BC290" s="344" t="e">
        <f>INDEX('Standard Outcome Indicators'!$Q$2:$Q$900,MATCH(AY290,'Standard Outcome Indicators'!$B$2:$B$708,0))</f>
        <v>#N/A</v>
      </c>
      <c r="BD290" s="344" t="e">
        <f>INDEX('Standard Outcome Indicators'!$R$2:$R$900,MATCH(AY290,'Standard Outcome Indicators'!$B$2:$B$708,0))</f>
        <v>#N/A</v>
      </c>
      <c r="BE290" s="344" t="e">
        <f>INDEX('Standard Outcome Indicators'!$S$2:$S$900,MATCH(AY290,'Standard Outcome Indicators'!$B$2:$B$708,0))</f>
        <v>#N/A</v>
      </c>
      <c r="BF290" s="344" t="e">
        <f>INDEX('Standard Outcome Indicators'!$T$2:$T$900,MATCH(AY290,'Standard Outcome Indicators'!$B$2:$B$708,0))</f>
        <v>#N/A</v>
      </c>
      <c r="BG290" s="344" t="e">
        <f>INDEX('Standard Outcome Indicators'!$U$2:$U$900,MATCH(AY290,'Standard Outcome Indicators'!$B$2:$B$708,0))</f>
        <v>#N/A</v>
      </c>
    </row>
    <row r="291" spans="1:59" ht="45.75">
      <c r="A291" s="392" t="s">
        <v>2587</v>
      </c>
      <c r="B291" s="394" t="s">
        <v>2588</v>
      </c>
      <c r="C291" s="428" t="s">
        <v>2630</v>
      </c>
      <c r="D291" s="442" t="s">
        <v>2631</v>
      </c>
      <c r="E291" s="241" t="s">
        <v>2631</v>
      </c>
      <c r="F291" s="432" t="s">
        <v>1767</v>
      </c>
      <c r="G291" s="433" t="s">
        <v>59</v>
      </c>
      <c r="H291" s="433"/>
      <c r="I291" s="478" t="e">
        <v>#N/A</v>
      </c>
      <c r="J291" s="478" t="e">
        <v>#N/A</v>
      </c>
      <c r="K291" s="478" t="e">
        <v>#N/A</v>
      </c>
      <c r="L291" s="478" t="e">
        <v>#N/A</v>
      </c>
      <c r="M291" s="478" t="e">
        <v>#N/A</v>
      </c>
      <c r="N291" s="478"/>
      <c r="O291" s="345"/>
      <c r="P291" s="345" t="str">
        <f t="shared" si="31"/>
        <v>Number of years of free primary and secondary education guaranteed in legal frameworks</v>
      </c>
      <c r="R291" s="345"/>
      <c r="S291" s="433">
        <f t="shared" si="30"/>
        <v>1</v>
      </c>
      <c r="T291" s="361" t="s">
        <v>2001</v>
      </c>
      <c r="U291" s="361" t="s">
        <v>63</v>
      </c>
      <c r="V291" s="344" t="s">
        <v>2002</v>
      </c>
      <c r="W291" s="433" t="s">
        <v>63</v>
      </c>
      <c r="X291" s="433" t="s">
        <v>63</v>
      </c>
      <c r="Y291" s="361">
        <v>2022</v>
      </c>
      <c r="Z291" s="361" t="s">
        <v>1762</v>
      </c>
      <c r="AA291" s="344" t="s">
        <v>2632</v>
      </c>
      <c r="AB291" s="361" t="str">
        <f t="shared" si="27"/>
        <v/>
      </c>
      <c r="AC291" s="433" t="s">
        <v>63</v>
      </c>
      <c r="AD291" s="433" t="s">
        <v>63</v>
      </c>
      <c r="AE291" s="433" t="s">
        <v>63</v>
      </c>
      <c r="AF291" s="433" t="s">
        <v>63</v>
      </c>
      <c r="AG291" s="361" t="s">
        <v>49</v>
      </c>
      <c r="AH291" s="361" t="s">
        <v>49</v>
      </c>
      <c r="AI291" s="361" t="s">
        <v>49</v>
      </c>
      <c r="AJ291" s="361" t="s">
        <v>49</v>
      </c>
      <c r="AK291" s="361" t="s">
        <v>63</v>
      </c>
      <c r="AL291" s="361" t="s">
        <v>63</v>
      </c>
      <c r="AM291" s="361" t="s">
        <v>63</v>
      </c>
      <c r="AN291" s="361" t="s">
        <v>63</v>
      </c>
      <c r="AO291" s="361" t="s">
        <v>63</v>
      </c>
      <c r="AP291" s="361" t="s">
        <v>63</v>
      </c>
      <c r="AQ291" s="361" t="s">
        <v>63</v>
      </c>
      <c r="AR291" s="361" t="s">
        <v>63</v>
      </c>
      <c r="AS291" s="361" t="s">
        <v>63</v>
      </c>
      <c r="AT291" s="361" t="s">
        <v>63</v>
      </c>
      <c r="AU291" s="361" t="s">
        <v>63</v>
      </c>
      <c r="AV291" s="361" t="s">
        <v>63</v>
      </c>
      <c r="AW291" s="361" t="s">
        <v>63</v>
      </c>
      <c r="AX291" s="361" t="str">
        <f t="shared" si="28"/>
        <v xml:space="preserve">SEX, AGE, RESIDENCE, WEALTH, </v>
      </c>
      <c r="AZ291" s="344" t="e">
        <f>INDEX('Standard Outcome Indicators'!$C$2:$C$900,MATCH(AY291,'Standard Outcome Indicators'!$B$2:$B$708,0))</f>
        <v>#N/A</v>
      </c>
      <c r="BA291" s="344" t="e">
        <f>INDEX('Standard Outcome Indicators'!$F$2:$F$900,MATCH(AY291,'Standard Outcome Indicators'!$B$2:$B$708,0))</f>
        <v>#N/A</v>
      </c>
      <c r="BB291" s="344" t="e">
        <f>INDEX('Standard Outcome Indicators'!$H$2:$H$900,MATCH(AY291,'Standard Outcome Indicators'!$B$2:$B$708,0))</f>
        <v>#N/A</v>
      </c>
      <c r="BC291" s="344" t="e">
        <f>INDEX('Standard Outcome Indicators'!$Q$2:$Q$900,MATCH(AY291,'Standard Outcome Indicators'!$B$2:$B$708,0))</f>
        <v>#N/A</v>
      </c>
      <c r="BD291" s="344" t="e">
        <f>INDEX('Standard Outcome Indicators'!$R$2:$R$900,MATCH(AY291,'Standard Outcome Indicators'!$B$2:$B$708,0))</f>
        <v>#N/A</v>
      </c>
      <c r="BE291" s="344" t="e">
        <f>INDEX('Standard Outcome Indicators'!$S$2:$S$900,MATCH(AY291,'Standard Outcome Indicators'!$B$2:$B$708,0))</f>
        <v>#N/A</v>
      </c>
      <c r="BF291" s="344" t="e">
        <f>INDEX('Standard Outcome Indicators'!$T$2:$T$900,MATCH(AY291,'Standard Outcome Indicators'!$B$2:$B$708,0))</f>
        <v>#N/A</v>
      </c>
      <c r="BG291" s="344" t="e">
        <f>INDEX('Standard Outcome Indicators'!$U$2:$U$900,MATCH(AY291,'Standard Outcome Indicators'!$B$2:$B$708,0))</f>
        <v>#N/A</v>
      </c>
    </row>
    <row r="292" spans="1:59" ht="30.75">
      <c r="A292" s="392" t="s">
        <v>2587</v>
      </c>
      <c r="B292" s="394" t="s">
        <v>2588</v>
      </c>
      <c r="C292" s="428" t="s">
        <v>2633</v>
      </c>
      <c r="D292" s="442" t="s">
        <v>2634</v>
      </c>
      <c r="E292" s="241" t="s">
        <v>2634</v>
      </c>
      <c r="F292" s="432" t="s">
        <v>1767</v>
      </c>
      <c r="G292" s="433" t="s">
        <v>59</v>
      </c>
      <c r="H292" s="433"/>
      <c r="I292" s="478" t="e">
        <v>#N/A</v>
      </c>
      <c r="J292" s="478" t="e">
        <v>#N/A</v>
      </c>
      <c r="K292" s="478" t="e">
        <v>#N/A</v>
      </c>
      <c r="L292" s="478" t="e">
        <v>#N/A</v>
      </c>
      <c r="M292" s="478" t="e">
        <v>#N/A</v>
      </c>
      <c r="N292" s="478"/>
      <c r="O292" s="345"/>
      <c r="P292" s="345" t="str">
        <f t="shared" si="31"/>
        <v>Theoretical duration of education in years</v>
      </c>
      <c r="Q292" s="345" t="s">
        <v>2635</v>
      </c>
      <c r="R292" s="345"/>
      <c r="S292" s="433">
        <f t="shared" si="30"/>
        <v>2</v>
      </c>
      <c r="T292" s="361" t="s">
        <v>2070</v>
      </c>
      <c r="U292" s="361" t="s">
        <v>63</v>
      </c>
      <c r="V292" s="344" t="s">
        <v>2002</v>
      </c>
      <c r="W292" s="433" t="s">
        <v>63</v>
      </c>
      <c r="X292" s="433" t="s">
        <v>63</v>
      </c>
      <c r="Y292" s="361">
        <v>2022</v>
      </c>
      <c r="Z292" s="361" t="s">
        <v>1820</v>
      </c>
      <c r="AA292" s="344" t="s">
        <v>2636</v>
      </c>
      <c r="AB292" s="361" t="str">
        <f t="shared" si="27"/>
        <v/>
      </c>
      <c r="AC292" s="433" t="s">
        <v>63</v>
      </c>
      <c r="AD292" s="433" t="s">
        <v>63</v>
      </c>
      <c r="AE292" s="433" t="s">
        <v>63</v>
      </c>
      <c r="AF292" s="433" t="s">
        <v>63</v>
      </c>
      <c r="AG292" s="361" t="s">
        <v>49</v>
      </c>
      <c r="AH292" s="361" t="s">
        <v>49</v>
      </c>
      <c r="AI292" s="361" t="s">
        <v>49</v>
      </c>
      <c r="AJ292" s="361" t="s">
        <v>49</v>
      </c>
      <c r="AK292" s="361" t="s">
        <v>63</v>
      </c>
      <c r="AL292" s="361" t="s">
        <v>63</v>
      </c>
      <c r="AM292" s="361" t="s">
        <v>63</v>
      </c>
      <c r="AN292" s="361" t="s">
        <v>63</v>
      </c>
      <c r="AO292" s="361" t="s">
        <v>63</v>
      </c>
      <c r="AP292" s="361" t="s">
        <v>63</v>
      </c>
      <c r="AQ292" s="361" t="s">
        <v>63</v>
      </c>
      <c r="AR292" s="361" t="s">
        <v>63</v>
      </c>
      <c r="AS292" s="361" t="s">
        <v>63</v>
      </c>
      <c r="AT292" s="361" t="s">
        <v>63</v>
      </c>
      <c r="AU292" s="361" t="s">
        <v>63</v>
      </c>
      <c r="AV292" s="361" t="s">
        <v>63</v>
      </c>
      <c r="AW292" s="361" t="s">
        <v>63</v>
      </c>
      <c r="AX292" s="361" t="str">
        <f t="shared" si="28"/>
        <v xml:space="preserve">SEX, AGE, RESIDENCE, WEALTH, </v>
      </c>
      <c r="AZ292" s="344" t="e">
        <f>INDEX('Standard Outcome Indicators'!$C$2:$C$900,MATCH(AY292,'Standard Outcome Indicators'!$B$2:$B$708,0))</f>
        <v>#N/A</v>
      </c>
      <c r="BA292" s="344" t="e">
        <f>INDEX('Standard Outcome Indicators'!$F$2:$F$900,MATCH(AY292,'Standard Outcome Indicators'!$B$2:$B$708,0))</f>
        <v>#N/A</v>
      </c>
      <c r="BB292" s="344" t="e">
        <f>INDEX('Standard Outcome Indicators'!$H$2:$H$900,MATCH(AY292,'Standard Outcome Indicators'!$B$2:$B$708,0))</f>
        <v>#N/A</v>
      </c>
      <c r="BC292" s="344" t="e">
        <f>INDEX('Standard Outcome Indicators'!$Q$2:$Q$900,MATCH(AY292,'Standard Outcome Indicators'!$B$2:$B$708,0))</f>
        <v>#N/A</v>
      </c>
      <c r="BD292" s="344" t="e">
        <f>INDEX('Standard Outcome Indicators'!$R$2:$R$900,MATCH(AY292,'Standard Outcome Indicators'!$B$2:$B$708,0))</f>
        <v>#N/A</v>
      </c>
      <c r="BE292" s="344" t="e">
        <f>INDEX('Standard Outcome Indicators'!$S$2:$S$900,MATCH(AY292,'Standard Outcome Indicators'!$B$2:$B$708,0))</f>
        <v>#N/A</v>
      </c>
      <c r="BF292" s="344" t="e">
        <f>INDEX('Standard Outcome Indicators'!$T$2:$T$900,MATCH(AY292,'Standard Outcome Indicators'!$B$2:$B$708,0))</f>
        <v>#N/A</v>
      </c>
      <c r="BG292" s="344" t="e">
        <f>INDEX('Standard Outcome Indicators'!$U$2:$U$900,MATCH(AY292,'Standard Outcome Indicators'!$B$2:$B$708,0))</f>
        <v>#N/A</v>
      </c>
    </row>
    <row r="293" spans="1:59" ht="30.75">
      <c r="A293" s="392" t="s">
        <v>2587</v>
      </c>
      <c r="B293" s="394" t="s">
        <v>2588</v>
      </c>
      <c r="C293" s="428" t="s">
        <v>2637</v>
      </c>
      <c r="D293" s="442" t="s">
        <v>2638</v>
      </c>
      <c r="E293" s="241" t="s">
        <v>2638</v>
      </c>
      <c r="F293" s="432" t="s">
        <v>1767</v>
      </c>
      <c r="G293" s="433" t="s">
        <v>59</v>
      </c>
      <c r="H293" s="433"/>
      <c r="I293" s="478" t="e">
        <v>#N/A</v>
      </c>
      <c r="J293" s="478" t="e">
        <v>#N/A</v>
      </c>
      <c r="K293" s="478" t="e">
        <v>#N/A</v>
      </c>
      <c r="L293" s="478" t="e">
        <v>#N/A</v>
      </c>
      <c r="M293" s="478" t="e">
        <v>#N/A</v>
      </c>
      <c r="N293" s="478"/>
      <c r="O293" s="345"/>
      <c r="P293" s="345" t="str">
        <f t="shared" si="31"/>
        <v>Theoretical duration of education in years</v>
      </c>
      <c r="Q293" s="345" t="s">
        <v>2635</v>
      </c>
      <c r="R293" s="345"/>
      <c r="S293" s="433">
        <f t="shared" si="30"/>
        <v>2</v>
      </c>
      <c r="T293" s="361" t="s">
        <v>2070</v>
      </c>
      <c r="U293" s="361" t="s">
        <v>63</v>
      </c>
      <c r="V293" s="344" t="s">
        <v>2002</v>
      </c>
      <c r="W293" s="433" t="s">
        <v>63</v>
      </c>
      <c r="X293" s="433" t="s">
        <v>63</v>
      </c>
      <c r="Y293" s="361">
        <v>2022</v>
      </c>
      <c r="Z293" s="361" t="s">
        <v>1762</v>
      </c>
      <c r="AA293" s="344" t="s">
        <v>1772</v>
      </c>
      <c r="AB293" s="361" t="str">
        <f t="shared" si="27"/>
        <v/>
      </c>
      <c r="AC293" s="433" t="s">
        <v>63</v>
      </c>
      <c r="AD293" s="433" t="s">
        <v>63</v>
      </c>
      <c r="AE293" s="433" t="s">
        <v>63</v>
      </c>
      <c r="AF293" s="433" t="s">
        <v>63</v>
      </c>
      <c r="AG293" s="361" t="s">
        <v>49</v>
      </c>
      <c r="AH293" s="361" t="s">
        <v>49</v>
      </c>
      <c r="AI293" s="361" t="s">
        <v>49</v>
      </c>
      <c r="AJ293" s="361" t="s">
        <v>49</v>
      </c>
      <c r="AK293" s="361" t="s">
        <v>63</v>
      </c>
      <c r="AL293" s="361" t="s">
        <v>63</v>
      </c>
      <c r="AM293" s="361" t="s">
        <v>63</v>
      </c>
      <c r="AN293" s="361" t="s">
        <v>63</v>
      </c>
      <c r="AO293" s="361" t="s">
        <v>63</v>
      </c>
      <c r="AP293" s="361" t="s">
        <v>63</v>
      </c>
      <c r="AQ293" s="361" t="s">
        <v>63</v>
      </c>
      <c r="AR293" s="361" t="s">
        <v>63</v>
      </c>
      <c r="AS293" s="361" t="s">
        <v>63</v>
      </c>
      <c r="AT293" s="361" t="s">
        <v>63</v>
      </c>
      <c r="AU293" s="361" t="s">
        <v>63</v>
      </c>
      <c r="AV293" s="361" t="s">
        <v>63</v>
      </c>
      <c r="AW293" s="361" t="s">
        <v>63</v>
      </c>
      <c r="AX293" s="361" t="str">
        <f t="shared" si="28"/>
        <v xml:space="preserve">SEX, AGE, RESIDENCE, WEALTH, </v>
      </c>
      <c r="AZ293" s="344" t="e">
        <f>INDEX('Standard Outcome Indicators'!$C$2:$C$900,MATCH(AY293,'Standard Outcome Indicators'!$B$2:$B$708,0))</f>
        <v>#N/A</v>
      </c>
      <c r="BA293" s="344" t="e">
        <f>INDEX('Standard Outcome Indicators'!$F$2:$F$900,MATCH(AY293,'Standard Outcome Indicators'!$B$2:$B$708,0))</f>
        <v>#N/A</v>
      </c>
      <c r="BB293" s="344" t="e">
        <f>INDEX('Standard Outcome Indicators'!$H$2:$H$900,MATCH(AY293,'Standard Outcome Indicators'!$B$2:$B$708,0))</f>
        <v>#N/A</v>
      </c>
      <c r="BC293" s="344" t="e">
        <f>INDEX('Standard Outcome Indicators'!$Q$2:$Q$900,MATCH(AY293,'Standard Outcome Indicators'!$B$2:$B$708,0))</f>
        <v>#N/A</v>
      </c>
      <c r="BD293" s="344" t="e">
        <f>INDEX('Standard Outcome Indicators'!$R$2:$R$900,MATCH(AY293,'Standard Outcome Indicators'!$B$2:$B$708,0))</f>
        <v>#N/A</v>
      </c>
      <c r="BE293" s="344" t="e">
        <f>INDEX('Standard Outcome Indicators'!$S$2:$S$900,MATCH(AY293,'Standard Outcome Indicators'!$B$2:$B$708,0))</f>
        <v>#N/A</v>
      </c>
      <c r="BF293" s="344" t="e">
        <f>INDEX('Standard Outcome Indicators'!$T$2:$T$900,MATCH(AY293,'Standard Outcome Indicators'!$B$2:$B$708,0))</f>
        <v>#N/A</v>
      </c>
      <c r="BG293" s="344" t="e">
        <f>INDEX('Standard Outcome Indicators'!$U$2:$U$900,MATCH(AY293,'Standard Outcome Indicators'!$B$2:$B$708,0))</f>
        <v>#N/A</v>
      </c>
    </row>
    <row r="294" spans="1:59" ht="30.75">
      <c r="A294" s="392" t="s">
        <v>2587</v>
      </c>
      <c r="B294" s="394" t="s">
        <v>2588</v>
      </c>
      <c r="C294" s="428" t="s">
        <v>2639</v>
      </c>
      <c r="D294" s="442" t="s">
        <v>2640</v>
      </c>
      <c r="E294" s="241" t="s">
        <v>2640</v>
      </c>
      <c r="F294" s="432" t="s">
        <v>1767</v>
      </c>
      <c r="G294" s="433" t="s">
        <v>59</v>
      </c>
      <c r="H294" s="433"/>
      <c r="I294" s="478" t="e">
        <v>#N/A</v>
      </c>
      <c r="J294" s="478" t="e">
        <v>#N/A</v>
      </c>
      <c r="K294" s="478" t="e">
        <v>#N/A</v>
      </c>
      <c r="L294" s="478" t="e">
        <v>#N/A</v>
      </c>
      <c r="M294" s="478" t="e">
        <v>#N/A</v>
      </c>
      <c r="N294" s="478"/>
      <c r="O294" s="345"/>
      <c r="P294" s="345" t="str">
        <f t="shared" si="31"/>
        <v>Theoretical duration of education in years</v>
      </c>
      <c r="Q294" s="345" t="s">
        <v>2635</v>
      </c>
      <c r="R294" s="345"/>
      <c r="S294" s="433">
        <f t="shared" si="30"/>
        <v>2</v>
      </c>
      <c r="T294" s="361" t="s">
        <v>2070</v>
      </c>
      <c r="U294" s="361" t="s">
        <v>63</v>
      </c>
      <c r="V294" s="344" t="s">
        <v>2002</v>
      </c>
      <c r="W294" s="433" t="s">
        <v>63</v>
      </c>
      <c r="X294" s="433" t="s">
        <v>63</v>
      </c>
      <c r="Y294" s="361">
        <v>2022</v>
      </c>
      <c r="Z294" s="361" t="s">
        <v>1762</v>
      </c>
      <c r="AA294" s="344" t="s">
        <v>1772</v>
      </c>
      <c r="AB294" s="361" t="str">
        <f t="shared" si="27"/>
        <v/>
      </c>
      <c r="AC294" s="433" t="s">
        <v>63</v>
      </c>
      <c r="AD294" s="433" t="s">
        <v>63</v>
      </c>
      <c r="AE294" s="433" t="s">
        <v>63</v>
      </c>
      <c r="AF294" s="433" t="s">
        <v>63</v>
      </c>
      <c r="AG294" s="361" t="s">
        <v>49</v>
      </c>
      <c r="AH294" s="361" t="s">
        <v>49</v>
      </c>
      <c r="AI294" s="361" t="s">
        <v>49</v>
      </c>
      <c r="AJ294" s="361" t="s">
        <v>49</v>
      </c>
      <c r="AK294" s="361" t="s">
        <v>63</v>
      </c>
      <c r="AL294" s="361" t="s">
        <v>63</v>
      </c>
      <c r="AM294" s="361" t="s">
        <v>63</v>
      </c>
      <c r="AN294" s="361" t="s">
        <v>63</v>
      </c>
      <c r="AO294" s="361" t="s">
        <v>63</v>
      </c>
      <c r="AP294" s="361" t="s">
        <v>63</v>
      </c>
      <c r="AQ294" s="361" t="s">
        <v>63</v>
      </c>
      <c r="AR294" s="361" t="s">
        <v>63</v>
      </c>
      <c r="AS294" s="361" t="s">
        <v>63</v>
      </c>
      <c r="AT294" s="361" t="s">
        <v>63</v>
      </c>
      <c r="AU294" s="361" t="s">
        <v>63</v>
      </c>
      <c r="AV294" s="361" t="s">
        <v>63</v>
      </c>
      <c r="AW294" s="361" t="s">
        <v>63</v>
      </c>
      <c r="AX294" s="361" t="str">
        <f t="shared" si="28"/>
        <v xml:space="preserve">SEX, AGE, RESIDENCE, WEALTH, </v>
      </c>
      <c r="AZ294" s="344" t="e">
        <f>INDEX('Standard Outcome Indicators'!$C$2:$C$900,MATCH(AY294,'Standard Outcome Indicators'!$B$2:$B$708,0))</f>
        <v>#N/A</v>
      </c>
      <c r="BA294" s="344" t="e">
        <f>INDEX('Standard Outcome Indicators'!$F$2:$F$900,MATCH(AY294,'Standard Outcome Indicators'!$B$2:$B$708,0))</f>
        <v>#N/A</v>
      </c>
      <c r="BB294" s="344" t="e">
        <f>INDEX('Standard Outcome Indicators'!$H$2:$H$900,MATCH(AY294,'Standard Outcome Indicators'!$B$2:$B$708,0))</f>
        <v>#N/A</v>
      </c>
      <c r="BC294" s="344" t="e">
        <f>INDEX('Standard Outcome Indicators'!$Q$2:$Q$900,MATCH(AY294,'Standard Outcome Indicators'!$B$2:$B$708,0))</f>
        <v>#N/A</v>
      </c>
      <c r="BD294" s="344" t="e">
        <f>INDEX('Standard Outcome Indicators'!$R$2:$R$900,MATCH(AY294,'Standard Outcome Indicators'!$B$2:$B$708,0))</f>
        <v>#N/A</v>
      </c>
      <c r="BE294" s="344" t="e">
        <f>INDEX('Standard Outcome Indicators'!$S$2:$S$900,MATCH(AY294,'Standard Outcome Indicators'!$B$2:$B$708,0))</f>
        <v>#N/A</v>
      </c>
      <c r="BF294" s="344" t="e">
        <f>INDEX('Standard Outcome Indicators'!$T$2:$T$900,MATCH(AY294,'Standard Outcome Indicators'!$B$2:$B$708,0))</f>
        <v>#N/A</v>
      </c>
      <c r="BG294" s="344" t="e">
        <f>INDEX('Standard Outcome Indicators'!$U$2:$U$900,MATCH(AY294,'Standard Outcome Indicators'!$B$2:$B$708,0))</f>
        <v>#N/A</v>
      </c>
    </row>
    <row r="295" spans="1:59" ht="30.75">
      <c r="A295" s="392" t="s">
        <v>2587</v>
      </c>
      <c r="B295" s="394" t="s">
        <v>2588</v>
      </c>
      <c r="C295" s="428" t="s">
        <v>2641</v>
      </c>
      <c r="D295" s="442" t="s">
        <v>2642</v>
      </c>
      <c r="E295" s="241" t="s">
        <v>2642</v>
      </c>
      <c r="F295" s="432" t="s">
        <v>1767</v>
      </c>
      <c r="G295" s="433" t="s">
        <v>59</v>
      </c>
      <c r="H295" s="433"/>
      <c r="I295" s="478" t="e">
        <v>#N/A</v>
      </c>
      <c r="J295" s="478" t="e">
        <v>#N/A</v>
      </c>
      <c r="K295" s="478" t="e">
        <v>#N/A</v>
      </c>
      <c r="L295" s="478" t="e">
        <v>#N/A</v>
      </c>
      <c r="M295" s="478" t="e">
        <v>#N/A</v>
      </c>
      <c r="N295" s="478"/>
      <c r="O295" s="345"/>
      <c r="P295" s="345" t="str">
        <f t="shared" si="31"/>
        <v>Theoretical duration of education in years</v>
      </c>
      <c r="Q295" s="345" t="s">
        <v>2635</v>
      </c>
      <c r="R295" s="345"/>
      <c r="S295" s="433">
        <f t="shared" si="30"/>
        <v>2</v>
      </c>
      <c r="T295" s="361" t="s">
        <v>2070</v>
      </c>
      <c r="U295" s="361" t="s">
        <v>63</v>
      </c>
      <c r="V295" s="344" t="s">
        <v>2002</v>
      </c>
      <c r="W295" s="433" t="s">
        <v>63</v>
      </c>
      <c r="X295" s="433" t="s">
        <v>63</v>
      </c>
      <c r="Y295" s="361">
        <v>2022</v>
      </c>
      <c r="Z295" s="361" t="s">
        <v>1762</v>
      </c>
      <c r="AA295" s="344" t="s">
        <v>1772</v>
      </c>
      <c r="AB295" s="361" t="str">
        <f t="shared" si="27"/>
        <v/>
      </c>
      <c r="AC295" s="433" t="s">
        <v>63</v>
      </c>
      <c r="AD295" s="433" t="s">
        <v>63</v>
      </c>
      <c r="AE295" s="433" t="s">
        <v>63</v>
      </c>
      <c r="AF295" s="433" t="s">
        <v>63</v>
      </c>
      <c r="AG295" s="361" t="s">
        <v>49</v>
      </c>
      <c r="AH295" s="361" t="s">
        <v>49</v>
      </c>
      <c r="AI295" s="361" t="s">
        <v>49</v>
      </c>
      <c r="AJ295" s="361" t="s">
        <v>49</v>
      </c>
      <c r="AK295" s="361" t="s">
        <v>63</v>
      </c>
      <c r="AL295" s="361" t="s">
        <v>63</v>
      </c>
      <c r="AM295" s="361" t="s">
        <v>63</v>
      </c>
      <c r="AN295" s="361" t="s">
        <v>63</v>
      </c>
      <c r="AO295" s="361" t="s">
        <v>63</v>
      </c>
      <c r="AP295" s="361" t="s">
        <v>63</v>
      </c>
      <c r="AQ295" s="361" t="s">
        <v>63</v>
      </c>
      <c r="AR295" s="361" t="s">
        <v>63</v>
      </c>
      <c r="AS295" s="361" t="s">
        <v>63</v>
      </c>
      <c r="AT295" s="361" t="s">
        <v>63</v>
      </c>
      <c r="AU295" s="361" t="s">
        <v>63</v>
      </c>
      <c r="AV295" s="361" t="s">
        <v>63</v>
      </c>
      <c r="AW295" s="361" t="s">
        <v>63</v>
      </c>
      <c r="AX295" s="361" t="str">
        <f t="shared" si="28"/>
        <v xml:space="preserve">SEX, AGE, RESIDENCE, WEALTH, </v>
      </c>
      <c r="AZ295" s="344" t="e">
        <f>INDEX('Standard Outcome Indicators'!$C$2:$C$900,MATCH(AY295,'Standard Outcome Indicators'!$B$2:$B$708,0))</f>
        <v>#N/A</v>
      </c>
      <c r="BA295" s="344" t="e">
        <f>INDEX('Standard Outcome Indicators'!$F$2:$F$900,MATCH(AY295,'Standard Outcome Indicators'!$B$2:$B$708,0))</f>
        <v>#N/A</v>
      </c>
      <c r="BB295" s="344" t="e">
        <f>INDEX('Standard Outcome Indicators'!$H$2:$H$900,MATCH(AY295,'Standard Outcome Indicators'!$B$2:$B$708,0))</f>
        <v>#N/A</v>
      </c>
      <c r="BC295" s="344" t="e">
        <f>INDEX('Standard Outcome Indicators'!$Q$2:$Q$900,MATCH(AY295,'Standard Outcome Indicators'!$B$2:$B$708,0))</f>
        <v>#N/A</v>
      </c>
      <c r="BD295" s="344" t="e">
        <f>INDEX('Standard Outcome Indicators'!$R$2:$R$900,MATCH(AY295,'Standard Outcome Indicators'!$B$2:$B$708,0))</f>
        <v>#N/A</v>
      </c>
      <c r="BE295" s="344" t="e">
        <f>INDEX('Standard Outcome Indicators'!$S$2:$S$900,MATCH(AY295,'Standard Outcome Indicators'!$B$2:$B$708,0))</f>
        <v>#N/A</v>
      </c>
      <c r="BF295" s="344" t="e">
        <f>INDEX('Standard Outcome Indicators'!$T$2:$T$900,MATCH(AY295,'Standard Outcome Indicators'!$B$2:$B$708,0))</f>
        <v>#N/A</v>
      </c>
      <c r="BG295" s="344" t="e">
        <f>INDEX('Standard Outcome Indicators'!$U$2:$U$900,MATCH(AY295,'Standard Outcome Indicators'!$B$2:$B$708,0))</f>
        <v>#N/A</v>
      </c>
    </row>
    <row r="296" spans="1:59" ht="30.75">
      <c r="A296" s="392" t="s">
        <v>2587</v>
      </c>
      <c r="B296" s="394" t="s">
        <v>2588</v>
      </c>
      <c r="C296" s="428" t="s">
        <v>2643</v>
      </c>
      <c r="D296" s="442" t="s">
        <v>2644</v>
      </c>
      <c r="E296" s="241" t="s">
        <v>2644</v>
      </c>
      <c r="F296" s="432" t="s">
        <v>1767</v>
      </c>
      <c r="G296" s="433" t="s">
        <v>59</v>
      </c>
      <c r="H296" s="433"/>
      <c r="I296" s="478" t="e">
        <v>#N/A</v>
      </c>
      <c r="J296" s="478" t="e">
        <v>#N/A</v>
      </c>
      <c r="K296" s="478" t="e">
        <v>#N/A</v>
      </c>
      <c r="L296" s="478" t="e">
        <v>#N/A</v>
      </c>
      <c r="M296" s="478" t="e">
        <v>#N/A</v>
      </c>
      <c r="N296" s="478"/>
      <c r="O296" s="345"/>
      <c r="P296" s="345" t="str">
        <f t="shared" si="31"/>
        <v>Theoretical duration of education in years</v>
      </c>
      <c r="Q296" s="345" t="s">
        <v>2635</v>
      </c>
      <c r="R296" s="345"/>
      <c r="S296" s="433">
        <f t="shared" si="30"/>
        <v>2</v>
      </c>
      <c r="T296" s="361" t="s">
        <v>2070</v>
      </c>
      <c r="U296" s="361" t="s">
        <v>63</v>
      </c>
      <c r="V296" s="344" t="s">
        <v>2002</v>
      </c>
      <c r="W296" s="433" t="s">
        <v>63</v>
      </c>
      <c r="X296" s="433" t="s">
        <v>63</v>
      </c>
      <c r="Y296" s="361">
        <v>2022</v>
      </c>
      <c r="Z296" s="361" t="s">
        <v>1762</v>
      </c>
      <c r="AA296" s="344" t="s">
        <v>1772</v>
      </c>
      <c r="AB296" s="361" t="str">
        <f t="shared" si="27"/>
        <v/>
      </c>
      <c r="AC296" s="433" t="s">
        <v>63</v>
      </c>
      <c r="AD296" s="433" t="s">
        <v>63</v>
      </c>
      <c r="AE296" s="433" t="s">
        <v>63</v>
      </c>
      <c r="AF296" s="433" t="s">
        <v>63</v>
      </c>
      <c r="AG296" s="361" t="s">
        <v>49</v>
      </c>
      <c r="AH296" s="361" t="s">
        <v>49</v>
      </c>
      <c r="AI296" s="361" t="s">
        <v>49</v>
      </c>
      <c r="AJ296" s="361" t="s">
        <v>49</v>
      </c>
      <c r="AK296" s="361" t="s">
        <v>63</v>
      </c>
      <c r="AL296" s="361" t="s">
        <v>63</v>
      </c>
      <c r="AM296" s="361" t="s">
        <v>63</v>
      </c>
      <c r="AN296" s="361" t="s">
        <v>63</v>
      </c>
      <c r="AO296" s="361" t="s">
        <v>63</v>
      </c>
      <c r="AP296" s="361" t="s">
        <v>63</v>
      </c>
      <c r="AQ296" s="361" t="s">
        <v>63</v>
      </c>
      <c r="AR296" s="361" t="s">
        <v>63</v>
      </c>
      <c r="AS296" s="361" t="s">
        <v>63</v>
      </c>
      <c r="AT296" s="361" t="s">
        <v>63</v>
      </c>
      <c r="AU296" s="361" t="s">
        <v>63</v>
      </c>
      <c r="AV296" s="361" t="s">
        <v>63</v>
      </c>
      <c r="AW296" s="361" t="s">
        <v>63</v>
      </c>
      <c r="AX296" s="361" t="str">
        <f t="shared" si="28"/>
        <v xml:space="preserve">SEX, AGE, RESIDENCE, WEALTH, </v>
      </c>
      <c r="AZ296" s="344" t="e">
        <f>INDEX('Standard Outcome Indicators'!$C$2:$C$900,MATCH(AY296,'Standard Outcome Indicators'!$B$2:$B$708,0))</f>
        <v>#N/A</v>
      </c>
      <c r="BA296" s="344" t="e">
        <f>INDEX('Standard Outcome Indicators'!$F$2:$F$900,MATCH(AY296,'Standard Outcome Indicators'!$B$2:$B$708,0))</f>
        <v>#N/A</v>
      </c>
      <c r="BB296" s="344" t="e">
        <f>INDEX('Standard Outcome Indicators'!$H$2:$H$900,MATCH(AY296,'Standard Outcome Indicators'!$B$2:$B$708,0))</f>
        <v>#N/A</v>
      </c>
      <c r="BC296" s="344" t="e">
        <f>INDEX('Standard Outcome Indicators'!$Q$2:$Q$900,MATCH(AY296,'Standard Outcome Indicators'!$B$2:$B$708,0))</f>
        <v>#N/A</v>
      </c>
      <c r="BD296" s="344" t="e">
        <f>INDEX('Standard Outcome Indicators'!$R$2:$R$900,MATCH(AY296,'Standard Outcome Indicators'!$B$2:$B$708,0))</f>
        <v>#N/A</v>
      </c>
      <c r="BE296" s="344" t="e">
        <f>INDEX('Standard Outcome Indicators'!$S$2:$S$900,MATCH(AY296,'Standard Outcome Indicators'!$B$2:$B$708,0))</f>
        <v>#N/A</v>
      </c>
      <c r="BF296" s="344" t="e">
        <f>INDEX('Standard Outcome Indicators'!$T$2:$T$900,MATCH(AY296,'Standard Outcome Indicators'!$B$2:$B$708,0))</f>
        <v>#N/A</v>
      </c>
      <c r="BG296" s="344" t="e">
        <f>INDEX('Standard Outcome Indicators'!$U$2:$U$900,MATCH(AY296,'Standard Outcome Indicators'!$B$2:$B$708,0))</f>
        <v>#N/A</v>
      </c>
    </row>
    <row r="297" spans="1:59" ht="106.5">
      <c r="A297" s="392" t="s">
        <v>2587</v>
      </c>
      <c r="B297" s="394" t="s">
        <v>2588</v>
      </c>
      <c r="C297" s="428" t="s">
        <v>2645</v>
      </c>
      <c r="D297" s="442" t="s">
        <v>2646</v>
      </c>
      <c r="E297" s="241" t="s">
        <v>2647</v>
      </c>
      <c r="F297" s="433"/>
      <c r="G297" s="433"/>
      <c r="H297" s="433"/>
      <c r="I297" s="478" t="e">
        <v>#N/A</v>
      </c>
      <c r="J297" s="478" t="e">
        <v>#N/A</v>
      </c>
      <c r="K297" s="478" t="e">
        <v>#N/A</v>
      </c>
      <c r="L297" s="478" t="e">
        <v>#N/A</v>
      </c>
      <c r="M297" s="478" t="e">
        <v>#N/A</v>
      </c>
      <c r="N297" s="478"/>
      <c r="O297" s="345"/>
      <c r="P297" s="345" t="str">
        <f t="shared" ref="P297:P334" si="32">IF(F297="Yes", IF(Q297="", D297, Q297), "")</f>
        <v/>
      </c>
      <c r="R297" s="345"/>
      <c r="S297" s="433" t="str">
        <f t="shared" si="30"/>
        <v/>
      </c>
      <c r="T297" s="361" t="s">
        <v>2070</v>
      </c>
      <c r="U297" s="361" t="s">
        <v>63</v>
      </c>
      <c r="V297" s="344" t="s">
        <v>2002</v>
      </c>
      <c r="W297" s="433" t="s">
        <v>63</v>
      </c>
      <c r="X297" s="433" t="s">
        <v>63</v>
      </c>
      <c r="Y297" s="361">
        <v>2022</v>
      </c>
      <c r="Z297" s="361" t="s">
        <v>2334</v>
      </c>
      <c r="AA297" s="345" t="s">
        <v>2648</v>
      </c>
      <c r="AB297" s="361" t="str">
        <f t="shared" si="27"/>
        <v/>
      </c>
      <c r="AC297" s="433" t="s">
        <v>63</v>
      </c>
      <c r="AD297" s="433" t="s">
        <v>63</v>
      </c>
      <c r="AE297" s="433" t="s">
        <v>63</v>
      </c>
      <c r="AF297" s="433" t="s">
        <v>63</v>
      </c>
      <c r="AG297" s="361" t="s">
        <v>49</v>
      </c>
      <c r="AH297" s="361" t="s">
        <v>49</v>
      </c>
      <c r="AI297" s="361" t="s">
        <v>49</v>
      </c>
      <c r="AJ297" s="361" t="s">
        <v>49</v>
      </c>
      <c r="AK297" s="361" t="s">
        <v>63</v>
      </c>
      <c r="AL297" s="361" t="s">
        <v>63</v>
      </c>
      <c r="AM297" s="361" t="s">
        <v>63</v>
      </c>
      <c r="AN297" s="361" t="s">
        <v>63</v>
      </c>
      <c r="AO297" s="361" t="s">
        <v>63</v>
      </c>
      <c r="AP297" s="361" t="s">
        <v>63</v>
      </c>
      <c r="AQ297" s="361" t="s">
        <v>63</v>
      </c>
      <c r="AR297" s="361" t="s">
        <v>63</v>
      </c>
      <c r="AS297" s="361" t="s">
        <v>63</v>
      </c>
      <c r="AT297" s="361" t="s">
        <v>63</v>
      </c>
      <c r="AU297" s="361" t="s">
        <v>63</v>
      </c>
      <c r="AV297" s="361" t="s">
        <v>63</v>
      </c>
      <c r="AW297" s="361" t="s">
        <v>63</v>
      </c>
      <c r="AX297" s="361" t="str">
        <f t="shared" si="28"/>
        <v xml:space="preserve">SEX, AGE, RESIDENCE, WEALTH, </v>
      </c>
      <c r="AZ297" s="344" t="e">
        <f>INDEX('Standard Outcome Indicators'!$C$2:$C$900,MATCH(AY297,'Standard Outcome Indicators'!$B$2:$B$708,0))</f>
        <v>#N/A</v>
      </c>
      <c r="BA297" s="344" t="e">
        <f>INDEX('Standard Outcome Indicators'!$F$2:$F$900,MATCH(AY297,'Standard Outcome Indicators'!$B$2:$B$708,0))</f>
        <v>#N/A</v>
      </c>
      <c r="BB297" s="344" t="e">
        <f>INDEX('Standard Outcome Indicators'!$H$2:$H$900,MATCH(AY297,'Standard Outcome Indicators'!$B$2:$B$708,0))</f>
        <v>#N/A</v>
      </c>
      <c r="BC297" s="344" t="e">
        <f>INDEX('Standard Outcome Indicators'!$Q$2:$Q$900,MATCH(AY297,'Standard Outcome Indicators'!$B$2:$B$708,0))</f>
        <v>#N/A</v>
      </c>
      <c r="BD297" s="344" t="e">
        <f>INDEX('Standard Outcome Indicators'!$R$2:$R$900,MATCH(AY297,'Standard Outcome Indicators'!$B$2:$B$708,0))</f>
        <v>#N/A</v>
      </c>
      <c r="BE297" s="344" t="e">
        <f>INDEX('Standard Outcome Indicators'!$S$2:$S$900,MATCH(AY297,'Standard Outcome Indicators'!$B$2:$B$708,0))</f>
        <v>#N/A</v>
      </c>
      <c r="BF297" s="344" t="e">
        <f>INDEX('Standard Outcome Indicators'!$T$2:$T$900,MATCH(AY297,'Standard Outcome Indicators'!$B$2:$B$708,0))</f>
        <v>#N/A</v>
      </c>
      <c r="BG297" s="344" t="e">
        <f>INDEX('Standard Outcome Indicators'!$U$2:$U$900,MATCH(AY297,'Standard Outcome Indicators'!$B$2:$B$708,0))</f>
        <v>#N/A</v>
      </c>
    </row>
    <row r="298" spans="1:59" ht="275.25">
      <c r="A298" s="392" t="s">
        <v>2587</v>
      </c>
      <c r="B298" s="394" t="s">
        <v>2588</v>
      </c>
      <c r="C298" s="428" t="s">
        <v>2649</v>
      </c>
      <c r="D298" s="442" t="s">
        <v>2650</v>
      </c>
      <c r="E298" s="241" t="s">
        <v>2651</v>
      </c>
      <c r="F298" s="433"/>
      <c r="G298" s="433"/>
      <c r="H298" s="433"/>
      <c r="I298" s="478" t="e">
        <v>#N/A</v>
      </c>
      <c r="J298" s="478" t="e">
        <v>#N/A</v>
      </c>
      <c r="K298" s="478" t="e">
        <v>#N/A</v>
      </c>
      <c r="L298" s="478" t="e">
        <v>#N/A</v>
      </c>
      <c r="M298" s="478" t="e">
        <v>#N/A</v>
      </c>
      <c r="N298" s="478"/>
      <c r="O298" s="345"/>
      <c r="P298" s="345" t="str">
        <f t="shared" si="32"/>
        <v/>
      </c>
      <c r="R298" s="345"/>
      <c r="S298" s="433" t="str">
        <f t="shared" si="30"/>
        <v/>
      </c>
      <c r="T298" s="361" t="s">
        <v>2070</v>
      </c>
      <c r="U298" s="361" t="s">
        <v>63</v>
      </c>
      <c r="V298" s="344" t="s">
        <v>2002</v>
      </c>
      <c r="W298" s="433" t="s">
        <v>63</v>
      </c>
      <c r="X298" s="433" t="s">
        <v>63</v>
      </c>
      <c r="Y298" s="361">
        <v>2022</v>
      </c>
      <c r="Z298" s="361" t="s">
        <v>1762</v>
      </c>
      <c r="AA298" s="345" t="s">
        <v>1772</v>
      </c>
      <c r="AB298" s="361" t="str">
        <f t="shared" si="27"/>
        <v/>
      </c>
      <c r="AC298" s="433" t="s">
        <v>63</v>
      </c>
      <c r="AD298" s="433" t="s">
        <v>63</v>
      </c>
      <c r="AE298" s="433" t="s">
        <v>63</v>
      </c>
      <c r="AF298" s="433" t="s">
        <v>63</v>
      </c>
      <c r="AG298" s="361" t="s">
        <v>49</v>
      </c>
      <c r="AH298" s="361" t="s">
        <v>49</v>
      </c>
      <c r="AI298" s="361" t="s">
        <v>49</v>
      </c>
      <c r="AJ298" s="361" t="s">
        <v>49</v>
      </c>
      <c r="AK298" s="361" t="s">
        <v>63</v>
      </c>
      <c r="AL298" s="361" t="s">
        <v>63</v>
      </c>
      <c r="AM298" s="361" t="s">
        <v>63</v>
      </c>
      <c r="AN298" s="361" t="s">
        <v>63</v>
      </c>
      <c r="AO298" s="361" t="s">
        <v>63</v>
      </c>
      <c r="AP298" s="361" t="s">
        <v>63</v>
      </c>
      <c r="AQ298" s="361" t="s">
        <v>63</v>
      </c>
      <c r="AR298" s="361" t="s">
        <v>63</v>
      </c>
      <c r="AS298" s="361" t="s">
        <v>63</v>
      </c>
      <c r="AT298" s="361" t="s">
        <v>63</v>
      </c>
      <c r="AU298" s="361" t="s">
        <v>63</v>
      </c>
      <c r="AV298" s="361" t="s">
        <v>63</v>
      </c>
      <c r="AW298" s="361" t="s">
        <v>63</v>
      </c>
      <c r="AX298" s="361" t="str">
        <f t="shared" si="28"/>
        <v xml:space="preserve">SEX, AGE, RESIDENCE, WEALTH, </v>
      </c>
      <c r="AZ298" s="344" t="e">
        <f>INDEX('Standard Outcome Indicators'!$C$2:$C$900,MATCH(AY298,'Standard Outcome Indicators'!$B$2:$B$708,0))</f>
        <v>#N/A</v>
      </c>
      <c r="BA298" s="344" t="e">
        <f>INDEX('Standard Outcome Indicators'!$F$2:$F$900,MATCH(AY298,'Standard Outcome Indicators'!$B$2:$B$708,0))</f>
        <v>#N/A</v>
      </c>
      <c r="BB298" s="344" t="e">
        <f>INDEX('Standard Outcome Indicators'!$H$2:$H$900,MATCH(AY298,'Standard Outcome Indicators'!$B$2:$B$708,0))</f>
        <v>#N/A</v>
      </c>
      <c r="BC298" s="344" t="e">
        <f>INDEX('Standard Outcome Indicators'!$Q$2:$Q$900,MATCH(AY298,'Standard Outcome Indicators'!$B$2:$B$708,0))</f>
        <v>#N/A</v>
      </c>
      <c r="BD298" s="344" t="e">
        <f>INDEX('Standard Outcome Indicators'!$R$2:$R$900,MATCH(AY298,'Standard Outcome Indicators'!$B$2:$B$708,0))</f>
        <v>#N/A</v>
      </c>
      <c r="BE298" s="344" t="e">
        <f>INDEX('Standard Outcome Indicators'!$S$2:$S$900,MATCH(AY298,'Standard Outcome Indicators'!$B$2:$B$708,0))</f>
        <v>#N/A</v>
      </c>
      <c r="BF298" s="344" t="e">
        <f>INDEX('Standard Outcome Indicators'!$T$2:$T$900,MATCH(AY298,'Standard Outcome Indicators'!$B$2:$B$708,0))</f>
        <v>#N/A</v>
      </c>
      <c r="BG298" s="344" t="e">
        <f>INDEX('Standard Outcome Indicators'!$U$2:$U$900,MATCH(AY298,'Standard Outcome Indicators'!$B$2:$B$708,0))</f>
        <v>#N/A</v>
      </c>
    </row>
    <row r="299" spans="1:59" ht="275.25">
      <c r="A299" s="392" t="s">
        <v>2587</v>
      </c>
      <c r="B299" s="394" t="s">
        <v>2588</v>
      </c>
      <c r="C299" s="428" t="s">
        <v>2652</v>
      </c>
      <c r="D299" s="442" t="s">
        <v>2653</v>
      </c>
      <c r="E299" s="241" t="s">
        <v>2654</v>
      </c>
      <c r="F299" s="433"/>
      <c r="G299" s="433"/>
      <c r="H299" s="433"/>
      <c r="I299" s="478" t="e">
        <v>#N/A</v>
      </c>
      <c r="J299" s="478" t="e">
        <v>#N/A</v>
      </c>
      <c r="K299" s="478" t="e">
        <v>#N/A</v>
      </c>
      <c r="L299" s="478" t="e">
        <v>#N/A</v>
      </c>
      <c r="M299" s="478" t="e">
        <v>#N/A</v>
      </c>
      <c r="N299" s="478"/>
      <c r="O299" s="345"/>
      <c r="P299" s="345" t="str">
        <f t="shared" si="32"/>
        <v/>
      </c>
      <c r="R299" s="345"/>
      <c r="S299" s="433" t="str">
        <f t="shared" si="30"/>
        <v/>
      </c>
      <c r="T299" s="361" t="s">
        <v>2070</v>
      </c>
      <c r="U299" s="361" t="s">
        <v>63</v>
      </c>
      <c r="V299" s="344" t="s">
        <v>2002</v>
      </c>
      <c r="W299" s="433" t="s">
        <v>63</v>
      </c>
      <c r="X299" s="433" t="s">
        <v>63</v>
      </c>
      <c r="Y299" s="361">
        <v>2022</v>
      </c>
      <c r="Z299" s="361" t="s">
        <v>1762</v>
      </c>
      <c r="AA299" s="345" t="s">
        <v>1772</v>
      </c>
      <c r="AB299" s="361" t="str">
        <f t="shared" si="27"/>
        <v/>
      </c>
      <c r="AC299" s="433" t="s">
        <v>63</v>
      </c>
      <c r="AD299" s="433" t="s">
        <v>63</v>
      </c>
      <c r="AE299" s="433" t="s">
        <v>63</v>
      </c>
      <c r="AF299" s="433" t="s">
        <v>63</v>
      </c>
      <c r="AG299" s="361" t="s">
        <v>49</v>
      </c>
      <c r="AH299" s="361" t="s">
        <v>49</v>
      </c>
      <c r="AI299" s="361" t="s">
        <v>49</v>
      </c>
      <c r="AJ299" s="361" t="s">
        <v>49</v>
      </c>
      <c r="AK299" s="361" t="s">
        <v>63</v>
      </c>
      <c r="AL299" s="361" t="s">
        <v>63</v>
      </c>
      <c r="AM299" s="361" t="s">
        <v>63</v>
      </c>
      <c r="AN299" s="361" t="s">
        <v>63</v>
      </c>
      <c r="AO299" s="361" t="s">
        <v>63</v>
      </c>
      <c r="AP299" s="361" t="s">
        <v>63</v>
      </c>
      <c r="AQ299" s="361" t="s">
        <v>63</v>
      </c>
      <c r="AR299" s="361" t="s">
        <v>63</v>
      </c>
      <c r="AS299" s="361" t="s">
        <v>63</v>
      </c>
      <c r="AT299" s="361" t="s">
        <v>63</v>
      </c>
      <c r="AU299" s="361" t="s">
        <v>63</v>
      </c>
      <c r="AV299" s="361" t="s">
        <v>63</v>
      </c>
      <c r="AW299" s="361" t="s">
        <v>63</v>
      </c>
      <c r="AX299" s="361" t="str">
        <f t="shared" si="28"/>
        <v xml:space="preserve">SEX, AGE, RESIDENCE, WEALTH, </v>
      </c>
      <c r="AZ299" s="344" t="e">
        <f>INDEX('Standard Outcome Indicators'!$C$2:$C$900,MATCH(AY299,'Standard Outcome Indicators'!$B$2:$B$708,0))</f>
        <v>#N/A</v>
      </c>
      <c r="BA299" s="344" t="e">
        <f>INDEX('Standard Outcome Indicators'!$F$2:$F$900,MATCH(AY299,'Standard Outcome Indicators'!$B$2:$B$708,0))</f>
        <v>#N/A</v>
      </c>
      <c r="BB299" s="344" t="e">
        <f>INDEX('Standard Outcome Indicators'!$H$2:$H$900,MATCH(AY299,'Standard Outcome Indicators'!$B$2:$B$708,0))</f>
        <v>#N/A</v>
      </c>
      <c r="BC299" s="344" t="e">
        <f>INDEX('Standard Outcome Indicators'!$Q$2:$Q$900,MATCH(AY299,'Standard Outcome Indicators'!$B$2:$B$708,0))</f>
        <v>#N/A</v>
      </c>
      <c r="BD299" s="344" t="e">
        <f>INDEX('Standard Outcome Indicators'!$R$2:$R$900,MATCH(AY299,'Standard Outcome Indicators'!$B$2:$B$708,0))</f>
        <v>#N/A</v>
      </c>
      <c r="BE299" s="344" t="e">
        <f>INDEX('Standard Outcome Indicators'!$S$2:$S$900,MATCH(AY299,'Standard Outcome Indicators'!$B$2:$B$708,0))</f>
        <v>#N/A</v>
      </c>
      <c r="BF299" s="344" t="e">
        <f>INDEX('Standard Outcome Indicators'!$T$2:$T$900,MATCH(AY299,'Standard Outcome Indicators'!$B$2:$B$708,0))</f>
        <v>#N/A</v>
      </c>
      <c r="BG299" s="344" t="e">
        <f>INDEX('Standard Outcome Indicators'!$U$2:$U$900,MATCH(AY299,'Standard Outcome Indicators'!$B$2:$B$708,0))</f>
        <v>#N/A</v>
      </c>
    </row>
    <row r="300" spans="1:59" ht="275.25">
      <c r="A300" s="392" t="s">
        <v>2587</v>
      </c>
      <c r="B300" s="394" t="s">
        <v>2588</v>
      </c>
      <c r="C300" s="428" t="s">
        <v>2655</v>
      </c>
      <c r="D300" s="442" t="s">
        <v>2656</v>
      </c>
      <c r="E300" s="241" t="s">
        <v>2657</v>
      </c>
      <c r="F300" s="433"/>
      <c r="G300" s="433"/>
      <c r="H300" s="433"/>
      <c r="I300" s="478" t="e">
        <v>#N/A</v>
      </c>
      <c r="J300" s="478" t="e">
        <v>#N/A</v>
      </c>
      <c r="K300" s="478" t="e">
        <v>#N/A</v>
      </c>
      <c r="L300" s="478" t="e">
        <v>#N/A</v>
      </c>
      <c r="M300" s="478" t="e">
        <v>#N/A</v>
      </c>
      <c r="N300" s="478"/>
      <c r="O300" s="345"/>
      <c r="P300" s="345" t="str">
        <f t="shared" si="32"/>
        <v/>
      </c>
      <c r="R300" s="345"/>
      <c r="S300" s="433" t="str">
        <f t="shared" si="30"/>
        <v/>
      </c>
      <c r="T300" s="361" t="s">
        <v>2070</v>
      </c>
      <c r="U300" s="361" t="s">
        <v>63</v>
      </c>
      <c r="V300" s="344" t="s">
        <v>2002</v>
      </c>
      <c r="W300" s="433" t="s">
        <v>63</v>
      </c>
      <c r="X300" s="433" t="s">
        <v>63</v>
      </c>
      <c r="Y300" s="361">
        <v>2022</v>
      </c>
      <c r="Z300" s="361" t="s">
        <v>1762</v>
      </c>
      <c r="AA300" s="345" t="s">
        <v>1772</v>
      </c>
      <c r="AB300" s="361" t="str">
        <f t="shared" si="27"/>
        <v/>
      </c>
      <c r="AC300" s="433" t="s">
        <v>63</v>
      </c>
      <c r="AD300" s="433" t="s">
        <v>63</v>
      </c>
      <c r="AE300" s="433" t="s">
        <v>63</v>
      </c>
      <c r="AF300" s="433" t="s">
        <v>63</v>
      </c>
      <c r="AG300" s="361" t="s">
        <v>49</v>
      </c>
      <c r="AH300" s="361" t="s">
        <v>49</v>
      </c>
      <c r="AI300" s="361" t="s">
        <v>49</v>
      </c>
      <c r="AJ300" s="361" t="s">
        <v>49</v>
      </c>
      <c r="AK300" s="361" t="s">
        <v>63</v>
      </c>
      <c r="AL300" s="361" t="s">
        <v>63</v>
      </c>
      <c r="AM300" s="361" t="s">
        <v>63</v>
      </c>
      <c r="AN300" s="361" t="s">
        <v>63</v>
      </c>
      <c r="AO300" s="361" t="s">
        <v>63</v>
      </c>
      <c r="AP300" s="361" t="s">
        <v>63</v>
      </c>
      <c r="AQ300" s="361" t="s">
        <v>63</v>
      </c>
      <c r="AR300" s="361" t="s">
        <v>63</v>
      </c>
      <c r="AS300" s="361" t="s">
        <v>63</v>
      </c>
      <c r="AT300" s="361" t="s">
        <v>63</v>
      </c>
      <c r="AU300" s="361" t="s">
        <v>63</v>
      </c>
      <c r="AV300" s="361" t="s">
        <v>63</v>
      </c>
      <c r="AW300" s="361" t="s">
        <v>63</v>
      </c>
      <c r="AX300" s="361" t="str">
        <f t="shared" si="28"/>
        <v xml:space="preserve">SEX, AGE, RESIDENCE, WEALTH, </v>
      </c>
      <c r="AZ300" s="344" t="e">
        <f>INDEX('Standard Outcome Indicators'!$C$2:$C$900,MATCH(AY300,'Standard Outcome Indicators'!$B$2:$B$708,0))</f>
        <v>#N/A</v>
      </c>
      <c r="BA300" s="344" t="e">
        <f>INDEX('Standard Outcome Indicators'!$F$2:$F$900,MATCH(AY300,'Standard Outcome Indicators'!$B$2:$B$708,0))</f>
        <v>#N/A</v>
      </c>
      <c r="BB300" s="344" t="e">
        <f>INDEX('Standard Outcome Indicators'!$H$2:$H$900,MATCH(AY300,'Standard Outcome Indicators'!$B$2:$B$708,0))</f>
        <v>#N/A</v>
      </c>
      <c r="BC300" s="344" t="e">
        <f>INDEX('Standard Outcome Indicators'!$Q$2:$Q$900,MATCH(AY300,'Standard Outcome Indicators'!$B$2:$B$708,0))</f>
        <v>#N/A</v>
      </c>
      <c r="BD300" s="344" t="e">
        <f>INDEX('Standard Outcome Indicators'!$R$2:$R$900,MATCH(AY300,'Standard Outcome Indicators'!$B$2:$B$708,0))</f>
        <v>#N/A</v>
      </c>
      <c r="BE300" s="344" t="e">
        <f>INDEX('Standard Outcome Indicators'!$S$2:$S$900,MATCH(AY300,'Standard Outcome Indicators'!$B$2:$B$708,0))</f>
        <v>#N/A</v>
      </c>
      <c r="BF300" s="344" t="e">
        <f>INDEX('Standard Outcome Indicators'!$T$2:$T$900,MATCH(AY300,'Standard Outcome Indicators'!$B$2:$B$708,0))</f>
        <v>#N/A</v>
      </c>
      <c r="BG300" s="344" t="e">
        <f>INDEX('Standard Outcome Indicators'!$U$2:$U$900,MATCH(AY300,'Standard Outcome Indicators'!$B$2:$B$708,0))</f>
        <v>#N/A</v>
      </c>
    </row>
    <row r="301" spans="1:59" ht="275.25">
      <c r="A301" s="392" t="s">
        <v>2587</v>
      </c>
      <c r="B301" s="394" t="s">
        <v>2588</v>
      </c>
      <c r="C301" s="428" t="s">
        <v>2658</v>
      </c>
      <c r="D301" s="442" t="s">
        <v>2659</v>
      </c>
      <c r="E301" s="241" t="s">
        <v>2660</v>
      </c>
      <c r="F301" s="433"/>
      <c r="G301" s="433"/>
      <c r="H301" s="433"/>
      <c r="I301" s="478" t="e">
        <v>#N/A</v>
      </c>
      <c r="J301" s="478" t="e">
        <v>#N/A</v>
      </c>
      <c r="K301" s="478" t="e">
        <v>#N/A</v>
      </c>
      <c r="L301" s="478" t="e">
        <v>#N/A</v>
      </c>
      <c r="M301" s="478" t="e">
        <v>#N/A</v>
      </c>
      <c r="N301" s="478"/>
      <c r="O301" s="345"/>
      <c r="P301" s="345" t="str">
        <f t="shared" si="32"/>
        <v/>
      </c>
      <c r="R301" s="345"/>
      <c r="S301" s="433" t="str">
        <f t="shared" si="30"/>
        <v/>
      </c>
      <c r="T301" s="361" t="s">
        <v>2070</v>
      </c>
      <c r="U301" s="361" t="s">
        <v>63</v>
      </c>
      <c r="V301" s="344" t="s">
        <v>2002</v>
      </c>
      <c r="W301" s="433" t="s">
        <v>63</v>
      </c>
      <c r="X301" s="433" t="s">
        <v>63</v>
      </c>
      <c r="Y301" s="361">
        <v>2022</v>
      </c>
      <c r="Z301" s="361" t="s">
        <v>1762</v>
      </c>
      <c r="AA301" s="345" t="s">
        <v>1772</v>
      </c>
      <c r="AB301" s="361" t="str">
        <f t="shared" si="27"/>
        <v/>
      </c>
      <c r="AC301" s="433" t="s">
        <v>63</v>
      </c>
      <c r="AD301" s="433" t="s">
        <v>63</v>
      </c>
      <c r="AE301" s="433" t="s">
        <v>63</v>
      </c>
      <c r="AF301" s="433" t="s">
        <v>63</v>
      </c>
      <c r="AG301" s="361" t="s">
        <v>49</v>
      </c>
      <c r="AH301" s="361" t="s">
        <v>49</v>
      </c>
      <c r="AI301" s="361" t="s">
        <v>49</v>
      </c>
      <c r="AJ301" s="361" t="s">
        <v>49</v>
      </c>
      <c r="AK301" s="361" t="s">
        <v>63</v>
      </c>
      <c r="AL301" s="361" t="s">
        <v>63</v>
      </c>
      <c r="AM301" s="361" t="s">
        <v>63</v>
      </c>
      <c r="AN301" s="361" t="s">
        <v>63</v>
      </c>
      <c r="AO301" s="361" t="s">
        <v>63</v>
      </c>
      <c r="AP301" s="361" t="s">
        <v>63</v>
      </c>
      <c r="AQ301" s="361" t="s">
        <v>63</v>
      </c>
      <c r="AR301" s="361" t="s">
        <v>63</v>
      </c>
      <c r="AS301" s="361" t="s">
        <v>63</v>
      </c>
      <c r="AT301" s="361" t="s">
        <v>63</v>
      </c>
      <c r="AU301" s="361" t="s">
        <v>63</v>
      </c>
      <c r="AV301" s="361" t="s">
        <v>63</v>
      </c>
      <c r="AW301" s="361" t="s">
        <v>63</v>
      </c>
      <c r="AX301" s="361" t="str">
        <f t="shared" si="28"/>
        <v xml:space="preserve">SEX, AGE, RESIDENCE, WEALTH, </v>
      </c>
      <c r="AZ301" s="344" t="e">
        <f>INDEX('Standard Outcome Indicators'!$C$2:$C$900,MATCH(AY301,'Standard Outcome Indicators'!$B$2:$B$708,0))</f>
        <v>#N/A</v>
      </c>
      <c r="BA301" s="344" t="e">
        <f>INDEX('Standard Outcome Indicators'!$F$2:$F$900,MATCH(AY301,'Standard Outcome Indicators'!$B$2:$B$708,0))</f>
        <v>#N/A</v>
      </c>
      <c r="BB301" s="344" t="e">
        <f>INDEX('Standard Outcome Indicators'!$H$2:$H$900,MATCH(AY301,'Standard Outcome Indicators'!$B$2:$B$708,0))</f>
        <v>#N/A</v>
      </c>
      <c r="BC301" s="344" t="e">
        <f>INDEX('Standard Outcome Indicators'!$Q$2:$Q$900,MATCH(AY301,'Standard Outcome Indicators'!$B$2:$B$708,0))</f>
        <v>#N/A</v>
      </c>
      <c r="BD301" s="344" t="e">
        <f>INDEX('Standard Outcome Indicators'!$R$2:$R$900,MATCH(AY301,'Standard Outcome Indicators'!$B$2:$B$708,0))</f>
        <v>#N/A</v>
      </c>
      <c r="BE301" s="344" t="e">
        <f>INDEX('Standard Outcome Indicators'!$S$2:$S$900,MATCH(AY301,'Standard Outcome Indicators'!$B$2:$B$708,0))</f>
        <v>#N/A</v>
      </c>
      <c r="BF301" s="344" t="e">
        <f>INDEX('Standard Outcome Indicators'!$T$2:$T$900,MATCH(AY301,'Standard Outcome Indicators'!$B$2:$B$708,0))</f>
        <v>#N/A</v>
      </c>
      <c r="BG301" s="344" t="e">
        <f>INDEX('Standard Outcome Indicators'!$U$2:$U$900,MATCH(AY301,'Standard Outcome Indicators'!$B$2:$B$708,0))</f>
        <v>#N/A</v>
      </c>
    </row>
    <row r="302" spans="1:59" ht="244.5">
      <c r="A302" s="392" t="s">
        <v>2587</v>
      </c>
      <c r="B302" s="394" t="s">
        <v>2588</v>
      </c>
      <c r="C302" s="428" t="s">
        <v>2661</v>
      </c>
      <c r="D302" s="442" t="s">
        <v>2662</v>
      </c>
      <c r="E302" s="241" t="s">
        <v>2663</v>
      </c>
      <c r="F302" s="433"/>
      <c r="G302" s="433"/>
      <c r="H302" s="433"/>
      <c r="I302" s="478" t="e">
        <v>#N/A</v>
      </c>
      <c r="J302" s="478" t="e">
        <v>#N/A</v>
      </c>
      <c r="K302" s="478" t="e">
        <v>#N/A</v>
      </c>
      <c r="L302" s="478" t="e">
        <v>#N/A</v>
      </c>
      <c r="M302" s="478" t="e">
        <v>#N/A</v>
      </c>
      <c r="N302" s="478"/>
      <c r="O302" s="345"/>
      <c r="P302" s="345" t="str">
        <f t="shared" si="32"/>
        <v/>
      </c>
      <c r="R302" s="345"/>
      <c r="S302" s="433" t="str">
        <f t="shared" si="30"/>
        <v/>
      </c>
      <c r="T302" s="361" t="s">
        <v>2070</v>
      </c>
      <c r="U302" s="361" t="s">
        <v>63</v>
      </c>
      <c r="V302" s="344" t="s">
        <v>2002</v>
      </c>
      <c r="W302" s="433" t="s">
        <v>63</v>
      </c>
      <c r="X302" s="433" t="s">
        <v>63</v>
      </c>
      <c r="Y302" s="361">
        <v>2022</v>
      </c>
      <c r="Z302" s="361" t="s">
        <v>1955</v>
      </c>
      <c r="AA302" s="345" t="s">
        <v>2664</v>
      </c>
      <c r="AB302" s="361" t="str">
        <f t="shared" si="27"/>
        <v/>
      </c>
      <c r="AC302" s="433" t="s">
        <v>63</v>
      </c>
      <c r="AD302" s="433" t="s">
        <v>63</v>
      </c>
      <c r="AE302" s="433" t="s">
        <v>63</v>
      </c>
      <c r="AF302" s="433" t="s">
        <v>63</v>
      </c>
      <c r="AG302" s="361" t="s">
        <v>49</v>
      </c>
      <c r="AH302" s="361" t="s">
        <v>49</v>
      </c>
      <c r="AI302" s="361" t="s">
        <v>49</v>
      </c>
      <c r="AJ302" s="361" t="s">
        <v>49</v>
      </c>
      <c r="AK302" s="361" t="s">
        <v>63</v>
      </c>
      <c r="AL302" s="361" t="s">
        <v>63</v>
      </c>
      <c r="AM302" s="361" t="s">
        <v>63</v>
      </c>
      <c r="AN302" s="361" t="s">
        <v>63</v>
      </c>
      <c r="AO302" s="361" t="s">
        <v>63</v>
      </c>
      <c r="AP302" s="361" t="s">
        <v>63</v>
      </c>
      <c r="AQ302" s="361" t="s">
        <v>63</v>
      </c>
      <c r="AR302" s="361" t="s">
        <v>63</v>
      </c>
      <c r="AS302" s="361" t="s">
        <v>63</v>
      </c>
      <c r="AT302" s="361" t="s">
        <v>63</v>
      </c>
      <c r="AU302" s="361" t="s">
        <v>63</v>
      </c>
      <c r="AV302" s="361" t="s">
        <v>63</v>
      </c>
      <c r="AW302" s="361" t="s">
        <v>63</v>
      </c>
      <c r="AX302" s="361" t="str">
        <f t="shared" si="28"/>
        <v xml:space="preserve">SEX, AGE, RESIDENCE, WEALTH, </v>
      </c>
      <c r="AZ302" s="344" t="e">
        <f>INDEX('Standard Outcome Indicators'!$C$2:$C$900,MATCH(AY302,'Standard Outcome Indicators'!$B$2:$B$708,0))</f>
        <v>#N/A</v>
      </c>
      <c r="BA302" s="344" t="e">
        <f>INDEX('Standard Outcome Indicators'!$F$2:$F$900,MATCH(AY302,'Standard Outcome Indicators'!$B$2:$B$708,0))</f>
        <v>#N/A</v>
      </c>
      <c r="BB302" s="344" t="e">
        <f>INDEX('Standard Outcome Indicators'!$H$2:$H$900,MATCH(AY302,'Standard Outcome Indicators'!$B$2:$B$708,0))</f>
        <v>#N/A</v>
      </c>
      <c r="BC302" s="344" t="e">
        <f>INDEX('Standard Outcome Indicators'!$Q$2:$Q$900,MATCH(AY302,'Standard Outcome Indicators'!$B$2:$B$708,0))</f>
        <v>#N/A</v>
      </c>
      <c r="BD302" s="344" t="e">
        <f>INDEX('Standard Outcome Indicators'!$R$2:$R$900,MATCH(AY302,'Standard Outcome Indicators'!$B$2:$B$708,0))</f>
        <v>#N/A</v>
      </c>
      <c r="BE302" s="344" t="e">
        <f>INDEX('Standard Outcome Indicators'!$S$2:$S$900,MATCH(AY302,'Standard Outcome Indicators'!$B$2:$B$708,0))</f>
        <v>#N/A</v>
      </c>
      <c r="BF302" s="344" t="e">
        <f>INDEX('Standard Outcome Indicators'!$T$2:$T$900,MATCH(AY302,'Standard Outcome Indicators'!$B$2:$B$708,0))</f>
        <v>#N/A</v>
      </c>
      <c r="BG302" s="344" t="e">
        <f>INDEX('Standard Outcome Indicators'!$U$2:$U$900,MATCH(AY302,'Standard Outcome Indicators'!$B$2:$B$708,0))</f>
        <v>#N/A</v>
      </c>
    </row>
    <row r="303" spans="1:59" ht="275.25">
      <c r="A303" s="392" t="s">
        <v>2587</v>
      </c>
      <c r="B303" s="394" t="s">
        <v>2588</v>
      </c>
      <c r="C303" s="428" t="s">
        <v>2665</v>
      </c>
      <c r="D303" s="442" t="s">
        <v>2666</v>
      </c>
      <c r="E303" s="241" t="s">
        <v>2667</v>
      </c>
      <c r="F303" s="433"/>
      <c r="G303" s="433"/>
      <c r="H303" s="433"/>
      <c r="I303" s="478" t="e">
        <v>#N/A</v>
      </c>
      <c r="J303" s="478" t="e">
        <v>#N/A</v>
      </c>
      <c r="K303" s="478" t="e">
        <v>#N/A</v>
      </c>
      <c r="L303" s="478" t="e">
        <v>#N/A</v>
      </c>
      <c r="M303" s="478" t="e">
        <v>#N/A</v>
      </c>
      <c r="N303" s="478"/>
      <c r="O303" s="345"/>
      <c r="P303" s="345" t="str">
        <f t="shared" si="32"/>
        <v/>
      </c>
      <c r="R303" s="345"/>
      <c r="S303" s="433" t="str">
        <f t="shared" si="30"/>
        <v/>
      </c>
      <c r="T303" s="361" t="s">
        <v>2070</v>
      </c>
      <c r="U303" s="361" t="s">
        <v>63</v>
      </c>
      <c r="V303" s="344" t="s">
        <v>2002</v>
      </c>
      <c r="W303" s="433" t="s">
        <v>63</v>
      </c>
      <c r="X303" s="433" t="s">
        <v>63</v>
      </c>
      <c r="Y303" s="361">
        <v>2022</v>
      </c>
      <c r="Z303" s="361" t="s">
        <v>1762</v>
      </c>
      <c r="AA303" s="345" t="s">
        <v>1772</v>
      </c>
      <c r="AB303" s="361" t="str">
        <f t="shared" si="27"/>
        <v/>
      </c>
      <c r="AC303" s="433" t="s">
        <v>63</v>
      </c>
      <c r="AD303" s="433" t="s">
        <v>63</v>
      </c>
      <c r="AE303" s="433" t="s">
        <v>63</v>
      </c>
      <c r="AF303" s="433" t="s">
        <v>63</v>
      </c>
      <c r="AG303" s="361" t="s">
        <v>49</v>
      </c>
      <c r="AH303" s="361" t="s">
        <v>49</v>
      </c>
      <c r="AI303" s="361" t="s">
        <v>49</v>
      </c>
      <c r="AJ303" s="361" t="s">
        <v>49</v>
      </c>
      <c r="AK303" s="361" t="s">
        <v>63</v>
      </c>
      <c r="AL303" s="361" t="s">
        <v>63</v>
      </c>
      <c r="AM303" s="361" t="s">
        <v>63</v>
      </c>
      <c r="AN303" s="361" t="s">
        <v>63</v>
      </c>
      <c r="AO303" s="361" t="s">
        <v>63</v>
      </c>
      <c r="AP303" s="361" t="s">
        <v>63</v>
      </c>
      <c r="AQ303" s="361" t="s">
        <v>63</v>
      </c>
      <c r="AR303" s="361" t="s">
        <v>63</v>
      </c>
      <c r="AS303" s="361" t="s">
        <v>63</v>
      </c>
      <c r="AT303" s="361" t="s">
        <v>63</v>
      </c>
      <c r="AU303" s="361" t="s">
        <v>63</v>
      </c>
      <c r="AV303" s="361" t="s">
        <v>63</v>
      </c>
      <c r="AW303" s="361" t="s">
        <v>63</v>
      </c>
      <c r="AX303" s="361" t="str">
        <f t="shared" si="28"/>
        <v xml:space="preserve">SEX, AGE, RESIDENCE, WEALTH, </v>
      </c>
      <c r="AZ303" s="344" t="e">
        <f>INDEX('Standard Outcome Indicators'!$C$2:$C$900,MATCH(AY303,'Standard Outcome Indicators'!$B$2:$B$708,0))</f>
        <v>#N/A</v>
      </c>
      <c r="BA303" s="344" t="e">
        <f>INDEX('Standard Outcome Indicators'!$F$2:$F$900,MATCH(AY303,'Standard Outcome Indicators'!$B$2:$B$708,0))</f>
        <v>#N/A</v>
      </c>
      <c r="BB303" s="344" t="e">
        <f>INDEX('Standard Outcome Indicators'!$H$2:$H$900,MATCH(AY303,'Standard Outcome Indicators'!$B$2:$B$708,0))</f>
        <v>#N/A</v>
      </c>
      <c r="BC303" s="344" t="e">
        <f>INDEX('Standard Outcome Indicators'!$Q$2:$Q$900,MATCH(AY303,'Standard Outcome Indicators'!$B$2:$B$708,0))</f>
        <v>#N/A</v>
      </c>
      <c r="BD303" s="344" t="e">
        <f>INDEX('Standard Outcome Indicators'!$R$2:$R$900,MATCH(AY303,'Standard Outcome Indicators'!$B$2:$B$708,0))</f>
        <v>#N/A</v>
      </c>
      <c r="BE303" s="344" t="e">
        <f>INDEX('Standard Outcome Indicators'!$S$2:$S$900,MATCH(AY303,'Standard Outcome Indicators'!$B$2:$B$708,0))</f>
        <v>#N/A</v>
      </c>
      <c r="BF303" s="344" t="e">
        <f>INDEX('Standard Outcome Indicators'!$T$2:$T$900,MATCH(AY303,'Standard Outcome Indicators'!$B$2:$B$708,0))</f>
        <v>#N/A</v>
      </c>
      <c r="BG303" s="344" t="e">
        <f>INDEX('Standard Outcome Indicators'!$U$2:$U$900,MATCH(AY303,'Standard Outcome Indicators'!$B$2:$B$708,0))</f>
        <v>#N/A</v>
      </c>
    </row>
    <row r="304" spans="1:59" ht="183">
      <c r="A304" s="392" t="s">
        <v>2587</v>
      </c>
      <c r="B304" s="394" t="s">
        <v>2588</v>
      </c>
      <c r="C304" s="428" t="s">
        <v>2668</v>
      </c>
      <c r="D304" s="442" t="s">
        <v>2669</v>
      </c>
      <c r="E304" s="241" t="s">
        <v>2670</v>
      </c>
      <c r="F304" s="433"/>
      <c r="G304" s="433"/>
      <c r="H304" s="433"/>
      <c r="I304" s="478" t="e">
        <v>#N/A</v>
      </c>
      <c r="J304" s="478" t="e">
        <v>#N/A</v>
      </c>
      <c r="K304" s="478" t="e">
        <v>#N/A</v>
      </c>
      <c r="L304" s="478" t="e">
        <v>#N/A</v>
      </c>
      <c r="M304" s="478" t="e">
        <v>#N/A</v>
      </c>
      <c r="N304" s="478"/>
      <c r="O304" s="345"/>
      <c r="P304" s="345" t="str">
        <f t="shared" si="32"/>
        <v/>
      </c>
      <c r="R304" s="345"/>
      <c r="S304" s="433" t="str">
        <f t="shared" si="30"/>
        <v/>
      </c>
      <c r="T304" s="361" t="s">
        <v>2070</v>
      </c>
      <c r="U304" s="361" t="s">
        <v>63</v>
      </c>
      <c r="V304" s="344" t="s">
        <v>2002</v>
      </c>
      <c r="W304" s="433" t="s">
        <v>63</v>
      </c>
      <c r="X304" s="433" t="s">
        <v>63</v>
      </c>
      <c r="Y304" s="361">
        <v>2022</v>
      </c>
      <c r="Z304" s="361" t="s">
        <v>2671</v>
      </c>
      <c r="AA304" s="345" t="s">
        <v>2672</v>
      </c>
      <c r="AB304" s="361" t="str">
        <f t="shared" si="27"/>
        <v/>
      </c>
      <c r="AC304" s="433" t="s">
        <v>63</v>
      </c>
      <c r="AD304" s="433" t="s">
        <v>63</v>
      </c>
      <c r="AE304" s="433" t="s">
        <v>63</v>
      </c>
      <c r="AF304" s="433" t="s">
        <v>63</v>
      </c>
      <c r="AG304" s="361" t="s">
        <v>49</v>
      </c>
      <c r="AH304" s="361" t="s">
        <v>49</v>
      </c>
      <c r="AI304" s="361" t="s">
        <v>49</v>
      </c>
      <c r="AJ304" s="361" t="s">
        <v>49</v>
      </c>
      <c r="AK304" s="361" t="s">
        <v>63</v>
      </c>
      <c r="AL304" s="361" t="s">
        <v>63</v>
      </c>
      <c r="AM304" s="361" t="s">
        <v>63</v>
      </c>
      <c r="AN304" s="361" t="s">
        <v>63</v>
      </c>
      <c r="AO304" s="361" t="s">
        <v>63</v>
      </c>
      <c r="AP304" s="361" t="s">
        <v>63</v>
      </c>
      <c r="AQ304" s="361" t="s">
        <v>63</v>
      </c>
      <c r="AR304" s="361" t="s">
        <v>63</v>
      </c>
      <c r="AS304" s="361" t="s">
        <v>63</v>
      </c>
      <c r="AT304" s="361" t="s">
        <v>63</v>
      </c>
      <c r="AU304" s="361" t="s">
        <v>63</v>
      </c>
      <c r="AV304" s="361" t="s">
        <v>63</v>
      </c>
      <c r="AW304" s="361" t="s">
        <v>63</v>
      </c>
      <c r="AX304" s="361" t="str">
        <f t="shared" si="28"/>
        <v xml:space="preserve">SEX, AGE, RESIDENCE, WEALTH, </v>
      </c>
      <c r="AZ304" s="344" t="e">
        <f>INDEX('Standard Outcome Indicators'!$C$2:$C$900,MATCH(AY304,'Standard Outcome Indicators'!$B$2:$B$708,0))</f>
        <v>#N/A</v>
      </c>
      <c r="BA304" s="344" t="e">
        <f>INDEX('Standard Outcome Indicators'!$F$2:$F$900,MATCH(AY304,'Standard Outcome Indicators'!$B$2:$B$708,0))</f>
        <v>#N/A</v>
      </c>
      <c r="BB304" s="344" t="e">
        <f>INDEX('Standard Outcome Indicators'!$H$2:$H$900,MATCH(AY304,'Standard Outcome Indicators'!$B$2:$B$708,0))</f>
        <v>#N/A</v>
      </c>
      <c r="BC304" s="344" t="e">
        <f>INDEX('Standard Outcome Indicators'!$Q$2:$Q$900,MATCH(AY304,'Standard Outcome Indicators'!$B$2:$B$708,0))</f>
        <v>#N/A</v>
      </c>
      <c r="BD304" s="344" t="e">
        <f>INDEX('Standard Outcome Indicators'!$R$2:$R$900,MATCH(AY304,'Standard Outcome Indicators'!$B$2:$B$708,0))</f>
        <v>#N/A</v>
      </c>
      <c r="BE304" s="344" t="e">
        <f>INDEX('Standard Outcome Indicators'!$S$2:$S$900,MATCH(AY304,'Standard Outcome Indicators'!$B$2:$B$708,0))</f>
        <v>#N/A</v>
      </c>
      <c r="BF304" s="344" t="e">
        <f>INDEX('Standard Outcome Indicators'!$T$2:$T$900,MATCH(AY304,'Standard Outcome Indicators'!$B$2:$B$708,0))</f>
        <v>#N/A</v>
      </c>
      <c r="BG304" s="344" t="e">
        <f>INDEX('Standard Outcome Indicators'!$U$2:$U$900,MATCH(AY304,'Standard Outcome Indicators'!$B$2:$B$708,0))</f>
        <v>#N/A</v>
      </c>
    </row>
    <row r="305" spans="1:59" ht="244.5">
      <c r="A305" s="392" t="s">
        <v>2587</v>
      </c>
      <c r="B305" s="394" t="s">
        <v>2588</v>
      </c>
      <c r="C305" s="428" t="s">
        <v>2673</v>
      </c>
      <c r="D305" s="442" t="s">
        <v>2674</v>
      </c>
      <c r="E305" s="241" t="s">
        <v>2675</v>
      </c>
      <c r="F305" s="433"/>
      <c r="G305" s="433"/>
      <c r="H305" s="433"/>
      <c r="I305" s="478" t="e">
        <v>#N/A</v>
      </c>
      <c r="J305" s="478" t="e">
        <v>#N/A</v>
      </c>
      <c r="K305" s="478" t="e">
        <v>#N/A</v>
      </c>
      <c r="L305" s="478" t="e">
        <v>#N/A</v>
      </c>
      <c r="M305" s="478" t="e">
        <v>#N/A</v>
      </c>
      <c r="N305" s="478"/>
      <c r="O305" s="345"/>
      <c r="P305" s="345" t="str">
        <f t="shared" si="32"/>
        <v/>
      </c>
      <c r="R305" s="345"/>
      <c r="S305" s="433" t="str">
        <f t="shared" si="30"/>
        <v/>
      </c>
      <c r="T305" s="361" t="s">
        <v>2070</v>
      </c>
      <c r="U305" s="361" t="s">
        <v>63</v>
      </c>
      <c r="V305" s="344" t="s">
        <v>2002</v>
      </c>
      <c r="W305" s="433" t="s">
        <v>63</v>
      </c>
      <c r="X305" s="433" t="s">
        <v>63</v>
      </c>
      <c r="Y305" s="361">
        <v>2022</v>
      </c>
      <c r="Z305" s="361" t="s">
        <v>1955</v>
      </c>
      <c r="AA305" s="345" t="s">
        <v>2664</v>
      </c>
      <c r="AB305" s="361" t="str">
        <f t="shared" ref="AB305:AB368" si="33">IFERROR(MID(D305, FIND("- SDG ", D305) + 6, LEN(D305) - FIND("- SDG ", D305) - 5), "")</f>
        <v/>
      </c>
      <c r="AC305" s="433" t="s">
        <v>63</v>
      </c>
      <c r="AD305" s="433" t="s">
        <v>63</v>
      </c>
      <c r="AE305" s="433" t="s">
        <v>63</v>
      </c>
      <c r="AF305" s="433" t="s">
        <v>63</v>
      </c>
      <c r="AG305" s="361" t="s">
        <v>49</v>
      </c>
      <c r="AH305" s="361" t="s">
        <v>49</v>
      </c>
      <c r="AI305" s="361" t="s">
        <v>49</v>
      </c>
      <c r="AJ305" s="361" t="s">
        <v>49</v>
      </c>
      <c r="AK305" s="361" t="s">
        <v>63</v>
      </c>
      <c r="AL305" s="361" t="s">
        <v>63</v>
      </c>
      <c r="AM305" s="361" t="s">
        <v>63</v>
      </c>
      <c r="AN305" s="361" t="s">
        <v>63</v>
      </c>
      <c r="AO305" s="361" t="s">
        <v>63</v>
      </c>
      <c r="AP305" s="361" t="s">
        <v>63</v>
      </c>
      <c r="AQ305" s="361" t="s">
        <v>63</v>
      </c>
      <c r="AR305" s="361" t="s">
        <v>63</v>
      </c>
      <c r="AS305" s="361" t="s">
        <v>63</v>
      </c>
      <c r="AT305" s="361" t="s">
        <v>63</v>
      </c>
      <c r="AU305" s="361" t="s">
        <v>63</v>
      </c>
      <c r="AV305" s="361" t="s">
        <v>63</v>
      </c>
      <c r="AW305" s="361" t="s">
        <v>63</v>
      </c>
      <c r="AX305" s="361" t="str">
        <f t="shared" ref="AX305:AX368" si="34">_xlfn.CONCAT(
    IF(OR(AG305="YES", AG305="NO"), $AG$2 &amp; ", ", ""),
    IF(OR(AH305="YES", AH305="NO"), $AH$2 &amp; ", ", ""),
    IF(OR(AI305="YES", AI305="NO"), $AI$2 &amp; ", ", ""),
    IF(OR(AJ305="YES", AJ305="NO"), $AJ$2 &amp; ", ", ""),
    IF(OR(AK305="YES", AK305="NO"), $AK$2 &amp; ", ", ""),
    IF(OR(AL305="YES", AL305="NO"), $AL$2 &amp; ", ", ""),
    IF(OR(AM305="YES", AM305="NO"), $AM$2 &amp; ", ", ""),
    IF(OR(AN305="YES", AN305="NO"), $AN$2 &amp; ", ", ""),
    IF(OR(AO305="YES", AO305="NO"), $AO$2 &amp; ", ", ""),
    IF(OR(AP305="YES", AP305="NO"), $AP$2 &amp; ", ", ""),
    IF(OR(AQ305="YES", AQ305="NO"), $AQ$2 &amp; ", ", ""),
    IF(OR(AR305="YES", AR305="NO"), $AR$2 &amp; ", ", ""),
    IF(OR(AS305="YES", AS305="NO"), $AS$2 &amp; ", ", ""),
    IF(OR(AT305="YES", AT305="NO"), $AT$2 &amp; ", ", ""),
    IF(OR(AU305="YES", AU305="NO"), $AU$2 &amp; ", ", ""),
    IF(OR(AV305="YES", AV305="NO"), $AV$2, ""),
    IF(AW305&lt;&gt;"", AW305, "")
)</f>
        <v xml:space="preserve">SEX, AGE, RESIDENCE, WEALTH, </v>
      </c>
      <c r="AZ305" s="344" t="e">
        <f>INDEX('Standard Outcome Indicators'!$C$2:$C$900,MATCH(AY305,'Standard Outcome Indicators'!$B$2:$B$708,0))</f>
        <v>#N/A</v>
      </c>
      <c r="BA305" s="344" t="e">
        <f>INDEX('Standard Outcome Indicators'!$F$2:$F$900,MATCH(AY305,'Standard Outcome Indicators'!$B$2:$B$708,0))</f>
        <v>#N/A</v>
      </c>
      <c r="BB305" s="344" t="e">
        <f>INDEX('Standard Outcome Indicators'!$H$2:$H$900,MATCH(AY305,'Standard Outcome Indicators'!$B$2:$B$708,0))</f>
        <v>#N/A</v>
      </c>
      <c r="BC305" s="344" t="e">
        <f>INDEX('Standard Outcome Indicators'!$Q$2:$Q$900,MATCH(AY305,'Standard Outcome Indicators'!$B$2:$B$708,0))</f>
        <v>#N/A</v>
      </c>
      <c r="BD305" s="344" t="e">
        <f>INDEX('Standard Outcome Indicators'!$R$2:$R$900,MATCH(AY305,'Standard Outcome Indicators'!$B$2:$B$708,0))</f>
        <v>#N/A</v>
      </c>
      <c r="BE305" s="344" t="e">
        <f>INDEX('Standard Outcome Indicators'!$S$2:$S$900,MATCH(AY305,'Standard Outcome Indicators'!$B$2:$B$708,0))</f>
        <v>#N/A</v>
      </c>
      <c r="BF305" s="344" t="e">
        <f>INDEX('Standard Outcome Indicators'!$T$2:$T$900,MATCH(AY305,'Standard Outcome Indicators'!$B$2:$B$708,0))</f>
        <v>#N/A</v>
      </c>
      <c r="BG305" s="344" t="e">
        <f>INDEX('Standard Outcome Indicators'!$U$2:$U$900,MATCH(AY305,'Standard Outcome Indicators'!$B$2:$B$708,0))</f>
        <v>#N/A</v>
      </c>
    </row>
    <row r="306" spans="1:59" ht="275.25">
      <c r="A306" s="392" t="s">
        <v>2587</v>
      </c>
      <c r="B306" s="395" t="s">
        <v>2588</v>
      </c>
      <c r="C306" s="346" t="s">
        <v>2676</v>
      </c>
      <c r="D306" s="438" t="s">
        <v>2677</v>
      </c>
      <c r="E306" s="345" t="s">
        <v>2678</v>
      </c>
      <c r="F306" s="433"/>
      <c r="G306" s="433"/>
      <c r="H306" s="433"/>
      <c r="I306" s="478" t="e">
        <v>#N/A</v>
      </c>
      <c r="J306" s="478" t="e">
        <v>#N/A</v>
      </c>
      <c r="K306" s="478" t="e">
        <v>#N/A</v>
      </c>
      <c r="L306" s="478" t="e">
        <v>#N/A</v>
      </c>
      <c r="M306" s="478" t="e">
        <v>#N/A</v>
      </c>
      <c r="N306" s="478"/>
      <c r="O306" s="345"/>
      <c r="P306" s="345" t="str">
        <f t="shared" si="32"/>
        <v/>
      </c>
      <c r="R306" s="345"/>
      <c r="S306" s="433" t="str">
        <f t="shared" si="30"/>
        <v/>
      </c>
      <c r="T306" s="361" t="s">
        <v>245</v>
      </c>
      <c r="U306" s="361" t="s">
        <v>63</v>
      </c>
      <c r="V306" s="344" t="s">
        <v>2589</v>
      </c>
      <c r="W306" s="433" t="s">
        <v>63</v>
      </c>
      <c r="X306" s="433" t="s">
        <v>63</v>
      </c>
      <c r="Y306" s="361">
        <v>2019</v>
      </c>
      <c r="Z306" s="361" t="s">
        <v>1808</v>
      </c>
      <c r="AA306" s="345" t="s">
        <v>2679</v>
      </c>
      <c r="AB306" s="361" t="str">
        <f t="shared" si="33"/>
        <v/>
      </c>
      <c r="AC306" s="433" t="s">
        <v>63</v>
      </c>
      <c r="AD306" s="433" t="s">
        <v>63</v>
      </c>
      <c r="AE306" s="433" t="s">
        <v>63</v>
      </c>
      <c r="AF306" s="433" t="s">
        <v>63</v>
      </c>
      <c r="AG306" s="361" t="s">
        <v>62</v>
      </c>
      <c r="AH306" s="361" t="s">
        <v>49</v>
      </c>
      <c r="AI306" s="361" t="s">
        <v>49</v>
      </c>
      <c r="AJ306" s="361" t="s">
        <v>49</v>
      </c>
      <c r="AK306" s="361" t="s">
        <v>63</v>
      </c>
      <c r="AL306" s="361" t="s">
        <v>63</v>
      </c>
      <c r="AM306" s="361" t="s">
        <v>63</v>
      </c>
      <c r="AN306" s="361" t="s">
        <v>63</v>
      </c>
      <c r="AO306" s="361" t="s">
        <v>63</v>
      </c>
      <c r="AP306" s="361" t="s">
        <v>63</v>
      </c>
      <c r="AQ306" s="361" t="s">
        <v>63</v>
      </c>
      <c r="AR306" s="361" t="s">
        <v>63</v>
      </c>
      <c r="AS306" s="361" t="s">
        <v>63</v>
      </c>
      <c r="AT306" s="361" t="s">
        <v>63</v>
      </c>
      <c r="AU306" s="361" t="s">
        <v>63</v>
      </c>
      <c r="AV306" s="361" t="s">
        <v>63</v>
      </c>
      <c r="AW306" s="361" t="s">
        <v>63</v>
      </c>
      <c r="AX306" s="361" t="str">
        <f t="shared" si="34"/>
        <v xml:space="preserve">SEX, AGE, RESIDENCE, WEALTH, </v>
      </c>
      <c r="AZ306" s="344" t="e">
        <f>INDEX('Standard Outcome Indicators'!$C$2:$C$900,MATCH(AY306,'Standard Outcome Indicators'!$B$2:$B$708,0))</f>
        <v>#N/A</v>
      </c>
      <c r="BA306" s="344" t="e">
        <f>INDEX('Standard Outcome Indicators'!$F$2:$F$900,MATCH(AY306,'Standard Outcome Indicators'!$B$2:$B$708,0))</f>
        <v>#N/A</v>
      </c>
      <c r="BB306" s="344" t="e">
        <f>INDEX('Standard Outcome Indicators'!$H$2:$H$900,MATCH(AY306,'Standard Outcome Indicators'!$B$2:$B$708,0))</f>
        <v>#N/A</v>
      </c>
      <c r="BC306" s="344" t="e">
        <f>INDEX('Standard Outcome Indicators'!$Q$2:$Q$900,MATCH(AY306,'Standard Outcome Indicators'!$B$2:$B$708,0))</f>
        <v>#N/A</v>
      </c>
      <c r="BD306" s="344" t="e">
        <f>INDEX('Standard Outcome Indicators'!$R$2:$R$900,MATCH(AY306,'Standard Outcome Indicators'!$B$2:$B$708,0))</f>
        <v>#N/A</v>
      </c>
      <c r="BE306" s="344" t="e">
        <f>INDEX('Standard Outcome Indicators'!$S$2:$S$900,MATCH(AY306,'Standard Outcome Indicators'!$B$2:$B$708,0))</f>
        <v>#N/A</v>
      </c>
      <c r="BF306" s="344" t="e">
        <f>INDEX('Standard Outcome Indicators'!$T$2:$T$900,MATCH(AY306,'Standard Outcome Indicators'!$B$2:$B$708,0))</f>
        <v>#N/A</v>
      </c>
      <c r="BG306" s="344" t="e">
        <f>INDEX('Standard Outcome Indicators'!$U$2:$U$900,MATCH(AY306,'Standard Outcome Indicators'!$B$2:$B$708,0))</f>
        <v>#N/A</v>
      </c>
    </row>
    <row r="307" spans="1:59" ht="275.25">
      <c r="A307" s="392" t="s">
        <v>2587</v>
      </c>
      <c r="B307" s="395" t="s">
        <v>2588</v>
      </c>
      <c r="C307" s="346" t="s">
        <v>2680</v>
      </c>
      <c r="D307" s="438" t="s">
        <v>2681</v>
      </c>
      <c r="E307" s="345" t="s">
        <v>2682</v>
      </c>
      <c r="F307" s="433"/>
      <c r="G307" s="433"/>
      <c r="H307" s="433"/>
      <c r="I307" s="478" t="e">
        <v>#N/A</v>
      </c>
      <c r="J307" s="478" t="e">
        <v>#N/A</v>
      </c>
      <c r="K307" s="478" t="e">
        <v>#N/A</v>
      </c>
      <c r="L307" s="478" t="e">
        <v>#N/A</v>
      </c>
      <c r="M307" s="478" t="e">
        <v>#N/A</v>
      </c>
      <c r="N307" s="478"/>
      <c r="O307" s="345"/>
      <c r="P307" s="345" t="str">
        <f t="shared" si="32"/>
        <v/>
      </c>
      <c r="R307" s="345"/>
      <c r="S307" s="433" t="str">
        <f t="shared" si="30"/>
        <v/>
      </c>
      <c r="T307" s="361" t="s">
        <v>245</v>
      </c>
      <c r="U307" s="361" t="s">
        <v>63</v>
      </c>
      <c r="V307" s="344" t="s">
        <v>2589</v>
      </c>
      <c r="W307" s="433" t="s">
        <v>63</v>
      </c>
      <c r="X307" s="433" t="s">
        <v>63</v>
      </c>
      <c r="Y307" s="361">
        <v>2019</v>
      </c>
      <c r="Z307" s="361" t="s">
        <v>1808</v>
      </c>
      <c r="AA307" s="345" t="s">
        <v>2679</v>
      </c>
      <c r="AB307" s="361" t="str">
        <f t="shared" si="33"/>
        <v/>
      </c>
      <c r="AC307" s="433" t="s">
        <v>63</v>
      </c>
      <c r="AD307" s="433" t="s">
        <v>63</v>
      </c>
      <c r="AE307" s="433" t="s">
        <v>63</v>
      </c>
      <c r="AF307" s="433" t="s">
        <v>63</v>
      </c>
      <c r="AG307" s="361" t="s">
        <v>62</v>
      </c>
      <c r="AH307" s="361" t="s">
        <v>49</v>
      </c>
      <c r="AI307" s="361" t="s">
        <v>49</v>
      </c>
      <c r="AJ307" s="361" t="s">
        <v>49</v>
      </c>
      <c r="AK307" s="361" t="s">
        <v>63</v>
      </c>
      <c r="AL307" s="361" t="s">
        <v>63</v>
      </c>
      <c r="AM307" s="361" t="s">
        <v>63</v>
      </c>
      <c r="AN307" s="361" t="s">
        <v>63</v>
      </c>
      <c r="AO307" s="361" t="s">
        <v>63</v>
      </c>
      <c r="AP307" s="361" t="s">
        <v>63</v>
      </c>
      <c r="AQ307" s="361" t="s">
        <v>63</v>
      </c>
      <c r="AR307" s="361" t="s">
        <v>63</v>
      </c>
      <c r="AS307" s="361" t="s">
        <v>63</v>
      </c>
      <c r="AT307" s="361" t="s">
        <v>63</v>
      </c>
      <c r="AU307" s="361" t="s">
        <v>63</v>
      </c>
      <c r="AV307" s="361" t="s">
        <v>63</v>
      </c>
      <c r="AW307" s="361" t="s">
        <v>63</v>
      </c>
      <c r="AX307" s="361" t="str">
        <f t="shared" si="34"/>
        <v xml:space="preserve">SEX, AGE, RESIDENCE, WEALTH, </v>
      </c>
      <c r="AZ307" s="344" t="e">
        <f>INDEX('Standard Outcome Indicators'!$C$2:$C$900,MATCH(AY307,'Standard Outcome Indicators'!$B$2:$B$708,0))</f>
        <v>#N/A</v>
      </c>
      <c r="BA307" s="344" t="e">
        <f>INDEX('Standard Outcome Indicators'!$F$2:$F$900,MATCH(AY307,'Standard Outcome Indicators'!$B$2:$B$708,0))</f>
        <v>#N/A</v>
      </c>
      <c r="BB307" s="344" t="e">
        <f>INDEX('Standard Outcome Indicators'!$H$2:$H$900,MATCH(AY307,'Standard Outcome Indicators'!$B$2:$B$708,0))</f>
        <v>#N/A</v>
      </c>
      <c r="BC307" s="344" t="e">
        <f>INDEX('Standard Outcome Indicators'!$Q$2:$Q$900,MATCH(AY307,'Standard Outcome Indicators'!$B$2:$B$708,0))</f>
        <v>#N/A</v>
      </c>
      <c r="BD307" s="344" t="e">
        <f>INDEX('Standard Outcome Indicators'!$R$2:$R$900,MATCH(AY307,'Standard Outcome Indicators'!$B$2:$B$708,0))</f>
        <v>#N/A</v>
      </c>
      <c r="BE307" s="344" t="e">
        <f>INDEX('Standard Outcome Indicators'!$S$2:$S$900,MATCH(AY307,'Standard Outcome Indicators'!$B$2:$B$708,0))</f>
        <v>#N/A</v>
      </c>
      <c r="BF307" s="344" t="e">
        <f>INDEX('Standard Outcome Indicators'!$T$2:$T$900,MATCH(AY307,'Standard Outcome Indicators'!$B$2:$B$708,0))</f>
        <v>#N/A</v>
      </c>
      <c r="BG307" s="344" t="e">
        <f>INDEX('Standard Outcome Indicators'!$U$2:$U$900,MATCH(AY307,'Standard Outcome Indicators'!$B$2:$B$708,0))</f>
        <v>#N/A</v>
      </c>
    </row>
    <row r="308" spans="1:59" ht="259.5">
      <c r="A308" s="392" t="s">
        <v>2587</v>
      </c>
      <c r="B308" s="395" t="s">
        <v>2588</v>
      </c>
      <c r="C308" s="346" t="s">
        <v>2683</v>
      </c>
      <c r="D308" s="438" t="s">
        <v>2684</v>
      </c>
      <c r="E308" s="345" t="s">
        <v>2685</v>
      </c>
      <c r="F308" s="433"/>
      <c r="G308" s="433"/>
      <c r="H308" s="433"/>
      <c r="I308" s="478" t="e">
        <v>#N/A</v>
      </c>
      <c r="J308" s="478" t="e">
        <v>#N/A</v>
      </c>
      <c r="K308" s="478" t="e">
        <v>#N/A</v>
      </c>
      <c r="L308" s="478" t="e">
        <v>#N/A</v>
      </c>
      <c r="M308" s="478" t="e">
        <v>#N/A</v>
      </c>
      <c r="N308" s="478"/>
      <c r="O308" s="345"/>
      <c r="P308" s="345" t="str">
        <f t="shared" si="32"/>
        <v/>
      </c>
      <c r="R308" s="345"/>
      <c r="S308" s="433" t="str">
        <f t="shared" si="30"/>
        <v/>
      </c>
      <c r="T308" s="361" t="s">
        <v>2070</v>
      </c>
      <c r="U308" s="361" t="s">
        <v>63</v>
      </c>
      <c r="V308" s="344" t="s">
        <v>2002</v>
      </c>
      <c r="W308" s="433" t="s">
        <v>63</v>
      </c>
      <c r="X308" s="433" t="s">
        <v>63</v>
      </c>
      <c r="Y308" s="361">
        <v>2022</v>
      </c>
      <c r="Z308" s="361" t="s">
        <v>1857</v>
      </c>
      <c r="AA308" s="345" t="s">
        <v>2686</v>
      </c>
      <c r="AB308" s="361" t="str">
        <f t="shared" si="33"/>
        <v/>
      </c>
      <c r="AC308" s="433" t="s">
        <v>63</v>
      </c>
      <c r="AD308" s="433" t="s">
        <v>63</v>
      </c>
      <c r="AE308" s="433" t="s">
        <v>63</v>
      </c>
      <c r="AF308" s="433" t="s">
        <v>63</v>
      </c>
      <c r="AG308" s="361" t="s">
        <v>49</v>
      </c>
      <c r="AH308" s="361" t="s">
        <v>49</v>
      </c>
      <c r="AI308" s="361" t="s">
        <v>49</v>
      </c>
      <c r="AJ308" s="361" t="s">
        <v>49</v>
      </c>
      <c r="AK308" s="361" t="s">
        <v>63</v>
      </c>
      <c r="AL308" s="361" t="s">
        <v>63</v>
      </c>
      <c r="AM308" s="361" t="s">
        <v>63</v>
      </c>
      <c r="AN308" s="361" t="s">
        <v>63</v>
      </c>
      <c r="AO308" s="361" t="s">
        <v>63</v>
      </c>
      <c r="AP308" s="361" t="s">
        <v>63</v>
      </c>
      <c r="AQ308" s="361" t="s">
        <v>63</v>
      </c>
      <c r="AR308" s="361" t="s">
        <v>63</v>
      </c>
      <c r="AS308" s="361" t="s">
        <v>63</v>
      </c>
      <c r="AT308" s="361" t="s">
        <v>63</v>
      </c>
      <c r="AU308" s="361" t="s">
        <v>63</v>
      </c>
      <c r="AV308" s="361" t="s">
        <v>63</v>
      </c>
      <c r="AW308" s="361" t="s">
        <v>63</v>
      </c>
      <c r="AX308" s="361" t="str">
        <f t="shared" si="34"/>
        <v xml:space="preserve">SEX, AGE, RESIDENCE, WEALTH, </v>
      </c>
      <c r="AZ308" s="344" t="e">
        <f>INDEX('Standard Outcome Indicators'!$C$2:$C$900,MATCH(AY308,'Standard Outcome Indicators'!$B$2:$B$708,0))</f>
        <v>#N/A</v>
      </c>
      <c r="BA308" s="344" t="e">
        <f>INDEX('Standard Outcome Indicators'!$F$2:$F$900,MATCH(AY308,'Standard Outcome Indicators'!$B$2:$B$708,0))</f>
        <v>#N/A</v>
      </c>
      <c r="BB308" s="344" t="e">
        <f>INDEX('Standard Outcome Indicators'!$H$2:$H$900,MATCH(AY308,'Standard Outcome Indicators'!$B$2:$B$708,0))</f>
        <v>#N/A</v>
      </c>
      <c r="BC308" s="344" t="e">
        <f>INDEX('Standard Outcome Indicators'!$Q$2:$Q$900,MATCH(AY308,'Standard Outcome Indicators'!$B$2:$B$708,0))</f>
        <v>#N/A</v>
      </c>
      <c r="BD308" s="344" t="e">
        <f>INDEX('Standard Outcome Indicators'!$R$2:$R$900,MATCH(AY308,'Standard Outcome Indicators'!$B$2:$B$708,0))</f>
        <v>#N/A</v>
      </c>
      <c r="BE308" s="344" t="e">
        <f>INDEX('Standard Outcome Indicators'!$S$2:$S$900,MATCH(AY308,'Standard Outcome Indicators'!$B$2:$B$708,0))</f>
        <v>#N/A</v>
      </c>
      <c r="BF308" s="344" t="e">
        <f>INDEX('Standard Outcome Indicators'!$T$2:$T$900,MATCH(AY308,'Standard Outcome Indicators'!$B$2:$B$708,0))</f>
        <v>#N/A</v>
      </c>
      <c r="BG308" s="344" t="e">
        <f>INDEX('Standard Outcome Indicators'!$U$2:$U$900,MATCH(AY308,'Standard Outcome Indicators'!$B$2:$B$708,0))</f>
        <v>#N/A</v>
      </c>
    </row>
    <row r="309" spans="1:59" ht="275.25">
      <c r="A309" s="392" t="s">
        <v>2587</v>
      </c>
      <c r="B309" s="395" t="s">
        <v>2588</v>
      </c>
      <c r="C309" s="346" t="s">
        <v>2687</v>
      </c>
      <c r="D309" s="438" t="s">
        <v>2688</v>
      </c>
      <c r="E309" s="345" t="s">
        <v>2689</v>
      </c>
      <c r="F309" s="433"/>
      <c r="G309" s="433"/>
      <c r="H309" s="433"/>
      <c r="I309" s="478" t="e">
        <v>#N/A</v>
      </c>
      <c r="J309" s="478" t="e">
        <v>#N/A</v>
      </c>
      <c r="K309" s="478" t="e">
        <v>#N/A</v>
      </c>
      <c r="L309" s="478" t="e">
        <v>#N/A</v>
      </c>
      <c r="M309" s="478" t="e">
        <v>#N/A</v>
      </c>
      <c r="N309" s="478"/>
      <c r="O309" s="345"/>
      <c r="P309" s="345" t="str">
        <f t="shared" si="32"/>
        <v/>
      </c>
      <c r="R309" s="345"/>
      <c r="S309" s="433" t="str">
        <f t="shared" si="30"/>
        <v/>
      </c>
      <c r="T309" s="361" t="s">
        <v>245</v>
      </c>
      <c r="U309" s="361" t="s">
        <v>63</v>
      </c>
      <c r="V309" s="344" t="s">
        <v>2589</v>
      </c>
      <c r="W309" s="433" t="s">
        <v>63</v>
      </c>
      <c r="X309" s="433" t="s">
        <v>63</v>
      </c>
      <c r="Y309" s="361">
        <v>2019</v>
      </c>
      <c r="Z309" s="361" t="s">
        <v>1808</v>
      </c>
      <c r="AA309" s="345" t="s">
        <v>2690</v>
      </c>
      <c r="AB309" s="361" t="str">
        <f t="shared" si="33"/>
        <v/>
      </c>
      <c r="AC309" s="433" t="s">
        <v>63</v>
      </c>
      <c r="AD309" s="433" t="s">
        <v>63</v>
      </c>
      <c r="AE309" s="433" t="s">
        <v>63</v>
      </c>
      <c r="AF309" s="433" t="s">
        <v>63</v>
      </c>
      <c r="AG309" s="361" t="s">
        <v>62</v>
      </c>
      <c r="AH309" s="361" t="s">
        <v>49</v>
      </c>
      <c r="AI309" s="361" t="s">
        <v>49</v>
      </c>
      <c r="AJ309" s="361" t="s">
        <v>49</v>
      </c>
      <c r="AK309" s="361" t="s">
        <v>63</v>
      </c>
      <c r="AL309" s="361" t="s">
        <v>63</v>
      </c>
      <c r="AM309" s="361" t="s">
        <v>63</v>
      </c>
      <c r="AN309" s="361" t="s">
        <v>63</v>
      </c>
      <c r="AO309" s="361" t="s">
        <v>63</v>
      </c>
      <c r="AP309" s="361" t="s">
        <v>63</v>
      </c>
      <c r="AQ309" s="361" t="s">
        <v>63</v>
      </c>
      <c r="AR309" s="361" t="s">
        <v>63</v>
      </c>
      <c r="AS309" s="361" t="s">
        <v>63</v>
      </c>
      <c r="AT309" s="361" t="s">
        <v>63</v>
      </c>
      <c r="AU309" s="361" t="s">
        <v>63</v>
      </c>
      <c r="AV309" s="361" t="s">
        <v>63</v>
      </c>
      <c r="AW309" s="361" t="s">
        <v>63</v>
      </c>
      <c r="AX309" s="361" t="str">
        <f t="shared" si="34"/>
        <v xml:space="preserve">SEX, AGE, RESIDENCE, WEALTH, </v>
      </c>
      <c r="AZ309" s="344" t="e">
        <f>INDEX('Standard Outcome Indicators'!$C$2:$C$900,MATCH(AY309,'Standard Outcome Indicators'!$B$2:$B$708,0))</f>
        <v>#N/A</v>
      </c>
      <c r="BA309" s="344" t="e">
        <f>INDEX('Standard Outcome Indicators'!$F$2:$F$900,MATCH(AY309,'Standard Outcome Indicators'!$B$2:$B$708,0))</f>
        <v>#N/A</v>
      </c>
      <c r="BB309" s="344" t="e">
        <f>INDEX('Standard Outcome Indicators'!$H$2:$H$900,MATCH(AY309,'Standard Outcome Indicators'!$B$2:$B$708,0))</f>
        <v>#N/A</v>
      </c>
      <c r="BC309" s="344" t="e">
        <f>INDEX('Standard Outcome Indicators'!$Q$2:$Q$900,MATCH(AY309,'Standard Outcome Indicators'!$B$2:$B$708,0))</f>
        <v>#N/A</v>
      </c>
      <c r="BD309" s="344" t="e">
        <f>INDEX('Standard Outcome Indicators'!$R$2:$R$900,MATCH(AY309,'Standard Outcome Indicators'!$B$2:$B$708,0))</f>
        <v>#N/A</v>
      </c>
      <c r="BE309" s="344" t="e">
        <f>INDEX('Standard Outcome Indicators'!$S$2:$S$900,MATCH(AY309,'Standard Outcome Indicators'!$B$2:$B$708,0))</f>
        <v>#N/A</v>
      </c>
      <c r="BF309" s="344" t="e">
        <f>INDEX('Standard Outcome Indicators'!$T$2:$T$900,MATCH(AY309,'Standard Outcome Indicators'!$B$2:$B$708,0))</f>
        <v>#N/A</v>
      </c>
      <c r="BG309" s="344" t="e">
        <f>INDEX('Standard Outcome Indicators'!$U$2:$U$900,MATCH(AY309,'Standard Outcome Indicators'!$B$2:$B$708,0))</f>
        <v>#N/A</v>
      </c>
    </row>
    <row r="310" spans="1:59" ht="275.25">
      <c r="A310" s="392" t="s">
        <v>2587</v>
      </c>
      <c r="B310" s="395" t="s">
        <v>2588</v>
      </c>
      <c r="C310" s="346" t="s">
        <v>2691</v>
      </c>
      <c r="D310" s="438" t="s">
        <v>2692</v>
      </c>
      <c r="E310" s="345" t="s">
        <v>2693</v>
      </c>
      <c r="F310" s="433"/>
      <c r="G310" s="433"/>
      <c r="H310" s="433"/>
      <c r="I310" s="478" t="e">
        <v>#N/A</v>
      </c>
      <c r="J310" s="478" t="e">
        <v>#N/A</v>
      </c>
      <c r="K310" s="478" t="e">
        <v>#N/A</v>
      </c>
      <c r="L310" s="478" t="e">
        <v>#N/A</v>
      </c>
      <c r="M310" s="478" t="e">
        <v>#N/A</v>
      </c>
      <c r="N310" s="478"/>
      <c r="O310" s="345"/>
      <c r="P310" s="345" t="str">
        <f t="shared" si="32"/>
        <v/>
      </c>
      <c r="R310" s="345"/>
      <c r="S310" s="433" t="str">
        <f t="shared" si="30"/>
        <v/>
      </c>
      <c r="T310" s="361" t="s">
        <v>245</v>
      </c>
      <c r="U310" s="361" t="s">
        <v>63</v>
      </c>
      <c r="V310" s="344" t="s">
        <v>2589</v>
      </c>
      <c r="W310" s="433" t="s">
        <v>63</v>
      </c>
      <c r="X310" s="433" t="s">
        <v>63</v>
      </c>
      <c r="Y310" s="361">
        <v>2019</v>
      </c>
      <c r="Z310" s="361" t="s">
        <v>1808</v>
      </c>
      <c r="AA310" s="345" t="s">
        <v>2690</v>
      </c>
      <c r="AB310" s="361" t="str">
        <f t="shared" si="33"/>
        <v/>
      </c>
      <c r="AC310" s="433" t="s">
        <v>63</v>
      </c>
      <c r="AD310" s="433" t="s">
        <v>63</v>
      </c>
      <c r="AE310" s="433" t="s">
        <v>63</v>
      </c>
      <c r="AF310" s="433" t="s">
        <v>63</v>
      </c>
      <c r="AG310" s="361" t="s">
        <v>62</v>
      </c>
      <c r="AH310" s="361" t="s">
        <v>49</v>
      </c>
      <c r="AI310" s="361" t="s">
        <v>49</v>
      </c>
      <c r="AJ310" s="361" t="s">
        <v>49</v>
      </c>
      <c r="AK310" s="361" t="s">
        <v>63</v>
      </c>
      <c r="AL310" s="361" t="s">
        <v>63</v>
      </c>
      <c r="AM310" s="361" t="s">
        <v>63</v>
      </c>
      <c r="AN310" s="361" t="s">
        <v>63</v>
      </c>
      <c r="AO310" s="361" t="s">
        <v>63</v>
      </c>
      <c r="AP310" s="361" t="s">
        <v>63</v>
      </c>
      <c r="AQ310" s="361" t="s">
        <v>63</v>
      </c>
      <c r="AR310" s="361" t="s">
        <v>63</v>
      </c>
      <c r="AS310" s="361" t="s">
        <v>63</v>
      </c>
      <c r="AT310" s="361" t="s">
        <v>63</v>
      </c>
      <c r="AU310" s="361" t="s">
        <v>63</v>
      </c>
      <c r="AV310" s="361" t="s">
        <v>63</v>
      </c>
      <c r="AW310" s="361" t="s">
        <v>63</v>
      </c>
      <c r="AX310" s="361" t="str">
        <f t="shared" si="34"/>
        <v xml:space="preserve">SEX, AGE, RESIDENCE, WEALTH, </v>
      </c>
      <c r="AZ310" s="344" t="e">
        <f>INDEX('Standard Outcome Indicators'!$C$2:$C$900,MATCH(AY310,'Standard Outcome Indicators'!$B$2:$B$708,0))</f>
        <v>#N/A</v>
      </c>
      <c r="BA310" s="344" t="e">
        <f>INDEX('Standard Outcome Indicators'!$F$2:$F$900,MATCH(AY310,'Standard Outcome Indicators'!$B$2:$B$708,0))</f>
        <v>#N/A</v>
      </c>
      <c r="BB310" s="344" t="e">
        <f>INDEX('Standard Outcome Indicators'!$H$2:$H$900,MATCH(AY310,'Standard Outcome Indicators'!$B$2:$B$708,0))</f>
        <v>#N/A</v>
      </c>
      <c r="BC310" s="344" t="e">
        <f>INDEX('Standard Outcome Indicators'!$Q$2:$Q$900,MATCH(AY310,'Standard Outcome Indicators'!$B$2:$B$708,0))</f>
        <v>#N/A</v>
      </c>
      <c r="BD310" s="344" t="e">
        <f>INDEX('Standard Outcome Indicators'!$R$2:$R$900,MATCH(AY310,'Standard Outcome Indicators'!$B$2:$B$708,0))</f>
        <v>#N/A</v>
      </c>
      <c r="BE310" s="344" t="e">
        <f>INDEX('Standard Outcome Indicators'!$S$2:$S$900,MATCH(AY310,'Standard Outcome Indicators'!$B$2:$B$708,0))</f>
        <v>#N/A</v>
      </c>
      <c r="BF310" s="344" t="e">
        <f>INDEX('Standard Outcome Indicators'!$T$2:$T$900,MATCH(AY310,'Standard Outcome Indicators'!$B$2:$B$708,0))</f>
        <v>#N/A</v>
      </c>
      <c r="BG310" s="344" t="e">
        <f>INDEX('Standard Outcome Indicators'!$U$2:$U$900,MATCH(AY310,'Standard Outcome Indicators'!$B$2:$B$708,0))</f>
        <v>#N/A</v>
      </c>
    </row>
    <row r="311" spans="1:59" ht="275.25">
      <c r="A311" s="392" t="s">
        <v>2587</v>
      </c>
      <c r="B311" s="395" t="s">
        <v>2588</v>
      </c>
      <c r="C311" s="346" t="s">
        <v>2694</v>
      </c>
      <c r="D311" s="438" t="s">
        <v>2695</v>
      </c>
      <c r="E311" s="345" t="s">
        <v>2696</v>
      </c>
      <c r="F311" s="433"/>
      <c r="G311" s="433"/>
      <c r="H311" s="433"/>
      <c r="I311" s="478" t="e">
        <v>#N/A</v>
      </c>
      <c r="J311" s="478" t="e">
        <v>#N/A</v>
      </c>
      <c r="K311" s="478" t="e">
        <v>#N/A</v>
      </c>
      <c r="L311" s="478" t="e">
        <v>#N/A</v>
      </c>
      <c r="M311" s="478" t="e">
        <v>#N/A</v>
      </c>
      <c r="N311" s="478"/>
      <c r="O311" s="345"/>
      <c r="P311" s="345" t="str">
        <f t="shared" si="32"/>
        <v/>
      </c>
      <c r="R311" s="345"/>
      <c r="S311" s="433" t="str">
        <f t="shared" si="30"/>
        <v/>
      </c>
      <c r="T311" s="361" t="s">
        <v>245</v>
      </c>
      <c r="U311" s="361" t="s">
        <v>63</v>
      </c>
      <c r="V311" s="344" t="s">
        <v>2589</v>
      </c>
      <c r="W311" s="433" t="s">
        <v>63</v>
      </c>
      <c r="X311" s="433" t="s">
        <v>63</v>
      </c>
      <c r="Y311" s="361">
        <v>2019</v>
      </c>
      <c r="Z311" s="361" t="s">
        <v>1808</v>
      </c>
      <c r="AA311" s="345" t="s">
        <v>2697</v>
      </c>
      <c r="AB311" s="361" t="str">
        <f t="shared" si="33"/>
        <v/>
      </c>
      <c r="AC311" s="433" t="s">
        <v>63</v>
      </c>
      <c r="AD311" s="433" t="s">
        <v>63</v>
      </c>
      <c r="AE311" s="433" t="s">
        <v>63</v>
      </c>
      <c r="AF311" s="433" t="s">
        <v>63</v>
      </c>
      <c r="AG311" s="361" t="s">
        <v>49</v>
      </c>
      <c r="AH311" s="361" t="s">
        <v>49</v>
      </c>
      <c r="AI311" s="361" t="s">
        <v>49</v>
      </c>
      <c r="AJ311" s="361" t="s">
        <v>49</v>
      </c>
      <c r="AK311" s="361" t="s">
        <v>63</v>
      </c>
      <c r="AL311" s="361" t="s">
        <v>63</v>
      </c>
      <c r="AM311" s="361" t="s">
        <v>63</v>
      </c>
      <c r="AN311" s="361" t="s">
        <v>63</v>
      </c>
      <c r="AO311" s="361" t="s">
        <v>63</v>
      </c>
      <c r="AP311" s="361" t="s">
        <v>63</v>
      </c>
      <c r="AQ311" s="361" t="s">
        <v>63</v>
      </c>
      <c r="AR311" s="361" t="s">
        <v>63</v>
      </c>
      <c r="AS311" s="361" t="s">
        <v>63</v>
      </c>
      <c r="AT311" s="361" t="s">
        <v>63</v>
      </c>
      <c r="AU311" s="361" t="s">
        <v>63</v>
      </c>
      <c r="AV311" s="361" t="s">
        <v>63</v>
      </c>
      <c r="AW311" s="361" t="s">
        <v>63</v>
      </c>
      <c r="AX311" s="361" t="str">
        <f t="shared" si="34"/>
        <v xml:space="preserve">SEX, AGE, RESIDENCE, WEALTH, </v>
      </c>
      <c r="AZ311" s="344" t="e">
        <f>INDEX('Standard Outcome Indicators'!$C$2:$C$900,MATCH(AY311,'Standard Outcome Indicators'!$B$2:$B$708,0))</f>
        <v>#N/A</v>
      </c>
      <c r="BA311" s="344" t="e">
        <f>INDEX('Standard Outcome Indicators'!$F$2:$F$900,MATCH(AY311,'Standard Outcome Indicators'!$B$2:$B$708,0))</f>
        <v>#N/A</v>
      </c>
      <c r="BB311" s="344" t="e">
        <f>INDEX('Standard Outcome Indicators'!$H$2:$H$900,MATCH(AY311,'Standard Outcome Indicators'!$B$2:$B$708,0))</f>
        <v>#N/A</v>
      </c>
      <c r="BC311" s="344" t="e">
        <f>INDEX('Standard Outcome Indicators'!$Q$2:$Q$900,MATCH(AY311,'Standard Outcome Indicators'!$B$2:$B$708,0))</f>
        <v>#N/A</v>
      </c>
      <c r="BD311" s="344" t="e">
        <f>INDEX('Standard Outcome Indicators'!$R$2:$R$900,MATCH(AY311,'Standard Outcome Indicators'!$B$2:$B$708,0))</f>
        <v>#N/A</v>
      </c>
      <c r="BE311" s="344" t="e">
        <f>INDEX('Standard Outcome Indicators'!$S$2:$S$900,MATCH(AY311,'Standard Outcome Indicators'!$B$2:$B$708,0))</f>
        <v>#N/A</v>
      </c>
      <c r="BF311" s="344" t="e">
        <f>INDEX('Standard Outcome Indicators'!$T$2:$T$900,MATCH(AY311,'Standard Outcome Indicators'!$B$2:$B$708,0))</f>
        <v>#N/A</v>
      </c>
      <c r="BG311" s="344" t="e">
        <f>INDEX('Standard Outcome Indicators'!$U$2:$U$900,MATCH(AY311,'Standard Outcome Indicators'!$B$2:$B$708,0))</f>
        <v>#N/A</v>
      </c>
    </row>
    <row r="312" spans="1:59" ht="275.25">
      <c r="A312" s="392" t="s">
        <v>2587</v>
      </c>
      <c r="B312" s="395" t="s">
        <v>2588</v>
      </c>
      <c r="C312" s="346" t="s">
        <v>2698</v>
      </c>
      <c r="D312" s="438" t="s">
        <v>2699</v>
      </c>
      <c r="E312" s="345" t="s">
        <v>2700</v>
      </c>
      <c r="F312" s="433"/>
      <c r="G312" s="433"/>
      <c r="H312" s="433"/>
      <c r="I312" s="478" t="e">
        <v>#N/A</v>
      </c>
      <c r="J312" s="478" t="e">
        <v>#N/A</v>
      </c>
      <c r="K312" s="478" t="e">
        <v>#N/A</v>
      </c>
      <c r="L312" s="478" t="e">
        <v>#N/A</v>
      </c>
      <c r="M312" s="478" t="e">
        <v>#N/A</v>
      </c>
      <c r="N312" s="478"/>
      <c r="O312" s="345"/>
      <c r="P312" s="345" t="str">
        <f t="shared" si="32"/>
        <v/>
      </c>
      <c r="R312" s="345"/>
      <c r="S312" s="433" t="str">
        <f t="shared" si="30"/>
        <v/>
      </c>
      <c r="T312" s="361" t="s">
        <v>245</v>
      </c>
      <c r="U312" s="361" t="s">
        <v>63</v>
      </c>
      <c r="V312" s="344" t="s">
        <v>2589</v>
      </c>
      <c r="W312" s="433" t="s">
        <v>63</v>
      </c>
      <c r="X312" s="433" t="s">
        <v>63</v>
      </c>
      <c r="Y312" s="361">
        <v>2019</v>
      </c>
      <c r="Z312" s="361" t="s">
        <v>1808</v>
      </c>
      <c r="AA312" s="345" t="s">
        <v>2701</v>
      </c>
      <c r="AB312" s="361" t="str">
        <f t="shared" si="33"/>
        <v/>
      </c>
      <c r="AC312" s="433" t="s">
        <v>63</v>
      </c>
      <c r="AD312" s="433" t="s">
        <v>63</v>
      </c>
      <c r="AE312" s="433" t="s">
        <v>63</v>
      </c>
      <c r="AF312" s="433" t="s">
        <v>63</v>
      </c>
      <c r="AG312" s="361" t="s">
        <v>62</v>
      </c>
      <c r="AH312" s="361" t="s">
        <v>49</v>
      </c>
      <c r="AI312" s="361" t="s">
        <v>49</v>
      </c>
      <c r="AJ312" s="361" t="s">
        <v>49</v>
      </c>
      <c r="AK312" s="361" t="s">
        <v>63</v>
      </c>
      <c r="AL312" s="361" t="s">
        <v>63</v>
      </c>
      <c r="AM312" s="361" t="s">
        <v>63</v>
      </c>
      <c r="AN312" s="361" t="s">
        <v>63</v>
      </c>
      <c r="AO312" s="361" t="s">
        <v>63</v>
      </c>
      <c r="AP312" s="361" t="s">
        <v>63</v>
      </c>
      <c r="AQ312" s="361" t="s">
        <v>63</v>
      </c>
      <c r="AR312" s="361" t="s">
        <v>63</v>
      </c>
      <c r="AS312" s="361" t="s">
        <v>63</v>
      </c>
      <c r="AT312" s="361" t="s">
        <v>63</v>
      </c>
      <c r="AU312" s="361" t="s">
        <v>63</v>
      </c>
      <c r="AV312" s="361" t="s">
        <v>63</v>
      </c>
      <c r="AW312" s="361" t="s">
        <v>63</v>
      </c>
      <c r="AX312" s="361" t="str">
        <f t="shared" si="34"/>
        <v xml:space="preserve">SEX, AGE, RESIDENCE, WEALTH, </v>
      </c>
      <c r="AZ312" s="344" t="e">
        <f>INDEX('Standard Outcome Indicators'!$C$2:$C$900,MATCH(AY312,'Standard Outcome Indicators'!$B$2:$B$708,0))</f>
        <v>#N/A</v>
      </c>
      <c r="BA312" s="344" t="e">
        <f>INDEX('Standard Outcome Indicators'!$F$2:$F$900,MATCH(AY312,'Standard Outcome Indicators'!$B$2:$B$708,0))</f>
        <v>#N/A</v>
      </c>
      <c r="BB312" s="344" t="e">
        <f>INDEX('Standard Outcome Indicators'!$H$2:$H$900,MATCH(AY312,'Standard Outcome Indicators'!$B$2:$B$708,0))</f>
        <v>#N/A</v>
      </c>
      <c r="BC312" s="344" t="e">
        <f>INDEX('Standard Outcome Indicators'!$Q$2:$Q$900,MATCH(AY312,'Standard Outcome Indicators'!$B$2:$B$708,0))</f>
        <v>#N/A</v>
      </c>
      <c r="BD312" s="344" t="e">
        <f>INDEX('Standard Outcome Indicators'!$R$2:$R$900,MATCH(AY312,'Standard Outcome Indicators'!$B$2:$B$708,0))</f>
        <v>#N/A</v>
      </c>
      <c r="BE312" s="344" t="e">
        <f>INDEX('Standard Outcome Indicators'!$S$2:$S$900,MATCH(AY312,'Standard Outcome Indicators'!$B$2:$B$708,0))</f>
        <v>#N/A</v>
      </c>
      <c r="BF312" s="344" t="e">
        <f>INDEX('Standard Outcome Indicators'!$T$2:$T$900,MATCH(AY312,'Standard Outcome Indicators'!$B$2:$B$708,0))</f>
        <v>#N/A</v>
      </c>
      <c r="BG312" s="344" t="e">
        <f>INDEX('Standard Outcome Indicators'!$U$2:$U$900,MATCH(AY312,'Standard Outcome Indicators'!$B$2:$B$708,0))</f>
        <v>#N/A</v>
      </c>
    </row>
    <row r="313" spans="1:59" ht="275.25">
      <c r="A313" s="392" t="s">
        <v>2587</v>
      </c>
      <c r="B313" s="395" t="s">
        <v>2588</v>
      </c>
      <c r="C313" s="346" t="s">
        <v>2702</v>
      </c>
      <c r="D313" s="438" t="s">
        <v>2703</v>
      </c>
      <c r="E313" s="345" t="s">
        <v>2704</v>
      </c>
      <c r="F313" s="433"/>
      <c r="G313" s="433"/>
      <c r="H313" s="433"/>
      <c r="I313" s="478" t="e">
        <v>#N/A</v>
      </c>
      <c r="J313" s="478" t="e">
        <v>#N/A</v>
      </c>
      <c r="K313" s="478" t="e">
        <v>#N/A</v>
      </c>
      <c r="L313" s="478" t="e">
        <v>#N/A</v>
      </c>
      <c r="M313" s="478" t="e">
        <v>#N/A</v>
      </c>
      <c r="N313" s="478"/>
      <c r="O313" s="345"/>
      <c r="P313" s="345" t="str">
        <f t="shared" si="32"/>
        <v/>
      </c>
      <c r="R313" s="345"/>
      <c r="S313" s="433" t="str">
        <f t="shared" si="30"/>
        <v/>
      </c>
      <c r="T313" s="361" t="s">
        <v>245</v>
      </c>
      <c r="U313" s="361" t="s">
        <v>63</v>
      </c>
      <c r="V313" s="344" t="s">
        <v>2589</v>
      </c>
      <c r="W313" s="433" t="s">
        <v>63</v>
      </c>
      <c r="X313" s="433" t="s">
        <v>63</v>
      </c>
      <c r="Y313" s="361">
        <v>2019</v>
      </c>
      <c r="Z313" s="361" t="s">
        <v>1808</v>
      </c>
      <c r="AA313" s="345" t="s">
        <v>2701</v>
      </c>
      <c r="AB313" s="361" t="str">
        <f t="shared" si="33"/>
        <v/>
      </c>
      <c r="AC313" s="433" t="s">
        <v>63</v>
      </c>
      <c r="AD313" s="433" t="s">
        <v>63</v>
      </c>
      <c r="AE313" s="433" t="s">
        <v>63</v>
      </c>
      <c r="AF313" s="433" t="s">
        <v>63</v>
      </c>
      <c r="AG313" s="361" t="s">
        <v>62</v>
      </c>
      <c r="AH313" s="361" t="s">
        <v>49</v>
      </c>
      <c r="AI313" s="361" t="s">
        <v>49</v>
      </c>
      <c r="AJ313" s="361" t="s">
        <v>49</v>
      </c>
      <c r="AK313" s="361" t="s">
        <v>63</v>
      </c>
      <c r="AL313" s="361" t="s">
        <v>63</v>
      </c>
      <c r="AM313" s="361" t="s">
        <v>63</v>
      </c>
      <c r="AN313" s="361" t="s">
        <v>63</v>
      </c>
      <c r="AO313" s="361" t="s">
        <v>63</v>
      </c>
      <c r="AP313" s="361" t="s">
        <v>63</v>
      </c>
      <c r="AQ313" s="361" t="s">
        <v>63</v>
      </c>
      <c r="AR313" s="361" t="s">
        <v>63</v>
      </c>
      <c r="AS313" s="361" t="s">
        <v>63</v>
      </c>
      <c r="AT313" s="361" t="s">
        <v>63</v>
      </c>
      <c r="AU313" s="361" t="s">
        <v>63</v>
      </c>
      <c r="AV313" s="361" t="s">
        <v>63</v>
      </c>
      <c r="AW313" s="361" t="s">
        <v>63</v>
      </c>
      <c r="AX313" s="361" t="str">
        <f t="shared" si="34"/>
        <v xml:space="preserve">SEX, AGE, RESIDENCE, WEALTH, </v>
      </c>
      <c r="AZ313" s="344" t="e">
        <f>INDEX('Standard Outcome Indicators'!$C$2:$C$900,MATCH(AY313,'Standard Outcome Indicators'!$B$2:$B$708,0))</f>
        <v>#N/A</v>
      </c>
      <c r="BA313" s="344" t="e">
        <f>INDEX('Standard Outcome Indicators'!$F$2:$F$900,MATCH(AY313,'Standard Outcome Indicators'!$B$2:$B$708,0))</f>
        <v>#N/A</v>
      </c>
      <c r="BB313" s="344" t="e">
        <f>INDEX('Standard Outcome Indicators'!$H$2:$H$900,MATCH(AY313,'Standard Outcome Indicators'!$B$2:$B$708,0))</f>
        <v>#N/A</v>
      </c>
      <c r="BC313" s="344" t="e">
        <f>INDEX('Standard Outcome Indicators'!$Q$2:$Q$900,MATCH(AY313,'Standard Outcome Indicators'!$B$2:$B$708,0))</f>
        <v>#N/A</v>
      </c>
      <c r="BD313" s="344" t="e">
        <f>INDEX('Standard Outcome Indicators'!$R$2:$R$900,MATCH(AY313,'Standard Outcome Indicators'!$B$2:$B$708,0))</f>
        <v>#N/A</v>
      </c>
      <c r="BE313" s="344" t="e">
        <f>INDEX('Standard Outcome Indicators'!$S$2:$S$900,MATCH(AY313,'Standard Outcome Indicators'!$B$2:$B$708,0))</f>
        <v>#N/A</v>
      </c>
      <c r="BF313" s="344" t="e">
        <f>INDEX('Standard Outcome Indicators'!$T$2:$T$900,MATCH(AY313,'Standard Outcome Indicators'!$B$2:$B$708,0))</f>
        <v>#N/A</v>
      </c>
      <c r="BG313" s="344" t="e">
        <f>INDEX('Standard Outcome Indicators'!$U$2:$U$900,MATCH(AY313,'Standard Outcome Indicators'!$B$2:$B$708,0))</f>
        <v>#N/A</v>
      </c>
    </row>
    <row r="314" spans="1:59" ht="275.25">
      <c r="A314" s="392" t="s">
        <v>2587</v>
      </c>
      <c r="B314" s="395" t="s">
        <v>2588</v>
      </c>
      <c r="C314" s="346" t="s">
        <v>2705</v>
      </c>
      <c r="D314" s="438" t="s">
        <v>2706</v>
      </c>
      <c r="E314" s="345" t="s">
        <v>2707</v>
      </c>
      <c r="F314" s="433"/>
      <c r="G314" s="433"/>
      <c r="H314" s="433"/>
      <c r="I314" s="478" t="e">
        <v>#N/A</v>
      </c>
      <c r="J314" s="478" t="e">
        <v>#N/A</v>
      </c>
      <c r="K314" s="478" t="e">
        <v>#N/A</v>
      </c>
      <c r="L314" s="478" t="e">
        <v>#N/A</v>
      </c>
      <c r="M314" s="478" t="e">
        <v>#N/A</v>
      </c>
      <c r="N314" s="478"/>
      <c r="O314" s="345"/>
      <c r="P314" s="345" t="str">
        <f t="shared" si="32"/>
        <v/>
      </c>
      <c r="R314" s="345"/>
      <c r="S314" s="433" t="str">
        <f t="shared" si="30"/>
        <v/>
      </c>
      <c r="T314" s="361" t="s">
        <v>245</v>
      </c>
      <c r="U314" s="361" t="s">
        <v>63</v>
      </c>
      <c r="V314" s="344" t="s">
        <v>2589</v>
      </c>
      <c r="W314" s="433" t="s">
        <v>63</v>
      </c>
      <c r="X314" s="433" t="s">
        <v>63</v>
      </c>
      <c r="Y314" s="361">
        <v>2019</v>
      </c>
      <c r="Z314" s="361" t="s">
        <v>1808</v>
      </c>
      <c r="AA314" s="345" t="s">
        <v>2708</v>
      </c>
      <c r="AB314" s="361" t="str">
        <f t="shared" si="33"/>
        <v/>
      </c>
      <c r="AC314" s="433" t="s">
        <v>63</v>
      </c>
      <c r="AD314" s="433" t="s">
        <v>63</v>
      </c>
      <c r="AE314" s="433" t="s">
        <v>63</v>
      </c>
      <c r="AF314" s="433" t="s">
        <v>63</v>
      </c>
      <c r="AG314" s="361" t="s">
        <v>49</v>
      </c>
      <c r="AH314" s="361" t="s">
        <v>49</v>
      </c>
      <c r="AI314" s="361" t="s">
        <v>49</v>
      </c>
      <c r="AJ314" s="361" t="s">
        <v>49</v>
      </c>
      <c r="AK314" s="361" t="s">
        <v>63</v>
      </c>
      <c r="AL314" s="361" t="s">
        <v>63</v>
      </c>
      <c r="AM314" s="361" t="s">
        <v>63</v>
      </c>
      <c r="AN314" s="361" t="s">
        <v>63</v>
      </c>
      <c r="AO314" s="361" t="s">
        <v>63</v>
      </c>
      <c r="AP314" s="361" t="s">
        <v>63</v>
      </c>
      <c r="AQ314" s="361" t="s">
        <v>63</v>
      </c>
      <c r="AR314" s="361" t="s">
        <v>63</v>
      </c>
      <c r="AS314" s="361" t="s">
        <v>63</v>
      </c>
      <c r="AT314" s="361" t="s">
        <v>63</v>
      </c>
      <c r="AU314" s="361" t="s">
        <v>63</v>
      </c>
      <c r="AV314" s="361" t="s">
        <v>63</v>
      </c>
      <c r="AW314" s="361" t="s">
        <v>63</v>
      </c>
      <c r="AX314" s="361" t="str">
        <f t="shared" si="34"/>
        <v xml:space="preserve">SEX, AGE, RESIDENCE, WEALTH, </v>
      </c>
      <c r="AZ314" s="344" t="e">
        <f>INDEX('Standard Outcome Indicators'!$C$2:$C$900,MATCH(AY314,'Standard Outcome Indicators'!$B$2:$B$708,0))</f>
        <v>#N/A</v>
      </c>
      <c r="BA314" s="344" t="e">
        <f>INDEX('Standard Outcome Indicators'!$F$2:$F$900,MATCH(AY314,'Standard Outcome Indicators'!$B$2:$B$708,0))</f>
        <v>#N/A</v>
      </c>
      <c r="BB314" s="344" t="e">
        <f>INDEX('Standard Outcome Indicators'!$H$2:$H$900,MATCH(AY314,'Standard Outcome Indicators'!$B$2:$B$708,0))</f>
        <v>#N/A</v>
      </c>
      <c r="BC314" s="344" t="e">
        <f>INDEX('Standard Outcome Indicators'!$Q$2:$Q$900,MATCH(AY314,'Standard Outcome Indicators'!$B$2:$B$708,0))</f>
        <v>#N/A</v>
      </c>
      <c r="BD314" s="344" t="e">
        <f>INDEX('Standard Outcome Indicators'!$R$2:$R$900,MATCH(AY314,'Standard Outcome Indicators'!$B$2:$B$708,0))</f>
        <v>#N/A</v>
      </c>
      <c r="BE314" s="344" t="e">
        <f>INDEX('Standard Outcome Indicators'!$S$2:$S$900,MATCH(AY314,'Standard Outcome Indicators'!$B$2:$B$708,0))</f>
        <v>#N/A</v>
      </c>
      <c r="BF314" s="344" t="e">
        <f>INDEX('Standard Outcome Indicators'!$T$2:$T$900,MATCH(AY314,'Standard Outcome Indicators'!$B$2:$B$708,0))</f>
        <v>#N/A</v>
      </c>
      <c r="BG314" s="344" t="e">
        <f>INDEX('Standard Outcome Indicators'!$U$2:$U$900,MATCH(AY314,'Standard Outcome Indicators'!$B$2:$B$708,0))</f>
        <v>#N/A</v>
      </c>
    </row>
    <row r="315" spans="1:59" ht="275.25">
      <c r="A315" s="392" t="s">
        <v>2587</v>
      </c>
      <c r="B315" s="395" t="s">
        <v>2588</v>
      </c>
      <c r="C315" s="346" t="s">
        <v>2709</v>
      </c>
      <c r="D315" s="438" t="s">
        <v>2710</v>
      </c>
      <c r="E315" s="345" t="s">
        <v>2711</v>
      </c>
      <c r="F315" s="433"/>
      <c r="G315" s="433"/>
      <c r="H315" s="433"/>
      <c r="I315" s="478" t="e">
        <v>#N/A</v>
      </c>
      <c r="J315" s="478" t="e">
        <v>#N/A</v>
      </c>
      <c r="K315" s="478" t="e">
        <v>#N/A</v>
      </c>
      <c r="L315" s="478" t="e">
        <v>#N/A</v>
      </c>
      <c r="M315" s="478" t="e">
        <v>#N/A</v>
      </c>
      <c r="N315" s="478"/>
      <c r="O315" s="345"/>
      <c r="P315" s="345" t="str">
        <f t="shared" si="32"/>
        <v/>
      </c>
      <c r="R315" s="345"/>
      <c r="S315" s="433" t="str">
        <f t="shared" si="30"/>
        <v/>
      </c>
      <c r="T315" s="361" t="s">
        <v>245</v>
      </c>
      <c r="U315" s="361" t="s">
        <v>63</v>
      </c>
      <c r="V315" s="344" t="s">
        <v>2589</v>
      </c>
      <c r="W315" s="433" t="s">
        <v>63</v>
      </c>
      <c r="X315" s="433" t="s">
        <v>63</v>
      </c>
      <c r="Y315" s="361">
        <v>2019</v>
      </c>
      <c r="Z315" s="361" t="s">
        <v>1808</v>
      </c>
      <c r="AA315" s="345" t="s">
        <v>2712</v>
      </c>
      <c r="AB315" s="361" t="str">
        <f t="shared" si="33"/>
        <v/>
      </c>
      <c r="AC315" s="433" t="s">
        <v>63</v>
      </c>
      <c r="AD315" s="433" t="s">
        <v>63</v>
      </c>
      <c r="AE315" s="433" t="s">
        <v>63</v>
      </c>
      <c r="AF315" s="433" t="s">
        <v>63</v>
      </c>
      <c r="AG315" s="361" t="s">
        <v>62</v>
      </c>
      <c r="AH315" s="361" t="s">
        <v>49</v>
      </c>
      <c r="AI315" s="361" t="s">
        <v>49</v>
      </c>
      <c r="AJ315" s="361" t="s">
        <v>49</v>
      </c>
      <c r="AK315" s="361" t="s">
        <v>63</v>
      </c>
      <c r="AL315" s="361" t="s">
        <v>63</v>
      </c>
      <c r="AM315" s="361" t="s">
        <v>63</v>
      </c>
      <c r="AN315" s="361" t="s">
        <v>63</v>
      </c>
      <c r="AO315" s="361" t="s">
        <v>63</v>
      </c>
      <c r="AP315" s="361" t="s">
        <v>63</v>
      </c>
      <c r="AQ315" s="361" t="s">
        <v>63</v>
      </c>
      <c r="AR315" s="361" t="s">
        <v>63</v>
      </c>
      <c r="AS315" s="361" t="s">
        <v>63</v>
      </c>
      <c r="AT315" s="361" t="s">
        <v>63</v>
      </c>
      <c r="AU315" s="361" t="s">
        <v>63</v>
      </c>
      <c r="AV315" s="361" t="s">
        <v>63</v>
      </c>
      <c r="AW315" s="361" t="s">
        <v>63</v>
      </c>
      <c r="AX315" s="361" t="str">
        <f t="shared" si="34"/>
        <v xml:space="preserve">SEX, AGE, RESIDENCE, WEALTH, </v>
      </c>
      <c r="AZ315" s="344" t="e">
        <f>INDEX('Standard Outcome Indicators'!$C$2:$C$900,MATCH(AY315,'Standard Outcome Indicators'!$B$2:$B$708,0))</f>
        <v>#N/A</v>
      </c>
      <c r="BA315" s="344" t="e">
        <f>INDEX('Standard Outcome Indicators'!$F$2:$F$900,MATCH(AY315,'Standard Outcome Indicators'!$B$2:$B$708,0))</f>
        <v>#N/A</v>
      </c>
      <c r="BB315" s="344" t="e">
        <f>INDEX('Standard Outcome Indicators'!$H$2:$H$900,MATCH(AY315,'Standard Outcome Indicators'!$B$2:$B$708,0))</f>
        <v>#N/A</v>
      </c>
      <c r="BC315" s="344" t="e">
        <f>INDEX('Standard Outcome Indicators'!$Q$2:$Q$900,MATCH(AY315,'Standard Outcome Indicators'!$B$2:$B$708,0))</f>
        <v>#N/A</v>
      </c>
      <c r="BD315" s="344" t="e">
        <f>INDEX('Standard Outcome Indicators'!$R$2:$R$900,MATCH(AY315,'Standard Outcome Indicators'!$B$2:$B$708,0))</f>
        <v>#N/A</v>
      </c>
      <c r="BE315" s="344" t="e">
        <f>INDEX('Standard Outcome Indicators'!$S$2:$S$900,MATCH(AY315,'Standard Outcome Indicators'!$B$2:$B$708,0))</f>
        <v>#N/A</v>
      </c>
      <c r="BF315" s="344" t="e">
        <f>INDEX('Standard Outcome Indicators'!$T$2:$T$900,MATCH(AY315,'Standard Outcome Indicators'!$B$2:$B$708,0))</f>
        <v>#N/A</v>
      </c>
      <c r="BG315" s="344" t="e">
        <f>INDEX('Standard Outcome Indicators'!$U$2:$U$900,MATCH(AY315,'Standard Outcome Indicators'!$B$2:$B$708,0))</f>
        <v>#N/A</v>
      </c>
    </row>
    <row r="316" spans="1:59" ht="275.25">
      <c r="A316" s="392" t="s">
        <v>2587</v>
      </c>
      <c r="B316" s="395" t="s">
        <v>2588</v>
      </c>
      <c r="C316" s="346" t="s">
        <v>2713</v>
      </c>
      <c r="D316" s="438" t="s">
        <v>2714</v>
      </c>
      <c r="E316" s="345" t="s">
        <v>2715</v>
      </c>
      <c r="F316" s="433"/>
      <c r="G316" s="433"/>
      <c r="H316" s="433"/>
      <c r="I316" s="478" t="e">
        <v>#N/A</v>
      </c>
      <c r="J316" s="478" t="e">
        <v>#N/A</v>
      </c>
      <c r="K316" s="478" t="e">
        <v>#N/A</v>
      </c>
      <c r="L316" s="478" t="e">
        <v>#N/A</v>
      </c>
      <c r="M316" s="478" t="e">
        <v>#N/A</v>
      </c>
      <c r="N316" s="478"/>
      <c r="O316" s="345"/>
      <c r="P316" s="345" t="str">
        <f t="shared" si="32"/>
        <v/>
      </c>
      <c r="R316" s="345"/>
      <c r="S316" s="433" t="str">
        <f t="shared" si="30"/>
        <v/>
      </c>
      <c r="T316" s="361" t="s">
        <v>245</v>
      </c>
      <c r="U316" s="361" t="s">
        <v>63</v>
      </c>
      <c r="V316" s="344" t="s">
        <v>2589</v>
      </c>
      <c r="W316" s="433" t="s">
        <v>63</v>
      </c>
      <c r="X316" s="433" t="s">
        <v>63</v>
      </c>
      <c r="Y316" s="361">
        <v>2019</v>
      </c>
      <c r="Z316" s="361" t="s">
        <v>1808</v>
      </c>
      <c r="AA316" s="345" t="s">
        <v>2712</v>
      </c>
      <c r="AB316" s="361" t="str">
        <f t="shared" si="33"/>
        <v/>
      </c>
      <c r="AC316" s="433" t="s">
        <v>63</v>
      </c>
      <c r="AD316" s="433" t="s">
        <v>63</v>
      </c>
      <c r="AE316" s="433" t="s">
        <v>63</v>
      </c>
      <c r="AF316" s="433" t="s">
        <v>63</v>
      </c>
      <c r="AG316" s="361" t="s">
        <v>62</v>
      </c>
      <c r="AH316" s="361" t="s">
        <v>49</v>
      </c>
      <c r="AI316" s="361" t="s">
        <v>49</v>
      </c>
      <c r="AJ316" s="361" t="s">
        <v>49</v>
      </c>
      <c r="AK316" s="361" t="s">
        <v>63</v>
      </c>
      <c r="AL316" s="361" t="s">
        <v>63</v>
      </c>
      <c r="AM316" s="361" t="s">
        <v>63</v>
      </c>
      <c r="AN316" s="361" t="s">
        <v>63</v>
      </c>
      <c r="AO316" s="361" t="s">
        <v>63</v>
      </c>
      <c r="AP316" s="361" t="s">
        <v>63</v>
      </c>
      <c r="AQ316" s="361" t="s">
        <v>63</v>
      </c>
      <c r="AR316" s="361" t="s">
        <v>63</v>
      </c>
      <c r="AS316" s="361" t="s">
        <v>63</v>
      </c>
      <c r="AT316" s="361" t="s">
        <v>63</v>
      </c>
      <c r="AU316" s="361" t="s">
        <v>63</v>
      </c>
      <c r="AV316" s="361" t="s">
        <v>63</v>
      </c>
      <c r="AW316" s="361" t="s">
        <v>63</v>
      </c>
      <c r="AX316" s="361" t="str">
        <f t="shared" si="34"/>
        <v xml:space="preserve">SEX, AGE, RESIDENCE, WEALTH, </v>
      </c>
      <c r="AZ316" s="344" t="e">
        <f>INDEX('Standard Outcome Indicators'!$C$2:$C$900,MATCH(AY316,'Standard Outcome Indicators'!$B$2:$B$708,0))</f>
        <v>#N/A</v>
      </c>
      <c r="BA316" s="344" t="e">
        <f>INDEX('Standard Outcome Indicators'!$F$2:$F$900,MATCH(AY316,'Standard Outcome Indicators'!$B$2:$B$708,0))</f>
        <v>#N/A</v>
      </c>
      <c r="BB316" s="344" t="e">
        <f>INDEX('Standard Outcome Indicators'!$H$2:$H$900,MATCH(AY316,'Standard Outcome Indicators'!$B$2:$B$708,0))</f>
        <v>#N/A</v>
      </c>
      <c r="BC316" s="344" t="e">
        <f>INDEX('Standard Outcome Indicators'!$Q$2:$Q$900,MATCH(AY316,'Standard Outcome Indicators'!$B$2:$B$708,0))</f>
        <v>#N/A</v>
      </c>
      <c r="BD316" s="344" t="e">
        <f>INDEX('Standard Outcome Indicators'!$R$2:$R$900,MATCH(AY316,'Standard Outcome Indicators'!$B$2:$B$708,0))</f>
        <v>#N/A</v>
      </c>
      <c r="BE316" s="344" t="e">
        <f>INDEX('Standard Outcome Indicators'!$S$2:$S$900,MATCH(AY316,'Standard Outcome Indicators'!$B$2:$B$708,0))</f>
        <v>#N/A</v>
      </c>
      <c r="BF316" s="344" t="e">
        <f>INDEX('Standard Outcome Indicators'!$T$2:$T$900,MATCH(AY316,'Standard Outcome Indicators'!$B$2:$B$708,0))</f>
        <v>#N/A</v>
      </c>
      <c r="BG316" s="344" t="e">
        <f>INDEX('Standard Outcome Indicators'!$U$2:$U$900,MATCH(AY316,'Standard Outcome Indicators'!$B$2:$B$708,0))</f>
        <v>#N/A</v>
      </c>
    </row>
    <row r="317" spans="1:59" ht="275.25">
      <c r="A317" s="392" t="s">
        <v>2587</v>
      </c>
      <c r="B317" s="395" t="s">
        <v>2588</v>
      </c>
      <c r="C317" s="346" t="s">
        <v>2716</v>
      </c>
      <c r="D317" s="438" t="s">
        <v>2717</v>
      </c>
      <c r="E317" s="345" t="s">
        <v>2718</v>
      </c>
      <c r="F317" s="433"/>
      <c r="G317" s="433"/>
      <c r="H317" s="433"/>
      <c r="I317" s="478" t="e">
        <v>#N/A</v>
      </c>
      <c r="J317" s="478" t="e">
        <v>#N/A</v>
      </c>
      <c r="K317" s="478" t="e">
        <v>#N/A</v>
      </c>
      <c r="L317" s="478" t="e">
        <v>#N/A</v>
      </c>
      <c r="M317" s="478" t="e">
        <v>#N/A</v>
      </c>
      <c r="N317" s="478"/>
      <c r="O317" s="345"/>
      <c r="P317" s="345" t="str">
        <f t="shared" si="32"/>
        <v/>
      </c>
      <c r="R317" s="345"/>
      <c r="S317" s="433" t="str">
        <f t="shared" si="30"/>
        <v/>
      </c>
      <c r="T317" s="361" t="s">
        <v>245</v>
      </c>
      <c r="U317" s="361" t="s">
        <v>63</v>
      </c>
      <c r="V317" s="344" t="s">
        <v>2589</v>
      </c>
      <c r="W317" s="433" t="s">
        <v>63</v>
      </c>
      <c r="X317" s="433" t="s">
        <v>63</v>
      </c>
      <c r="Y317" s="361">
        <v>2019</v>
      </c>
      <c r="Z317" s="361" t="s">
        <v>1808</v>
      </c>
      <c r="AA317" s="345" t="s">
        <v>2719</v>
      </c>
      <c r="AB317" s="361" t="str">
        <f t="shared" si="33"/>
        <v/>
      </c>
      <c r="AC317" s="433" t="s">
        <v>63</v>
      </c>
      <c r="AD317" s="433" t="s">
        <v>63</v>
      </c>
      <c r="AE317" s="433" t="s">
        <v>63</v>
      </c>
      <c r="AF317" s="433" t="s">
        <v>63</v>
      </c>
      <c r="AG317" s="361" t="s">
        <v>49</v>
      </c>
      <c r="AH317" s="361" t="s">
        <v>49</v>
      </c>
      <c r="AI317" s="361" t="s">
        <v>49</v>
      </c>
      <c r="AJ317" s="361" t="s">
        <v>49</v>
      </c>
      <c r="AK317" s="361" t="s">
        <v>63</v>
      </c>
      <c r="AL317" s="361" t="s">
        <v>63</v>
      </c>
      <c r="AM317" s="361" t="s">
        <v>63</v>
      </c>
      <c r="AN317" s="361" t="s">
        <v>63</v>
      </c>
      <c r="AO317" s="361" t="s">
        <v>63</v>
      </c>
      <c r="AP317" s="361" t="s">
        <v>63</v>
      </c>
      <c r="AQ317" s="361" t="s">
        <v>63</v>
      </c>
      <c r="AR317" s="361" t="s">
        <v>63</v>
      </c>
      <c r="AS317" s="361" t="s">
        <v>63</v>
      </c>
      <c r="AT317" s="361" t="s">
        <v>63</v>
      </c>
      <c r="AU317" s="361" t="s">
        <v>63</v>
      </c>
      <c r="AV317" s="361" t="s">
        <v>63</v>
      </c>
      <c r="AW317" s="361" t="s">
        <v>63</v>
      </c>
      <c r="AX317" s="361" t="str">
        <f t="shared" si="34"/>
        <v xml:space="preserve">SEX, AGE, RESIDENCE, WEALTH, </v>
      </c>
      <c r="AZ317" s="344" t="e">
        <f>INDEX('Standard Outcome Indicators'!$C$2:$C$900,MATCH(AY317,'Standard Outcome Indicators'!$B$2:$B$708,0))</f>
        <v>#N/A</v>
      </c>
      <c r="BA317" s="344" t="e">
        <f>INDEX('Standard Outcome Indicators'!$F$2:$F$900,MATCH(AY317,'Standard Outcome Indicators'!$B$2:$B$708,0))</f>
        <v>#N/A</v>
      </c>
      <c r="BB317" s="344" t="e">
        <f>INDEX('Standard Outcome Indicators'!$H$2:$H$900,MATCH(AY317,'Standard Outcome Indicators'!$B$2:$B$708,0))</f>
        <v>#N/A</v>
      </c>
      <c r="BC317" s="344" t="e">
        <f>INDEX('Standard Outcome Indicators'!$Q$2:$Q$900,MATCH(AY317,'Standard Outcome Indicators'!$B$2:$B$708,0))</f>
        <v>#N/A</v>
      </c>
      <c r="BD317" s="344" t="e">
        <f>INDEX('Standard Outcome Indicators'!$R$2:$R$900,MATCH(AY317,'Standard Outcome Indicators'!$B$2:$B$708,0))</f>
        <v>#N/A</v>
      </c>
      <c r="BE317" s="344" t="e">
        <f>INDEX('Standard Outcome Indicators'!$S$2:$S$900,MATCH(AY317,'Standard Outcome Indicators'!$B$2:$B$708,0))</f>
        <v>#N/A</v>
      </c>
      <c r="BF317" s="344" t="e">
        <f>INDEX('Standard Outcome Indicators'!$T$2:$T$900,MATCH(AY317,'Standard Outcome Indicators'!$B$2:$B$708,0))</f>
        <v>#N/A</v>
      </c>
      <c r="BG317" s="344" t="e">
        <f>INDEX('Standard Outcome Indicators'!$U$2:$U$900,MATCH(AY317,'Standard Outcome Indicators'!$B$2:$B$708,0))</f>
        <v>#N/A</v>
      </c>
    </row>
    <row r="318" spans="1:59" ht="275.25">
      <c r="A318" s="392" t="s">
        <v>2587</v>
      </c>
      <c r="B318" s="395" t="s">
        <v>2588</v>
      </c>
      <c r="C318" s="346" t="s">
        <v>2720</v>
      </c>
      <c r="D318" s="438" t="s">
        <v>2721</v>
      </c>
      <c r="E318" s="345" t="s">
        <v>2722</v>
      </c>
      <c r="F318" s="433"/>
      <c r="G318" s="433"/>
      <c r="H318" s="433"/>
      <c r="I318" s="478" t="e">
        <v>#N/A</v>
      </c>
      <c r="J318" s="478" t="e">
        <v>#N/A</v>
      </c>
      <c r="K318" s="478" t="e">
        <v>#N/A</v>
      </c>
      <c r="L318" s="478" t="e">
        <v>#N/A</v>
      </c>
      <c r="M318" s="478" t="e">
        <v>#N/A</v>
      </c>
      <c r="N318" s="478"/>
      <c r="O318" s="345"/>
      <c r="P318" s="345" t="str">
        <f t="shared" si="32"/>
        <v/>
      </c>
      <c r="R318" s="345"/>
      <c r="S318" s="433" t="str">
        <f t="shared" si="30"/>
        <v/>
      </c>
      <c r="T318" s="361" t="s">
        <v>245</v>
      </c>
      <c r="U318" s="361" t="s">
        <v>63</v>
      </c>
      <c r="V318" s="344" t="s">
        <v>2589</v>
      </c>
      <c r="W318" s="433" t="s">
        <v>63</v>
      </c>
      <c r="X318" s="433" t="s">
        <v>63</v>
      </c>
      <c r="Y318" s="361">
        <v>2019</v>
      </c>
      <c r="Z318" s="361" t="s">
        <v>1762</v>
      </c>
      <c r="AA318" s="345" t="s">
        <v>2723</v>
      </c>
      <c r="AB318" s="361" t="str">
        <f t="shared" si="33"/>
        <v/>
      </c>
      <c r="AC318" s="433" t="s">
        <v>63</v>
      </c>
      <c r="AD318" s="433" t="s">
        <v>63</v>
      </c>
      <c r="AE318" s="433" t="s">
        <v>63</v>
      </c>
      <c r="AF318" s="433" t="s">
        <v>63</v>
      </c>
      <c r="AG318" s="361" t="s">
        <v>62</v>
      </c>
      <c r="AH318" s="361" t="s">
        <v>49</v>
      </c>
      <c r="AI318" s="361" t="s">
        <v>49</v>
      </c>
      <c r="AJ318" s="361" t="s">
        <v>49</v>
      </c>
      <c r="AK318" s="361" t="s">
        <v>63</v>
      </c>
      <c r="AL318" s="361" t="s">
        <v>63</v>
      </c>
      <c r="AM318" s="361" t="s">
        <v>63</v>
      </c>
      <c r="AN318" s="361" t="s">
        <v>63</v>
      </c>
      <c r="AO318" s="361" t="s">
        <v>63</v>
      </c>
      <c r="AP318" s="361" t="s">
        <v>63</v>
      </c>
      <c r="AQ318" s="361" t="s">
        <v>63</v>
      </c>
      <c r="AR318" s="361" t="s">
        <v>63</v>
      </c>
      <c r="AS318" s="361" t="s">
        <v>63</v>
      </c>
      <c r="AT318" s="361" t="s">
        <v>63</v>
      </c>
      <c r="AU318" s="361" t="s">
        <v>63</v>
      </c>
      <c r="AV318" s="361" t="s">
        <v>63</v>
      </c>
      <c r="AW318" s="361" t="s">
        <v>63</v>
      </c>
      <c r="AX318" s="361" t="str">
        <f t="shared" si="34"/>
        <v xml:space="preserve">SEX, AGE, RESIDENCE, WEALTH, </v>
      </c>
      <c r="AZ318" s="344" t="e">
        <f>INDEX('Standard Outcome Indicators'!$C$2:$C$900,MATCH(AY318,'Standard Outcome Indicators'!$B$2:$B$708,0))</f>
        <v>#N/A</v>
      </c>
      <c r="BA318" s="344" t="e">
        <f>INDEX('Standard Outcome Indicators'!$F$2:$F$900,MATCH(AY318,'Standard Outcome Indicators'!$B$2:$B$708,0))</f>
        <v>#N/A</v>
      </c>
      <c r="BB318" s="344" t="e">
        <f>INDEX('Standard Outcome Indicators'!$H$2:$H$900,MATCH(AY318,'Standard Outcome Indicators'!$B$2:$B$708,0))</f>
        <v>#N/A</v>
      </c>
      <c r="BC318" s="344" t="e">
        <f>INDEX('Standard Outcome Indicators'!$Q$2:$Q$900,MATCH(AY318,'Standard Outcome Indicators'!$B$2:$B$708,0))</f>
        <v>#N/A</v>
      </c>
      <c r="BD318" s="344" t="e">
        <f>INDEX('Standard Outcome Indicators'!$R$2:$R$900,MATCH(AY318,'Standard Outcome Indicators'!$B$2:$B$708,0))</f>
        <v>#N/A</v>
      </c>
      <c r="BE318" s="344" t="e">
        <f>INDEX('Standard Outcome Indicators'!$S$2:$S$900,MATCH(AY318,'Standard Outcome Indicators'!$B$2:$B$708,0))</f>
        <v>#N/A</v>
      </c>
      <c r="BF318" s="344" t="e">
        <f>INDEX('Standard Outcome Indicators'!$T$2:$T$900,MATCH(AY318,'Standard Outcome Indicators'!$B$2:$B$708,0))</f>
        <v>#N/A</v>
      </c>
      <c r="BG318" s="344" t="e">
        <f>INDEX('Standard Outcome Indicators'!$U$2:$U$900,MATCH(AY318,'Standard Outcome Indicators'!$B$2:$B$708,0))</f>
        <v>#N/A</v>
      </c>
    </row>
    <row r="319" spans="1:59" ht="275.25">
      <c r="A319" s="392" t="s">
        <v>2587</v>
      </c>
      <c r="B319" s="395" t="s">
        <v>2588</v>
      </c>
      <c r="C319" s="346" t="s">
        <v>2724</v>
      </c>
      <c r="D319" s="438" t="s">
        <v>2725</v>
      </c>
      <c r="E319" s="345" t="s">
        <v>2726</v>
      </c>
      <c r="F319" s="433"/>
      <c r="G319" s="433"/>
      <c r="H319" s="433"/>
      <c r="I319" s="478" t="e">
        <v>#N/A</v>
      </c>
      <c r="J319" s="478" t="e">
        <v>#N/A</v>
      </c>
      <c r="K319" s="478" t="e">
        <v>#N/A</v>
      </c>
      <c r="L319" s="478" t="e">
        <v>#N/A</v>
      </c>
      <c r="M319" s="478" t="e">
        <v>#N/A</v>
      </c>
      <c r="N319" s="478"/>
      <c r="O319" s="345"/>
      <c r="P319" s="345" t="str">
        <f t="shared" si="32"/>
        <v/>
      </c>
      <c r="R319" s="345"/>
      <c r="S319" s="433" t="str">
        <f t="shared" si="30"/>
        <v/>
      </c>
      <c r="T319" s="361" t="s">
        <v>245</v>
      </c>
      <c r="U319" s="361" t="s">
        <v>63</v>
      </c>
      <c r="V319" s="344" t="s">
        <v>2589</v>
      </c>
      <c r="W319" s="433" t="s">
        <v>63</v>
      </c>
      <c r="X319" s="433" t="s">
        <v>63</v>
      </c>
      <c r="Y319" s="361">
        <v>2019</v>
      </c>
      <c r="Z319" s="361" t="s">
        <v>1808</v>
      </c>
      <c r="AA319" s="345" t="s">
        <v>2727</v>
      </c>
      <c r="AB319" s="361" t="str">
        <f t="shared" si="33"/>
        <v/>
      </c>
      <c r="AC319" s="433" t="s">
        <v>63</v>
      </c>
      <c r="AD319" s="433" t="s">
        <v>63</v>
      </c>
      <c r="AE319" s="433" t="s">
        <v>63</v>
      </c>
      <c r="AF319" s="433" t="s">
        <v>63</v>
      </c>
      <c r="AG319" s="361" t="s">
        <v>62</v>
      </c>
      <c r="AH319" s="361" t="s">
        <v>49</v>
      </c>
      <c r="AI319" s="361" t="s">
        <v>49</v>
      </c>
      <c r="AJ319" s="361" t="s">
        <v>49</v>
      </c>
      <c r="AK319" s="361" t="s">
        <v>63</v>
      </c>
      <c r="AL319" s="361" t="s">
        <v>63</v>
      </c>
      <c r="AM319" s="361" t="s">
        <v>63</v>
      </c>
      <c r="AN319" s="361" t="s">
        <v>63</v>
      </c>
      <c r="AO319" s="361" t="s">
        <v>63</v>
      </c>
      <c r="AP319" s="361" t="s">
        <v>63</v>
      </c>
      <c r="AQ319" s="361" t="s">
        <v>63</v>
      </c>
      <c r="AR319" s="361" t="s">
        <v>63</v>
      </c>
      <c r="AS319" s="361" t="s">
        <v>63</v>
      </c>
      <c r="AT319" s="361" t="s">
        <v>63</v>
      </c>
      <c r="AU319" s="361" t="s">
        <v>63</v>
      </c>
      <c r="AV319" s="361" t="s">
        <v>63</v>
      </c>
      <c r="AW319" s="361" t="s">
        <v>63</v>
      </c>
      <c r="AX319" s="361" t="str">
        <f t="shared" si="34"/>
        <v xml:space="preserve">SEX, AGE, RESIDENCE, WEALTH, </v>
      </c>
      <c r="AZ319" s="344" t="e">
        <f>INDEX('Standard Outcome Indicators'!$C$2:$C$900,MATCH(AY319,'Standard Outcome Indicators'!$B$2:$B$708,0))</f>
        <v>#N/A</v>
      </c>
      <c r="BA319" s="344" t="e">
        <f>INDEX('Standard Outcome Indicators'!$F$2:$F$900,MATCH(AY319,'Standard Outcome Indicators'!$B$2:$B$708,0))</f>
        <v>#N/A</v>
      </c>
      <c r="BB319" s="344" t="e">
        <f>INDEX('Standard Outcome Indicators'!$H$2:$H$900,MATCH(AY319,'Standard Outcome Indicators'!$B$2:$B$708,0))</f>
        <v>#N/A</v>
      </c>
      <c r="BC319" s="344" t="e">
        <f>INDEX('Standard Outcome Indicators'!$Q$2:$Q$900,MATCH(AY319,'Standard Outcome Indicators'!$B$2:$B$708,0))</f>
        <v>#N/A</v>
      </c>
      <c r="BD319" s="344" t="e">
        <f>INDEX('Standard Outcome Indicators'!$R$2:$R$900,MATCH(AY319,'Standard Outcome Indicators'!$B$2:$B$708,0))</f>
        <v>#N/A</v>
      </c>
      <c r="BE319" s="344" t="e">
        <f>INDEX('Standard Outcome Indicators'!$S$2:$S$900,MATCH(AY319,'Standard Outcome Indicators'!$B$2:$B$708,0))</f>
        <v>#N/A</v>
      </c>
      <c r="BF319" s="344" t="e">
        <f>INDEX('Standard Outcome Indicators'!$T$2:$T$900,MATCH(AY319,'Standard Outcome Indicators'!$B$2:$B$708,0))</f>
        <v>#N/A</v>
      </c>
      <c r="BG319" s="344" t="e">
        <f>INDEX('Standard Outcome Indicators'!$U$2:$U$900,MATCH(AY319,'Standard Outcome Indicators'!$B$2:$B$708,0))</f>
        <v>#N/A</v>
      </c>
    </row>
    <row r="320" spans="1:59" ht="275.25">
      <c r="A320" s="392" t="s">
        <v>2587</v>
      </c>
      <c r="B320" s="395" t="s">
        <v>2588</v>
      </c>
      <c r="C320" s="346" t="s">
        <v>2728</v>
      </c>
      <c r="D320" s="438" t="s">
        <v>2729</v>
      </c>
      <c r="E320" s="345" t="s">
        <v>2730</v>
      </c>
      <c r="F320" s="433"/>
      <c r="G320" s="433"/>
      <c r="H320" s="433"/>
      <c r="I320" s="478" t="e">
        <v>#N/A</v>
      </c>
      <c r="J320" s="478" t="e">
        <v>#N/A</v>
      </c>
      <c r="K320" s="478" t="e">
        <v>#N/A</v>
      </c>
      <c r="L320" s="478" t="e">
        <v>#N/A</v>
      </c>
      <c r="M320" s="478" t="e">
        <v>#N/A</v>
      </c>
      <c r="N320" s="478"/>
      <c r="O320" s="345"/>
      <c r="P320" s="345" t="str">
        <f t="shared" si="32"/>
        <v/>
      </c>
      <c r="R320" s="345"/>
      <c r="S320" s="433" t="str">
        <f t="shared" si="30"/>
        <v/>
      </c>
      <c r="T320" s="361" t="s">
        <v>245</v>
      </c>
      <c r="U320" s="361" t="s">
        <v>63</v>
      </c>
      <c r="V320" s="344" t="s">
        <v>2589</v>
      </c>
      <c r="W320" s="433" t="s">
        <v>63</v>
      </c>
      <c r="X320" s="433" t="s">
        <v>63</v>
      </c>
      <c r="Y320" s="361">
        <v>2019</v>
      </c>
      <c r="Z320" s="361" t="s">
        <v>1808</v>
      </c>
      <c r="AA320" s="345" t="s">
        <v>2731</v>
      </c>
      <c r="AB320" s="361" t="str">
        <f t="shared" si="33"/>
        <v/>
      </c>
      <c r="AC320" s="433" t="s">
        <v>63</v>
      </c>
      <c r="AD320" s="433" t="s">
        <v>63</v>
      </c>
      <c r="AE320" s="433" t="s">
        <v>63</v>
      </c>
      <c r="AF320" s="433" t="s">
        <v>63</v>
      </c>
      <c r="AG320" s="361" t="s">
        <v>49</v>
      </c>
      <c r="AH320" s="361" t="s">
        <v>49</v>
      </c>
      <c r="AI320" s="361" t="s">
        <v>49</v>
      </c>
      <c r="AJ320" s="361" t="s">
        <v>49</v>
      </c>
      <c r="AK320" s="361" t="s">
        <v>63</v>
      </c>
      <c r="AL320" s="361" t="s">
        <v>63</v>
      </c>
      <c r="AM320" s="361" t="s">
        <v>63</v>
      </c>
      <c r="AN320" s="361" t="s">
        <v>63</v>
      </c>
      <c r="AO320" s="361" t="s">
        <v>63</v>
      </c>
      <c r="AP320" s="361" t="s">
        <v>63</v>
      </c>
      <c r="AQ320" s="361" t="s">
        <v>63</v>
      </c>
      <c r="AR320" s="361" t="s">
        <v>63</v>
      </c>
      <c r="AS320" s="361" t="s">
        <v>63</v>
      </c>
      <c r="AT320" s="361" t="s">
        <v>63</v>
      </c>
      <c r="AU320" s="361" t="s">
        <v>63</v>
      </c>
      <c r="AV320" s="361" t="s">
        <v>63</v>
      </c>
      <c r="AW320" s="361" t="s">
        <v>63</v>
      </c>
      <c r="AX320" s="361" t="str">
        <f t="shared" si="34"/>
        <v xml:space="preserve">SEX, AGE, RESIDENCE, WEALTH, </v>
      </c>
      <c r="AZ320" s="344" t="e">
        <f>INDEX('Standard Outcome Indicators'!$C$2:$C$900,MATCH(AY320,'Standard Outcome Indicators'!$B$2:$B$708,0))</f>
        <v>#N/A</v>
      </c>
      <c r="BA320" s="344" t="e">
        <f>INDEX('Standard Outcome Indicators'!$F$2:$F$900,MATCH(AY320,'Standard Outcome Indicators'!$B$2:$B$708,0))</f>
        <v>#N/A</v>
      </c>
      <c r="BB320" s="344" t="e">
        <f>INDEX('Standard Outcome Indicators'!$H$2:$H$900,MATCH(AY320,'Standard Outcome Indicators'!$B$2:$B$708,0))</f>
        <v>#N/A</v>
      </c>
      <c r="BC320" s="344" t="e">
        <f>INDEX('Standard Outcome Indicators'!$Q$2:$Q$900,MATCH(AY320,'Standard Outcome Indicators'!$B$2:$B$708,0))</f>
        <v>#N/A</v>
      </c>
      <c r="BD320" s="344" t="e">
        <f>INDEX('Standard Outcome Indicators'!$R$2:$R$900,MATCH(AY320,'Standard Outcome Indicators'!$B$2:$B$708,0))</f>
        <v>#N/A</v>
      </c>
      <c r="BE320" s="344" t="e">
        <f>INDEX('Standard Outcome Indicators'!$S$2:$S$900,MATCH(AY320,'Standard Outcome Indicators'!$B$2:$B$708,0))</f>
        <v>#N/A</v>
      </c>
      <c r="BF320" s="344" t="e">
        <f>INDEX('Standard Outcome Indicators'!$T$2:$T$900,MATCH(AY320,'Standard Outcome Indicators'!$B$2:$B$708,0))</f>
        <v>#N/A</v>
      </c>
      <c r="BG320" s="344" t="e">
        <f>INDEX('Standard Outcome Indicators'!$U$2:$U$900,MATCH(AY320,'Standard Outcome Indicators'!$B$2:$B$708,0))</f>
        <v>#N/A</v>
      </c>
    </row>
    <row r="321" spans="1:59" ht="259.5">
      <c r="A321" s="392" t="s">
        <v>2587</v>
      </c>
      <c r="B321" s="395" t="s">
        <v>2588</v>
      </c>
      <c r="C321" s="346" t="s">
        <v>2732</v>
      </c>
      <c r="D321" s="438" t="s">
        <v>2733</v>
      </c>
      <c r="E321" s="345" t="s">
        <v>2734</v>
      </c>
      <c r="F321" s="433"/>
      <c r="G321" s="433"/>
      <c r="H321" s="433"/>
      <c r="I321" s="478" t="e">
        <v>#N/A</v>
      </c>
      <c r="J321" s="478" t="e">
        <v>#N/A</v>
      </c>
      <c r="K321" s="478" t="e">
        <v>#N/A</v>
      </c>
      <c r="L321" s="478" t="e">
        <v>#N/A</v>
      </c>
      <c r="M321" s="478" t="e">
        <v>#N/A</v>
      </c>
      <c r="N321" s="478"/>
      <c r="O321" s="345"/>
      <c r="P321" s="345" t="str">
        <f t="shared" si="32"/>
        <v/>
      </c>
      <c r="R321" s="345"/>
      <c r="S321" s="433" t="str">
        <f t="shared" si="30"/>
        <v/>
      </c>
      <c r="T321" s="361" t="s">
        <v>245</v>
      </c>
      <c r="U321" s="361" t="s">
        <v>63</v>
      </c>
      <c r="V321" s="344" t="s">
        <v>2589</v>
      </c>
      <c r="W321" s="433" t="s">
        <v>63</v>
      </c>
      <c r="X321" s="433" t="s">
        <v>63</v>
      </c>
      <c r="Y321" s="361">
        <v>2019</v>
      </c>
      <c r="Z321" s="361" t="s">
        <v>1820</v>
      </c>
      <c r="AA321" s="345" t="s">
        <v>2735</v>
      </c>
      <c r="AB321" s="361" t="str">
        <f t="shared" si="33"/>
        <v/>
      </c>
      <c r="AC321" s="433" t="s">
        <v>63</v>
      </c>
      <c r="AD321" s="433" t="s">
        <v>63</v>
      </c>
      <c r="AE321" s="433" t="s">
        <v>63</v>
      </c>
      <c r="AF321" s="433" t="s">
        <v>63</v>
      </c>
      <c r="AG321" s="361" t="s">
        <v>62</v>
      </c>
      <c r="AH321" s="361" t="s">
        <v>49</v>
      </c>
      <c r="AI321" s="361" t="s">
        <v>49</v>
      </c>
      <c r="AJ321" s="361" t="s">
        <v>49</v>
      </c>
      <c r="AK321" s="361" t="s">
        <v>63</v>
      </c>
      <c r="AL321" s="361" t="s">
        <v>63</v>
      </c>
      <c r="AM321" s="361" t="s">
        <v>63</v>
      </c>
      <c r="AN321" s="361" t="s">
        <v>63</v>
      </c>
      <c r="AO321" s="361" t="s">
        <v>63</v>
      </c>
      <c r="AP321" s="361" t="s">
        <v>63</v>
      </c>
      <c r="AQ321" s="361" t="s">
        <v>63</v>
      </c>
      <c r="AR321" s="361" t="s">
        <v>63</v>
      </c>
      <c r="AS321" s="361" t="s">
        <v>63</v>
      </c>
      <c r="AT321" s="361" t="s">
        <v>63</v>
      </c>
      <c r="AU321" s="361" t="s">
        <v>63</v>
      </c>
      <c r="AV321" s="361" t="s">
        <v>63</v>
      </c>
      <c r="AW321" s="361" t="s">
        <v>63</v>
      </c>
      <c r="AX321" s="361" t="str">
        <f t="shared" si="34"/>
        <v xml:space="preserve">SEX, AGE, RESIDENCE, WEALTH, </v>
      </c>
      <c r="AZ321" s="344" t="e">
        <f>INDEX('Standard Outcome Indicators'!$C$2:$C$900,MATCH(AY321,'Standard Outcome Indicators'!$B$2:$B$708,0))</f>
        <v>#N/A</v>
      </c>
      <c r="BA321" s="344" t="e">
        <f>INDEX('Standard Outcome Indicators'!$F$2:$F$900,MATCH(AY321,'Standard Outcome Indicators'!$B$2:$B$708,0))</f>
        <v>#N/A</v>
      </c>
      <c r="BB321" s="344" t="e">
        <f>INDEX('Standard Outcome Indicators'!$H$2:$H$900,MATCH(AY321,'Standard Outcome Indicators'!$B$2:$B$708,0))</f>
        <v>#N/A</v>
      </c>
      <c r="BC321" s="344" t="e">
        <f>INDEX('Standard Outcome Indicators'!$Q$2:$Q$900,MATCH(AY321,'Standard Outcome Indicators'!$B$2:$B$708,0))</f>
        <v>#N/A</v>
      </c>
      <c r="BD321" s="344" t="e">
        <f>INDEX('Standard Outcome Indicators'!$R$2:$R$900,MATCH(AY321,'Standard Outcome Indicators'!$B$2:$B$708,0))</f>
        <v>#N/A</v>
      </c>
      <c r="BE321" s="344" t="e">
        <f>INDEX('Standard Outcome Indicators'!$S$2:$S$900,MATCH(AY321,'Standard Outcome Indicators'!$B$2:$B$708,0))</f>
        <v>#N/A</v>
      </c>
      <c r="BF321" s="344" t="e">
        <f>INDEX('Standard Outcome Indicators'!$T$2:$T$900,MATCH(AY321,'Standard Outcome Indicators'!$B$2:$B$708,0))</f>
        <v>#N/A</v>
      </c>
      <c r="BG321" s="344" t="e">
        <f>INDEX('Standard Outcome Indicators'!$U$2:$U$900,MATCH(AY321,'Standard Outcome Indicators'!$B$2:$B$708,0))</f>
        <v>#N/A</v>
      </c>
    </row>
    <row r="322" spans="1:59" ht="259.5">
      <c r="A322" s="392" t="s">
        <v>2587</v>
      </c>
      <c r="B322" s="395" t="s">
        <v>2588</v>
      </c>
      <c r="C322" s="346" t="s">
        <v>2736</v>
      </c>
      <c r="D322" s="438" t="s">
        <v>2737</v>
      </c>
      <c r="E322" s="345" t="s">
        <v>2738</v>
      </c>
      <c r="F322" s="433"/>
      <c r="G322" s="433"/>
      <c r="H322" s="433"/>
      <c r="I322" s="478" t="e">
        <v>#N/A</v>
      </c>
      <c r="J322" s="478" t="e">
        <v>#N/A</v>
      </c>
      <c r="K322" s="478" t="e">
        <v>#N/A</v>
      </c>
      <c r="L322" s="478" t="e">
        <v>#N/A</v>
      </c>
      <c r="M322" s="478" t="e">
        <v>#N/A</v>
      </c>
      <c r="N322" s="478"/>
      <c r="O322" s="345"/>
      <c r="P322" s="345" t="str">
        <f t="shared" si="32"/>
        <v/>
      </c>
      <c r="R322" s="345"/>
      <c r="S322" s="433" t="str">
        <f t="shared" si="30"/>
        <v/>
      </c>
      <c r="T322" s="361" t="s">
        <v>245</v>
      </c>
      <c r="U322" s="361" t="s">
        <v>63</v>
      </c>
      <c r="V322" s="344" t="s">
        <v>2589</v>
      </c>
      <c r="W322" s="433" t="s">
        <v>63</v>
      </c>
      <c r="X322" s="433" t="s">
        <v>63</v>
      </c>
      <c r="Y322" s="361">
        <v>2019</v>
      </c>
      <c r="Z322" s="361" t="s">
        <v>1820</v>
      </c>
      <c r="AA322" s="345" t="s">
        <v>2735</v>
      </c>
      <c r="AB322" s="361" t="str">
        <f t="shared" si="33"/>
        <v/>
      </c>
      <c r="AC322" s="433" t="s">
        <v>63</v>
      </c>
      <c r="AD322" s="433" t="s">
        <v>63</v>
      </c>
      <c r="AE322" s="433" t="s">
        <v>63</v>
      </c>
      <c r="AF322" s="433" t="s">
        <v>63</v>
      </c>
      <c r="AG322" s="361" t="s">
        <v>62</v>
      </c>
      <c r="AH322" s="361" t="s">
        <v>49</v>
      </c>
      <c r="AI322" s="361" t="s">
        <v>49</v>
      </c>
      <c r="AJ322" s="361" t="s">
        <v>49</v>
      </c>
      <c r="AK322" s="361" t="s">
        <v>63</v>
      </c>
      <c r="AL322" s="361" t="s">
        <v>63</v>
      </c>
      <c r="AM322" s="361" t="s">
        <v>63</v>
      </c>
      <c r="AN322" s="361" t="s">
        <v>63</v>
      </c>
      <c r="AO322" s="361" t="s">
        <v>63</v>
      </c>
      <c r="AP322" s="361" t="s">
        <v>63</v>
      </c>
      <c r="AQ322" s="361" t="s">
        <v>63</v>
      </c>
      <c r="AR322" s="361" t="s">
        <v>63</v>
      </c>
      <c r="AS322" s="361" t="s">
        <v>63</v>
      </c>
      <c r="AT322" s="361" t="s">
        <v>63</v>
      </c>
      <c r="AU322" s="361" t="s">
        <v>63</v>
      </c>
      <c r="AV322" s="361" t="s">
        <v>63</v>
      </c>
      <c r="AW322" s="361" t="s">
        <v>63</v>
      </c>
      <c r="AX322" s="361" t="str">
        <f t="shared" si="34"/>
        <v xml:space="preserve">SEX, AGE, RESIDENCE, WEALTH, </v>
      </c>
      <c r="AZ322" s="344" t="e">
        <f>INDEX('Standard Outcome Indicators'!$C$2:$C$900,MATCH(AY322,'Standard Outcome Indicators'!$B$2:$B$708,0))</f>
        <v>#N/A</v>
      </c>
      <c r="BA322" s="344" t="e">
        <f>INDEX('Standard Outcome Indicators'!$F$2:$F$900,MATCH(AY322,'Standard Outcome Indicators'!$B$2:$B$708,0))</f>
        <v>#N/A</v>
      </c>
      <c r="BB322" s="344" t="e">
        <f>INDEX('Standard Outcome Indicators'!$H$2:$H$900,MATCH(AY322,'Standard Outcome Indicators'!$B$2:$B$708,0))</f>
        <v>#N/A</v>
      </c>
      <c r="BC322" s="344" t="e">
        <f>INDEX('Standard Outcome Indicators'!$Q$2:$Q$900,MATCH(AY322,'Standard Outcome Indicators'!$B$2:$B$708,0))</f>
        <v>#N/A</v>
      </c>
      <c r="BD322" s="344" t="e">
        <f>INDEX('Standard Outcome Indicators'!$R$2:$R$900,MATCH(AY322,'Standard Outcome Indicators'!$B$2:$B$708,0))</f>
        <v>#N/A</v>
      </c>
      <c r="BE322" s="344" t="e">
        <f>INDEX('Standard Outcome Indicators'!$S$2:$S$900,MATCH(AY322,'Standard Outcome Indicators'!$B$2:$B$708,0))</f>
        <v>#N/A</v>
      </c>
      <c r="BF322" s="344" t="e">
        <f>INDEX('Standard Outcome Indicators'!$T$2:$T$900,MATCH(AY322,'Standard Outcome Indicators'!$B$2:$B$708,0))</f>
        <v>#N/A</v>
      </c>
      <c r="BG322" s="344" t="e">
        <f>INDEX('Standard Outcome Indicators'!$U$2:$U$900,MATCH(AY322,'Standard Outcome Indicators'!$B$2:$B$708,0))</f>
        <v>#N/A</v>
      </c>
    </row>
    <row r="323" spans="1:59" ht="259.5">
      <c r="A323" s="392" t="s">
        <v>2587</v>
      </c>
      <c r="B323" s="395" t="s">
        <v>2588</v>
      </c>
      <c r="C323" s="346" t="s">
        <v>2739</v>
      </c>
      <c r="D323" s="438" t="s">
        <v>2740</v>
      </c>
      <c r="E323" s="345" t="s">
        <v>2741</v>
      </c>
      <c r="F323" s="433"/>
      <c r="G323" s="433"/>
      <c r="H323" s="433"/>
      <c r="I323" s="478" t="e">
        <v>#N/A</v>
      </c>
      <c r="J323" s="478" t="e">
        <v>#N/A</v>
      </c>
      <c r="K323" s="478" t="e">
        <v>#N/A</v>
      </c>
      <c r="L323" s="478" t="e">
        <v>#N/A</v>
      </c>
      <c r="M323" s="478" t="e">
        <v>#N/A</v>
      </c>
      <c r="N323" s="478"/>
      <c r="O323" s="345"/>
      <c r="P323" s="345" t="str">
        <f t="shared" si="32"/>
        <v/>
      </c>
      <c r="R323" s="345"/>
      <c r="S323" s="433" t="str">
        <f t="shared" si="30"/>
        <v/>
      </c>
      <c r="T323" s="361" t="s">
        <v>245</v>
      </c>
      <c r="U323" s="361" t="s">
        <v>63</v>
      </c>
      <c r="V323" s="344" t="s">
        <v>2589</v>
      </c>
      <c r="W323" s="433" t="s">
        <v>63</v>
      </c>
      <c r="X323" s="433" t="s">
        <v>63</v>
      </c>
      <c r="Y323" s="361">
        <v>2019</v>
      </c>
      <c r="Z323" s="361" t="s">
        <v>1820</v>
      </c>
      <c r="AA323" s="345" t="s">
        <v>2735</v>
      </c>
      <c r="AB323" s="361" t="str">
        <f t="shared" si="33"/>
        <v/>
      </c>
      <c r="AC323" s="433" t="s">
        <v>63</v>
      </c>
      <c r="AD323" s="433" t="s">
        <v>63</v>
      </c>
      <c r="AE323" s="433" t="s">
        <v>63</v>
      </c>
      <c r="AF323" s="433" t="s">
        <v>63</v>
      </c>
      <c r="AG323" s="361" t="s">
        <v>49</v>
      </c>
      <c r="AH323" s="361" t="s">
        <v>49</v>
      </c>
      <c r="AI323" s="361" t="s">
        <v>49</v>
      </c>
      <c r="AJ323" s="361" t="s">
        <v>49</v>
      </c>
      <c r="AK323" s="361" t="s">
        <v>63</v>
      </c>
      <c r="AL323" s="361" t="s">
        <v>63</v>
      </c>
      <c r="AM323" s="361" t="s">
        <v>63</v>
      </c>
      <c r="AN323" s="361" t="s">
        <v>63</v>
      </c>
      <c r="AO323" s="361" t="s">
        <v>63</v>
      </c>
      <c r="AP323" s="361" t="s">
        <v>63</v>
      </c>
      <c r="AQ323" s="361" t="s">
        <v>63</v>
      </c>
      <c r="AR323" s="361" t="s">
        <v>63</v>
      </c>
      <c r="AS323" s="361" t="s">
        <v>63</v>
      </c>
      <c r="AT323" s="361" t="s">
        <v>63</v>
      </c>
      <c r="AU323" s="361" t="s">
        <v>63</v>
      </c>
      <c r="AV323" s="361" t="s">
        <v>63</v>
      </c>
      <c r="AW323" s="361" t="s">
        <v>63</v>
      </c>
      <c r="AX323" s="361" t="str">
        <f t="shared" si="34"/>
        <v xml:space="preserve">SEX, AGE, RESIDENCE, WEALTH, </v>
      </c>
      <c r="AZ323" s="344" t="e">
        <f>INDEX('Standard Outcome Indicators'!$C$2:$C$900,MATCH(AY323,'Standard Outcome Indicators'!$B$2:$B$708,0))</f>
        <v>#N/A</v>
      </c>
      <c r="BA323" s="344" t="e">
        <f>INDEX('Standard Outcome Indicators'!$F$2:$F$900,MATCH(AY323,'Standard Outcome Indicators'!$B$2:$B$708,0))</f>
        <v>#N/A</v>
      </c>
      <c r="BB323" s="344" t="e">
        <f>INDEX('Standard Outcome Indicators'!$H$2:$H$900,MATCH(AY323,'Standard Outcome Indicators'!$B$2:$B$708,0))</f>
        <v>#N/A</v>
      </c>
      <c r="BC323" s="344" t="e">
        <f>INDEX('Standard Outcome Indicators'!$Q$2:$Q$900,MATCH(AY323,'Standard Outcome Indicators'!$B$2:$B$708,0))</f>
        <v>#N/A</v>
      </c>
      <c r="BD323" s="344" t="e">
        <f>INDEX('Standard Outcome Indicators'!$R$2:$R$900,MATCH(AY323,'Standard Outcome Indicators'!$B$2:$B$708,0))</f>
        <v>#N/A</v>
      </c>
      <c r="BE323" s="344" t="e">
        <f>INDEX('Standard Outcome Indicators'!$S$2:$S$900,MATCH(AY323,'Standard Outcome Indicators'!$B$2:$B$708,0))</f>
        <v>#N/A</v>
      </c>
      <c r="BF323" s="344" t="e">
        <f>INDEX('Standard Outcome Indicators'!$T$2:$T$900,MATCH(AY323,'Standard Outcome Indicators'!$B$2:$B$708,0))</f>
        <v>#N/A</v>
      </c>
      <c r="BG323" s="344" t="e">
        <f>INDEX('Standard Outcome Indicators'!$U$2:$U$900,MATCH(AY323,'Standard Outcome Indicators'!$B$2:$B$708,0))</f>
        <v>#N/A</v>
      </c>
    </row>
    <row r="324" spans="1:59" ht="259.5">
      <c r="A324" s="392" t="s">
        <v>2587</v>
      </c>
      <c r="B324" s="395" t="s">
        <v>2588</v>
      </c>
      <c r="C324" s="346" t="s">
        <v>2742</v>
      </c>
      <c r="D324" s="438" t="s">
        <v>2743</v>
      </c>
      <c r="E324" s="345" t="s">
        <v>2744</v>
      </c>
      <c r="F324" s="433"/>
      <c r="G324" s="433"/>
      <c r="H324" s="433"/>
      <c r="I324" s="478" t="e">
        <v>#N/A</v>
      </c>
      <c r="J324" s="478" t="e">
        <v>#N/A</v>
      </c>
      <c r="K324" s="478" t="e">
        <v>#N/A</v>
      </c>
      <c r="L324" s="478" t="e">
        <v>#N/A</v>
      </c>
      <c r="M324" s="478" t="e">
        <v>#N/A</v>
      </c>
      <c r="N324" s="478"/>
      <c r="O324" s="345"/>
      <c r="P324" s="345" t="str">
        <f t="shared" si="32"/>
        <v/>
      </c>
      <c r="R324" s="345"/>
      <c r="S324" s="433" t="str">
        <f t="shared" ref="S324:S387" si="35">IF(LEN(R324)&gt;0, 3, IF(LEN(Q324)&gt;0, 2, IF(LEN(P324)&gt;0, 1, "")))</f>
        <v/>
      </c>
      <c r="T324" s="361" t="s">
        <v>2070</v>
      </c>
      <c r="U324" s="361" t="s">
        <v>63</v>
      </c>
      <c r="V324" s="344" t="s">
        <v>2002</v>
      </c>
      <c r="W324" s="433" t="s">
        <v>63</v>
      </c>
      <c r="X324" s="433" t="s">
        <v>63</v>
      </c>
      <c r="Y324" s="361">
        <v>2022</v>
      </c>
      <c r="Z324" s="361" t="s">
        <v>1820</v>
      </c>
      <c r="AA324" s="345" t="s">
        <v>2745</v>
      </c>
      <c r="AB324" s="361" t="str">
        <f t="shared" si="33"/>
        <v/>
      </c>
      <c r="AC324" s="433" t="s">
        <v>63</v>
      </c>
      <c r="AD324" s="433" t="s">
        <v>63</v>
      </c>
      <c r="AE324" s="433" t="s">
        <v>63</v>
      </c>
      <c r="AF324" s="433" t="s">
        <v>63</v>
      </c>
      <c r="AG324" s="361" t="s">
        <v>62</v>
      </c>
      <c r="AH324" s="361" t="s">
        <v>49</v>
      </c>
      <c r="AI324" s="361" t="s">
        <v>49</v>
      </c>
      <c r="AJ324" s="361" t="s">
        <v>49</v>
      </c>
      <c r="AK324" s="361" t="s">
        <v>63</v>
      </c>
      <c r="AL324" s="361" t="s">
        <v>63</v>
      </c>
      <c r="AM324" s="361" t="s">
        <v>63</v>
      </c>
      <c r="AN324" s="361" t="s">
        <v>63</v>
      </c>
      <c r="AO324" s="361" t="s">
        <v>63</v>
      </c>
      <c r="AP324" s="361" t="s">
        <v>63</v>
      </c>
      <c r="AQ324" s="361" t="s">
        <v>63</v>
      </c>
      <c r="AR324" s="361" t="s">
        <v>63</v>
      </c>
      <c r="AS324" s="361" t="s">
        <v>63</v>
      </c>
      <c r="AT324" s="361" t="s">
        <v>63</v>
      </c>
      <c r="AU324" s="361" t="s">
        <v>63</v>
      </c>
      <c r="AV324" s="361" t="s">
        <v>63</v>
      </c>
      <c r="AW324" s="361" t="s">
        <v>63</v>
      </c>
      <c r="AX324" s="361" t="str">
        <f t="shared" si="34"/>
        <v xml:space="preserve">SEX, AGE, RESIDENCE, WEALTH, </v>
      </c>
      <c r="AZ324" s="344" t="e">
        <f>INDEX('Standard Outcome Indicators'!$C$2:$C$900,MATCH(AY324,'Standard Outcome Indicators'!$B$2:$B$708,0))</f>
        <v>#N/A</v>
      </c>
      <c r="BA324" s="344" t="e">
        <f>INDEX('Standard Outcome Indicators'!$F$2:$F$900,MATCH(AY324,'Standard Outcome Indicators'!$B$2:$B$708,0))</f>
        <v>#N/A</v>
      </c>
      <c r="BB324" s="344" t="e">
        <f>INDEX('Standard Outcome Indicators'!$H$2:$H$900,MATCH(AY324,'Standard Outcome Indicators'!$B$2:$B$708,0))</f>
        <v>#N/A</v>
      </c>
      <c r="BC324" s="344" t="e">
        <f>INDEX('Standard Outcome Indicators'!$Q$2:$Q$900,MATCH(AY324,'Standard Outcome Indicators'!$B$2:$B$708,0))</f>
        <v>#N/A</v>
      </c>
      <c r="BD324" s="344" t="e">
        <f>INDEX('Standard Outcome Indicators'!$R$2:$R$900,MATCH(AY324,'Standard Outcome Indicators'!$B$2:$B$708,0))</f>
        <v>#N/A</v>
      </c>
      <c r="BE324" s="344" t="e">
        <f>INDEX('Standard Outcome Indicators'!$S$2:$S$900,MATCH(AY324,'Standard Outcome Indicators'!$B$2:$B$708,0))</f>
        <v>#N/A</v>
      </c>
      <c r="BF324" s="344" t="e">
        <f>INDEX('Standard Outcome Indicators'!$T$2:$T$900,MATCH(AY324,'Standard Outcome Indicators'!$B$2:$B$708,0))</f>
        <v>#N/A</v>
      </c>
      <c r="BG324" s="344" t="e">
        <f>INDEX('Standard Outcome Indicators'!$U$2:$U$900,MATCH(AY324,'Standard Outcome Indicators'!$B$2:$B$708,0))</f>
        <v>#N/A</v>
      </c>
    </row>
    <row r="325" spans="1:59" ht="229.5">
      <c r="A325" s="392" t="s">
        <v>2587</v>
      </c>
      <c r="B325" s="395" t="s">
        <v>2588</v>
      </c>
      <c r="C325" s="346" t="s">
        <v>2746</v>
      </c>
      <c r="D325" s="438" t="s">
        <v>2747</v>
      </c>
      <c r="E325" s="345" t="s">
        <v>2748</v>
      </c>
      <c r="F325" s="433"/>
      <c r="G325" s="433"/>
      <c r="H325" s="433"/>
      <c r="I325" s="478" t="e">
        <v>#N/A</v>
      </c>
      <c r="J325" s="478" t="e">
        <v>#N/A</v>
      </c>
      <c r="K325" s="478" t="e">
        <v>#N/A</v>
      </c>
      <c r="L325" s="478" t="e">
        <v>#N/A</v>
      </c>
      <c r="M325" s="478" t="e">
        <v>#N/A</v>
      </c>
      <c r="N325" s="478"/>
      <c r="O325" s="345"/>
      <c r="P325" s="345" t="str">
        <f t="shared" si="32"/>
        <v/>
      </c>
      <c r="R325" s="345"/>
      <c r="S325" s="433" t="str">
        <f t="shared" si="35"/>
        <v/>
      </c>
      <c r="T325" s="361" t="s">
        <v>2070</v>
      </c>
      <c r="U325" s="361" t="s">
        <v>63</v>
      </c>
      <c r="V325" s="344" t="s">
        <v>2002</v>
      </c>
      <c r="W325" s="433" t="s">
        <v>63</v>
      </c>
      <c r="X325" s="433" t="s">
        <v>63</v>
      </c>
      <c r="Y325" s="361">
        <v>2022</v>
      </c>
      <c r="Z325" s="361" t="s">
        <v>1848</v>
      </c>
      <c r="AA325" s="345" t="s">
        <v>2749</v>
      </c>
      <c r="AB325" s="361" t="str">
        <f t="shared" si="33"/>
        <v/>
      </c>
      <c r="AC325" s="433" t="s">
        <v>63</v>
      </c>
      <c r="AD325" s="433" t="s">
        <v>63</v>
      </c>
      <c r="AE325" s="433" t="s">
        <v>63</v>
      </c>
      <c r="AF325" s="433" t="s">
        <v>63</v>
      </c>
      <c r="AG325" s="361" t="s">
        <v>62</v>
      </c>
      <c r="AH325" s="361" t="s">
        <v>49</v>
      </c>
      <c r="AI325" s="361" t="s">
        <v>49</v>
      </c>
      <c r="AJ325" s="361" t="s">
        <v>49</v>
      </c>
      <c r="AK325" s="361" t="s">
        <v>63</v>
      </c>
      <c r="AL325" s="361" t="s">
        <v>63</v>
      </c>
      <c r="AM325" s="361" t="s">
        <v>63</v>
      </c>
      <c r="AN325" s="361" t="s">
        <v>63</v>
      </c>
      <c r="AO325" s="361" t="s">
        <v>63</v>
      </c>
      <c r="AP325" s="361" t="s">
        <v>63</v>
      </c>
      <c r="AQ325" s="361" t="s">
        <v>63</v>
      </c>
      <c r="AR325" s="361" t="s">
        <v>63</v>
      </c>
      <c r="AS325" s="361" t="s">
        <v>63</v>
      </c>
      <c r="AT325" s="361" t="s">
        <v>63</v>
      </c>
      <c r="AU325" s="361" t="s">
        <v>63</v>
      </c>
      <c r="AV325" s="361" t="s">
        <v>63</v>
      </c>
      <c r="AW325" s="361" t="s">
        <v>63</v>
      </c>
      <c r="AX325" s="361" t="str">
        <f t="shared" si="34"/>
        <v xml:space="preserve">SEX, AGE, RESIDENCE, WEALTH, </v>
      </c>
      <c r="AZ325" s="344" t="e">
        <f>INDEX('Standard Outcome Indicators'!$C$2:$C$900,MATCH(AY325,'Standard Outcome Indicators'!$B$2:$B$708,0))</f>
        <v>#N/A</v>
      </c>
      <c r="BA325" s="344" t="e">
        <f>INDEX('Standard Outcome Indicators'!$F$2:$F$900,MATCH(AY325,'Standard Outcome Indicators'!$B$2:$B$708,0))</f>
        <v>#N/A</v>
      </c>
      <c r="BB325" s="344" t="e">
        <f>INDEX('Standard Outcome Indicators'!$H$2:$H$900,MATCH(AY325,'Standard Outcome Indicators'!$B$2:$B$708,0))</f>
        <v>#N/A</v>
      </c>
      <c r="BC325" s="344" t="e">
        <f>INDEX('Standard Outcome Indicators'!$Q$2:$Q$900,MATCH(AY325,'Standard Outcome Indicators'!$B$2:$B$708,0))</f>
        <v>#N/A</v>
      </c>
      <c r="BD325" s="344" t="e">
        <f>INDEX('Standard Outcome Indicators'!$R$2:$R$900,MATCH(AY325,'Standard Outcome Indicators'!$B$2:$B$708,0))</f>
        <v>#N/A</v>
      </c>
      <c r="BE325" s="344" t="e">
        <f>INDEX('Standard Outcome Indicators'!$S$2:$S$900,MATCH(AY325,'Standard Outcome Indicators'!$B$2:$B$708,0))</f>
        <v>#N/A</v>
      </c>
      <c r="BF325" s="344" t="e">
        <f>INDEX('Standard Outcome Indicators'!$T$2:$T$900,MATCH(AY325,'Standard Outcome Indicators'!$B$2:$B$708,0))</f>
        <v>#N/A</v>
      </c>
      <c r="BG325" s="344" t="e">
        <f>INDEX('Standard Outcome Indicators'!$U$2:$U$900,MATCH(AY325,'Standard Outcome Indicators'!$B$2:$B$708,0))</f>
        <v>#N/A</v>
      </c>
    </row>
    <row r="326" spans="1:59" ht="244.5">
      <c r="A326" s="392" t="s">
        <v>2587</v>
      </c>
      <c r="B326" s="395" t="s">
        <v>2588</v>
      </c>
      <c r="C326" s="346" t="s">
        <v>2750</v>
      </c>
      <c r="D326" s="438" t="s">
        <v>2751</v>
      </c>
      <c r="E326" s="345" t="s">
        <v>2752</v>
      </c>
      <c r="F326" s="433"/>
      <c r="G326" s="433"/>
      <c r="H326" s="433"/>
      <c r="I326" s="478" t="e">
        <v>#N/A</v>
      </c>
      <c r="J326" s="478" t="e">
        <v>#N/A</v>
      </c>
      <c r="K326" s="478" t="e">
        <v>#N/A</v>
      </c>
      <c r="L326" s="478" t="e">
        <v>#N/A</v>
      </c>
      <c r="M326" s="478" t="e">
        <v>#N/A</v>
      </c>
      <c r="N326" s="478"/>
      <c r="O326" s="345"/>
      <c r="P326" s="345" t="str">
        <f t="shared" si="32"/>
        <v/>
      </c>
      <c r="R326" s="345"/>
      <c r="S326" s="433" t="str">
        <f t="shared" si="35"/>
        <v/>
      </c>
      <c r="T326" s="361" t="s">
        <v>2070</v>
      </c>
      <c r="U326" s="361" t="s">
        <v>63</v>
      </c>
      <c r="V326" s="344" t="s">
        <v>2002</v>
      </c>
      <c r="W326" s="433" t="s">
        <v>63</v>
      </c>
      <c r="X326" s="433" t="s">
        <v>63</v>
      </c>
      <c r="Y326" s="361">
        <v>2022</v>
      </c>
      <c r="Z326" s="361" t="s">
        <v>2753</v>
      </c>
      <c r="AA326" s="345" t="s">
        <v>2754</v>
      </c>
      <c r="AB326" s="361" t="str">
        <f t="shared" si="33"/>
        <v/>
      </c>
      <c r="AC326" s="433" t="s">
        <v>63</v>
      </c>
      <c r="AD326" s="433" t="s">
        <v>63</v>
      </c>
      <c r="AE326" s="433" t="s">
        <v>63</v>
      </c>
      <c r="AF326" s="433" t="s">
        <v>63</v>
      </c>
      <c r="AG326" s="361" t="s">
        <v>62</v>
      </c>
      <c r="AH326" s="361" t="s">
        <v>49</v>
      </c>
      <c r="AI326" s="361" t="s">
        <v>49</v>
      </c>
      <c r="AJ326" s="361" t="s">
        <v>49</v>
      </c>
      <c r="AK326" s="361" t="s">
        <v>63</v>
      </c>
      <c r="AL326" s="361" t="s">
        <v>63</v>
      </c>
      <c r="AM326" s="361" t="s">
        <v>63</v>
      </c>
      <c r="AN326" s="361" t="s">
        <v>63</v>
      </c>
      <c r="AO326" s="361" t="s">
        <v>63</v>
      </c>
      <c r="AP326" s="361" t="s">
        <v>63</v>
      </c>
      <c r="AQ326" s="361" t="s">
        <v>63</v>
      </c>
      <c r="AR326" s="361" t="s">
        <v>63</v>
      </c>
      <c r="AS326" s="361" t="s">
        <v>63</v>
      </c>
      <c r="AT326" s="361" t="s">
        <v>63</v>
      </c>
      <c r="AU326" s="361" t="s">
        <v>63</v>
      </c>
      <c r="AV326" s="361" t="s">
        <v>63</v>
      </c>
      <c r="AW326" s="361" t="s">
        <v>63</v>
      </c>
      <c r="AX326" s="361" t="str">
        <f t="shared" si="34"/>
        <v xml:space="preserve">SEX, AGE, RESIDENCE, WEALTH, </v>
      </c>
      <c r="AZ326" s="344" t="e">
        <f>INDEX('Standard Outcome Indicators'!$C$2:$C$900,MATCH(AY326,'Standard Outcome Indicators'!$B$2:$B$708,0))</f>
        <v>#N/A</v>
      </c>
      <c r="BA326" s="344" t="e">
        <f>INDEX('Standard Outcome Indicators'!$F$2:$F$900,MATCH(AY326,'Standard Outcome Indicators'!$B$2:$B$708,0))</f>
        <v>#N/A</v>
      </c>
      <c r="BB326" s="344" t="e">
        <f>INDEX('Standard Outcome Indicators'!$H$2:$H$900,MATCH(AY326,'Standard Outcome Indicators'!$B$2:$B$708,0))</f>
        <v>#N/A</v>
      </c>
      <c r="BC326" s="344" t="e">
        <f>INDEX('Standard Outcome Indicators'!$Q$2:$Q$900,MATCH(AY326,'Standard Outcome Indicators'!$B$2:$B$708,0))</f>
        <v>#N/A</v>
      </c>
      <c r="BD326" s="344" t="e">
        <f>INDEX('Standard Outcome Indicators'!$R$2:$R$900,MATCH(AY326,'Standard Outcome Indicators'!$B$2:$B$708,0))</f>
        <v>#N/A</v>
      </c>
      <c r="BE326" s="344" t="e">
        <f>INDEX('Standard Outcome Indicators'!$S$2:$S$900,MATCH(AY326,'Standard Outcome Indicators'!$B$2:$B$708,0))</f>
        <v>#N/A</v>
      </c>
      <c r="BF326" s="344" t="e">
        <f>INDEX('Standard Outcome Indicators'!$T$2:$T$900,MATCH(AY326,'Standard Outcome Indicators'!$B$2:$B$708,0))</f>
        <v>#N/A</v>
      </c>
      <c r="BG326" s="344" t="e">
        <f>INDEX('Standard Outcome Indicators'!$U$2:$U$900,MATCH(AY326,'Standard Outcome Indicators'!$B$2:$B$708,0))</f>
        <v>#N/A</v>
      </c>
    </row>
    <row r="327" spans="1:59" ht="259.5">
      <c r="A327" s="392" t="s">
        <v>2587</v>
      </c>
      <c r="B327" s="395" t="s">
        <v>2588</v>
      </c>
      <c r="C327" s="346" t="s">
        <v>2755</v>
      </c>
      <c r="D327" s="438" t="s">
        <v>2756</v>
      </c>
      <c r="E327" s="345" t="s">
        <v>2757</v>
      </c>
      <c r="F327" s="433"/>
      <c r="G327" s="433"/>
      <c r="H327" s="433"/>
      <c r="I327" s="478" t="e">
        <v>#N/A</v>
      </c>
      <c r="J327" s="478" t="e">
        <v>#N/A</v>
      </c>
      <c r="K327" s="478" t="e">
        <v>#N/A</v>
      </c>
      <c r="L327" s="478" t="e">
        <v>#N/A</v>
      </c>
      <c r="M327" s="478" t="e">
        <v>#N/A</v>
      </c>
      <c r="N327" s="478"/>
      <c r="O327" s="345"/>
      <c r="P327" s="345" t="str">
        <f t="shared" si="32"/>
        <v/>
      </c>
      <c r="R327" s="345"/>
      <c r="S327" s="433" t="str">
        <f t="shared" si="35"/>
        <v/>
      </c>
      <c r="T327" s="361" t="s">
        <v>245</v>
      </c>
      <c r="U327" s="361" t="s">
        <v>63</v>
      </c>
      <c r="V327" s="344" t="s">
        <v>2589</v>
      </c>
      <c r="W327" s="433" t="s">
        <v>63</v>
      </c>
      <c r="X327" s="433" t="s">
        <v>63</v>
      </c>
      <c r="Y327" s="361">
        <v>2019</v>
      </c>
      <c r="Z327" s="361" t="s">
        <v>1820</v>
      </c>
      <c r="AA327" s="345" t="s">
        <v>2758</v>
      </c>
      <c r="AB327" s="361" t="str">
        <f t="shared" si="33"/>
        <v/>
      </c>
      <c r="AC327" s="433" t="s">
        <v>63</v>
      </c>
      <c r="AD327" s="433" t="s">
        <v>63</v>
      </c>
      <c r="AE327" s="433" t="s">
        <v>63</v>
      </c>
      <c r="AF327" s="433" t="s">
        <v>63</v>
      </c>
      <c r="AG327" s="361" t="s">
        <v>49</v>
      </c>
      <c r="AH327" s="361" t="s">
        <v>49</v>
      </c>
      <c r="AI327" s="361" t="s">
        <v>49</v>
      </c>
      <c r="AJ327" s="361" t="s">
        <v>49</v>
      </c>
      <c r="AK327" s="361" t="s">
        <v>63</v>
      </c>
      <c r="AL327" s="361" t="s">
        <v>63</v>
      </c>
      <c r="AM327" s="361" t="s">
        <v>63</v>
      </c>
      <c r="AN327" s="361" t="s">
        <v>63</v>
      </c>
      <c r="AO327" s="361" t="s">
        <v>63</v>
      </c>
      <c r="AP327" s="361" t="s">
        <v>63</v>
      </c>
      <c r="AQ327" s="361" t="s">
        <v>63</v>
      </c>
      <c r="AR327" s="361" t="s">
        <v>63</v>
      </c>
      <c r="AS327" s="361" t="s">
        <v>63</v>
      </c>
      <c r="AT327" s="361" t="s">
        <v>63</v>
      </c>
      <c r="AU327" s="361" t="s">
        <v>63</v>
      </c>
      <c r="AV327" s="361" t="s">
        <v>63</v>
      </c>
      <c r="AW327" s="361" t="s">
        <v>63</v>
      </c>
      <c r="AX327" s="361" t="str">
        <f t="shared" si="34"/>
        <v xml:space="preserve">SEX, AGE, RESIDENCE, WEALTH, </v>
      </c>
      <c r="AZ327" s="344" t="e">
        <f>INDEX('Standard Outcome Indicators'!$C$2:$C$900,MATCH(AY327,'Standard Outcome Indicators'!$B$2:$B$708,0))</f>
        <v>#N/A</v>
      </c>
      <c r="BA327" s="344" t="e">
        <f>INDEX('Standard Outcome Indicators'!$F$2:$F$900,MATCH(AY327,'Standard Outcome Indicators'!$B$2:$B$708,0))</f>
        <v>#N/A</v>
      </c>
      <c r="BB327" s="344" t="e">
        <f>INDEX('Standard Outcome Indicators'!$H$2:$H$900,MATCH(AY327,'Standard Outcome Indicators'!$B$2:$B$708,0))</f>
        <v>#N/A</v>
      </c>
      <c r="BC327" s="344" t="e">
        <f>INDEX('Standard Outcome Indicators'!$Q$2:$Q$900,MATCH(AY327,'Standard Outcome Indicators'!$B$2:$B$708,0))</f>
        <v>#N/A</v>
      </c>
      <c r="BD327" s="344" t="e">
        <f>INDEX('Standard Outcome Indicators'!$R$2:$R$900,MATCH(AY327,'Standard Outcome Indicators'!$B$2:$B$708,0))</f>
        <v>#N/A</v>
      </c>
      <c r="BE327" s="344" t="e">
        <f>INDEX('Standard Outcome Indicators'!$S$2:$S$900,MATCH(AY327,'Standard Outcome Indicators'!$B$2:$B$708,0))</f>
        <v>#N/A</v>
      </c>
      <c r="BF327" s="344" t="e">
        <f>INDEX('Standard Outcome Indicators'!$T$2:$T$900,MATCH(AY327,'Standard Outcome Indicators'!$B$2:$B$708,0))</f>
        <v>#N/A</v>
      </c>
      <c r="BG327" s="344" t="e">
        <f>INDEX('Standard Outcome Indicators'!$U$2:$U$900,MATCH(AY327,'Standard Outcome Indicators'!$B$2:$B$708,0))</f>
        <v>#N/A</v>
      </c>
    </row>
    <row r="328" spans="1:59" ht="244.5">
      <c r="A328" s="392" t="s">
        <v>2587</v>
      </c>
      <c r="B328" s="395" t="s">
        <v>2588</v>
      </c>
      <c r="C328" s="346" t="s">
        <v>2759</v>
      </c>
      <c r="D328" s="438" t="s">
        <v>2760</v>
      </c>
      <c r="E328" s="345" t="s">
        <v>2761</v>
      </c>
      <c r="F328" s="433"/>
      <c r="G328" s="433"/>
      <c r="H328" s="433"/>
      <c r="I328" s="478" t="e">
        <v>#N/A</v>
      </c>
      <c r="J328" s="478" t="e">
        <v>#N/A</v>
      </c>
      <c r="K328" s="478" t="e">
        <v>#N/A</v>
      </c>
      <c r="L328" s="478" t="e">
        <v>#N/A</v>
      </c>
      <c r="M328" s="478" t="e">
        <v>#N/A</v>
      </c>
      <c r="N328" s="478"/>
      <c r="O328" s="345"/>
      <c r="P328" s="345" t="str">
        <f t="shared" si="32"/>
        <v/>
      </c>
      <c r="R328" s="345"/>
      <c r="S328" s="433" t="str">
        <f t="shared" si="35"/>
        <v/>
      </c>
      <c r="T328" s="361" t="s">
        <v>245</v>
      </c>
      <c r="U328" s="361" t="s">
        <v>63</v>
      </c>
      <c r="V328" s="344" t="s">
        <v>2589</v>
      </c>
      <c r="W328" s="433" t="s">
        <v>63</v>
      </c>
      <c r="X328" s="433" t="s">
        <v>63</v>
      </c>
      <c r="Y328" s="361">
        <v>2019</v>
      </c>
      <c r="Z328" s="361" t="s">
        <v>2753</v>
      </c>
      <c r="AA328" s="345" t="s">
        <v>2762</v>
      </c>
      <c r="AB328" s="361" t="str">
        <f t="shared" si="33"/>
        <v/>
      </c>
      <c r="AC328" s="433" t="s">
        <v>63</v>
      </c>
      <c r="AD328" s="433" t="s">
        <v>63</v>
      </c>
      <c r="AE328" s="433" t="s">
        <v>63</v>
      </c>
      <c r="AF328" s="433" t="s">
        <v>63</v>
      </c>
      <c r="AG328" s="361" t="s">
        <v>49</v>
      </c>
      <c r="AH328" s="361" t="s">
        <v>49</v>
      </c>
      <c r="AI328" s="361" t="s">
        <v>49</v>
      </c>
      <c r="AJ328" s="361" t="s">
        <v>49</v>
      </c>
      <c r="AK328" s="361" t="s">
        <v>63</v>
      </c>
      <c r="AL328" s="361" t="s">
        <v>63</v>
      </c>
      <c r="AM328" s="361" t="s">
        <v>63</v>
      </c>
      <c r="AN328" s="361" t="s">
        <v>63</v>
      </c>
      <c r="AO328" s="361" t="s">
        <v>63</v>
      </c>
      <c r="AP328" s="361" t="s">
        <v>63</v>
      </c>
      <c r="AQ328" s="361" t="s">
        <v>63</v>
      </c>
      <c r="AR328" s="361" t="s">
        <v>63</v>
      </c>
      <c r="AS328" s="361" t="s">
        <v>63</v>
      </c>
      <c r="AT328" s="361" t="s">
        <v>63</v>
      </c>
      <c r="AU328" s="361" t="s">
        <v>63</v>
      </c>
      <c r="AV328" s="361" t="s">
        <v>63</v>
      </c>
      <c r="AW328" s="361" t="s">
        <v>63</v>
      </c>
      <c r="AX328" s="361" t="str">
        <f t="shared" si="34"/>
        <v xml:space="preserve">SEX, AGE, RESIDENCE, WEALTH, </v>
      </c>
      <c r="AZ328" s="344" t="e">
        <f>INDEX('Standard Outcome Indicators'!$C$2:$C$900,MATCH(AY328,'Standard Outcome Indicators'!$B$2:$B$708,0))</f>
        <v>#N/A</v>
      </c>
      <c r="BA328" s="344" t="e">
        <f>INDEX('Standard Outcome Indicators'!$F$2:$F$900,MATCH(AY328,'Standard Outcome Indicators'!$B$2:$B$708,0))</f>
        <v>#N/A</v>
      </c>
      <c r="BB328" s="344" t="e">
        <f>INDEX('Standard Outcome Indicators'!$H$2:$H$900,MATCH(AY328,'Standard Outcome Indicators'!$B$2:$B$708,0))</f>
        <v>#N/A</v>
      </c>
      <c r="BC328" s="344" t="e">
        <f>INDEX('Standard Outcome Indicators'!$Q$2:$Q$900,MATCH(AY328,'Standard Outcome Indicators'!$B$2:$B$708,0))</f>
        <v>#N/A</v>
      </c>
      <c r="BD328" s="344" t="e">
        <f>INDEX('Standard Outcome Indicators'!$R$2:$R$900,MATCH(AY328,'Standard Outcome Indicators'!$B$2:$B$708,0))</f>
        <v>#N/A</v>
      </c>
      <c r="BE328" s="344" t="e">
        <f>INDEX('Standard Outcome Indicators'!$S$2:$S$900,MATCH(AY328,'Standard Outcome Indicators'!$B$2:$B$708,0))</f>
        <v>#N/A</v>
      </c>
      <c r="BF328" s="344" t="e">
        <f>INDEX('Standard Outcome Indicators'!$T$2:$T$900,MATCH(AY328,'Standard Outcome Indicators'!$B$2:$B$708,0))</f>
        <v>#N/A</v>
      </c>
      <c r="BG328" s="344" t="e">
        <f>INDEX('Standard Outcome Indicators'!$U$2:$U$900,MATCH(AY328,'Standard Outcome Indicators'!$B$2:$B$708,0))</f>
        <v>#N/A</v>
      </c>
    </row>
    <row r="329" spans="1:59" ht="259.5">
      <c r="A329" s="392" t="s">
        <v>2587</v>
      </c>
      <c r="B329" s="395" t="s">
        <v>2588</v>
      </c>
      <c r="C329" s="346" t="s">
        <v>2763</v>
      </c>
      <c r="D329" s="438" t="s">
        <v>2764</v>
      </c>
      <c r="E329" s="345" t="s">
        <v>2765</v>
      </c>
      <c r="F329" s="433"/>
      <c r="G329" s="433"/>
      <c r="H329" s="433"/>
      <c r="I329" s="478" t="e">
        <v>#N/A</v>
      </c>
      <c r="J329" s="478" t="e">
        <v>#N/A</v>
      </c>
      <c r="K329" s="478" t="e">
        <v>#N/A</v>
      </c>
      <c r="L329" s="478" t="e">
        <v>#N/A</v>
      </c>
      <c r="M329" s="478" t="e">
        <v>#N/A</v>
      </c>
      <c r="N329" s="478"/>
      <c r="O329" s="345"/>
      <c r="P329" s="345" t="str">
        <f t="shared" si="32"/>
        <v/>
      </c>
      <c r="R329" s="345"/>
      <c r="S329" s="433" t="str">
        <f t="shared" si="35"/>
        <v/>
      </c>
      <c r="T329" s="361" t="s">
        <v>245</v>
      </c>
      <c r="U329" s="361" t="s">
        <v>63</v>
      </c>
      <c r="V329" s="344" t="s">
        <v>2589</v>
      </c>
      <c r="W329" s="433" t="s">
        <v>63</v>
      </c>
      <c r="X329" s="433" t="s">
        <v>63</v>
      </c>
      <c r="Y329" s="361">
        <v>2019</v>
      </c>
      <c r="Z329" s="361" t="s">
        <v>1820</v>
      </c>
      <c r="AA329" s="345" t="s">
        <v>2766</v>
      </c>
      <c r="AB329" s="361" t="str">
        <f t="shared" si="33"/>
        <v/>
      </c>
      <c r="AC329" s="433" t="s">
        <v>63</v>
      </c>
      <c r="AD329" s="433" t="s">
        <v>63</v>
      </c>
      <c r="AE329" s="433" t="s">
        <v>63</v>
      </c>
      <c r="AF329" s="433" t="s">
        <v>63</v>
      </c>
      <c r="AG329" s="361" t="s">
        <v>49</v>
      </c>
      <c r="AH329" s="361" t="s">
        <v>49</v>
      </c>
      <c r="AI329" s="361" t="s">
        <v>49</v>
      </c>
      <c r="AJ329" s="361" t="s">
        <v>49</v>
      </c>
      <c r="AK329" s="361" t="s">
        <v>63</v>
      </c>
      <c r="AL329" s="361" t="s">
        <v>63</v>
      </c>
      <c r="AM329" s="361" t="s">
        <v>63</v>
      </c>
      <c r="AN329" s="361" t="s">
        <v>63</v>
      </c>
      <c r="AO329" s="361" t="s">
        <v>63</v>
      </c>
      <c r="AP329" s="361" t="s">
        <v>63</v>
      </c>
      <c r="AQ329" s="361" t="s">
        <v>63</v>
      </c>
      <c r="AR329" s="361" t="s">
        <v>63</v>
      </c>
      <c r="AS329" s="361" t="s">
        <v>63</v>
      </c>
      <c r="AT329" s="361" t="s">
        <v>63</v>
      </c>
      <c r="AU329" s="361" t="s">
        <v>63</v>
      </c>
      <c r="AV329" s="361" t="s">
        <v>63</v>
      </c>
      <c r="AW329" s="361" t="s">
        <v>63</v>
      </c>
      <c r="AX329" s="361" t="str">
        <f t="shared" si="34"/>
        <v xml:space="preserve">SEX, AGE, RESIDENCE, WEALTH, </v>
      </c>
      <c r="AZ329" s="344" t="e">
        <f>INDEX('Standard Outcome Indicators'!$C$2:$C$900,MATCH(AY329,'Standard Outcome Indicators'!$B$2:$B$708,0))</f>
        <v>#N/A</v>
      </c>
      <c r="BA329" s="344" t="e">
        <f>INDEX('Standard Outcome Indicators'!$F$2:$F$900,MATCH(AY329,'Standard Outcome Indicators'!$B$2:$B$708,0))</f>
        <v>#N/A</v>
      </c>
      <c r="BB329" s="344" t="e">
        <f>INDEX('Standard Outcome Indicators'!$H$2:$H$900,MATCH(AY329,'Standard Outcome Indicators'!$B$2:$B$708,0))</f>
        <v>#N/A</v>
      </c>
      <c r="BC329" s="344" t="e">
        <f>INDEX('Standard Outcome Indicators'!$Q$2:$Q$900,MATCH(AY329,'Standard Outcome Indicators'!$B$2:$B$708,0))</f>
        <v>#N/A</v>
      </c>
      <c r="BD329" s="344" t="e">
        <f>INDEX('Standard Outcome Indicators'!$R$2:$R$900,MATCH(AY329,'Standard Outcome Indicators'!$B$2:$B$708,0))</f>
        <v>#N/A</v>
      </c>
      <c r="BE329" s="344" t="e">
        <f>INDEX('Standard Outcome Indicators'!$S$2:$S$900,MATCH(AY329,'Standard Outcome Indicators'!$B$2:$B$708,0))</f>
        <v>#N/A</v>
      </c>
      <c r="BF329" s="344" t="e">
        <f>INDEX('Standard Outcome Indicators'!$T$2:$T$900,MATCH(AY329,'Standard Outcome Indicators'!$B$2:$B$708,0))</f>
        <v>#N/A</v>
      </c>
      <c r="BG329" s="344" t="e">
        <f>INDEX('Standard Outcome Indicators'!$U$2:$U$900,MATCH(AY329,'Standard Outcome Indicators'!$B$2:$B$708,0))</f>
        <v>#N/A</v>
      </c>
    </row>
    <row r="330" spans="1:59" ht="244.5">
      <c r="A330" s="392" t="s">
        <v>2587</v>
      </c>
      <c r="B330" s="395" t="s">
        <v>2588</v>
      </c>
      <c r="C330" s="346" t="s">
        <v>2767</v>
      </c>
      <c r="D330" s="438" t="s">
        <v>2768</v>
      </c>
      <c r="E330" s="345" t="s">
        <v>2769</v>
      </c>
      <c r="F330" s="433"/>
      <c r="G330" s="433"/>
      <c r="H330" s="433"/>
      <c r="I330" s="478" t="e">
        <v>#N/A</v>
      </c>
      <c r="J330" s="478" t="e">
        <v>#N/A</v>
      </c>
      <c r="K330" s="478" t="e">
        <v>#N/A</v>
      </c>
      <c r="L330" s="478" t="e">
        <v>#N/A</v>
      </c>
      <c r="M330" s="478" t="e">
        <v>#N/A</v>
      </c>
      <c r="N330" s="478"/>
      <c r="O330" s="345"/>
      <c r="P330" s="345" t="str">
        <f t="shared" si="32"/>
        <v/>
      </c>
      <c r="R330" s="345"/>
      <c r="S330" s="433" t="str">
        <f t="shared" si="35"/>
        <v/>
      </c>
      <c r="T330" s="361" t="s">
        <v>245</v>
      </c>
      <c r="U330" s="361" t="s">
        <v>63</v>
      </c>
      <c r="V330" s="344" t="s">
        <v>2589</v>
      </c>
      <c r="W330" s="433" t="s">
        <v>63</v>
      </c>
      <c r="X330" s="433" t="s">
        <v>63</v>
      </c>
      <c r="Y330" s="361">
        <v>2019</v>
      </c>
      <c r="Z330" s="361" t="s">
        <v>1955</v>
      </c>
      <c r="AA330" s="345" t="s">
        <v>2770</v>
      </c>
      <c r="AB330" s="361" t="str">
        <f t="shared" si="33"/>
        <v/>
      </c>
      <c r="AC330" s="433" t="s">
        <v>63</v>
      </c>
      <c r="AD330" s="433" t="s">
        <v>63</v>
      </c>
      <c r="AE330" s="433" t="s">
        <v>63</v>
      </c>
      <c r="AF330" s="433" t="s">
        <v>63</v>
      </c>
      <c r="AG330" s="361" t="s">
        <v>49</v>
      </c>
      <c r="AH330" s="361" t="s">
        <v>49</v>
      </c>
      <c r="AI330" s="361" t="s">
        <v>49</v>
      </c>
      <c r="AJ330" s="361" t="s">
        <v>49</v>
      </c>
      <c r="AK330" s="361" t="s">
        <v>63</v>
      </c>
      <c r="AL330" s="361" t="s">
        <v>63</v>
      </c>
      <c r="AM330" s="361" t="s">
        <v>63</v>
      </c>
      <c r="AN330" s="361" t="s">
        <v>63</v>
      </c>
      <c r="AO330" s="361" t="s">
        <v>63</v>
      </c>
      <c r="AP330" s="361" t="s">
        <v>63</v>
      </c>
      <c r="AQ330" s="361" t="s">
        <v>63</v>
      </c>
      <c r="AR330" s="361" t="s">
        <v>63</v>
      </c>
      <c r="AS330" s="361" t="s">
        <v>63</v>
      </c>
      <c r="AT330" s="361" t="s">
        <v>63</v>
      </c>
      <c r="AU330" s="361" t="s">
        <v>63</v>
      </c>
      <c r="AV330" s="361" t="s">
        <v>63</v>
      </c>
      <c r="AW330" s="361" t="s">
        <v>63</v>
      </c>
      <c r="AX330" s="361" t="str">
        <f t="shared" si="34"/>
        <v xml:space="preserve">SEX, AGE, RESIDENCE, WEALTH, </v>
      </c>
      <c r="AZ330" s="344" t="e">
        <f>INDEX('Standard Outcome Indicators'!$C$2:$C$900,MATCH(AY330,'Standard Outcome Indicators'!$B$2:$B$708,0))</f>
        <v>#N/A</v>
      </c>
      <c r="BA330" s="344" t="e">
        <f>INDEX('Standard Outcome Indicators'!$F$2:$F$900,MATCH(AY330,'Standard Outcome Indicators'!$B$2:$B$708,0))</f>
        <v>#N/A</v>
      </c>
      <c r="BB330" s="344" t="e">
        <f>INDEX('Standard Outcome Indicators'!$H$2:$H$900,MATCH(AY330,'Standard Outcome Indicators'!$B$2:$B$708,0))</f>
        <v>#N/A</v>
      </c>
      <c r="BC330" s="344" t="e">
        <f>INDEX('Standard Outcome Indicators'!$Q$2:$Q$900,MATCH(AY330,'Standard Outcome Indicators'!$B$2:$B$708,0))</f>
        <v>#N/A</v>
      </c>
      <c r="BD330" s="344" t="e">
        <f>INDEX('Standard Outcome Indicators'!$R$2:$R$900,MATCH(AY330,'Standard Outcome Indicators'!$B$2:$B$708,0))</f>
        <v>#N/A</v>
      </c>
      <c r="BE330" s="344" t="e">
        <f>INDEX('Standard Outcome Indicators'!$S$2:$S$900,MATCH(AY330,'Standard Outcome Indicators'!$B$2:$B$708,0))</f>
        <v>#N/A</v>
      </c>
      <c r="BF330" s="344" t="e">
        <f>INDEX('Standard Outcome Indicators'!$T$2:$T$900,MATCH(AY330,'Standard Outcome Indicators'!$B$2:$B$708,0))</f>
        <v>#N/A</v>
      </c>
      <c r="BG330" s="344" t="e">
        <f>INDEX('Standard Outcome Indicators'!$U$2:$U$900,MATCH(AY330,'Standard Outcome Indicators'!$B$2:$B$708,0))</f>
        <v>#N/A</v>
      </c>
    </row>
    <row r="331" spans="1:59" ht="275.25">
      <c r="A331" s="392" t="s">
        <v>2587</v>
      </c>
      <c r="B331" s="395" t="s">
        <v>2588</v>
      </c>
      <c r="C331" s="346" t="s">
        <v>2771</v>
      </c>
      <c r="D331" s="438" t="s">
        <v>2772</v>
      </c>
      <c r="E331" s="345" t="s">
        <v>2773</v>
      </c>
      <c r="F331" s="433"/>
      <c r="G331" s="433"/>
      <c r="H331" s="433"/>
      <c r="I331" s="478" t="e">
        <v>#N/A</v>
      </c>
      <c r="J331" s="478" t="e">
        <v>#N/A</v>
      </c>
      <c r="K331" s="478" t="e">
        <v>#N/A</v>
      </c>
      <c r="L331" s="478" t="e">
        <v>#N/A</v>
      </c>
      <c r="M331" s="478" t="e">
        <v>#N/A</v>
      </c>
      <c r="N331" s="478"/>
      <c r="O331" s="345"/>
      <c r="P331" s="345" t="str">
        <f t="shared" si="32"/>
        <v/>
      </c>
      <c r="R331" s="345"/>
      <c r="S331" s="433" t="str">
        <f t="shared" si="35"/>
        <v/>
      </c>
      <c r="T331" s="361" t="s">
        <v>245</v>
      </c>
      <c r="U331" s="361" t="s">
        <v>63</v>
      </c>
      <c r="V331" s="344" t="s">
        <v>2589</v>
      </c>
      <c r="W331" s="433" t="s">
        <v>63</v>
      </c>
      <c r="X331" s="433" t="s">
        <v>63</v>
      </c>
      <c r="Y331" s="361">
        <v>2019</v>
      </c>
      <c r="Z331" s="361" t="s">
        <v>1808</v>
      </c>
      <c r="AA331" s="345" t="s">
        <v>2719</v>
      </c>
      <c r="AB331" s="361" t="str">
        <f t="shared" si="33"/>
        <v/>
      </c>
      <c r="AC331" s="433" t="s">
        <v>63</v>
      </c>
      <c r="AD331" s="433" t="s">
        <v>63</v>
      </c>
      <c r="AE331" s="433" t="s">
        <v>63</v>
      </c>
      <c r="AF331" s="433" t="s">
        <v>63</v>
      </c>
      <c r="AG331" s="361" t="s">
        <v>49</v>
      </c>
      <c r="AH331" s="361" t="s">
        <v>49</v>
      </c>
      <c r="AI331" s="361" t="s">
        <v>49</v>
      </c>
      <c r="AJ331" s="361" t="s">
        <v>49</v>
      </c>
      <c r="AK331" s="361" t="s">
        <v>63</v>
      </c>
      <c r="AL331" s="361" t="s">
        <v>63</v>
      </c>
      <c r="AM331" s="361" t="s">
        <v>63</v>
      </c>
      <c r="AN331" s="361" t="s">
        <v>63</v>
      </c>
      <c r="AO331" s="361" t="s">
        <v>63</v>
      </c>
      <c r="AP331" s="361" t="s">
        <v>63</v>
      </c>
      <c r="AQ331" s="361" t="s">
        <v>63</v>
      </c>
      <c r="AR331" s="361" t="s">
        <v>63</v>
      </c>
      <c r="AS331" s="361" t="s">
        <v>63</v>
      </c>
      <c r="AT331" s="361" t="s">
        <v>63</v>
      </c>
      <c r="AU331" s="361" t="s">
        <v>63</v>
      </c>
      <c r="AV331" s="361" t="s">
        <v>63</v>
      </c>
      <c r="AW331" s="361" t="s">
        <v>63</v>
      </c>
      <c r="AX331" s="361" t="str">
        <f t="shared" si="34"/>
        <v xml:space="preserve">SEX, AGE, RESIDENCE, WEALTH, </v>
      </c>
      <c r="AZ331" s="344" t="e">
        <f>INDEX('Standard Outcome Indicators'!$C$2:$C$900,MATCH(AY331,'Standard Outcome Indicators'!$B$2:$B$708,0))</f>
        <v>#N/A</v>
      </c>
      <c r="BA331" s="344" t="e">
        <f>INDEX('Standard Outcome Indicators'!$F$2:$F$900,MATCH(AY331,'Standard Outcome Indicators'!$B$2:$B$708,0))</f>
        <v>#N/A</v>
      </c>
      <c r="BB331" s="344" t="e">
        <f>INDEX('Standard Outcome Indicators'!$H$2:$H$900,MATCH(AY331,'Standard Outcome Indicators'!$B$2:$B$708,0))</f>
        <v>#N/A</v>
      </c>
      <c r="BC331" s="344" t="e">
        <f>INDEX('Standard Outcome Indicators'!$Q$2:$Q$900,MATCH(AY331,'Standard Outcome Indicators'!$B$2:$B$708,0))</f>
        <v>#N/A</v>
      </c>
      <c r="BD331" s="344" t="e">
        <f>INDEX('Standard Outcome Indicators'!$R$2:$R$900,MATCH(AY331,'Standard Outcome Indicators'!$B$2:$B$708,0))</f>
        <v>#N/A</v>
      </c>
      <c r="BE331" s="344" t="e">
        <f>INDEX('Standard Outcome Indicators'!$S$2:$S$900,MATCH(AY331,'Standard Outcome Indicators'!$B$2:$B$708,0))</f>
        <v>#N/A</v>
      </c>
      <c r="BF331" s="344" t="e">
        <f>INDEX('Standard Outcome Indicators'!$T$2:$T$900,MATCH(AY331,'Standard Outcome Indicators'!$B$2:$B$708,0))</f>
        <v>#N/A</v>
      </c>
      <c r="BG331" s="344" t="e">
        <f>INDEX('Standard Outcome Indicators'!$U$2:$U$900,MATCH(AY331,'Standard Outcome Indicators'!$B$2:$B$708,0))</f>
        <v>#N/A</v>
      </c>
    </row>
    <row r="332" spans="1:59" ht="275.25">
      <c r="A332" s="392" t="s">
        <v>2587</v>
      </c>
      <c r="B332" s="395" t="s">
        <v>2588</v>
      </c>
      <c r="C332" s="346" t="s">
        <v>2774</v>
      </c>
      <c r="D332" s="438" t="s">
        <v>2775</v>
      </c>
      <c r="E332" s="345" t="s">
        <v>2776</v>
      </c>
      <c r="F332" s="433"/>
      <c r="G332" s="433"/>
      <c r="H332" s="433"/>
      <c r="I332" s="478" t="e">
        <v>#N/A</v>
      </c>
      <c r="J332" s="478" t="e">
        <v>#N/A</v>
      </c>
      <c r="K332" s="478" t="e">
        <v>#N/A</v>
      </c>
      <c r="L332" s="478" t="e">
        <v>#N/A</v>
      </c>
      <c r="M332" s="478" t="e">
        <v>#N/A</v>
      </c>
      <c r="N332" s="478"/>
      <c r="O332" s="345"/>
      <c r="P332" s="345" t="str">
        <f t="shared" si="32"/>
        <v/>
      </c>
      <c r="R332" s="345"/>
      <c r="S332" s="433" t="str">
        <f t="shared" si="35"/>
        <v/>
      </c>
      <c r="T332" s="361" t="s">
        <v>245</v>
      </c>
      <c r="U332" s="361" t="s">
        <v>63</v>
      </c>
      <c r="V332" s="344" t="s">
        <v>2589</v>
      </c>
      <c r="W332" s="433" t="s">
        <v>63</v>
      </c>
      <c r="X332" s="433" t="s">
        <v>63</v>
      </c>
      <c r="Y332" s="361">
        <v>2019</v>
      </c>
      <c r="Z332" s="361" t="s">
        <v>1808</v>
      </c>
      <c r="AA332" s="345" t="s">
        <v>2712</v>
      </c>
      <c r="AB332" s="361" t="str">
        <f t="shared" si="33"/>
        <v/>
      </c>
      <c r="AC332" s="433" t="s">
        <v>63</v>
      </c>
      <c r="AD332" s="433" t="s">
        <v>63</v>
      </c>
      <c r="AE332" s="433" t="s">
        <v>63</v>
      </c>
      <c r="AF332" s="433" t="s">
        <v>63</v>
      </c>
      <c r="AG332" s="361" t="s">
        <v>62</v>
      </c>
      <c r="AH332" s="361" t="s">
        <v>49</v>
      </c>
      <c r="AI332" s="361" t="s">
        <v>49</v>
      </c>
      <c r="AJ332" s="361" t="s">
        <v>49</v>
      </c>
      <c r="AK332" s="361" t="s">
        <v>63</v>
      </c>
      <c r="AL332" s="361" t="s">
        <v>63</v>
      </c>
      <c r="AM332" s="361" t="s">
        <v>63</v>
      </c>
      <c r="AN332" s="361" t="s">
        <v>63</v>
      </c>
      <c r="AO332" s="361" t="s">
        <v>63</v>
      </c>
      <c r="AP332" s="361" t="s">
        <v>63</v>
      </c>
      <c r="AQ332" s="361" t="s">
        <v>63</v>
      </c>
      <c r="AR332" s="361" t="s">
        <v>63</v>
      </c>
      <c r="AS332" s="361" t="s">
        <v>63</v>
      </c>
      <c r="AT332" s="361" t="s">
        <v>63</v>
      </c>
      <c r="AU332" s="361" t="s">
        <v>63</v>
      </c>
      <c r="AV332" s="361" t="s">
        <v>63</v>
      </c>
      <c r="AW332" s="361" t="s">
        <v>63</v>
      </c>
      <c r="AX332" s="361" t="str">
        <f t="shared" si="34"/>
        <v xml:space="preserve">SEX, AGE, RESIDENCE, WEALTH, </v>
      </c>
      <c r="AZ332" s="344" t="e">
        <f>INDEX('Standard Outcome Indicators'!$C$2:$C$900,MATCH(AY332,'Standard Outcome Indicators'!$B$2:$B$708,0))</f>
        <v>#N/A</v>
      </c>
      <c r="BA332" s="344" t="e">
        <f>INDEX('Standard Outcome Indicators'!$F$2:$F$900,MATCH(AY332,'Standard Outcome Indicators'!$B$2:$B$708,0))</f>
        <v>#N/A</v>
      </c>
      <c r="BB332" s="344" t="e">
        <f>INDEX('Standard Outcome Indicators'!$H$2:$H$900,MATCH(AY332,'Standard Outcome Indicators'!$B$2:$B$708,0))</f>
        <v>#N/A</v>
      </c>
      <c r="BC332" s="344" t="e">
        <f>INDEX('Standard Outcome Indicators'!$Q$2:$Q$900,MATCH(AY332,'Standard Outcome Indicators'!$B$2:$B$708,0))</f>
        <v>#N/A</v>
      </c>
      <c r="BD332" s="344" t="e">
        <f>INDEX('Standard Outcome Indicators'!$R$2:$R$900,MATCH(AY332,'Standard Outcome Indicators'!$B$2:$B$708,0))</f>
        <v>#N/A</v>
      </c>
      <c r="BE332" s="344" t="e">
        <f>INDEX('Standard Outcome Indicators'!$S$2:$S$900,MATCH(AY332,'Standard Outcome Indicators'!$B$2:$B$708,0))</f>
        <v>#N/A</v>
      </c>
      <c r="BF332" s="344" t="e">
        <f>INDEX('Standard Outcome Indicators'!$T$2:$T$900,MATCH(AY332,'Standard Outcome Indicators'!$B$2:$B$708,0))</f>
        <v>#N/A</v>
      </c>
      <c r="BG332" s="344" t="e">
        <f>INDEX('Standard Outcome Indicators'!$U$2:$U$900,MATCH(AY332,'Standard Outcome Indicators'!$B$2:$B$708,0))</f>
        <v>#N/A</v>
      </c>
    </row>
    <row r="333" spans="1:59" ht="275.25">
      <c r="A333" s="392" t="s">
        <v>2587</v>
      </c>
      <c r="B333" s="395" t="s">
        <v>2588</v>
      </c>
      <c r="C333" s="346" t="s">
        <v>2777</v>
      </c>
      <c r="D333" s="438" t="s">
        <v>2778</v>
      </c>
      <c r="E333" s="345" t="s">
        <v>2778</v>
      </c>
      <c r="F333" s="433"/>
      <c r="G333" s="433"/>
      <c r="H333" s="433"/>
      <c r="I333" s="478" t="e">
        <v>#N/A</v>
      </c>
      <c r="J333" s="478" t="e">
        <v>#N/A</v>
      </c>
      <c r="K333" s="478" t="e">
        <v>#N/A</v>
      </c>
      <c r="L333" s="478" t="e">
        <v>#N/A</v>
      </c>
      <c r="M333" s="478" t="e">
        <v>#N/A</v>
      </c>
      <c r="N333" s="478"/>
      <c r="O333" s="345"/>
      <c r="P333" s="345" t="str">
        <f t="shared" si="32"/>
        <v/>
      </c>
      <c r="R333" s="345"/>
      <c r="S333" s="433" t="str">
        <f t="shared" si="35"/>
        <v/>
      </c>
      <c r="T333" s="361" t="s">
        <v>2070</v>
      </c>
      <c r="U333" s="361" t="s">
        <v>63</v>
      </c>
      <c r="V333" s="344" t="s">
        <v>2002</v>
      </c>
      <c r="W333" s="433" t="s">
        <v>63</v>
      </c>
      <c r="X333" s="433" t="s">
        <v>63</v>
      </c>
      <c r="Y333" s="361">
        <v>2022</v>
      </c>
      <c r="Z333" s="361" t="s">
        <v>1762</v>
      </c>
      <c r="AA333" s="345" t="s">
        <v>1772</v>
      </c>
      <c r="AB333" s="361" t="str">
        <f t="shared" si="33"/>
        <v/>
      </c>
      <c r="AC333" s="433" t="s">
        <v>63</v>
      </c>
      <c r="AD333" s="433" t="s">
        <v>63</v>
      </c>
      <c r="AE333" s="433" t="s">
        <v>63</v>
      </c>
      <c r="AF333" s="433" t="s">
        <v>63</v>
      </c>
      <c r="AG333" s="361" t="s">
        <v>49</v>
      </c>
      <c r="AH333" s="361" t="s">
        <v>49</v>
      </c>
      <c r="AI333" s="361" t="s">
        <v>49</v>
      </c>
      <c r="AJ333" s="361" t="s">
        <v>49</v>
      </c>
      <c r="AK333" s="361" t="s">
        <v>63</v>
      </c>
      <c r="AL333" s="361" t="s">
        <v>63</v>
      </c>
      <c r="AM333" s="361" t="s">
        <v>63</v>
      </c>
      <c r="AN333" s="361" t="s">
        <v>63</v>
      </c>
      <c r="AO333" s="361" t="s">
        <v>63</v>
      </c>
      <c r="AP333" s="361" t="s">
        <v>63</v>
      </c>
      <c r="AQ333" s="361" t="s">
        <v>63</v>
      </c>
      <c r="AR333" s="361" t="s">
        <v>63</v>
      </c>
      <c r="AS333" s="361" t="s">
        <v>63</v>
      </c>
      <c r="AT333" s="361" t="s">
        <v>63</v>
      </c>
      <c r="AU333" s="361" t="s">
        <v>63</v>
      </c>
      <c r="AV333" s="361" t="s">
        <v>63</v>
      </c>
      <c r="AW333" s="361" t="s">
        <v>63</v>
      </c>
      <c r="AX333" s="361" t="str">
        <f t="shared" si="34"/>
        <v xml:space="preserve">SEX, AGE, RESIDENCE, WEALTH, </v>
      </c>
      <c r="AZ333" s="344" t="e">
        <f>INDEX('Standard Outcome Indicators'!$C$2:$C$900,MATCH(AY333,'Standard Outcome Indicators'!$B$2:$B$708,0))</f>
        <v>#N/A</v>
      </c>
      <c r="BA333" s="344" t="e">
        <f>INDEX('Standard Outcome Indicators'!$F$2:$F$900,MATCH(AY333,'Standard Outcome Indicators'!$B$2:$B$708,0))</f>
        <v>#N/A</v>
      </c>
      <c r="BB333" s="344" t="e">
        <f>INDEX('Standard Outcome Indicators'!$H$2:$H$900,MATCH(AY333,'Standard Outcome Indicators'!$B$2:$B$708,0))</f>
        <v>#N/A</v>
      </c>
      <c r="BC333" s="344" t="e">
        <f>INDEX('Standard Outcome Indicators'!$Q$2:$Q$900,MATCH(AY333,'Standard Outcome Indicators'!$B$2:$B$708,0))</f>
        <v>#N/A</v>
      </c>
      <c r="BD333" s="344" t="e">
        <f>INDEX('Standard Outcome Indicators'!$R$2:$R$900,MATCH(AY333,'Standard Outcome Indicators'!$B$2:$B$708,0))</f>
        <v>#N/A</v>
      </c>
      <c r="BE333" s="344" t="e">
        <f>INDEX('Standard Outcome Indicators'!$S$2:$S$900,MATCH(AY333,'Standard Outcome Indicators'!$B$2:$B$708,0))</f>
        <v>#N/A</v>
      </c>
      <c r="BF333" s="344" t="e">
        <f>INDEX('Standard Outcome Indicators'!$T$2:$T$900,MATCH(AY333,'Standard Outcome Indicators'!$B$2:$B$708,0))</f>
        <v>#N/A</v>
      </c>
      <c r="BG333" s="344" t="e">
        <f>INDEX('Standard Outcome Indicators'!$U$2:$U$900,MATCH(AY333,'Standard Outcome Indicators'!$B$2:$B$708,0))</f>
        <v>#N/A</v>
      </c>
    </row>
    <row r="334" spans="1:59" ht="275.25">
      <c r="A334" s="392" t="s">
        <v>2587</v>
      </c>
      <c r="B334" s="395" t="s">
        <v>2588</v>
      </c>
      <c r="C334" s="346" t="s">
        <v>2779</v>
      </c>
      <c r="D334" s="438" t="s">
        <v>2780</v>
      </c>
      <c r="E334" s="345" t="s">
        <v>2781</v>
      </c>
      <c r="F334" s="433"/>
      <c r="G334" s="433"/>
      <c r="H334" s="433"/>
      <c r="I334" s="478" t="e">
        <v>#N/A</v>
      </c>
      <c r="J334" s="478" t="e">
        <v>#N/A</v>
      </c>
      <c r="K334" s="478" t="e">
        <v>#N/A</v>
      </c>
      <c r="L334" s="478" t="e">
        <v>#N/A</v>
      </c>
      <c r="M334" s="478" t="e">
        <v>#N/A</v>
      </c>
      <c r="N334" s="478"/>
      <c r="O334" s="345"/>
      <c r="P334" s="345" t="str">
        <f t="shared" si="32"/>
        <v/>
      </c>
      <c r="R334" s="345"/>
      <c r="S334" s="433" t="str">
        <f t="shared" si="35"/>
        <v/>
      </c>
      <c r="T334" s="361" t="s">
        <v>245</v>
      </c>
      <c r="U334" s="361" t="s">
        <v>63</v>
      </c>
      <c r="V334" s="344" t="s">
        <v>2589</v>
      </c>
      <c r="W334" s="433" t="s">
        <v>63</v>
      </c>
      <c r="X334" s="433" t="s">
        <v>63</v>
      </c>
      <c r="Y334" s="361">
        <v>2019</v>
      </c>
      <c r="Z334" s="361" t="s">
        <v>1762</v>
      </c>
      <c r="AA334" s="345" t="s">
        <v>2782</v>
      </c>
      <c r="AB334" s="361" t="str">
        <f t="shared" si="33"/>
        <v/>
      </c>
      <c r="AC334" s="433" t="s">
        <v>63</v>
      </c>
      <c r="AD334" s="433" t="s">
        <v>63</v>
      </c>
      <c r="AE334" s="433" t="s">
        <v>63</v>
      </c>
      <c r="AF334" s="433" t="s">
        <v>63</v>
      </c>
      <c r="AG334" s="361" t="s">
        <v>49</v>
      </c>
      <c r="AH334" s="361" t="s">
        <v>49</v>
      </c>
      <c r="AI334" s="361" t="s">
        <v>49</v>
      </c>
      <c r="AJ334" s="361" t="s">
        <v>49</v>
      </c>
      <c r="AK334" s="361" t="s">
        <v>63</v>
      </c>
      <c r="AL334" s="361" t="s">
        <v>63</v>
      </c>
      <c r="AM334" s="361" t="s">
        <v>63</v>
      </c>
      <c r="AN334" s="361" t="s">
        <v>63</v>
      </c>
      <c r="AO334" s="361" t="s">
        <v>63</v>
      </c>
      <c r="AP334" s="361" t="s">
        <v>63</v>
      </c>
      <c r="AQ334" s="361" t="s">
        <v>63</v>
      </c>
      <c r="AR334" s="361" t="s">
        <v>63</v>
      </c>
      <c r="AS334" s="361" t="s">
        <v>63</v>
      </c>
      <c r="AT334" s="361" t="s">
        <v>63</v>
      </c>
      <c r="AU334" s="361" t="s">
        <v>63</v>
      </c>
      <c r="AV334" s="361" t="s">
        <v>63</v>
      </c>
      <c r="AW334" s="361" t="s">
        <v>63</v>
      </c>
      <c r="AX334" s="361" t="str">
        <f t="shared" si="34"/>
        <v xml:space="preserve">SEX, AGE, RESIDENCE, WEALTH, </v>
      </c>
      <c r="AZ334" s="344" t="e">
        <f>INDEX('Standard Outcome Indicators'!$C$2:$C$900,MATCH(AY334,'Standard Outcome Indicators'!$B$2:$B$708,0))</f>
        <v>#N/A</v>
      </c>
      <c r="BA334" s="344" t="e">
        <f>INDEX('Standard Outcome Indicators'!$F$2:$F$900,MATCH(AY334,'Standard Outcome Indicators'!$B$2:$B$708,0))</f>
        <v>#N/A</v>
      </c>
      <c r="BB334" s="344" t="e">
        <f>INDEX('Standard Outcome Indicators'!$H$2:$H$900,MATCH(AY334,'Standard Outcome Indicators'!$B$2:$B$708,0))</f>
        <v>#N/A</v>
      </c>
      <c r="BC334" s="344" t="e">
        <f>INDEX('Standard Outcome Indicators'!$Q$2:$Q$900,MATCH(AY334,'Standard Outcome Indicators'!$B$2:$B$708,0))</f>
        <v>#N/A</v>
      </c>
      <c r="BD334" s="344" t="e">
        <f>INDEX('Standard Outcome Indicators'!$R$2:$R$900,MATCH(AY334,'Standard Outcome Indicators'!$B$2:$B$708,0))</f>
        <v>#N/A</v>
      </c>
      <c r="BE334" s="344" t="e">
        <f>INDEX('Standard Outcome Indicators'!$S$2:$S$900,MATCH(AY334,'Standard Outcome Indicators'!$B$2:$B$708,0))</f>
        <v>#N/A</v>
      </c>
      <c r="BF334" s="344" t="e">
        <f>INDEX('Standard Outcome Indicators'!$T$2:$T$900,MATCH(AY334,'Standard Outcome Indicators'!$B$2:$B$708,0))</f>
        <v>#N/A</v>
      </c>
      <c r="BG334" s="344" t="e">
        <f>INDEX('Standard Outcome Indicators'!$U$2:$U$900,MATCH(AY334,'Standard Outcome Indicators'!$B$2:$B$708,0))</f>
        <v>#N/A</v>
      </c>
    </row>
    <row r="335" spans="1:59" ht="30.75">
      <c r="A335" s="392" t="s">
        <v>2587</v>
      </c>
      <c r="B335" s="396" t="s">
        <v>2783</v>
      </c>
      <c r="C335" s="344" t="s">
        <v>783</v>
      </c>
      <c r="D335" s="438" t="s">
        <v>2784</v>
      </c>
      <c r="E335" s="345" t="s">
        <v>782</v>
      </c>
      <c r="F335" s="433" t="s">
        <v>59</v>
      </c>
      <c r="G335" s="433"/>
      <c r="H335" s="433"/>
      <c r="I335" s="433" t="s">
        <v>49</v>
      </c>
      <c r="J335" s="433" t="s">
        <v>62</v>
      </c>
      <c r="K335" s="433" t="s">
        <v>49</v>
      </c>
      <c r="L335" s="433" t="s">
        <v>49</v>
      </c>
      <c r="M335" s="433" t="s">
        <v>49</v>
      </c>
      <c r="N335" s="433" t="s">
        <v>49</v>
      </c>
      <c r="O335" s="345"/>
      <c r="P335" s="345" t="str">
        <f t="shared" ref="P335:P394" si="36">IF(F335&lt;&gt;"", IF(Q335="", D335, Q335), "")</f>
        <v xml:space="preserve">Percentage of children (3-4 years) attending an early childhood education programme </v>
      </c>
      <c r="R335" s="345"/>
      <c r="S335" s="433">
        <f t="shared" si="35"/>
        <v>1</v>
      </c>
      <c r="T335" s="361" t="s">
        <v>1372</v>
      </c>
      <c r="U335" s="361" t="s">
        <v>117</v>
      </c>
      <c r="V335" s="344" t="s">
        <v>2785</v>
      </c>
      <c r="W335" s="433" t="s">
        <v>215</v>
      </c>
      <c r="X335" s="433" t="s">
        <v>495</v>
      </c>
      <c r="Y335" s="361">
        <v>2022</v>
      </c>
      <c r="Z335" s="361" t="s">
        <v>1991</v>
      </c>
      <c r="AA335" s="344" t="s">
        <v>2786</v>
      </c>
      <c r="AB335" s="361" t="str">
        <f t="shared" si="33"/>
        <v/>
      </c>
      <c r="AD335" s="433" t="s">
        <v>640</v>
      </c>
      <c r="AE335" s="433" t="s">
        <v>784</v>
      </c>
      <c r="AF335" s="433" t="s">
        <v>59</v>
      </c>
      <c r="AG335" s="361" t="s">
        <v>62</v>
      </c>
      <c r="AH335" s="361" t="s">
        <v>62</v>
      </c>
      <c r="AI335" s="361" t="s">
        <v>62</v>
      </c>
      <c r="AJ335" s="361" t="s">
        <v>62</v>
      </c>
      <c r="AK335" s="361" t="s">
        <v>117</v>
      </c>
      <c r="AL335" s="361" t="s">
        <v>117</v>
      </c>
      <c r="AM335" s="361" t="s">
        <v>117</v>
      </c>
      <c r="AN335" s="361" t="s">
        <v>117</v>
      </c>
      <c r="AO335" s="361" t="s">
        <v>117</v>
      </c>
      <c r="AP335" s="361" t="s">
        <v>117</v>
      </c>
      <c r="AQ335" s="361" t="s">
        <v>117</v>
      </c>
      <c r="AR335" s="361" t="s">
        <v>117</v>
      </c>
      <c r="AS335" s="361" t="s">
        <v>117</v>
      </c>
      <c r="AT335" s="361" t="s">
        <v>117</v>
      </c>
      <c r="AU335" s="361" t="s">
        <v>117</v>
      </c>
      <c r="AV335" s="361" t="s">
        <v>117</v>
      </c>
      <c r="AW335" s="361" t="s">
        <v>109</v>
      </c>
      <c r="AX335" s="361" t="str">
        <f t="shared" si="34"/>
        <v xml:space="preserve">SEX, AGE, RESIDENCE, WEALTH,  </v>
      </c>
      <c r="AY335" s="344" t="s">
        <v>2787</v>
      </c>
      <c r="AZ335" s="344" t="str">
        <f>INDEX('Standard Outcome Indicators'!$C$2:$C$900,MATCH(AY335,'Standard Outcome Indicators'!$B$2:$B$708,0))</f>
        <v>Percentage of children age 36-59 months attending an early childhood education programme (attendance rate)</v>
      </c>
      <c r="BA335" s="344" t="str">
        <f>INDEX('Standard Outcome Indicators'!$F$2:$F$900,MATCH(AY335,'Standard Outcome Indicators'!$B$2:$B$708,0))</f>
        <v>Learn</v>
      </c>
      <c r="BB335" s="344" t="str">
        <f>INDEX('Standard Outcome Indicators'!$H$2:$H$900,MATCH(AY335,'Standard Outcome Indicators'!$B$2:$B$708,0))</f>
        <v>Access to quality learning opportunities</v>
      </c>
      <c r="BC335" s="344" t="str">
        <f>INDEX('Standard Outcome Indicators'!$Q$2:$Q$900,MATCH(AY335,'Standard Outcome Indicators'!$B$2:$B$708,0))</f>
        <v>Marginal</v>
      </c>
      <c r="BD335" s="344" t="str">
        <f>INDEX('Standard Outcome Indicators'!$R$2:$R$900,MATCH(AY335,'Standard Outcome Indicators'!$B$2:$B$708,0))</f>
        <v>Education</v>
      </c>
      <c r="BE335" s="344" t="str">
        <f>INDEX('Standard Outcome Indicators'!$S$2:$S$900,MATCH(AY335,'Standard Outcome Indicators'!$B$2:$B$708,0))</f>
        <v>Nicolas Reuge</v>
      </c>
      <c r="BF335" s="344" t="str">
        <f>INDEX('Standard Outcome Indicators'!$T$2:$T$900,MATCH(AY335,'Standard Outcome Indicators'!$B$2:$B$708,0))</f>
        <v> </v>
      </c>
      <c r="BG335" s="344" t="str">
        <f>INDEX('Standard Outcome Indicators'!$U$2:$U$900,MATCH(AY335,'Standard Outcome Indicators'!$B$2:$B$708,0))</f>
        <v>2.3.6.2: Equitable access to learning</v>
      </c>
    </row>
    <row r="336" spans="1:59" ht="121.5">
      <c r="A336" s="392" t="s">
        <v>2587</v>
      </c>
      <c r="B336" s="396" t="s">
        <v>2783</v>
      </c>
      <c r="C336" s="346" t="s">
        <v>786</v>
      </c>
      <c r="D336" s="438" t="s">
        <v>2788</v>
      </c>
      <c r="E336" s="345" t="s">
        <v>2789</v>
      </c>
      <c r="F336" s="433" t="s">
        <v>59</v>
      </c>
      <c r="G336" s="433"/>
      <c r="H336" s="433"/>
      <c r="I336" s="433" t="s">
        <v>49</v>
      </c>
      <c r="J336" s="433" t="s">
        <v>62</v>
      </c>
      <c r="K336" s="433" t="s">
        <v>49</v>
      </c>
      <c r="L336" s="433" t="s">
        <v>49</v>
      </c>
      <c r="M336" s="433" t="s">
        <v>49</v>
      </c>
      <c r="N336" s="433" t="s">
        <v>49</v>
      </c>
      <c r="O336" s="345"/>
      <c r="P336" s="345" t="str">
        <f t="shared" si="36"/>
        <v>Participation in early childhood education (% of children aged 3 years to starting age of compulsory primary education)</v>
      </c>
      <c r="R336" s="345"/>
      <c r="S336" s="433">
        <f t="shared" si="35"/>
        <v>1</v>
      </c>
      <c r="T336" s="361" t="s">
        <v>102</v>
      </c>
      <c r="U336" s="361" t="s">
        <v>117</v>
      </c>
      <c r="V336" s="344" t="s">
        <v>2790</v>
      </c>
      <c r="W336" s="433" t="s">
        <v>215</v>
      </c>
      <c r="X336" s="433" t="s">
        <v>788</v>
      </c>
      <c r="Y336" s="361">
        <v>2021</v>
      </c>
      <c r="Z336" s="361">
        <v>60</v>
      </c>
      <c r="AA336" s="344" t="s">
        <v>2791</v>
      </c>
      <c r="AB336" s="361" t="str">
        <f t="shared" si="33"/>
        <v/>
      </c>
      <c r="AD336" s="433" t="s">
        <v>53</v>
      </c>
      <c r="AE336" s="433" t="s">
        <v>784</v>
      </c>
      <c r="AF336" s="433" t="s">
        <v>59</v>
      </c>
      <c r="AG336" s="361" t="s">
        <v>62</v>
      </c>
      <c r="AH336" s="361" t="s">
        <v>49</v>
      </c>
      <c r="AI336" s="361" t="s">
        <v>49</v>
      </c>
      <c r="AJ336" s="361" t="s">
        <v>49</v>
      </c>
      <c r="AK336" s="361" t="s">
        <v>117</v>
      </c>
      <c r="AL336" s="361" t="s">
        <v>117</v>
      </c>
      <c r="AM336" s="361" t="s">
        <v>117</v>
      </c>
      <c r="AN336" s="361" t="s">
        <v>117</v>
      </c>
      <c r="AO336" s="361" t="s">
        <v>117</v>
      </c>
      <c r="AP336" s="361" t="s">
        <v>117</v>
      </c>
      <c r="AQ336" s="361" t="s">
        <v>117</v>
      </c>
      <c r="AR336" s="361" t="s">
        <v>117</v>
      </c>
      <c r="AS336" s="361" t="s">
        <v>117</v>
      </c>
      <c r="AT336" s="361" t="s">
        <v>117</v>
      </c>
      <c r="AU336" s="361" t="s">
        <v>117</v>
      </c>
      <c r="AV336" s="361" t="s">
        <v>117</v>
      </c>
      <c r="AW336" s="361" t="s">
        <v>80</v>
      </c>
      <c r="AX336" s="361" t="str">
        <f t="shared" si="34"/>
        <v xml:space="preserve">SEX, AGE, RESIDENCE, WEALTH,    </v>
      </c>
      <c r="AZ336" s="344" t="e">
        <f>INDEX('Standard Outcome Indicators'!$C$2:$C$900,MATCH(AY336,'Standard Outcome Indicators'!$B$2:$B$708,0))</f>
        <v>#N/A</v>
      </c>
      <c r="BA336" s="344" t="e">
        <f>INDEX('Standard Outcome Indicators'!$F$2:$F$900,MATCH(AY336,'Standard Outcome Indicators'!$B$2:$B$708,0))</f>
        <v>#N/A</v>
      </c>
      <c r="BB336" s="344" t="e">
        <f>INDEX('Standard Outcome Indicators'!$H$2:$H$900,MATCH(AY336,'Standard Outcome Indicators'!$B$2:$B$708,0))</f>
        <v>#N/A</v>
      </c>
      <c r="BC336" s="344" t="e">
        <f>INDEX('Standard Outcome Indicators'!$Q$2:$Q$900,MATCH(AY336,'Standard Outcome Indicators'!$B$2:$B$708,0))</f>
        <v>#N/A</v>
      </c>
      <c r="BD336" s="344" t="e">
        <f>INDEX('Standard Outcome Indicators'!$R$2:$R$900,MATCH(AY336,'Standard Outcome Indicators'!$B$2:$B$708,0))</f>
        <v>#N/A</v>
      </c>
      <c r="BE336" s="344" t="e">
        <f>INDEX('Standard Outcome Indicators'!$S$2:$S$900,MATCH(AY336,'Standard Outcome Indicators'!$B$2:$B$708,0))</f>
        <v>#N/A</v>
      </c>
      <c r="BF336" s="344" t="e">
        <f>INDEX('Standard Outcome Indicators'!$T$2:$T$900,MATCH(AY336,'Standard Outcome Indicators'!$B$2:$B$708,0))</f>
        <v>#N/A</v>
      </c>
      <c r="BG336" s="344" t="e">
        <f>INDEX('Standard Outcome Indicators'!$U$2:$U$900,MATCH(AY336,'Standard Outcome Indicators'!$B$2:$B$708,0))</f>
        <v>#N/A</v>
      </c>
    </row>
    <row r="337" spans="1:59" ht="30.75">
      <c r="A337" s="392" t="s">
        <v>2587</v>
      </c>
      <c r="B337" s="396" t="s">
        <v>2783</v>
      </c>
      <c r="C337" s="346" t="s">
        <v>2792</v>
      </c>
      <c r="D337" s="438" t="s">
        <v>2793</v>
      </c>
      <c r="E337" s="345" t="e">
        <v>#N/A</v>
      </c>
      <c r="F337" s="436" t="s">
        <v>1767</v>
      </c>
      <c r="G337" s="433"/>
      <c r="H337" s="433"/>
      <c r="I337" s="478" t="e">
        <v>#N/A</v>
      </c>
      <c r="J337" s="478" t="e">
        <v>#N/A</v>
      </c>
      <c r="K337" s="478" t="e">
        <v>#N/A</v>
      </c>
      <c r="L337" s="478" t="e">
        <v>#N/A</v>
      </c>
      <c r="M337" s="478" t="e">
        <v>#N/A</v>
      </c>
      <c r="N337" s="478"/>
      <c r="O337" s="345"/>
      <c r="P337" s="345" t="str">
        <f t="shared" si="36"/>
        <v>Number of early childhood educational development enrolments</v>
      </c>
      <c r="R337" s="345"/>
      <c r="S337" s="433">
        <f t="shared" si="35"/>
        <v>1</v>
      </c>
      <c r="T337" s="361" t="s">
        <v>245</v>
      </c>
      <c r="U337" s="361" t="s">
        <v>63</v>
      </c>
      <c r="V337" s="344" t="s">
        <v>2589</v>
      </c>
      <c r="W337" s="433" t="s">
        <v>63</v>
      </c>
      <c r="X337" s="433" t="s">
        <v>63</v>
      </c>
      <c r="Y337" s="361">
        <v>2019</v>
      </c>
      <c r="Z337" s="361" t="s">
        <v>1762</v>
      </c>
      <c r="AA337" s="344" t="s">
        <v>2794</v>
      </c>
      <c r="AB337" s="361" t="str">
        <f t="shared" si="33"/>
        <v/>
      </c>
      <c r="AC337" s="433" t="s">
        <v>63</v>
      </c>
      <c r="AD337" s="433" t="s">
        <v>63</v>
      </c>
      <c r="AE337" s="433" t="s">
        <v>63</v>
      </c>
      <c r="AF337" s="433" t="s">
        <v>63</v>
      </c>
      <c r="AG337" s="361" t="s">
        <v>62</v>
      </c>
      <c r="AH337" s="361" t="s">
        <v>49</v>
      </c>
      <c r="AI337" s="361" t="s">
        <v>49</v>
      </c>
      <c r="AJ337" s="361" t="s">
        <v>49</v>
      </c>
      <c r="AK337" s="361" t="s">
        <v>63</v>
      </c>
      <c r="AL337" s="361" t="s">
        <v>63</v>
      </c>
      <c r="AM337" s="361" t="s">
        <v>63</v>
      </c>
      <c r="AN337" s="361" t="s">
        <v>63</v>
      </c>
      <c r="AO337" s="361" t="s">
        <v>63</v>
      </c>
      <c r="AP337" s="361" t="s">
        <v>63</v>
      </c>
      <c r="AQ337" s="361" t="s">
        <v>63</v>
      </c>
      <c r="AR337" s="361" t="s">
        <v>63</v>
      </c>
      <c r="AS337" s="361" t="s">
        <v>63</v>
      </c>
      <c r="AT337" s="361" t="s">
        <v>63</v>
      </c>
      <c r="AU337" s="361" t="s">
        <v>63</v>
      </c>
      <c r="AV337" s="361" t="s">
        <v>63</v>
      </c>
      <c r="AW337" s="361" t="s">
        <v>63</v>
      </c>
      <c r="AX337" s="361" t="str">
        <f t="shared" si="34"/>
        <v xml:space="preserve">SEX, AGE, RESIDENCE, WEALTH, </v>
      </c>
      <c r="AZ337" s="344" t="e">
        <f>INDEX('Standard Outcome Indicators'!$C$2:$C$900,MATCH(AY337,'Standard Outcome Indicators'!$B$2:$B$708,0))</f>
        <v>#N/A</v>
      </c>
      <c r="BA337" s="344" t="e">
        <f>INDEX('Standard Outcome Indicators'!$F$2:$F$900,MATCH(AY337,'Standard Outcome Indicators'!$B$2:$B$708,0))</f>
        <v>#N/A</v>
      </c>
      <c r="BB337" s="344" t="e">
        <f>INDEX('Standard Outcome Indicators'!$H$2:$H$900,MATCH(AY337,'Standard Outcome Indicators'!$B$2:$B$708,0))</f>
        <v>#N/A</v>
      </c>
      <c r="BC337" s="344" t="e">
        <f>INDEX('Standard Outcome Indicators'!$Q$2:$Q$900,MATCH(AY337,'Standard Outcome Indicators'!$B$2:$B$708,0))</f>
        <v>#N/A</v>
      </c>
      <c r="BD337" s="344" t="e">
        <f>INDEX('Standard Outcome Indicators'!$R$2:$R$900,MATCH(AY337,'Standard Outcome Indicators'!$B$2:$B$708,0))</f>
        <v>#N/A</v>
      </c>
      <c r="BE337" s="344" t="e">
        <f>INDEX('Standard Outcome Indicators'!$S$2:$S$900,MATCH(AY337,'Standard Outcome Indicators'!$B$2:$B$708,0))</f>
        <v>#N/A</v>
      </c>
      <c r="BF337" s="344" t="e">
        <f>INDEX('Standard Outcome Indicators'!$T$2:$T$900,MATCH(AY337,'Standard Outcome Indicators'!$B$2:$B$708,0))</f>
        <v>#N/A</v>
      </c>
      <c r="BG337" s="344" t="e">
        <f>INDEX('Standard Outcome Indicators'!$U$2:$U$900,MATCH(AY337,'Standard Outcome Indicators'!$B$2:$B$708,0))</f>
        <v>#N/A</v>
      </c>
    </row>
    <row r="338" spans="1:59" ht="45.75">
      <c r="A338" s="392" t="s">
        <v>2587</v>
      </c>
      <c r="B338" s="396" t="s">
        <v>2783</v>
      </c>
      <c r="C338" s="419" t="s">
        <v>791</v>
      </c>
      <c r="D338" s="441" t="s">
        <v>790</v>
      </c>
      <c r="E338" s="345" t="s">
        <v>790</v>
      </c>
      <c r="F338" s="437" t="s">
        <v>1826</v>
      </c>
      <c r="G338" s="433"/>
      <c r="H338" s="433"/>
      <c r="I338" s="433" t="s">
        <v>49</v>
      </c>
      <c r="J338" s="433" t="s">
        <v>49</v>
      </c>
      <c r="K338" s="433" t="s">
        <v>49</v>
      </c>
      <c r="L338" s="433" t="s">
        <v>49</v>
      </c>
      <c r="M338" s="433" t="s">
        <v>49</v>
      </c>
      <c r="N338" s="433" t="s">
        <v>49</v>
      </c>
      <c r="O338" s="345"/>
      <c r="P338" s="345" t="str">
        <f t="shared" si="36"/>
        <v>Number of early childhood educational development enrolments in public institutions and in private institutions</v>
      </c>
      <c r="Q338" s="345" t="str">
        <f>INDEX('CRM Indicators'!$L$2:$L$900,MATCH(C338,'CRM Indicators'!$N$2:$N$900,0))</f>
        <v>Number of early childhood educational development enrolments in public institutions and in private institutions</v>
      </c>
      <c r="R338" s="345"/>
      <c r="S338" s="433">
        <f t="shared" si="35"/>
        <v>2</v>
      </c>
      <c r="T338" s="361" t="s">
        <v>245</v>
      </c>
      <c r="U338" s="361" t="s">
        <v>245</v>
      </c>
      <c r="V338" s="344" t="s">
        <v>2589</v>
      </c>
      <c r="W338" s="433" t="s">
        <v>84</v>
      </c>
      <c r="X338" s="433" t="s">
        <v>56</v>
      </c>
      <c r="Y338" s="361">
        <v>2019</v>
      </c>
      <c r="Z338" s="361" t="s">
        <v>1808</v>
      </c>
      <c r="AA338" s="344" t="s">
        <v>2795</v>
      </c>
      <c r="AB338" s="361" t="str">
        <f t="shared" si="33"/>
        <v/>
      </c>
      <c r="AD338" s="433" t="s">
        <v>53</v>
      </c>
      <c r="AE338" s="433" t="s">
        <v>792</v>
      </c>
      <c r="AF338" s="433" t="s">
        <v>53</v>
      </c>
      <c r="AG338" s="361" t="s">
        <v>62</v>
      </c>
      <c r="AH338" s="361" t="s">
        <v>49</v>
      </c>
      <c r="AI338" s="361" t="s">
        <v>49</v>
      </c>
      <c r="AJ338" s="361" t="s">
        <v>49</v>
      </c>
      <c r="AK338" s="361" t="s">
        <v>117</v>
      </c>
      <c r="AL338" s="361" t="s">
        <v>117</v>
      </c>
      <c r="AM338" s="361" t="s">
        <v>117</v>
      </c>
      <c r="AN338" s="361" t="s">
        <v>117</v>
      </c>
      <c r="AO338" s="361" t="s">
        <v>117</v>
      </c>
      <c r="AP338" s="361" t="s">
        <v>117</v>
      </c>
      <c r="AQ338" s="361" t="s">
        <v>117</v>
      </c>
      <c r="AR338" s="361" t="s">
        <v>117</v>
      </c>
      <c r="AS338" s="361" t="s">
        <v>117</v>
      </c>
      <c r="AT338" s="361" t="s">
        <v>117</v>
      </c>
      <c r="AU338" s="361" t="s">
        <v>117</v>
      </c>
      <c r="AV338" s="361" t="s">
        <v>117</v>
      </c>
      <c r="AW338" s="361" t="s">
        <v>793</v>
      </c>
      <c r="AX338" s="361" t="str">
        <f t="shared" si="34"/>
        <v>SEX, AGE, RESIDENCE, WEALTH, TYPE OF EDUCATIONAL INSTITUTION</v>
      </c>
      <c r="AZ338" s="344" t="e">
        <f>INDEX('Standard Outcome Indicators'!$C$2:$C$900,MATCH(AY338,'Standard Outcome Indicators'!$B$2:$B$708,0))</f>
        <v>#N/A</v>
      </c>
      <c r="BA338" s="344" t="e">
        <f>INDEX('Standard Outcome Indicators'!$F$2:$F$900,MATCH(AY338,'Standard Outcome Indicators'!$B$2:$B$708,0))</f>
        <v>#N/A</v>
      </c>
      <c r="BB338" s="344" t="e">
        <f>INDEX('Standard Outcome Indicators'!$H$2:$H$900,MATCH(AY338,'Standard Outcome Indicators'!$B$2:$B$708,0))</f>
        <v>#N/A</v>
      </c>
      <c r="BC338" s="344" t="e">
        <f>INDEX('Standard Outcome Indicators'!$Q$2:$Q$900,MATCH(AY338,'Standard Outcome Indicators'!$B$2:$B$708,0))</f>
        <v>#N/A</v>
      </c>
      <c r="BD338" s="344" t="e">
        <f>INDEX('Standard Outcome Indicators'!$R$2:$R$900,MATCH(AY338,'Standard Outcome Indicators'!$B$2:$B$708,0))</f>
        <v>#N/A</v>
      </c>
      <c r="BE338" s="344" t="e">
        <f>INDEX('Standard Outcome Indicators'!$S$2:$S$900,MATCH(AY338,'Standard Outcome Indicators'!$B$2:$B$708,0))</f>
        <v>#N/A</v>
      </c>
      <c r="BF338" s="344" t="e">
        <f>INDEX('Standard Outcome Indicators'!$T$2:$T$900,MATCH(AY338,'Standard Outcome Indicators'!$B$2:$B$708,0))</f>
        <v>#N/A</v>
      </c>
      <c r="BG338" s="344" t="e">
        <f>INDEX('Standard Outcome Indicators'!$U$2:$U$900,MATCH(AY338,'Standard Outcome Indicators'!$B$2:$B$708,0))</f>
        <v>#N/A</v>
      </c>
    </row>
    <row r="339" spans="1:59" ht="45.75">
      <c r="A339" s="392" t="s">
        <v>2587</v>
      </c>
      <c r="B339" s="396" t="s">
        <v>2783</v>
      </c>
      <c r="C339" s="365" t="s">
        <v>795</v>
      </c>
      <c r="D339" s="441" t="s">
        <v>794</v>
      </c>
      <c r="E339" s="345" t="s">
        <v>794</v>
      </c>
      <c r="F339" s="437" t="s">
        <v>1826</v>
      </c>
      <c r="G339" s="433"/>
      <c r="H339" s="433"/>
      <c r="I339" s="433" t="s">
        <v>49</v>
      </c>
      <c r="J339" s="433" t="s">
        <v>49</v>
      </c>
      <c r="K339" s="433" t="s">
        <v>49</v>
      </c>
      <c r="L339" s="433" t="s">
        <v>49</v>
      </c>
      <c r="M339" s="433" t="s">
        <v>49</v>
      </c>
      <c r="N339" s="433" t="s">
        <v>49</v>
      </c>
      <c r="O339" s="345"/>
      <c r="P339" s="345" t="str">
        <f t="shared" si="36"/>
        <v>Number of early childhood educational development enrolments in public institutions and in private institutions</v>
      </c>
      <c r="Q339" s="345" t="str">
        <f>INDEX('CRM Indicators'!$L$2:$L$900,MATCH(C339,'CRM Indicators'!$N$2:$N$900,0))</f>
        <v>Number of early childhood educational development enrolments in public institutions and in private institutions</v>
      </c>
      <c r="R339" s="345"/>
      <c r="S339" s="433">
        <f t="shared" si="35"/>
        <v>2</v>
      </c>
      <c r="T339" s="361" t="s">
        <v>245</v>
      </c>
      <c r="U339" s="361" t="s">
        <v>245</v>
      </c>
      <c r="V339" s="344" t="s">
        <v>2589</v>
      </c>
      <c r="W339" s="433" t="s">
        <v>84</v>
      </c>
      <c r="X339" s="433" t="s">
        <v>56</v>
      </c>
      <c r="Y339" s="361">
        <v>2019</v>
      </c>
      <c r="Z339" s="361" t="s">
        <v>1808</v>
      </c>
      <c r="AA339" s="344" t="s">
        <v>2795</v>
      </c>
      <c r="AB339" s="361" t="str">
        <f t="shared" si="33"/>
        <v/>
      </c>
      <c r="AD339" s="433" t="s">
        <v>53</v>
      </c>
      <c r="AE339" s="433" t="s">
        <v>792</v>
      </c>
      <c r="AF339" s="433" t="s">
        <v>53</v>
      </c>
      <c r="AG339" s="361" t="s">
        <v>62</v>
      </c>
      <c r="AH339" s="361" t="s">
        <v>49</v>
      </c>
      <c r="AI339" s="361" t="s">
        <v>49</v>
      </c>
      <c r="AJ339" s="361" t="s">
        <v>49</v>
      </c>
      <c r="AK339" s="361" t="s">
        <v>117</v>
      </c>
      <c r="AL339" s="361" t="s">
        <v>117</v>
      </c>
      <c r="AM339" s="361" t="s">
        <v>117</v>
      </c>
      <c r="AN339" s="361" t="s">
        <v>117</v>
      </c>
      <c r="AO339" s="361" t="s">
        <v>117</v>
      </c>
      <c r="AP339" s="361" t="s">
        <v>117</v>
      </c>
      <c r="AQ339" s="361" t="s">
        <v>117</v>
      </c>
      <c r="AR339" s="361" t="s">
        <v>117</v>
      </c>
      <c r="AS339" s="361" t="s">
        <v>117</v>
      </c>
      <c r="AT339" s="361" t="s">
        <v>117</v>
      </c>
      <c r="AU339" s="361" t="s">
        <v>117</v>
      </c>
      <c r="AV339" s="361" t="s">
        <v>117</v>
      </c>
      <c r="AW339" s="361" t="s">
        <v>793</v>
      </c>
      <c r="AX339" s="361" t="str">
        <f t="shared" si="34"/>
        <v>SEX, AGE, RESIDENCE, WEALTH, TYPE OF EDUCATIONAL INSTITUTION</v>
      </c>
      <c r="AZ339" s="344" t="e">
        <f>INDEX('Standard Outcome Indicators'!$C$2:$C$900,MATCH(AY339,'Standard Outcome Indicators'!$B$2:$B$708,0))</f>
        <v>#N/A</v>
      </c>
      <c r="BA339" s="344" t="e">
        <f>INDEX('Standard Outcome Indicators'!$F$2:$F$900,MATCH(AY339,'Standard Outcome Indicators'!$B$2:$B$708,0))</f>
        <v>#N/A</v>
      </c>
      <c r="BB339" s="344" t="e">
        <f>INDEX('Standard Outcome Indicators'!$H$2:$H$900,MATCH(AY339,'Standard Outcome Indicators'!$B$2:$B$708,0))</f>
        <v>#N/A</v>
      </c>
      <c r="BC339" s="344" t="e">
        <f>INDEX('Standard Outcome Indicators'!$Q$2:$Q$900,MATCH(AY339,'Standard Outcome Indicators'!$B$2:$B$708,0))</f>
        <v>#N/A</v>
      </c>
      <c r="BD339" s="344" t="e">
        <f>INDEX('Standard Outcome Indicators'!$R$2:$R$900,MATCH(AY339,'Standard Outcome Indicators'!$B$2:$B$708,0))</f>
        <v>#N/A</v>
      </c>
      <c r="BE339" s="344" t="e">
        <f>INDEX('Standard Outcome Indicators'!$S$2:$S$900,MATCH(AY339,'Standard Outcome Indicators'!$B$2:$B$708,0))</f>
        <v>#N/A</v>
      </c>
      <c r="BF339" s="344" t="e">
        <f>INDEX('Standard Outcome Indicators'!$T$2:$T$900,MATCH(AY339,'Standard Outcome Indicators'!$B$2:$B$708,0))</f>
        <v>#N/A</v>
      </c>
      <c r="BG339" s="344" t="e">
        <f>INDEX('Standard Outcome Indicators'!$U$2:$U$900,MATCH(AY339,'Standard Outcome Indicators'!$B$2:$B$708,0))</f>
        <v>#N/A</v>
      </c>
    </row>
    <row r="340" spans="1:59" ht="76.5">
      <c r="A340" s="392" t="s">
        <v>2587</v>
      </c>
      <c r="B340" s="396" t="s">
        <v>2783</v>
      </c>
      <c r="C340" s="373" t="s">
        <v>798</v>
      </c>
      <c r="D340" s="443" t="s">
        <v>2796</v>
      </c>
      <c r="E340" s="345" t="s">
        <v>799</v>
      </c>
      <c r="F340" s="434" t="s">
        <v>59</v>
      </c>
      <c r="G340" s="434" t="str">
        <f>INDEX('Dashboard Indicators'!$P$2:$P$900,MATCH(C340,'Dashboard Indicators'!$I$2:$I$900,0))</f>
        <v>Yes</v>
      </c>
      <c r="H340" s="434" t="str">
        <f>INDEX('Dashboard Indicators'!$O$2:$O$900,MATCH(C340,'Dashboard Indicators'!$I$2:$I$900,0))</f>
        <v>Yes</v>
      </c>
      <c r="I340" s="433" t="s">
        <v>49</v>
      </c>
      <c r="J340" s="433" t="s">
        <v>62</v>
      </c>
      <c r="K340" s="433" t="s">
        <v>49</v>
      </c>
      <c r="L340" s="433" t="s">
        <v>49</v>
      </c>
      <c r="M340" s="433" t="s">
        <v>49</v>
      </c>
      <c r="N340" s="433" t="s">
        <v>49</v>
      </c>
      <c r="O340" s="372" t="s">
        <v>2797</v>
      </c>
      <c r="P340" s="345" t="str">
        <f t="shared" si="36"/>
        <v xml:space="preserve">Participation in organized learning (adjusted net enrolment rate, one year before official primary entry age), by data type </v>
      </c>
      <c r="Q340" s="345" t="str">
        <f>INDEX('CRM Indicators'!$L$2:$L$900,MATCH(C340,'CRM Indicators'!$N$2:$N$900,0))</f>
        <v xml:space="preserve">Participation in organized learning (adjusted net enrolment rate, one year before official primary entry age), by data type </v>
      </c>
      <c r="R340" s="345"/>
      <c r="S340" s="433">
        <f t="shared" si="35"/>
        <v>2</v>
      </c>
      <c r="T340" s="361" t="s">
        <v>2001</v>
      </c>
      <c r="U340" s="361" t="s">
        <v>802</v>
      </c>
      <c r="V340" s="344" t="s">
        <v>2002</v>
      </c>
      <c r="W340" s="433" t="s">
        <v>99</v>
      </c>
      <c r="X340" s="433" t="s">
        <v>78</v>
      </c>
      <c r="Y340" s="361">
        <v>2022</v>
      </c>
      <c r="Z340" s="361" t="s">
        <v>1820</v>
      </c>
      <c r="AA340" s="344" t="s">
        <v>2798</v>
      </c>
      <c r="AB340" s="361" t="str">
        <f t="shared" si="33"/>
        <v>4.2.2</v>
      </c>
      <c r="AD340" s="433" t="s">
        <v>243</v>
      </c>
      <c r="AE340" s="433" t="s">
        <v>801</v>
      </c>
      <c r="AF340" s="433" t="s">
        <v>59</v>
      </c>
      <c r="AG340" s="361" t="s">
        <v>62</v>
      </c>
      <c r="AH340" s="361" t="s">
        <v>49</v>
      </c>
      <c r="AI340" s="361" t="s">
        <v>49</v>
      </c>
      <c r="AJ340" s="361" t="s">
        <v>49</v>
      </c>
      <c r="AK340" s="361" t="s">
        <v>117</v>
      </c>
      <c r="AL340" s="361" t="s">
        <v>117</v>
      </c>
      <c r="AM340" s="361" t="s">
        <v>117</v>
      </c>
      <c r="AN340" s="361" t="s">
        <v>117</v>
      </c>
      <c r="AO340" s="361" t="s">
        <v>117</v>
      </c>
      <c r="AP340" s="361" t="s">
        <v>117</v>
      </c>
      <c r="AQ340" s="361" t="s">
        <v>117</v>
      </c>
      <c r="AR340" s="361" t="s">
        <v>117</v>
      </c>
      <c r="AS340" s="361" t="s">
        <v>117</v>
      </c>
      <c r="AT340" s="361" t="s">
        <v>117</v>
      </c>
      <c r="AU340" s="361" t="s">
        <v>117</v>
      </c>
      <c r="AV340" s="361" t="s">
        <v>117</v>
      </c>
      <c r="AW340" s="361" t="s">
        <v>803</v>
      </c>
      <c r="AX340" s="361" t="str">
        <f t="shared" si="34"/>
        <v>SEX, AGE, RESIDENCE, WEALTH, DATA TYPE</v>
      </c>
      <c r="AY340" s="344" t="s">
        <v>2799</v>
      </c>
      <c r="AZ340" s="344" t="str">
        <f>INDEX('Standard Outcome Indicators'!$C$2:$C$900,MATCH(AY340,'Standard Outcome Indicators'!$B$2:$B$708,0))</f>
        <v>Participation rate in organized learning one year before the official primary entry age</v>
      </c>
      <c r="BA340" s="344" t="str">
        <f>INDEX('Standard Outcome Indicators'!$F$2:$F$900,MATCH(AY340,'Standard Outcome Indicators'!$B$2:$B$708,0))</f>
        <v>Learn</v>
      </c>
      <c r="BB340" s="344" t="str">
        <f>INDEX('Standard Outcome Indicators'!$H$2:$H$900,MATCH(AY340,'Standard Outcome Indicators'!$B$2:$B$708,0))</f>
        <v>Access to quality learning opportunities</v>
      </c>
      <c r="BC340" s="344" t="str">
        <f>INDEX('Standard Outcome Indicators'!$Q$2:$Q$900,MATCH(AY340,'Standard Outcome Indicators'!$B$2:$B$708,0))</f>
        <v>Marginal</v>
      </c>
      <c r="BD340" s="344" t="str">
        <f>INDEX('Standard Outcome Indicators'!$R$2:$R$900,MATCH(AY340,'Standard Outcome Indicators'!$B$2:$B$708,0))</f>
        <v>Education</v>
      </c>
      <c r="BE340" s="344" t="str">
        <f>INDEX('Standard Outcome Indicators'!$S$2:$S$900,MATCH(AY340,'Standard Outcome Indicators'!$B$2:$B$708,0))</f>
        <v>Nicolas Reuge</v>
      </c>
      <c r="BF340" s="344" t="str">
        <f>INDEX('Standard Outcome Indicators'!$T$2:$T$900,MATCH(AY340,'Standard Outcome Indicators'!$B$2:$B$708,0))</f>
        <v> </v>
      </c>
      <c r="BG340" s="344" t="str">
        <f>INDEX('Standard Outcome Indicators'!$U$2:$U$900,MATCH(AY340,'Standard Outcome Indicators'!$B$2:$B$708,0))</f>
        <v>2.3.6.2: Equitable access to learning</v>
      </c>
    </row>
    <row r="341" spans="1:59" ht="76.5">
      <c r="A341" s="392" t="s">
        <v>2587</v>
      </c>
      <c r="B341" s="396" t="s">
        <v>2783</v>
      </c>
      <c r="C341" s="346" t="s">
        <v>806</v>
      </c>
      <c r="D341" s="438" t="s">
        <v>2800</v>
      </c>
      <c r="E341" s="345" t="s">
        <v>799</v>
      </c>
      <c r="F341" s="433" t="s">
        <v>59</v>
      </c>
      <c r="G341" s="433" t="str">
        <f>INDEX('Dashboard Indicators'!$P$2:$P$900,MATCH(C341,'Dashboard Indicators'!$I$2:$I$900,0))</f>
        <v>Yes</v>
      </c>
      <c r="H341" s="435"/>
      <c r="I341" s="433" t="s">
        <v>49</v>
      </c>
      <c r="J341" s="433" t="s">
        <v>62</v>
      </c>
      <c r="K341" s="433" t="s">
        <v>49</v>
      </c>
      <c r="L341" s="433" t="s">
        <v>49</v>
      </c>
      <c r="M341" s="433" t="s">
        <v>49</v>
      </c>
      <c r="N341" s="433" t="s">
        <v>49</v>
      </c>
      <c r="O341" s="345"/>
      <c r="P341" s="345" t="str">
        <f t="shared" si="36"/>
        <v xml:space="preserve">Participation in organized learning (adjusted net enrolment rate, one year before official primary entry age), by data type </v>
      </c>
      <c r="Q341" s="345" t="str">
        <f>INDEX('CRM Indicators'!$L$2:$L$900,MATCH(C341,'CRM Indicators'!$N$2:$N$900,0))</f>
        <v xml:space="preserve">Participation in organized learning (adjusted net enrolment rate, one year before official primary entry age), by data type </v>
      </c>
      <c r="R341" s="345"/>
      <c r="S341" s="433">
        <f t="shared" si="35"/>
        <v>2</v>
      </c>
      <c r="T341" s="361" t="s">
        <v>2001</v>
      </c>
      <c r="U341" s="361" t="s">
        <v>802</v>
      </c>
      <c r="V341" s="344" t="s">
        <v>2002</v>
      </c>
      <c r="W341" s="433" t="s">
        <v>99</v>
      </c>
      <c r="X341" s="433" t="s">
        <v>78</v>
      </c>
      <c r="Y341" s="361">
        <v>2021</v>
      </c>
      <c r="Z341" s="361" t="s">
        <v>2245</v>
      </c>
      <c r="AA341" s="344" t="s">
        <v>2801</v>
      </c>
      <c r="AB341" s="361" t="str">
        <f t="shared" si="33"/>
        <v>4.2.2</v>
      </c>
      <c r="AD341" s="433" t="s">
        <v>243</v>
      </c>
      <c r="AE341" s="433" t="s">
        <v>801</v>
      </c>
      <c r="AF341" s="433" t="s">
        <v>59</v>
      </c>
      <c r="AG341" s="361" t="s">
        <v>62</v>
      </c>
      <c r="AH341" s="361" t="s">
        <v>49</v>
      </c>
      <c r="AI341" s="361" t="s">
        <v>62</v>
      </c>
      <c r="AJ341" s="361" t="s">
        <v>62</v>
      </c>
      <c r="AK341" s="361" t="s">
        <v>117</v>
      </c>
      <c r="AL341" s="361" t="s">
        <v>117</v>
      </c>
      <c r="AM341" s="361" t="s">
        <v>117</v>
      </c>
      <c r="AN341" s="361" t="s">
        <v>117</v>
      </c>
      <c r="AO341" s="361" t="s">
        <v>117</v>
      </c>
      <c r="AP341" s="361" t="s">
        <v>117</v>
      </c>
      <c r="AQ341" s="361" t="s">
        <v>117</v>
      </c>
      <c r="AR341" s="361" t="s">
        <v>117</v>
      </c>
      <c r="AS341" s="361" t="s">
        <v>117</v>
      </c>
      <c r="AT341" s="361" t="s">
        <v>117</v>
      </c>
      <c r="AU341" s="361" t="s">
        <v>117</v>
      </c>
      <c r="AV341" s="361" t="s">
        <v>117</v>
      </c>
      <c r="AW341" s="361" t="s">
        <v>803</v>
      </c>
      <c r="AX341" s="361" t="str">
        <f t="shared" si="34"/>
        <v>SEX, AGE, RESIDENCE, WEALTH, DATA TYPE</v>
      </c>
      <c r="AY341" s="344" t="s">
        <v>2799</v>
      </c>
      <c r="AZ341" s="344" t="str">
        <f>INDEX('Standard Outcome Indicators'!$C$2:$C$900,MATCH(AY341,'Standard Outcome Indicators'!$B$2:$B$708,0))</f>
        <v>Participation rate in organized learning one year before the official primary entry age</v>
      </c>
      <c r="BA341" s="344" t="str">
        <f>INDEX('Standard Outcome Indicators'!$F$2:$F$900,MATCH(AY341,'Standard Outcome Indicators'!$B$2:$B$708,0))</f>
        <v>Learn</v>
      </c>
      <c r="BB341" s="344" t="str">
        <f>INDEX('Standard Outcome Indicators'!$H$2:$H$900,MATCH(AY341,'Standard Outcome Indicators'!$B$2:$B$708,0))</f>
        <v>Access to quality learning opportunities</v>
      </c>
      <c r="BC341" s="344" t="str">
        <f>INDEX('Standard Outcome Indicators'!$Q$2:$Q$900,MATCH(AY341,'Standard Outcome Indicators'!$B$2:$B$708,0))</f>
        <v>Marginal</v>
      </c>
      <c r="BD341" s="344" t="str">
        <f>INDEX('Standard Outcome Indicators'!$R$2:$R$900,MATCH(AY341,'Standard Outcome Indicators'!$B$2:$B$708,0))</f>
        <v>Education</v>
      </c>
      <c r="BE341" s="344" t="str">
        <f>INDEX('Standard Outcome Indicators'!$S$2:$S$900,MATCH(AY341,'Standard Outcome Indicators'!$B$2:$B$708,0))</f>
        <v>Nicolas Reuge</v>
      </c>
      <c r="BF341" s="344" t="str">
        <f>INDEX('Standard Outcome Indicators'!$T$2:$T$900,MATCH(AY341,'Standard Outcome Indicators'!$B$2:$B$708,0))</f>
        <v> </v>
      </c>
      <c r="BG341" s="344" t="str">
        <f>INDEX('Standard Outcome Indicators'!$U$2:$U$900,MATCH(AY341,'Standard Outcome Indicators'!$B$2:$B$708,0))</f>
        <v>2.3.6.2: Equitable access to learning</v>
      </c>
    </row>
    <row r="342" spans="1:59" ht="30.75">
      <c r="A342" s="392" t="s">
        <v>2587</v>
      </c>
      <c r="B342" s="396" t="s">
        <v>2783</v>
      </c>
      <c r="C342" s="346" t="s">
        <v>809</v>
      </c>
      <c r="D342" s="440" t="s">
        <v>2802</v>
      </c>
      <c r="E342" s="345" t="s">
        <v>808</v>
      </c>
      <c r="F342" s="433" t="s">
        <v>59</v>
      </c>
      <c r="G342" s="433"/>
      <c r="H342" s="433"/>
      <c r="I342" s="433" t="s">
        <v>49</v>
      </c>
      <c r="J342" s="433" t="s">
        <v>49</v>
      </c>
      <c r="K342" s="433" t="s">
        <v>49</v>
      </c>
      <c r="L342" s="433" t="s">
        <v>49</v>
      </c>
      <c r="M342" s="433" t="s">
        <v>49</v>
      </c>
      <c r="N342" s="433" t="s">
        <v>49</v>
      </c>
      <c r="O342" s="345"/>
      <c r="P342" s="345" t="str">
        <f t="shared" si="36"/>
        <v>Adjusted net enrolment rates for primary and  lower secondary education</v>
      </c>
      <c r="Q342" s="345" t="s">
        <v>2803</v>
      </c>
      <c r="R342" s="345"/>
      <c r="S342" s="433">
        <f t="shared" si="35"/>
        <v>2</v>
      </c>
      <c r="T342" s="361" t="s">
        <v>245</v>
      </c>
      <c r="U342" s="361" t="s">
        <v>810</v>
      </c>
      <c r="V342" s="344" t="s">
        <v>2589</v>
      </c>
      <c r="W342" s="433" t="s">
        <v>720</v>
      </c>
      <c r="X342" s="433" t="s">
        <v>56</v>
      </c>
      <c r="Y342" s="361">
        <v>2019</v>
      </c>
      <c r="Z342" s="361" t="s">
        <v>1870</v>
      </c>
      <c r="AA342" s="344" t="s">
        <v>2804</v>
      </c>
      <c r="AB342" s="361" t="str">
        <f t="shared" si="33"/>
        <v/>
      </c>
      <c r="AD342" s="433" t="s">
        <v>243</v>
      </c>
      <c r="AE342" s="433" t="s">
        <v>801</v>
      </c>
      <c r="AF342" s="433" t="s">
        <v>59</v>
      </c>
      <c r="AG342" s="361" t="s">
        <v>62</v>
      </c>
      <c r="AH342" s="361" t="s">
        <v>49</v>
      </c>
      <c r="AI342" s="361" t="s">
        <v>49</v>
      </c>
      <c r="AJ342" s="361" t="s">
        <v>49</v>
      </c>
      <c r="AK342" s="361" t="s">
        <v>117</v>
      </c>
      <c r="AL342" s="361" t="s">
        <v>117</v>
      </c>
      <c r="AM342" s="361" t="s">
        <v>117</v>
      </c>
      <c r="AN342" s="361" t="s">
        <v>62</v>
      </c>
      <c r="AO342" s="361" t="s">
        <v>117</v>
      </c>
      <c r="AP342" s="361" t="s">
        <v>117</v>
      </c>
      <c r="AQ342" s="361" t="s">
        <v>117</v>
      </c>
      <c r="AR342" s="361" t="s">
        <v>117</v>
      </c>
      <c r="AS342" s="361" t="s">
        <v>117</v>
      </c>
      <c r="AT342" s="361" t="s">
        <v>117</v>
      </c>
      <c r="AU342" s="361" t="s">
        <v>117</v>
      </c>
      <c r="AV342" s="361" t="s">
        <v>117</v>
      </c>
      <c r="AW342" s="361" t="s">
        <v>71</v>
      </c>
      <c r="AX342" s="361" t="str">
        <f t="shared" si="34"/>
        <v xml:space="preserve">SEX, AGE, RESIDENCE, WEALTH, EDUCATION LEVEL,   </v>
      </c>
      <c r="AY342" s="488" t="s">
        <v>2805</v>
      </c>
      <c r="AZ342" s="344" t="str">
        <f>INDEX('Standard Outcome Indicators'!$C$2:$C$900,MATCH(AY342,'Standard Outcome Indicators'!$B$2:$B$708,0))</f>
        <v>Primary education net enrolment rate (22-01-L2-42)</v>
      </c>
      <c r="BA342" s="344" t="str">
        <f>INDEX('Standard Outcome Indicators'!$F$2:$F$900,MATCH(AY342,'Standard Outcome Indicators'!$B$2:$B$708,0))</f>
        <v>Learn</v>
      </c>
      <c r="BB342" s="344" t="str">
        <f>INDEX('Standard Outcome Indicators'!$H$2:$H$900,MATCH(AY342,'Standard Outcome Indicators'!$B$2:$B$708,0))</f>
        <v>Access to quality learning opportunities</v>
      </c>
      <c r="BC342" s="344" t="str">
        <f>INDEX('Standard Outcome Indicators'!$Q$2:$Q$900,MATCH(AY342,'Standard Outcome Indicators'!$B$2:$B$708,0))</f>
        <v>Marginal</v>
      </c>
      <c r="BD342" s="344" t="str">
        <f>INDEX('Standard Outcome Indicators'!$R$2:$R$900,MATCH(AY342,'Standard Outcome Indicators'!$B$2:$B$708,0))</f>
        <v>Education</v>
      </c>
      <c r="BE342" s="344" t="str">
        <f>INDEX('Standard Outcome Indicators'!$S$2:$S$900,MATCH(AY342,'Standard Outcome Indicators'!$B$2:$B$708,0))</f>
        <v>Nicolas Reuge</v>
      </c>
      <c r="BF342" s="344" t="str">
        <f>INDEX('Standard Outcome Indicators'!$T$2:$T$900,MATCH(AY342,'Standard Outcome Indicators'!$B$2:$B$708,0))</f>
        <v> </v>
      </c>
      <c r="BG342" s="344" t="str">
        <f>INDEX('Standard Outcome Indicators'!$U$2:$U$900,MATCH(AY342,'Standard Outcome Indicators'!$B$2:$B$708,0))</f>
        <v>2.3.6.2: Equitable access to learning</v>
      </c>
    </row>
    <row r="343" spans="1:59" ht="30.75">
      <c r="A343" s="392" t="s">
        <v>2587</v>
      </c>
      <c r="B343" s="396" t="s">
        <v>2783</v>
      </c>
      <c r="C343" s="346" t="s">
        <v>812</v>
      </c>
      <c r="D343" s="440" t="s">
        <v>2806</v>
      </c>
      <c r="E343" s="345" t="s">
        <v>811</v>
      </c>
      <c r="F343" s="433" t="s">
        <v>59</v>
      </c>
      <c r="G343" s="433"/>
      <c r="H343" s="433"/>
      <c r="I343" s="433" t="s">
        <v>49</v>
      </c>
      <c r="J343" s="433" t="s">
        <v>49</v>
      </c>
      <c r="K343" s="433" t="s">
        <v>49</v>
      </c>
      <c r="L343" s="433" t="s">
        <v>49</v>
      </c>
      <c r="M343" s="433" t="s">
        <v>49</v>
      </c>
      <c r="N343" s="433" t="s">
        <v>49</v>
      </c>
      <c r="O343" s="345"/>
      <c r="P343" s="345" t="str">
        <f t="shared" si="36"/>
        <v>Adjusted net enrolment rates for primary and  lower secondary education</v>
      </c>
      <c r="Q343" s="345" t="s">
        <v>2803</v>
      </c>
      <c r="R343" s="345"/>
      <c r="S343" s="433">
        <f t="shared" si="35"/>
        <v>2</v>
      </c>
      <c r="T343" s="361" t="s">
        <v>245</v>
      </c>
      <c r="U343" s="361" t="s">
        <v>810</v>
      </c>
      <c r="V343" s="344" t="s">
        <v>2589</v>
      </c>
      <c r="W343" s="433" t="s">
        <v>720</v>
      </c>
      <c r="X343" s="433" t="s">
        <v>56</v>
      </c>
      <c r="Y343" s="361">
        <v>2019</v>
      </c>
      <c r="Z343" s="361" t="s">
        <v>1870</v>
      </c>
      <c r="AA343" s="344" t="s">
        <v>2807</v>
      </c>
      <c r="AB343" s="361" t="str">
        <f t="shared" si="33"/>
        <v/>
      </c>
      <c r="AD343" s="433" t="s">
        <v>243</v>
      </c>
      <c r="AE343" s="433" t="s">
        <v>801</v>
      </c>
      <c r="AF343" s="433" t="s">
        <v>59</v>
      </c>
      <c r="AG343" s="361" t="s">
        <v>62</v>
      </c>
      <c r="AH343" s="361" t="s">
        <v>49</v>
      </c>
      <c r="AI343" s="361" t="s">
        <v>49</v>
      </c>
      <c r="AJ343" s="361" t="s">
        <v>49</v>
      </c>
      <c r="AK343" s="361" t="s">
        <v>117</v>
      </c>
      <c r="AL343" s="361" t="s">
        <v>117</v>
      </c>
      <c r="AM343" s="361" t="s">
        <v>117</v>
      </c>
      <c r="AN343" s="361" t="s">
        <v>62</v>
      </c>
      <c r="AO343" s="361" t="s">
        <v>117</v>
      </c>
      <c r="AP343" s="361" t="s">
        <v>117</v>
      </c>
      <c r="AQ343" s="361" t="s">
        <v>117</v>
      </c>
      <c r="AR343" s="361" t="s">
        <v>117</v>
      </c>
      <c r="AS343" s="361" t="s">
        <v>117</v>
      </c>
      <c r="AT343" s="361" t="s">
        <v>117</v>
      </c>
      <c r="AU343" s="361" t="s">
        <v>117</v>
      </c>
      <c r="AV343" s="361" t="s">
        <v>117</v>
      </c>
      <c r="AW343" s="361" t="s">
        <v>71</v>
      </c>
      <c r="AX343" s="361" t="str">
        <f t="shared" si="34"/>
        <v xml:space="preserve">SEX, AGE, RESIDENCE, WEALTH, EDUCATION LEVEL,   </v>
      </c>
      <c r="AY343" s="488" t="s">
        <v>2808</v>
      </c>
      <c r="AZ343" s="344" t="str">
        <f>INDEX('Standard Outcome Indicators'!$C$2:$C$900,MATCH(AY343,'Standard Outcome Indicators'!$B$2:$B$708,0))</f>
        <v>Lower secondary education net enrolment rate</v>
      </c>
      <c r="BA343" s="344" t="str">
        <f>INDEX('Standard Outcome Indicators'!$F$2:$F$900,MATCH(AY343,'Standard Outcome Indicators'!$B$2:$B$708,0))</f>
        <v>Learn</v>
      </c>
      <c r="BB343" s="344" t="str">
        <f>INDEX('Standard Outcome Indicators'!$H$2:$H$900,MATCH(AY343,'Standard Outcome Indicators'!$B$2:$B$708,0))</f>
        <v>Access to quality learning opportunities</v>
      </c>
      <c r="BC343" s="344" t="str">
        <f>INDEX('Standard Outcome Indicators'!$Q$2:$Q$900,MATCH(AY343,'Standard Outcome Indicators'!$B$2:$B$708,0))</f>
        <v>Marginal</v>
      </c>
      <c r="BD343" s="344" t="str">
        <f>INDEX('Standard Outcome Indicators'!$R$2:$R$900,MATCH(AY343,'Standard Outcome Indicators'!$B$2:$B$708,0))</f>
        <v>Education</v>
      </c>
      <c r="BE343" s="344" t="str">
        <f>INDEX('Standard Outcome Indicators'!$S$2:$S$900,MATCH(AY343,'Standard Outcome Indicators'!$B$2:$B$708,0))</f>
        <v>Nicolas Reuge</v>
      </c>
      <c r="BF343" s="344" t="str">
        <f>INDEX('Standard Outcome Indicators'!$T$2:$T$900,MATCH(AY343,'Standard Outcome Indicators'!$B$2:$B$708,0))</f>
        <v> </v>
      </c>
      <c r="BG343" s="344" t="str">
        <f>INDEX('Standard Outcome Indicators'!$U$2:$U$900,MATCH(AY343,'Standard Outcome Indicators'!$B$2:$B$708,0))</f>
        <v>2.3.6.2: Equitable access to learning</v>
      </c>
    </row>
    <row r="344" spans="1:59" ht="30.75">
      <c r="A344" s="392" t="s">
        <v>2587</v>
      </c>
      <c r="B344" s="396" t="s">
        <v>2783</v>
      </c>
      <c r="C344" s="346" t="s">
        <v>815</v>
      </c>
      <c r="D344" s="440" t="s">
        <v>2809</v>
      </c>
      <c r="E344" s="345" t="s">
        <v>816</v>
      </c>
      <c r="F344" s="433" t="s">
        <v>59</v>
      </c>
      <c r="G344" s="433"/>
      <c r="H344" s="433"/>
      <c r="I344" s="433" t="s">
        <v>49</v>
      </c>
      <c r="J344" s="433" t="s">
        <v>49</v>
      </c>
      <c r="K344" s="433" t="s">
        <v>62</v>
      </c>
      <c r="L344" s="433" t="s">
        <v>49</v>
      </c>
      <c r="M344" s="433" t="s">
        <v>49</v>
      </c>
      <c r="N344" s="433" t="s">
        <v>49</v>
      </c>
      <c r="O344" s="345"/>
      <c r="P344" s="345" t="str">
        <f t="shared" si="36"/>
        <v>Adjusted net attendance rates for primary and  lower secondary education</v>
      </c>
      <c r="Q344" s="345" t="s">
        <v>2810</v>
      </c>
      <c r="R344" s="345"/>
      <c r="S344" s="433">
        <f t="shared" si="35"/>
        <v>2</v>
      </c>
      <c r="T344" s="361" t="s">
        <v>1372</v>
      </c>
      <c r="U344" s="361" t="s">
        <v>495</v>
      </c>
      <c r="V344" s="344" t="s">
        <v>2811</v>
      </c>
      <c r="W344" s="433" t="s">
        <v>215</v>
      </c>
      <c r="X344" s="433" t="s">
        <v>495</v>
      </c>
      <c r="Y344" s="361">
        <v>2020</v>
      </c>
      <c r="Z344" s="361" t="s">
        <v>2245</v>
      </c>
      <c r="AA344" s="344" t="s">
        <v>2812</v>
      </c>
      <c r="AB344" s="361" t="str">
        <f t="shared" si="33"/>
        <v>4.1.2</v>
      </c>
      <c r="AD344" s="433" t="s">
        <v>59</v>
      </c>
      <c r="AE344" s="433" t="s">
        <v>801</v>
      </c>
      <c r="AF344" s="433" t="s">
        <v>59</v>
      </c>
      <c r="AG344" s="361" t="s">
        <v>62</v>
      </c>
      <c r="AH344" s="361" t="s">
        <v>49</v>
      </c>
      <c r="AI344" s="361" t="s">
        <v>62</v>
      </c>
      <c r="AJ344" s="361" t="s">
        <v>62</v>
      </c>
      <c r="AK344" s="361" t="s">
        <v>117</v>
      </c>
      <c r="AL344" s="361" t="s">
        <v>117</v>
      </c>
      <c r="AM344" s="361" t="s">
        <v>117</v>
      </c>
      <c r="AN344" s="361" t="s">
        <v>62</v>
      </c>
      <c r="AO344" s="361" t="s">
        <v>117</v>
      </c>
      <c r="AP344" s="361" t="s">
        <v>117</v>
      </c>
      <c r="AQ344" s="361" t="s">
        <v>117</v>
      </c>
      <c r="AR344" s="361" t="s">
        <v>117</v>
      </c>
      <c r="AS344" s="361" t="s">
        <v>117</v>
      </c>
      <c r="AT344" s="361" t="s">
        <v>117</v>
      </c>
      <c r="AU344" s="361" t="s">
        <v>117</v>
      </c>
      <c r="AV344" s="361" t="s">
        <v>117</v>
      </c>
      <c r="AW344" s="361" t="s">
        <v>63</v>
      </c>
      <c r="AX344" s="361" t="str">
        <f t="shared" si="34"/>
        <v xml:space="preserve">SEX, AGE, RESIDENCE, WEALTH, EDUCATION LEVEL, </v>
      </c>
      <c r="AY344" s="344" t="s">
        <v>2813</v>
      </c>
      <c r="AZ344" s="344" t="str">
        <f>INDEX('Standard Outcome Indicators'!$C$2:$C$900,MATCH(AY344,'Standard Outcome Indicators'!$B$2:$B$708,0))</f>
        <v>Primary education net attendance rate (22-01-L2-41)</v>
      </c>
      <c r="BA344" s="344" t="str">
        <f>INDEX('Standard Outcome Indicators'!$F$2:$F$900,MATCH(AY344,'Standard Outcome Indicators'!$B$2:$B$708,0))</f>
        <v>Learn</v>
      </c>
      <c r="BB344" s="344" t="str">
        <f>INDEX('Standard Outcome Indicators'!$H$2:$H$900,MATCH(AY344,'Standard Outcome Indicators'!$B$2:$B$708,0))</f>
        <v>Access to quality learning opportunities</v>
      </c>
      <c r="BC344" s="344" t="str">
        <f>INDEX('Standard Outcome Indicators'!$Q$2:$Q$900,MATCH(AY344,'Standard Outcome Indicators'!$B$2:$B$708,0))</f>
        <v>Marginal</v>
      </c>
      <c r="BD344" s="344" t="str">
        <f>INDEX('Standard Outcome Indicators'!$R$2:$R$900,MATCH(AY344,'Standard Outcome Indicators'!$B$2:$B$708,0))</f>
        <v>Education</v>
      </c>
      <c r="BE344" s="344" t="str">
        <f>INDEX('Standard Outcome Indicators'!$S$2:$S$900,MATCH(AY344,'Standard Outcome Indicators'!$B$2:$B$708,0))</f>
        <v>Nicolas Reuge</v>
      </c>
      <c r="BF344" s="344" t="str">
        <f>INDEX('Standard Outcome Indicators'!$T$2:$T$900,MATCH(AY344,'Standard Outcome Indicators'!$B$2:$B$708,0))</f>
        <v> </v>
      </c>
      <c r="BG344" s="344" t="str">
        <f>INDEX('Standard Outcome Indicators'!$U$2:$U$900,MATCH(AY344,'Standard Outcome Indicators'!$B$2:$B$708,0))</f>
        <v>2.3.6.2: Equitable access to learning</v>
      </c>
    </row>
    <row r="345" spans="1:59" ht="30.75">
      <c r="A345" s="392" t="s">
        <v>2587</v>
      </c>
      <c r="B345" s="396" t="s">
        <v>2783</v>
      </c>
      <c r="C345" s="346" t="s">
        <v>819</v>
      </c>
      <c r="D345" s="440" t="s">
        <v>2814</v>
      </c>
      <c r="E345" s="345" t="s">
        <v>820</v>
      </c>
      <c r="F345" s="433" t="s">
        <v>59</v>
      </c>
      <c r="G345" s="433"/>
      <c r="H345" s="433"/>
      <c r="I345" s="433" t="s">
        <v>49</v>
      </c>
      <c r="J345" s="433" t="s">
        <v>49</v>
      </c>
      <c r="K345" s="433" t="s">
        <v>62</v>
      </c>
      <c r="L345" s="433" t="s">
        <v>49</v>
      </c>
      <c r="M345" s="433" t="s">
        <v>49</v>
      </c>
      <c r="N345" s="433" t="s">
        <v>49</v>
      </c>
      <c r="O345" s="345"/>
      <c r="P345" s="345" t="str">
        <f t="shared" si="36"/>
        <v>Adjusted net attendance rates for primary and  lower secondary education</v>
      </c>
      <c r="Q345" s="345" t="s">
        <v>2810</v>
      </c>
      <c r="R345" s="345"/>
      <c r="S345" s="433">
        <f t="shared" si="35"/>
        <v>2</v>
      </c>
      <c r="T345" s="361" t="s">
        <v>1372</v>
      </c>
      <c r="U345" s="361" t="s">
        <v>495</v>
      </c>
      <c r="V345" s="344" t="s">
        <v>2815</v>
      </c>
      <c r="W345" s="433" t="s">
        <v>215</v>
      </c>
      <c r="X345" s="433" t="s">
        <v>495</v>
      </c>
      <c r="Y345" s="361">
        <v>2020</v>
      </c>
      <c r="Z345" s="361" t="s">
        <v>2816</v>
      </c>
      <c r="AA345" s="344" t="s">
        <v>2817</v>
      </c>
      <c r="AB345" s="361" t="str">
        <f t="shared" si="33"/>
        <v>4.1.2</v>
      </c>
      <c r="AD345" s="433" t="s">
        <v>59</v>
      </c>
      <c r="AE345" s="433" t="s">
        <v>801</v>
      </c>
      <c r="AF345" s="433" t="s">
        <v>59</v>
      </c>
      <c r="AG345" s="361" t="s">
        <v>62</v>
      </c>
      <c r="AH345" s="361" t="s">
        <v>49</v>
      </c>
      <c r="AI345" s="361" t="s">
        <v>62</v>
      </c>
      <c r="AJ345" s="361" t="s">
        <v>62</v>
      </c>
      <c r="AK345" s="361" t="s">
        <v>117</v>
      </c>
      <c r="AL345" s="361" t="s">
        <v>117</v>
      </c>
      <c r="AM345" s="361" t="s">
        <v>117</v>
      </c>
      <c r="AN345" s="361" t="s">
        <v>62</v>
      </c>
      <c r="AO345" s="361" t="s">
        <v>117</v>
      </c>
      <c r="AP345" s="361" t="s">
        <v>117</v>
      </c>
      <c r="AQ345" s="361" t="s">
        <v>117</v>
      </c>
      <c r="AR345" s="361" t="s">
        <v>117</v>
      </c>
      <c r="AS345" s="361" t="s">
        <v>117</v>
      </c>
      <c r="AT345" s="361" t="s">
        <v>117</v>
      </c>
      <c r="AU345" s="361" t="s">
        <v>117</v>
      </c>
      <c r="AV345" s="361" t="s">
        <v>117</v>
      </c>
      <c r="AW345" s="361" t="s">
        <v>63</v>
      </c>
      <c r="AX345" s="361" t="str">
        <f t="shared" si="34"/>
        <v xml:space="preserve">SEX, AGE, RESIDENCE, WEALTH, EDUCATION LEVEL, </v>
      </c>
      <c r="AZ345" s="344" t="e">
        <f>INDEX('Standard Outcome Indicators'!$C$2:$C$900,MATCH(AY345,'Standard Outcome Indicators'!$B$2:$B$708,0))</f>
        <v>#N/A</v>
      </c>
      <c r="BA345" s="344" t="e">
        <f>INDEX('Standard Outcome Indicators'!$F$2:$F$900,MATCH(AY345,'Standard Outcome Indicators'!$B$2:$B$708,0))</f>
        <v>#N/A</v>
      </c>
      <c r="BB345" s="344" t="e">
        <f>INDEX('Standard Outcome Indicators'!$H$2:$H$900,MATCH(AY345,'Standard Outcome Indicators'!$B$2:$B$708,0))</f>
        <v>#N/A</v>
      </c>
      <c r="BC345" s="344" t="e">
        <f>INDEX('Standard Outcome Indicators'!$Q$2:$Q$900,MATCH(AY345,'Standard Outcome Indicators'!$B$2:$B$708,0))</f>
        <v>#N/A</v>
      </c>
      <c r="BD345" s="344" t="e">
        <f>INDEX('Standard Outcome Indicators'!$R$2:$R$900,MATCH(AY345,'Standard Outcome Indicators'!$B$2:$B$708,0))</f>
        <v>#N/A</v>
      </c>
      <c r="BE345" s="344" t="e">
        <f>INDEX('Standard Outcome Indicators'!$S$2:$S$900,MATCH(AY345,'Standard Outcome Indicators'!$B$2:$B$708,0))</f>
        <v>#N/A</v>
      </c>
      <c r="BF345" s="344" t="e">
        <f>INDEX('Standard Outcome Indicators'!$T$2:$T$900,MATCH(AY345,'Standard Outcome Indicators'!$B$2:$B$708,0))</f>
        <v>#N/A</v>
      </c>
      <c r="BG345" s="344" t="e">
        <f>INDEX('Standard Outcome Indicators'!$U$2:$U$900,MATCH(AY345,'Standard Outcome Indicators'!$B$2:$B$708,0))</f>
        <v>#N/A</v>
      </c>
    </row>
    <row r="346" spans="1:59" ht="30.75">
      <c r="A346" s="392" t="s">
        <v>2587</v>
      </c>
      <c r="B346" s="396" t="s">
        <v>2783</v>
      </c>
      <c r="C346" s="346" t="s">
        <v>822</v>
      </c>
      <c r="D346" s="440" t="s">
        <v>2818</v>
      </c>
      <c r="E346" s="345" t="s">
        <v>823</v>
      </c>
      <c r="F346" s="433" t="s">
        <v>59</v>
      </c>
      <c r="G346" s="433"/>
      <c r="H346" s="433"/>
      <c r="I346" s="433" t="s">
        <v>49</v>
      </c>
      <c r="J346" s="433" t="s">
        <v>49</v>
      </c>
      <c r="K346" s="433" t="s">
        <v>62</v>
      </c>
      <c r="L346" s="433" t="s">
        <v>49</v>
      </c>
      <c r="M346" s="433" t="s">
        <v>49</v>
      </c>
      <c r="N346" s="433" t="s">
        <v>49</v>
      </c>
      <c r="O346" s="345"/>
      <c r="P346" s="345" t="str">
        <f t="shared" si="36"/>
        <v>Adjusted net attendance rates for primary and  lower secondary education</v>
      </c>
      <c r="Q346" s="345" t="s">
        <v>2810</v>
      </c>
      <c r="R346" s="345"/>
      <c r="S346" s="433">
        <f t="shared" si="35"/>
        <v>2</v>
      </c>
      <c r="T346" s="361" t="s">
        <v>1372</v>
      </c>
      <c r="U346" s="361" t="s">
        <v>495</v>
      </c>
      <c r="V346" s="344" t="s">
        <v>2819</v>
      </c>
      <c r="W346" s="433" t="s">
        <v>215</v>
      </c>
      <c r="X346" s="433" t="s">
        <v>495</v>
      </c>
      <c r="Y346" s="361">
        <v>2020</v>
      </c>
      <c r="Z346" s="361" t="s">
        <v>2391</v>
      </c>
      <c r="AA346" s="344" t="s">
        <v>2820</v>
      </c>
      <c r="AB346" s="361" t="str">
        <f t="shared" si="33"/>
        <v>4.1.2</v>
      </c>
      <c r="AD346" s="433" t="s">
        <v>59</v>
      </c>
      <c r="AE346" s="433" t="s">
        <v>801</v>
      </c>
      <c r="AF346" s="433" t="s">
        <v>59</v>
      </c>
      <c r="AG346" s="361" t="s">
        <v>62</v>
      </c>
      <c r="AH346" s="361" t="s">
        <v>49</v>
      </c>
      <c r="AI346" s="361" t="s">
        <v>62</v>
      </c>
      <c r="AJ346" s="361" t="s">
        <v>62</v>
      </c>
      <c r="AK346" s="361" t="s">
        <v>117</v>
      </c>
      <c r="AL346" s="361" t="s">
        <v>117</v>
      </c>
      <c r="AM346" s="361" t="s">
        <v>117</v>
      </c>
      <c r="AN346" s="361" t="s">
        <v>62</v>
      </c>
      <c r="AO346" s="361" t="s">
        <v>117</v>
      </c>
      <c r="AP346" s="361" t="s">
        <v>117</v>
      </c>
      <c r="AQ346" s="361" t="s">
        <v>117</v>
      </c>
      <c r="AR346" s="361" t="s">
        <v>117</v>
      </c>
      <c r="AS346" s="361" t="s">
        <v>117</v>
      </c>
      <c r="AT346" s="361" t="s">
        <v>117</v>
      </c>
      <c r="AU346" s="361" t="s">
        <v>117</v>
      </c>
      <c r="AV346" s="361" t="s">
        <v>117</v>
      </c>
      <c r="AW346" s="361" t="s">
        <v>63</v>
      </c>
      <c r="AX346" s="361" t="str">
        <f t="shared" si="34"/>
        <v xml:space="preserve">SEX, AGE, RESIDENCE, WEALTH, EDUCATION LEVEL, </v>
      </c>
      <c r="AY346" s="344" t="s">
        <v>2821</v>
      </c>
      <c r="AZ346" s="344" t="str">
        <f>INDEX('Standard Outcome Indicators'!$C$2:$C$900,MATCH(AY346,'Standard Outcome Indicators'!$B$2:$B$708,0))</f>
        <v>Upper secondary net attendance rate</v>
      </c>
      <c r="BA346" s="344" t="str">
        <f>INDEX('Standard Outcome Indicators'!$F$2:$F$900,MATCH(AY346,'Standard Outcome Indicators'!$B$2:$B$708,0))</f>
        <v>Learn</v>
      </c>
      <c r="BB346" s="344" t="str">
        <f>INDEX('Standard Outcome Indicators'!$H$2:$H$900,MATCH(AY346,'Standard Outcome Indicators'!$B$2:$B$708,0))</f>
        <v>Access to quality learning opportunities</v>
      </c>
      <c r="BC346" s="344" t="str">
        <f>INDEX('Standard Outcome Indicators'!$Q$2:$Q$900,MATCH(AY346,'Standard Outcome Indicators'!$B$2:$B$708,0))</f>
        <v>Marginal</v>
      </c>
      <c r="BD346" s="344" t="str">
        <f>INDEX('Standard Outcome Indicators'!$R$2:$R$900,MATCH(AY346,'Standard Outcome Indicators'!$B$2:$B$708,0))</f>
        <v>Education</v>
      </c>
      <c r="BE346" s="344" t="str">
        <f>INDEX('Standard Outcome Indicators'!$S$2:$S$900,MATCH(AY346,'Standard Outcome Indicators'!$B$2:$B$708,0))</f>
        <v>Nicolas Reuge</v>
      </c>
      <c r="BF346" s="344" t="str">
        <f>INDEX('Standard Outcome Indicators'!$T$2:$T$900,MATCH(AY346,'Standard Outcome Indicators'!$B$2:$B$708,0))</f>
        <v> </v>
      </c>
      <c r="BG346" s="344" t="str">
        <f>INDEX('Standard Outcome Indicators'!$U$2:$U$900,MATCH(AY346,'Standard Outcome Indicators'!$B$2:$B$708,0))</f>
        <v>2.3.6.2: Equitable access to learning</v>
      </c>
    </row>
    <row r="347" spans="1:59" ht="45.75">
      <c r="A347" s="392" t="s">
        <v>2587</v>
      </c>
      <c r="B347" s="396" t="s">
        <v>2783</v>
      </c>
      <c r="C347" s="373" t="s">
        <v>826</v>
      </c>
      <c r="D347" s="443" t="s">
        <v>825</v>
      </c>
      <c r="E347" s="345" t="s">
        <v>825</v>
      </c>
      <c r="F347" s="434" t="s">
        <v>59</v>
      </c>
      <c r="G347" s="434" t="s">
        <v>59</v>
      </c>
      <c r="H347" s="434"/>
      <c r="I347" s="433" t="s">
        <v>49</v>
      </c>
      <c r="J347" s="433" t="s">
        <v>49</v>
      </c>
      <c r="K347" s="433" t="s">
        <v>49</v>
      </c>
      <c r="L347" s="433" t="s">
        <v>62</v>
      </c>
      <c r="M347" s="433" t="s">
        <v>49</v>
      </c>
      <c r="N347" s="433" t="s">
        <v>49</v>
      </c>
      <c r="O347" s="372"/>
      <c r="P347" s="345" t="str">
        <f t="shared" si="36"/>
        <v xml:space="preserve">Number of children with disabilities in education, by type and ISCED level </v>
      </c>
      <c r="Q347" s="345" t="str">
        <f>INDEX('CRM Indicators'!$L$2:$L$900,MATCH(C347,'CRM Indicators'!$N$2:$N$900,0))</f>
        <v xml:space="preserve">Number of children with disabilities in education, by type and ISCED level </v>
      </c>
      <c r="R347" s="345"/>
      <c r="S347" s="433">
        <f t="shared" si="35"/>
        <v>2</v>
      </c>
      <c r="T347" s="361" t="s">
        <v>333</v>
      </c>
      <c r="U347" s="361" t="s">
        <v>313</v>
      </c>
      <c r="V347" s="344" t="s">
        <v>2822</v>
      </c>
      <c r="W347" s="433" t="s">
        <v>84</v>
      </c>
      <c r="X347" s="433" t="s">
        <v>56</v>
      </c>
      <c r="Y347" s="361">
        <v>2021</v>
      </c>
      <c r="Z347" s="361" t="s">
        <v>2371</v>
      </c>
      <c r="AA347" s="344" t="s">
        <v>2823</v>
      </c>
      <c r="AB347" s="361" t="str">
        <f t="shared" si="33"/>
        <v/>
      </c>
      <c r="AD347" s="433" t="s">
        <v>53</v>
      </c>
      <c r="AE347" s="433" t="s">
        <v>827</v>
      </c>
      <c r="AF347" s="433" t="s">
        <v>53</v>
      </c>
      <c r="AG347" s="361" t="s">
        <v>62</v>
      </c>
      <c r="AH347" s="361" t="s">
        <v>49</v>
      </c>
      <c r="AI347" s="361" t="s">
        <v>49</v>
      </c>
      <c r="AJ347" s="361" t="s">
        <v>49</v>
      </c>
      <c r="AK347" s="361" t="s">
        <v>62</v>
      </c>
      <c r="AL347" s="361" t="s">
        <v>117</v>
      </c>
      <c r="AM347" s="361" t="s">
        <v>117</v>
      </c>
      <c r="AN347" s="361" t="s">
        <v>62</v>
      </c>
      <c r="AO347" s="361" t="s">
        <v>117</v>
      </c>
      <c r="AP347" s="361" t="s">
        <v>117</v>
      </c>
      <c r="AQ347" s="361" t="s">
        <v>117</v>
      </c>
      <c r="AR347" s="361" t="s">
        <v>117</v>
      </c>
      <c r="AS347" s="361" t="s">
        <v>117</v>
      </c>
      <c r="AT347" s="361" t="s">
        <v>117</v>
      </c>
      <c r="AU347" s="361" t="s">
        <v>117</v>
      </c>
      <c r="AV347" s="361" t="s">
        <v>117</v>
      </c>
      <c r="AW347" s="361" t="s">
        <v>71</v>
      </c>
      <c r="AX347" s="361" t="str">
        <f t="shared" si="34"/>
        <v xml:space="preserve">SEX, AGE, RESIDENCE, WEALTH, DISABILITY, EDUCATION LEVEL,   </v>
      </c>
      <c r="AZ347" s="344" t="e">
        <f>INDEX('Standard Outcome Indicators'!$C$2:$C$900,MATCH(AY347,'Standard Outcome Indicators'!$B$2:$B$708,0))</f>
        <v>#N/A</v>
      </c>
      <c r="BA347" s="344" t="e">
        <f>INDEX('Standard Outcome Indicators'!$F$2:$F$900,MATCH(AY347,'Standard Outcome Indicators'!$B$2:$B$708,0))</f>
        <v>#N/A</v>
      </c>
      <c r="BB347" s="344" t="e">
        <f>INDEX('Standard Outcome Indicators'!$H$2:$H$900,MATCH(AY347,'Standard Outcome Indicators'!$B$2:$B$708,0))</f>
        <v>#N/A</v>
      </c>
      <c r="BC347" s="344" t="e">
        <f>INDEX('Standard Outcome Indicators'!$Q$2:$Q$900,MATCH(AY347,'Standard Outcome Indicators'!$B$2:$B$708,0))</f>
        <v>#N/A</v>
      </c>
      <c r="BD347" s="344" t="e">
        <f>INDEX('Standard Outcome Indicators'!$R$2:$R$900,MATCH(AY347,'Standard Outcome Indicators'!$B$2:$B$708,0))</f>
        <v>#N/A</v>
      </c>
      <c r="BE347" s="344" t="e">
        <f>INDEX('Standard Outcome Indicators'!$S$2:$S$900,MATCH(AY347,'Standard Outcome Indicators'!$B$2:$B$708,0))</f>
        <v>#N/A</v>
      </c>
      <c r="BF347" s="344" t="e">
        <f>INDEX('Standard Outcome Indicators'!$T$2:$T$900,MATCH(AY347,'Standard Outcome Indicators'!$B$2:$B$708,0))</f>
        <v>#N/A</v>
      </c>
      <c r="BG347" s="344" t="e">
        <f>INDEX('Standard Outcome Indicators'!$U$2:$U$900,MATCH(AY347,'Standard Outcome Indicators'!$B$2:$B$708,0))</f>
        <v>#N/A</v>
      </c>
    </row>
    <row r="348" spans="1:59" ht="45.75">
      <c r="A348" s="392" t="s">
        <v>2587</v>
      </c>
      <c r="B348" s="396" t="s">
        <v>2783</v>
      </c>
      <c r="C348" s="373" t="s">
        <v>829</v>
      </c>
      <c r="D348" s="443" t="s">
        <v>2824</v>
      </c>
      <c r="E348" s="345" t="s">
        <v>828</v>
      </c>
      <c r="F348" s="434" t="s">
        <v>59</v>
      </c>
      <c r="G348" s="434" t="s">
        <v>59</v>
      </c>
      <c r="H348" s="434"/>
      <c r="I348" s="433" t="s">
        <v>49</v>
      </c>
      <c r="J348" s="433" t="s">
        <v>49</v>
      </c>
      <c r="K348" s="433" t="s">
        <v>49</v>
      </c>
      <c r="L348" s="433" t="s">
        <v>62</v>
      </c>
      <c r="M348" s="433" t="s">
        <v>49</v>
      </c>
      <c r="N348" s="433" t="s">
        <v>49</v>
      </c>
      <c r="O348" s="372"/>
      <c r="P348" s="345" t="str">
        <f t="shared" si="36"/>
        <v xml:space="preserve">Number of children with disabilities in education, by type and ISCED level </v>
      </c>
      <c r="Q348" s="345" t="str">
        <f>INDEX('CRM Indicators'!$L$2:$L$900,MATCH(C348,'CRM Indicators'!$N$2:$N$900,0))</f>
        <v xml:space="preserve">Number of children with disabilities in education, by type and ISCED level </v>
      </c>
      <c r="R348" s="345"/>
      <c r="S348" s="433">
        <f t="shared" si="35"/>
        <v>2</v>
      </c>
      <c r="T348" s="361" t="s">
        <v>333</v>
      </c>
      <c r="U348" s="361" t="s">
        <v>313</v>
      </c>
      <c r="V348" s="344" t="s">
        <v>2825</v>
      </c>
      <c r="W348" s="433" t="s">
        <v>84</v>
      </c>
      <c r="X348" s="433" t="s">
        <v>56</v>
      </c>
      <c r="Y348" s="361">
        <v>2021</v>
      </c>
      <c r="Z348" s="361" t="s">
        <v>2249</v>
      </c>
      <c r="AA348" s="344" t="s">
        <v>2826</v>
      </c>
      <c r="AB348" s="361" t="str">
        <f t="shared" si="33"/>
        <v/>
      </c>
      <c r="AD348" s="433" t="s">
        <v>53</v>
      </c>
      <c r="AE348" s="433" t="s">
        <v>827</v>
      </c>
      <c r="AF348" s="433" t="s">
        <v>53</v>
      </c>
      <c r="AG348" s="361" t="s">
        <v>49</v>
      </c>
      <c r="AH348" s="361" t="s">
        <v>49</v>
      </c>
      <c r="AI348" s="361" t="s">
        <v>49</v>
      </c>
      <c r="AJ348" s="361" t="s">
        <v>49</v>
      </c>
      <c r="AK348" s="361" t="s">
        <v>62</v>
      </c>
      <c r="AL348" s="361" t="s">
        <v>117</v>
      </c>
      <c r="AM348" s="361" t="s">
        <v>117</v>
      </c>
      <c r="AN348" s="361" t="s">
        <v>62</v>
      </c>
      <c r="AO348" s="361" t="s">
        <v>117</v>
      </c>
      <c r="AP348" s="361" t="s">
        <v>117</v>
      </c>
      <c r="AQ348" s="361" t="s">
        <v>117</v>
      </c>
      <c r="AR348" s="361" t="s">
        <v>117</v>
      </c>
      <c r="AS348" s="361" t="s">
        <v>117</v>
      </c>
      <c r="AT348" s="361" t="s">
        <v>117</v>
      </c>
      <c r="AU348" s="361" t="s">
        <v>117</v>
      </c>
      <c r="AV348" s="361" t="s">
        <v>117</v>
      </c>
      <c r="AW348" s="361" t="s">
        <v>71</v>
      </c>
      <c r="AX348" s="361" t="str">
        <f t="shared" si="34"/>
        <v xml:space="preserve">SEX, AGE, RESIDENCE, WEALTH, DISABILITY, EDUCATION LEVEL,   </v>
      </c>
      <c r="AZ348" s="344" t="e">
        <f>INDEX('Standard Outcome Indicators'!$C$2:$C$900,MATCH(AY348,'Standard Outcome Indicators'!$B$2:$B$708,0))</f>
        <v>#N/A</v>
      </c>
      <c r="BA348" s="344" t="e">
        <f>INDEX('Standard Outcome Indicators'!$F$2:$F$900,MATCH(AY348,'Standard Outcome Indicators'!$B$2:$B$708,0))</f>
        <v>#N/A</v>
      </c>
      <c r="BB348" s="344" t="e">
        <f>INDEX('Standard Outcome Indicators'!$H$2:$H$900,MATCH(AY348,'Standard Outcome Indicators'!$B$2:$B$708,0))</f>
        <v>#N/A</v>
      </c>
      <c r="BC348" s="344" t="e">
        <f>INDEX('Standard Outcome Indicators'!$Q$2:$Q$900,MATCH(AY348,'Standard Outcome Indicators'!$B$2:$B$708,0))</f>
        <v>#N/A</v>
      </c>
      <c r="BD348" s="344" t="e">
        <f>INDEX('Standard Outcome Indicators'!$R$2:$R$900,MATCH(AY348,'Standard Outcome Indicators'!$B$2:$B$708,0))</f>
        <v>#N/A</v>
      </c>
      <c r="BE348" s="344" t="e">
        <f>INDEX('Standard Outcome Indicators'!$S$2:$S$900,MATCH(AY348,'Standard Outcome Indicators'!$B$2:$B$708,0))</f>
        <v>#N/A</v>
      </c>
      <c r="BF348" s="344" t="e">
        <f>INDEX('Standard Outcome Indicators'!$T$2:$T$900,MATCH(AY348,'Standard Outcome Indicators'!$B$2:$B$708,0))</f>
        <v>#N/A</v>
      </c>
      <c r="BG348" s="344" t="e">
        <f>INDEX('Standard Outcome Indicators'!$U$2:$U$900,MATCH(AY348,'Standard Outcome Indicators'!$B$2:$B$708,0))</f>
        <v>#N/A</v>
      </c>
    </row>
    <row r="349" spans="1:59" ht="45.75">
      <c r="A349" s="392" t="s">
        <v>2587</v>
      </c>
      <c r="B349" s="396" t="s">
        <v>2783</v>
      </c>
      <c r="C349" s="373" t="s">
        <v>831</v>
      </c>
      <c r="D349" s="443" t="s">
        <v>2827</v>
      </c>
      <c r="E349" s="345" t="s">
        <v>830</v>
      </c>
      <c r="F349" s="434" t="s">
        <v>59</v>
      </c>
      <c r="G349" s="434" t="s">
        <v>59</v>
      </c>
      <c r="H349" s="434"/>
      <c r="I349" s="433" t="s">
        <v>49</v>
      </c>
      <c r="J349" s="433" t="s">
        <v>49</v>
      </c>
      <c r="K349" s="433" t="s">
        <v>49</v>
      </c>
      <c r="L349" s="433" t="s">
        <v>62</v>
      </c>
      <c r="M349" s="433" t="s">
        <v>49</v>
      </c>
      <c r="N349" s="433" t="s">
        <v>49</v>
      </c>
      <c r="O349" s="372"/>
      <c r="P349" s="345" t="str">
        <f t="shared" si="36"/>
        <v xml:space="preserve">Number of children with disabilities in education, by type and ISCED level </v>
      </c>
      <c r="Q349" s="345" t="str">
        <f>INDEX('CRM Indicators'!$L$2:$L$900,MATCH(C349,'CRM Indicators'!$N$2:$N$900,0))</f>
        <v xml:space="preserve">Number of children with disabilities in education, by type and ISCED level </v>
      </c>
      <c r="R349" s="345"/>
      <c r="S349" s="433">
        <f t="shared" si="35"/>
        <v>2</v>
      </c>
      <c r="T349" s="361" t="s">
        <v>333</v>
      </c>
      <c r="U349" s="361" t="s">
        <v>313</v>
      </c>
      <c r="V349" s="344" t="s">
        <v>2828</v>
      </c>
      <c r="W349" s="433" t="s">
        <v>84</v>
      </c>
      <c r="X349" s="433" t="s">
        <v>56</v>
      </c>
      <c r="Y349" s="361">
        <v>2021</v>
      </c>
      <c r="Z349" s="361" t="s">
        <v>1827</v>
      </c>
      <c r="AA349" s="344" t="s">
        <v>2829</v>
      </c>
      <c r="AB349" s="361" t="str">
        <f t="shared" si="33"/>
        <v/>
      </c>
      <c r="AD349" s="433" t="s">
        <v>53</v>
      </c>
      <c r="AE349" s="433" t="s">
        <v>827</v>
      </c>
      <c r="AF349" s="433" t="s">
        <v>53</v>
      </c>
      <c r="AG349" s="361" t="s">
        <v>49</v>
      </c>
      <c r="AH349" s="361" t="s">
        <v>49</v>
      </c>
      <c r="AI349" s="361" t="s">
        <v>49</v>
      </c>
      <c r="AJ349" s="361" t="s">
        <v>49</v>
      </c>
      <c r="AK349" s="361" t="s">
        <v>62</v>
      </c>
      <c r="AL349" s="361" t="s">
        <v>117</v>
      </c>
      <c r="AM349" s="361" t="s">
        <v>117</v>
      </c>
      <c r="AN349" s="361" t="s">
        <v>62</v>
      </c>
      <c r="AO349" s="361" t="s">
        <v>117</v>
      </c>
      <c r="AP349" s="361" t="s">
        <v>117</v>
      </c>
      <c r="AQ349" s="361" t="s">
        <v>117</v>
      </c>
      <c r="AR349" s="361" t="s">
        <v>117</v>
      </c>
      <c r="AS349" s="361" t="s">
        <v>117</v>
      </c>
      <c r="AT349" s="361" t="s">
        <v>117</v>
      </c>
      <c r="AU349" s="361" t="s">
        <v>117</v>
      </c>
      <c r="AV349" s="361" t="s">
        <v>117</v>
      </c>
      <c r="AW349" s="361" t="s">
        <v>71</v>
      </c>
      <c r="AX349" s="361" t="str">
        <f t="shared" si="34"/>
        <v xml:space="preserve">SEX, AGE, RESIDENCE, WEALTH, DISABILITY, EDUCATION LEVEL,   </v>
      </c>
      <c r="AZ349" s="344" t="e">
        <f>INDEX('Standard Outcome Indicators'!$C$2:$C$900,MATCH(AY349,'Standard Outcome Indicators'!$B$2:$B$708,0))</f>
        <v>#N/A</v>
      </c>
      <c r="BA349" s="344" t="e">
        <f>INDEX('Standard Outcome Indicators'!$F$2:$F$900,MATCH(AY349,'Standard Outcome Indicators'!$B$2:$B$708,0))</f>
        <v>#N/A</v>
      </c>
      <c r="BB349" s="344" t="e">
        <f>INDEX('Standard Outcome Indicators'!$H$2:$H$900,MATCH(AY349,'Standard Outcome Indicators'!$B$2:$B$708,0))</f>
        <v>#N/A</v>
      </c>
      <c r="BC349" s="344" t="e">
        <f>INDEX('Standard Outcome Indicators'!$Q$2:$Q$900,MATCH(AY349,'Standard Outcome Indicators'!$B$2:$B$708,0))</f>
        <v>#N/A</v>
      </c>
      <c r="BD349" s="344" t="e">
        <f>INDEX('Standard Outcome Indicators'!$R$2:$R$900,MATCH(AY349,'Standard Outcome Indicators'!$B$2:$B$708,0))</f>
        <v>#N/A</v>
      </c>
      <c r="BE349" s="344" t="e">
        <f>INDEX('Standard Outcome Indicators'!$S$2:$S$900,MATCH(AY349,'Standard Outcome Indicators'!$B$2:$B$708,0))</f>
        <v>#N/A</v>
      </c>
      <c r="BF349" s="344" t="e">
        <f>INDEX('Standard Outcome Indicators'!$T$2:$T$900,MATCH(AY349,'Standard Outcome Indicators'!$B$2:$B$708,0))</f>
        <v>#N/A</v>
      </c>
      <c r="BG349" s="344" t="e">
        <f>INDEX('Standard Outcome Indicators'!$U$2:$U$900,MATCH(AY349,'Standard Outcome Indicators'!$B$2:$B$708,0))</f>
        <v>#N/A</v>
      </c>
    </row>
    <row r="350" spans="1:59" ht="30.75">
      <c r="A350" s="392" t="s">
        <v>2587</v>
      </c>
      <c r="B350" s="396" t="s">
        <v>2783</v>
      </c>
      <c r="C350" s="416" t="s">
        <v>2830</v>
      </c>
      <c r="D350" s="443" t="s">
        <v>2831</v>
      </c>
      <c r="E350" s="349" t="s">
        <v>2832</v>
      </c>
      <c r="F350" s="434" t="s">
        <v>59</v>
      </c>
      <c r="G350" s="434" t="s">
        <v>59</v>
      </c>
      <c r="H350" s="434"/>
      <c r="I350" s="433" t="s">
        <v>49</v>
      </c>
      <c r="J350" s="433" t="s">
        <v>49</v>
      </c>
      <c r="K350" s="433" t="s">
        <v>49</v>
      </c>
      <c r="L350" s="433" t="s">
        <v>62</v>
      </c>
      <c r="M350" s="433" t="s">
        <v>49</v>
      </c>
      <c r="N350" s="433" t="s">
        <v>49</v>
      </c>
      <c r="O350" s="372"/>
      <c r="P350" s="345" t="str">
        <f t="shared" si="36"/>
        <v xml:space="preserve">Number of children with disabilities in education, by type and ISCED level </v>
      </c>
      <c r="Q350" s="345" t="s">
        <v>824</v>
      </c>
      <c r="R350" s="345"/>
      <c r="S350" s="433">
        <f t="shared" si="35"/>
        <v>2</v>
      </c>
      <c r="T350" s="361" t="s">
        <v>333</v>
      </c>
      <c r="U350" s="361" t="s">
        <v>63</v>
      </c>
      <c r="V350" s="344" t="s">
        <v>2833</v>
      </c>
      <c r="W350" s="433" t="s">
        <v>63</v>
      </c>
      <c r="X350" s="433" t="s">
        <v>63</v>
      </c>
      <c r="Y350" s="361">
        <v>2021</v>
      </c>
      <c r="Z350" s="361" t="s">
        <v>2112</v>
      </c>
      <c r="AA350" s="344" t="s">
        <v>2834</v>
      </c>
      <c r="AB350" s="361" t="str">
        <f t="shared" si="33"/>
        <v/>
      </c>
      <c r="AC350" s="433" t="s">
        <v>63</v>
      </c>
      <c r="AD350" s="433" t="s">
        <v>63</v>
      </c>
      <c r="AE350" s="433" t="s">
        <v>63</v>
      </c>
      <c r="AF350" s="433" t="s">
        <v>63</v>
      </c>
      <c r="AG350" s="361" t="s">
        <v>49</v>
      </c>
      <c r="AH350" s="361" t="s">
        <v>49</v>
      </c>
      <c r="AI350" s="361" t="s">
        <v>49</v>
      </c>
      <c r="AJ350" s="361" t="s">
        <v>49</v>
      </c>
      <c r="AK350" s="361" t="s">
        <v>63</v>
      </c>
      <c r="AL350" s="361" t="s">
        <v>63</v>
      </c>
      <c r="AM350" s="361" t="s">
        <v>63</v>
      </c>
      <c r="AN350" s="361" t="s">
        <v>63</v>
      </c>
      <c r="AO350" s="361" t="s">
        <v>63</v>
      </c>
      <c r="AP350" s="361" t="s">
        <v>63</v>
      </c>
      <c r="AQ350" s="361" t="s">
        <v>63</v>
      </c>
      <c r="AR350" s="361" t="s">
        <v>63</v>
      </c>
      <c r="AS350" s="361" t="s">
        <v>63</v>
      </c>
      <c r="AT350" s="361" t="s">
        <v>63</v>
      </c>
      <c r="AU350" s="361" t="s">
        <v>63</v>
      </c>
      <c r="AV350" s="361" t="s">
        <v>63</v>
      </c>
      <c r="AW350" s="361" t="s">
        <v>63</v>
      </c>
      <c r="AX350" s="361" t="str">
        <f t="shared" si="34"/>
        <v xml:space="preserve">SEX, AGE, RESIDENCE, WEALTH, </v>
      </c>
      <c r="AZ350" s="344" t="e">
        <f>INDEX('Standard Outcome Indicators'!$C$2:$C$900,MATCH(AY350,'Standard Outcome Indicators'!$B$2:$B$708,0))</f>
        <v>#N/A</v>
      </c>
      <c r="BA350" s="344" t="e">
        <f>INDEX('Standard Outcome Indicators'!$F$2:$F$900,MATCH(AY350,'Standard Outcome Indicators'!$B$2:$B$708,0))</f>
        <v>#N/A</v>
      </c>
      <c r="BB350" s="344" t="e">
        <f>INDEX('Standard Outcome Indicators'!$H$2:$H$900,MATCH(AY350,'Standard Outcome Indicators'!$B$2:$B$708,0))</f>
        <v>#N/A</v>
      </c>
      <c r="BC350" s="344" t="e">
        <f>INDEX('Standard Outcome Indicators'!$Q$2:$Q$900,MATCH(AY350,'Standard Outcome Indicators'!$B$2:$B$708,0))</f>
        <v>#N/A</v>
      </c>
      <c r="BD350" s="344" t="e">
        <f>INDEX('Standard Outcome Indicators'!$R$2:$R$900,MATCH(AY350,'Standard Outcome Indicators'!$B$2:$B$708,0))</f>
        <v>#N/A</v>
      </c>
      <c r="BE350" s="344" t="e">
        <f>INDEX('Standard Outcome Indicators'!$S$2:$S$900,MATCH(AY350,'Standard Outcome Indicators'!$B$2:$B$708,0))</f>
        <v>#N/A</v>
      </c>
      <c r="BF350" s="344" t="e">
        <f>INDEX('Standard Outcome Indicators'!$T$2:$T$900,MATCH(AY350,'Standard Outcome Indicators'!$B$2:$B$708,0))</f>
        <v>#N/A</v>
      </c>
      <c r="BG350" s="344" t="e">
        <f>INDEX('Standard Outcome Indicators'!$U$2:$U$900,MATCH(AY350,'Standard Outcome Indicators'!$B$2:$B$708,0))</f>
        <v>#N/A</v>
      </c>
    </row>
    <row r="351" spans="1:59" ht="45.75">
      <c r="A351" s="392" t="s">
        <v>2587</v>
      </c>
      <c r="B351" s="396" t="s">
        <v>2783</v>
      </c>
      <c r="C351" s="373" t="s">
        <v>833</v>
      </c>
      <c r="D351" s="443" t="s">
        <v>2835</v>
      </c>
      <c r="E351" s="345" t="s">
        <v>832</v>
      </c>
      <c r="F351" s="434" t="s">
        <v>59</v>
      </c>
      <c r="G351" s="434" t="s">
        <v>59</v>
      </c>
      <c r="H351" s="434"/>
      <c r="I351" s="433" t="s">
        <v>49</v>
      </c>
      <c r="J351" s="433" t="s">
        <v>49</v>
      </c>
      <c r="K351" s="433" t="s">
        <v>49</v>
      </c>
      <c r="L351" s="433" t="s">
        <v>62</v>
      </c>
      <c r="M351" s="433" t="s">
        <v>49</v>
      </c>
      <c r="N351" s="433" t="s">
        <v>49</v>
      </c>
      <c r="O351" s="372"/>
      <c r="P351" s="345" t="str">
        <f t="shared" si="36"/>
        <v xml:space="preserve">Number of children with disabilities in education, by type and ISCED level </v>
      </c>
      <c r="Q351" s="345" t="str">
        <f>INDEX('CRM Indicators'!$L$2:$L$900,MATCH(C351,'CRM Indicators'!$N$2:$N$900,0))</f>
        <v xml:space="preserve">Number of children with disabilities in education, by type and ISCED level </v>
      </c>
      <c r="R351" s="345"/>
      <c r="S351" s="433">
        <f t="shared" si="35"/>
        <v>2</v>
      </c>
      <c r="T351" s="361" t="s">
        <v>333</v>
      </c>
      <c r="U351" s="361" t="s">
        <v>313</v>
      </c>
      <c r="V351" s="344" t="s">
        <v>2836</v>
      </c>
      <c r="W351" s="433" t="s">
        <v>84</v>
      </c>
      <c r="X351" s="433" t="s">
        <v>56</v>
      </c>
      <c r="Y351" s="361">
        <v>2021</v>
      </c>
      <c r="Z351" s="361" t="s">
        <v>2249</v>
      </c>
      <c r="AA351" s="344" t="s">
        <v>2837</v>
      </c>
      <c r="AB351" s="361" t="str">
        <f t="shared" si="33"/>
        <v/>
      </c>
      <c r="AD351" s="433" t="s">
        <v>53</v>
      </c>
      <c r="AE351" s="433" t="s">
        <v>827</v>
      </c>
      <c r="AF351" s="433" t="s">
        <v>53</v>
      </c>
      <c r="AG351" s="361" t="s">
        <v>49</v>
      </c>
      <c r="AH351" s="361" t="s">
        <v>49</v>
      </c>
      <c r="AI351" s="361" t="s">
        <v>49</v>
      </c>
      <c r="AJ351" s="361" t="s">
        <v>49</v>
      </c>
      <c r="AK351" s="361" t="s">
        <v>62</v>
      </c>
      <c r="AL351" s="361" t="s">
        <v>117</v>
      </c>
      <c r="AM351" s="361" t="s">
        <v>117</v>
      </c>
      <c r="AN351" s="361" t="s">
        <v>62</v>
      </c>
      <c r="AO351" s="361" t="s">
        <v>117</v>
      </c>
      <c r="AP351" s="361" t="s">
        <v>117</v>
      </c>
      <c r="AQ351" s="361" t="s">
        <v>117</v>
      </c>
      <c r="AR351" s="361" t="s">
        <v>117</v>
      </c>
      <c r="AS351" s="361" t="s">
        <v>117</v>
      </c>
      <c r="AT351" s="361" t="s">
        <v>117</v>
      </c>
      <c r="AU351" s="361" t="s">
        <v>117</v>
      </c>
      <c r="AV351" s="361" t="s">
        <v>117</v>
      </c>
      <c r="AW351" s="361" t="s">
        <v>71</v>
      </c>
      <c r="AX351" s="361" t="str">
        <f t="shared" si="34"/>
        <v xml:space="preserve">SEX, AGE, RESIDENCE, WEALTH, DISABILITY, EDUCATION LEVEL,   </v>
      </c>
      <c r="AZ351" s="344" t="e">
        <f>INDEX('Standard Outcome Indicators'!$C$2:$C$900,MATCH(AY351,'Standard Outcome Indicators'!$B$2:$B$708,0))</f>
        <v>#N/A</v>
      </c>
      <c r="BA351" s="344" t="e">
        <f>INDEX('Standard Outcome Indicators'!$F$2:$F$900,MATCH(AY351,'Standard Outcome Indicators'!$B$2:$B$708,0))</f>
        <v>#N/A</v>
      </c>
      <c r="BB351" s="344" t="e">
        <f>INDEX('Standard Outcome Indicators'!$H$2:$H$900,MATCH(AY351,'Standard Outcome Indicators'!$B$2:$B$708,0))</f>
        <v>#N/A</v>
      </c>
      <c r="BC351" s="344" t="e">
        <f>INDEX('Standard Outcome Indicators'!$Q$2:$Q$900,MATCH(AY351,'Standard Outcome Indicators'!$B$2:$B$708,0))</f>
        <v>#N/A</v>
      </c>
      <c r="BD351" s="344" t="e">
        <f>INDEX('Standard Outcome Indicators'!$R$2:$R$900,MATCH(AY351,'Standard Outcome Indicators'!$B$2:$B$708,0))</f>
        <v>#N/A</v>
      </c>
      <c r="BE351" s="344" t="e">
        <f>INDEX('Standard Outcome Indicators'!$S$2:$S$900,MATCH(AY351,'Standard Outcome Indicators'!$B$2:$B$708,0))</f>
        <v>#N/A</v>
      </c>
      <c r="BF351" s="344" t="e">
        <f>INDEX('Standard Outcome Indicators'!$T$2:$T$900,MATCH(AY351,'Standard Outcome Indicators'!$B$2:$B$708,0))</f>
        <v>#N/A</v>
      </c>
      <c r="BG351" s="344" t="e">
        <f>INDEX('Standard Outcome Indicators'!$U$2:$U$900,MATCH(AY351,'Standard Outcome Indicators'!$B$2:$B$708,0))</f>
        <v>#N/A</v>
      </c>
    </row>
    <row r="352" spans="1:59" ht="45.75">
      <c r="A352" s="392" t="s">
        <v>2587</v>
      </c>
      <c r="B352" s="396" t="s">
        <v>2783</v>
      </c>
      <c r="C352" s="373" t="s">
        <v>835</v>
      </c>
      <c r="D352" s="443" t="s">
        <v>2838</v>
      </c>
      <c r="E352" s="345" t="s">
        <v>834</v>
      </c>
      <c r="F352" s="434" t="s">
        <v>59</v>
      </c>
      <c r="G352" s="434" t="s">
        <v>59</v>
      </c>
      <c r="H352" s="434"/>
      <c r="I352" s="433" t="s">
        <v>49</v>
      </c>
      <c r="J352" s="433" t="s">
        <v>49</v>
      </c>
      <c r="K352" s="433" t="s">
        <v>49</v>
      </c>
      <c r="L352" s="433" t="s">
        <v>62</v>
      </c>
      <c r="M352" s="433" t="s">
        <v>49</v>
      </c>
      <c r="N352" s="433" t="s">
        <v>49</v>
      </c>
      <c r="O352" s="372"/>
      <c r="P352" s="345" t="str">
        <f t="shared" si="36"/>
        <v xml:space="preserve">Number of children with disabilities in education, by type and ISCED level </v>
      </c>
      <c r="Q352" s="345" t="str">
        <f>INDEX('CRM Indicators'!$L$2:$L$900,MATCH(C352,'CRM Indicators'!$N$2:$N$900,0))</f>
        <v xml:space="preserve">Number of children with disabilities in education, by type and ISCED level </v>
      </c>
      <c r="R352" s="345"/>
      <c r="S352" s="433">
        <f t="shared" si="35"/>
        <v>2</v>
      </c>
      <c r="T352" s="361" t="s">
        <v>333</v>
      </c>
      <c r="U352" s="361" t="s">
        <v>313</v>
      </c>
      <c r="V352" s="344" t="s">
        <v>2839</v>
      </c>
      <c r="W352" s="433" t="s">
        <v>84</v>
      </c>
      <c r="X352" s="433" t="s">
        <v>56</v>
      </c>
      <c r="Y352" s="361">
        <v>2021</v>
      </c>
      <c r="Z352" s="361" t="s">
        <v>1827</v>
      </c>
      <c r="AA352" s="344" t="s">
        <v>2840</v>
      </c>
      <c r="AB352" s="361" t="str">
        <f t="shared" si="33"/>
        <v/>
      </c>
      <c r="AD352" s="433" t="s">
        <v>53</v>
      </c>
      <c r="AE352" s="433" t="s">
        <v>827</v>
      </c>
      <c r="AF352" s="433" t="s">
        <v>53</v>
      </c>
      <c r="AG352" s="361" t="s">
        <v>49</v>
      </c>
      <c r="AH352" s="361" t="s">
        <v>49</v>
      </c>
      <c r="AI352" s="361" t="s">
        <v>49</v>
      </c>
      <c r="AJ352" s="361" t="s">
        <v>49</v>
      </c>
      <c r="AK352" s="361" t="s">
        <v>62</v>
      </c>
      <c r="AL352" s="361" t="s">
        <v>117</v>
      </c>
      <c r="AM352" s="361" t="s">
        <v>117</v>
      </c>
      <c r="AN352" s="361" t="s">
        <v>62</v>
      </c>
      <c r="AO352" s="361" t="s">
        <v>117</v>
      </c>
      <c r="AP352" s="361" t="s">
        <v>117</v>
      </c>
      <c r="AQ352" s="361" t="s">
        <v>117</v>
      </c>
      <c r="AR352" s="361" t="s">
        <v>117</v>
      </c>
      <c r="AS352" s="361" t="s">
        <v>117</v>
      </c>
      <c r="AT352" s="361" t="s">
        <v>117</v>
      </c>
      <c r="AU352" s="361" t="s">
        <v>117</v>
      </c>
      <c r="AV352" s="361" t="s">
        <v>117</v>
      </c>
      <c r="AW352" s="361" t="s">
        <v>71</v>
      </c>
      <c r="AX352" s="361" t="str">
        <f t="shared" si="34"/>
        <v xml:space="preserve">SEX, AGE, RESIDENCE, WEALTH, DISABILITY, EDUCATION LEVEL,   </v>
      </c>
      <c r="AZ352" s="344" t="e">
        <f>INDEX('Standard Outcome Indicators'!$C$2:$C$900,MATCH(AY352,'Standard Outcome Indicators'!$B$2:$B$708,0))</f>
        <v>#N/A</v>
      </c>
      <c r="BA352" s="344" t="e">
        <f>INDEX('Standard Outcome Indicators'!$F$2:$F$900,MATCH(AY352,'Standard Outcome Indicators'!$B$2:$B$708,0))</f>
        <v>#N/A</v>
      </c>
      <c r="BB352" s="344" t="e">
        <f>INDEX('Standard Outcome Indicators'!$H$2:$H$900,MATCH(AY352,'Standard Outcome Indicators'!$B$2:$B$708,0))</f>
        <v>#N/A</v>
      </c>
      <c r="BC352" s="344" t="e">
        <f>INDEX('Standard Outcome Indicators'!$Q$2:$Q$900,MATCH(AY352,'Standard Outcome Indicators'!$B$2:$B$708,0))</f>
        <v>#N/A</v>
      </c>
      <c r="BD352" s="344" t="e">
        <f>INDEX('Standard Outcome Indicators'!$R$2:$R$900,MATCH(AY352,'Standard Outcome Indicators'!$B$2:$B$708,0))</f>
        <v>#N/A</v>
      </c>
      <c r="BE352" s="344" t="e">
        <f>INDEX('Standard Outcome Indicators'!$S$2:$S$900,MATCH(AY352,'Standard Outcome Indicators'!$B$2:$B$708,0))</f>
        <v>#N/A</v>
      </c>
      <c r="BF352" s="344" t="e">
        <f>INDEX('Standard Outcome Indicators'!$T$2:$T$900,MATCH(AY352,'Standard Outcome Indicators'!$B$2:$B$708,0))</f>
        <v>#N/A</v>
      </c>
      <c r="BG352" s="344" t="e">
        <f>INDEX('Standard Outcome Indicators'!$U$2:$U$900,MATCH(AY352,'Standard Outcome Indicators'!$B$2:$B$708,0))</f>
        <v>#N/A</v>
      </c>
    </row>
    <row r="353" spans="1:59" ht="45.75">
      <c r="A353" s="392" t="s">
        <v>2587</v>
      </c>
      <c r="B353" s="396" t="s">
        <v>2783</v>
      </c>
      <c r="C353" s="373" t="s">
        <v>837</v>
      </c>
      <c r="D353" s="443" t="s">
        <v>2841</v>
      </c>
      <c r="E353" s="345" t="s">
        <v>836</v>
      </c>
      <c r="F353" s="434" t="s">
        <v>59</v>
      </c>
      <c r="G353" s="434" t="s">
        <v>59</v>
      </c>
      <c r="H353" s="434"/>
      <c r="I353" s="433" t="s">
        <v>49</v>
      </c>
      <c r="J353" s="433" t="s">
        <v>49</v>
      </c>
      <c r="K353" s="433" t="s">
        <v>49</v>
      </c>
      <c r="L353" s="433" t="s">
        <v>62</v>
      </c>
      <c r="M353" s="433" t="s">
        <v>49</v>
      </c>
      <c r="N353" s="433" t="s">
        <v>49</v>
      </c>
      <c r="O353" s="372"/>
      <c r="P353" s="345" t="str">
        <f t="shared" si="36"/>
        <v xml:space="preserve">Number of children with disabilities in education, by type and ISCED level </v>
      </c>
      <c r="Q353" s="345" t="str">
        <f>INDEX('CRM Indicators'!$L$2:$L$900,MATCH(C353,'CRM Indicators'!$N$2:$N$900,0))</f>
        <v xml:space="preserve">Number of children with disabilities in education, by type and ISCED level </v>
      </c>
      <c r="R353" s="345"/>
      <c r="S353" s="433">
        <f t="shared" si="35"/>
        <v>2</v>
      </c>
      <c r="T353" s="361" t="s">
        <v>333</v>
      </c>
      <c r="U353" s="361" t="s">
        <v>313</v>
      </c>
      <c r="V353" s="344" t="s">
        <v>2842</v>
      </c>
      <c r="W353" s="433" t="s">
        <v>84</v>
      </c>
      <c r="X353" s="433" t="s">
        <v>56</v>
      </c>
      <c r="Y353" s="361">
        <v>2021</v>
      </c>
      <c r="Z353" s="361" t="s">
        <v>1827</v>
      </c>
      <c r="AA353" s="344" t="s">
        <v>2843</v>
      </c>
      <c r="AB353" s="361" t="str">
        <f t="shared" si="33"/>
        <v/>
      </c>
      <c r="AD353" s="433" t="s">
        <v>53</v>
      </c>
      <c r="AE353" s="433" t="s">
        <v>827</v>
      </c>
      <c r="AF353" s="433" t="s">
        <v>53</v>
      </c>
      <c r="AG353" s="361" t="s">
        <v>49</v>
      </c>
      <c r="AH353" s="361" t="s">
        <v>49</v>
      </c>
      <c r="AI353" s="361" t="s">
        <v>49</v>
      </c>
      <c r="AJ353" s="361" t="s">
        <v>49</v>
      </c>
      <c r="AK353" s="361" t="s">
        <v>62</v>
      </c>
      <c r="AL353" s="361" t="s">
        <v>117</v>
      </c>
      <c r="AM353" s="361" t="s">
        <v>117</v>
      </c>
      <c r="AN353" s="361" t="s">
        <v>62</v>
      </c>
      <c r="AO353" s="361" t="s">
        <v>117</v>
      </c>
      <c r="AP353" s="361" t="s">
        <v>117</v>
      </c>
      <c r="AQ353" s="361" t="s">
        <v>117</v>
      </c>
      <c r="AR353" s="361" t="s">
        <v>117</v>
      </c>
      <c r="AS353" s="361" t="s">
        <v>117</v>
      </c>
      <c r="AT353" s="361" t="s">
        <v>117</v>
      </c>
      <c r="AU353" s="361" t="s">
        <v>117</v>
      </c>
      <c r="AV353" s="361" t="s">
        <v>117</v>
      </c>
      <c r="AW353" s="361" t="s">
        <v>71</v>
      </c>
      <c r="AX353" s="361" t="str">
        <f t="shared" si="34"/>
        <v xml:space="preserve">SEX, AGE, RESIDENCE, WEALTH, DISABILITY, EDUCATION LEVEL,   </v>
      </c>
      <c r="AZ353" s="344" t="e">
        <f>INDEX('Standard Outcome Indicators'!$C$2:$C$900,MATCH(AY353,'Standard Outcome Indicators'!$B$2:$B$708,0))</f>
        <v>#N/A</v>
      </c>
      <c r="BA353" s="344" t="e">
        <f>INDEX('Standard Outcome Indicators'!$F$2:$F$900,MATCH(AY353,'Standard Outcome Indicators'!$B$2:$B$708,0))</f>
        <v>#N/A</v>
      </c>
      <c r="BB353" s="344" t="e">
        <f>INDEX('Standard Outcome Indicators'!$H$2:$H$900,MATCH(AY353,'Standard Outcome Indicators'!$B$2:$B$708,0))</f>
        <v>#N/A</v>
      </c>
      <c r="BC353" s="344" t="e">
        <f>INDEX('Standard Outcome Indicators'!$Q$2:$Q$900,MATCH(AY353,'Standard Outcome Indicators'!$B$2:$B$708,0))</f>
        <v>#N/A</v>
      </c>
      <c r="BD353" s="344" t="e">
        <f>INDEX('Standard Outcome Indicators'!$R$2:$R$900,MATCH(AY353,'Standard Outcome Indicators'!$B$2:$B$708,0))</f>
        <v>#N/A</v>
      </c>
      <c r="BE353" s="344" t="e">
        <f>INDEX('Standard Outcome Indicators'!$S$2:$S$900,MATCH(AY353,'Standard Outcome Indicators'!$B$2:$B$708,0))</f>
        <v>#N/A</v>
      </c>
      <c r="BF353" s="344" t="e">
        <f>INDEX('Standard Outcome Indicators'!$T$2:$T$900,MATCH(AY353,'Standard Outcome Indicators'!$B$2:$B$708,0))</f>
        <v>#N/A</v>
      </c>
      <c r="BG353" s="344" t="e">
        <f>INDEX('Standard Outcome Indicators'!$U$2:$U$900,MATCH(AY353,'Standard Outcome Indicators'!$B$2:$B$708,0))</f>
        <v>#N/A</v>
      </c>
    </row>
    <row r="354" spans="1:59" ht="45.75">
      <c r="A354" s="392" t="s">
        <v>2587</v>
      </c>
      <c r="B354" s="396" t="s">
        <v>2783</v>
      </c>
      <c r="C354" s="373" t="s">
        <v>839</v>
      </c>
      <c r="D354" s="443" t="s">
        <v>2844</v>
      </c>
      <c r="E354" s="345" t="s">
        <v>838</v>
      </c>
      <c r="F354" s="434" t="s">
        <v>59</v>
      </c>
      <c r="G354" s="434" t="s">
        <v>59</v>
      </c>
      <c r="H354" s="434"/>
      <c r="I354" s="433" t="s">
        <v>49</v>
      </c>
      <c r="J354" s="433" t="s">
        <v>49</v>
      </c>
      <c r="K354" s="433" t="s">
        <v>49</v>
      </c>
      <c r="L354" s="433" t="s">
        <v>62</v>
      </c>
      <c r="M354" s="433" t="s">
        <v>49</v>
      </c>
      <c r="N354" s="433" t="s">
        <v>49</v>
      </c>
      <c r="O354" s="372"/>
      <c r="P354" s="345" t="str">
        <f t="shared" si="36"/>
        <v xml:space="preserve">Number of children with disabilities in education, by type and ISCED level </v>
      </c>
      <c r="Q354" s="345" t="str">
        <f>INDEX('CRM Indicators'!$L$2:$L$900,MATCH(C354,'CRM Indicators'!$N$2:$N$900,0))</f>
        <v xml:space="preserve">Number of children with disabilities in education, by type and ISCED level </v>
      </c>
      <c r="R354" s="345"/>
      <c r="S354" s="433">
        <f t="shared" si="35"/>
        <v>2</v>
      </c>
      <c r="T354" s="361" t="s">
        <v>333</v>
      </c>
      <c r="U354" s="361" t="s">
        <v>313</v>
      </c>
      <c r="V354" s="344" t="s">
        <v>2845</v>
      </c>
      <c r="W354" s="433" t="s">
        <v>84</v>
      </c>
      <c r="X354" s="433" t="s">
        <v>56</v>
      </c>
      <c r="Y354" s="361">
        <v>2021</v>
      </c>
      <c r="Z354" s="361" t="s">
        <v>1887</v>
      </c>
      <c r="AA354" s="344" t="s">
        <v>2846</v>
      </c>
      <c r="AB354" s="361" t="str">
        <f t="shared" si="33"/>
        <v/>
      </c>
      <c r="AD354" s="433" t="s">
        <v>53</v>
      </c>
      <c r="AE354" s="433" t="s">
        <v>827</v>
      </c>
      <c r="AF354" s="433" t="s">
        <v>53</v>
      </c>
      <c r="AG354" s="361" t="s">
        <v>49</v>
      </c>
      <c r="AH354" s="361" t="s">
        <v>49</v>
      </c>
      <c r="AI354" s="361" t="s">
        <v>49</v>
      </c>
      <c r="AJ354" s="361" t="s">
        <v>49</v>
      </c>
      <c r="AK354" s="361" t="s">
        <v>62</v>
      </c>
      <c r="AL354" s="361" t="s">
        <v>117</v>
      </c>
      <c r="AM354" s="361" t="s">
        <v>117</v>
      </c>
      <c r="AN354" s="361" t="s">
        <v>62</v>
      </c>
      <c r="AO354" s="361" t="s">
        <v>117</v>
      </c>
      <c r="AP354" s="361" t="s">
        <v>117</v>
      </c>
      <c r="AQ354" s="361" t="s">
        <v>117</v>
      </c>
      <c r="AR354" s="361" t="s">
        <v>117</v>
      </c>
      <c r="AS354" s="361" t="s">
        <v>117</v>
      </c>
      <c r="AT354" s="361" t="s">
        <v>117</v>
      </c>
      <c r="AU354" s="361" t="s">
        <v>117</v>
      </c>
      <c r="AV354" s="361" t="s">
        <v>117</v>
      </c>
      <c r="AW354" s="361" t="s">
        <v>71</v>
      </c>
      <c r="AX354" s="361" t="str">
        <f t="shared" si="34"/>
        <v xml:space="preserve">SEX, AGE, RESIDENCE, WEALTH, DISABILITY, EDUCATION LEVEL,   </v>
      </c>
      <c r="AZ354" s="344" t="e">
        <f>INDEX('Standard Outcome Indicators'!$C$2:$C$900,MATCH(AY354,'Standard Outcome Indicators'!$B$2:$B$708,0))</f>
        <v>#N/A</v>
      </c>
      <c r="BA354" s="344" t="e">
        <f>INDEX('Standard Outcome Indicators'!$F$2:$F$900,MATCH(AY354,'Standard Outcome Indicators'!$B$2:$B$708,0))</f>
        <v>#N/A</v>
      </c>
      <c r="BB354" s="344" t="e">
        <f>INDEX('Standard Outcome Indicators'!$H$2:$H$900,MATCH(AY354,'Standard Outcome Indicators'!$B$2:$B$708,0))</f>
        <v>#N/A</v>
      </c>
      <c r="BC354" s="344" t="e">
        <f>INDEX('Standard Outcome Indicators'!$Q$2:$Q$900,MATCH(AY354,'Standard Outcome Indicators'!$B$2:$B$708,0))</f>
        <v>#N/A</v>
      </c>
      <c r="BD354" s="344" t="e">
        <f>INDEX('Standard Outcome Indicators'!$R$2:$R$900,MATCH(AY354,'Standard Outcome Indicators'!$B$2:$B$708,0))</f>
        <v>#N/A</v>
      </c>
      <c r="BE354" s="344" t="e">
        <f>INDEX('Standard Outcome Indicators'!$S$2:$S$900,MATCH(AY354,'Standard Outcome Indicators'!$B$2:$B$708,0))</f>
        <v>#N/A</v>
      </c>
      <c r="BF354" s="344" t="e">
        <f>INDEX('Standard Outcome Indicators'!$T$2:$T$900,MATCH(AY354,'Standard Outcome Indicators'!$B$2:$B$708,0))</f>
        <v>#N/A</v>
      </c>
      <c r="BG354" s="344" t="e">
        <f>INDEX('Standard Outcome Indicators'!$U$2:$U$900,MATCH(AY354,'Standard Outcome Indicators'!$B$2:$B$708,0))</f>
        <v>#N/A</v>
      </c>
    </row>
    <row r="355" spans="1:59" ht="60.75">
      <c r="A355" s="392" t="s">
        <v>2587</v>
      </c>
      <c r="B355" s="396" t="s">
        <v>2783</v>
      </c>
      <c r="C355" s="346" t="s">
        <v>841</v>
      </c>
      <c r="D355" s="438" t="s">
        <v>2847</v>
      </c>
      <c r="E355" s="345" t="s">
        <v>842</v>
      </c>
      <c r="F355" s="433" t="s">
        <v>59</v>
      </c>
      <c r="G355" s="433"/>
      <c r="H355" s="433"/>
      <c r="I355" s="433" t="s">
        <v>49</v>
      </c>
      <c r="J355" s="433" t="s">
        <v>49</v>
      </c>
      <c r="K355" s="433" t="s">
        <v>49</v>
      </c>
      <c r="L355" s="433" t="s">
        <v>49</v>
      </c>
      <c r="M355" s="433" t="s">
        <v>49</v>
      </c>
      <c r="N355" s="433" t="s">
        <v>49</v>
      </c>
      <c r="O355" s="345"/>
      <c r="P355" s="345" t="str">
        <f t="shared" si="36"/>
        <v>Effective transition rate from primary to lower secondary general education</v>
      </c>
      <c r="R355" s="345"/>
      <c r="S355" s="433">
        <f t="shared" si="35"/>
        <v>1</v>
      </c>
      <c r="T355" s="361" t="s">
        <v>245</v>
      </c>
      <c r="U355" s="361" t="s">
        <v>255</v>
      </c>
      <c r="V355" s="344" t="s">
        <v>2589</v>
      </c>
      <c r="W355" s="433" t="s">
        <v>391</v>
      </c>
      <c r="X355" s="433" t="s">
        <v>495</v>
      </c>
      <c r="Y355" s="361">
        <v>2019</v>
      </c>
      <c r="Z355" s="361" t="s">
        <v>1870</v>
      </c>
      <c r="AA355" s="344" t="s">
        <v>2848</v>
      </c>
      <c r="AB355" s="361" t="str">
        <f t="shared" si="33"/>
        <v/>
      </c>
      <c r="AD355" s="433" t="s">
        <v>843</v>
      </c>
      <c r="AE355" s="433" t="s">
        <v>801</v>
      </c>
      <c r="AF355" s="433" t="s">
        <v>59</v>
      </c>
      <c r="AG355" s="361" t="s">
        <v>62</v>
      </c>
      <c r="AH355" s="361" t="s">
        <v>49</v>
      </c>
      <c r="AI355" s="361" t="s">
        <v>49</v>
      </c>
      <c r="AJ355" s="361" t="s">
        <v>49</v>
      </c>
      <c r="AK355" s="361" t="s">
        <v>117</v>
      </c>
      <c r="AL355" s="361" t="s">
        <v>117</v>
      </c>
      <c r="AM355" s="361" t="s">
        <v>117</v>
      </c>
      <c r="AN355" s="361" t="s">
        <v>117</v>
      </c>
      <c r="AO355" s="361" t="s">
        <v>117</v>
      </c>
      <c r="AP355" s="361" t="s">
        <v>117</v>
      </c>
      <c r="AQ355" s="361" t="s">
        <v>117</v>
      </c>
      <c r="AR355" s="361" t="s">
        <v>117</v>
      </c>
      <c r="AS355" s="361" t="s">
        <v>117</v>
      </c>
      <c r="AT355" s="361" t="s">
        <v>117</v>
      </c>
      <c r="AU355" s="361" t="s">
        <v>117</v>
      </c>
      <c r="AV355" s="361" t="s">
        <v>117</v>
      </c>
      <c r="AW355" s="361" t="s">
        <v>71</v>
      </c>
      <c r="AX355" s="361" t="str">
        <f t="shared" si="34"/>
        <v xml:space="preserve">SEX, AGE, RESIDENCE, WEALTH,   </v>
      </c>
      <c r="AY355" s="344" t="s">
        <v>2849</v>
      </c>
      <c r="AZ355" s="344" t="str">
        <f>INDEX('Standard Outcome Indicators'!$C$2:$C$900,MATCH(AY355,'Standard Outcome Indicators'!$B$2:$B$708,0))</f>
        <v>Transition rate between primary and lower secondary education (22-01-L2-57)</v>
      </c>
      <c r="BA355" s="344" t="str">
        <f>INDEX('Standard Outcome Indicators'!$F$2:$F$900,MATCH(AY355,'Standard Outcome Indicators'!$B$2:$B$708,0))</f>
        <v>Learn</v>
      </c>
      <c r="BB355" s="344" t="str">
        <f>INDEX('Standard Outcome Indicators'!$H$2:$H$900,MATCH(AY355,'Standard Outcome Indicators'!$B$2:$B$708,0))</f>
        <v>Access to quality learning opportunities</v>
      </c>
      <c r="BC355" s="344" t="str">
        <f>INDEX('Standard Outcome Indicators'!$Q$2:$Q$900,MATCH(AY355,'Standard Outcome Indicators'!$B$2:$B$708,0))</f>
        <v>Marginal</v>
      </c>
      <c r="BD355" s="344" t="str">
        <f>INDEX('Standard Outcome Indicators'!$R$2:$R$900,MATCH(AY355,'Standard Outcome Indicators'!$B$2:$B$708,0))</f>
        <v>Education</v>
      </c>
      <c r="BE355" s="344" t="str">
        <f>INDEX('Standard Outcome Indicators'!$S$2:$S$900,MATCH(AY355,'Standard Outcome Indicators'!$B$2:$B$708,0))</f>
        <v>Nicolas Reuge</v>
      </c>
      <c r="BF355" s="344" t="str">
        <f>INDEX('Standard Outcome Indicators'!$T$2:$T$900,MATCH(AY355,'Standard Outcome Indicators'!$B$2:$B$708,0))</f>
        <v> </v>
      </c>
      <c r="BG355" s="344" t="str">
        <f>INDEX('Standard Outcome Indicators'!$U$2:$U$900,MATCH(AY355,'Standard Outcome Indicators'!$B$2:$B$708,0))</f>
        <v>2.3.6.2: Equitable access to learning</v>
      </c>
    </row>
    <row r="356" spans="1:59" ht="45.75">
      <c r="A356" s="392" t="s">
        <v>2587</v>
      </c>
      <c r="B356" s="396" t="s">
        <v>2783</v>
      </c>
      <c r="C356" s="346" t="s">
        <v>859</v>
      </c>
      <c r="D356" s="438" t="s">
        <v>858</v>
      </c>
      <c r="E356" s="345" t="s">
        <v>851</v>
      </c>
      <c r="F356" s="433" t="s">
        <v>59</v>
      </c>
      <c r="G356" s="433" t="str">
        <f>INDEX('Dashboard Indicators'!$P$2:$P$900,MATCH(C356,'Dashboard Indicators'!$I$2:$I$900,0))</f>
        <v>Yes</v>
      </c>
      <c r="H356" s="433"/>
      <c r="I356" s="433">
        <v>0</v>
      </c>
      <c r="J356" s="433">
        <v>0</v>
      </c>
      <c r="K356" s="433">
        <v>0</v>
      </c>
      <c r="L356" s="433">
        <v>0</v>
      </c>
      <c r="M356" s="433">
        <v>0</v>
      </c>
      <c r="N356" s="433" t="s">
        <v>49</v>
      </c>
      <c r="O356" s="345"/>
      <c r="P356" s="345" t="str">
        <f t="shared" si="36"/>
        <v xml:space="preserve">Number and rates of out-of-school children, adolescents and youth of primary, lower and upper secondary school age  </v>
      </c>
      <c r="Q356" s="345" t="s">
        <v>2850</v>
      </c>
      <c r="R356" s="345"/>
      <c r="S356" s="433">
        <f t="shared" si="35"/>
        <v>2</v>
      </c>
      <c r="T356" s="361" t="s">
        <v>2070</v>
      </c>
      <c r="U356" s="361">
        <v>0</v>
      </c>
      <c r="V356" s="344" t="s">
        <v>2002</v>
      </c>
      <c r="W356" s="433" t="s">
        <v>84</v>
      </c>
      <c r="X356" s="433" t="s">
        <v>56</v>
      </c>
      <c r="Y356" s="361">
        <v>2021</v>
      </c>
      <c r="Z356" s="361" t="s">
        <v>1733</v>
      </c>
      <c r="AA356" s="344" t="s">
        <v>2851</v>
      </c>
      <c r="AB356" s="361" t="str">
        <f t="shared" si="33"/>
        <v/>
      </c>
      <c r="AD356" s="433" t="s">
        <v>243</v>
      </c>
      <c r="AE356" s="433" t="s">
        <v>801</v>
      </c>
      <c r="AF356" s="433" t="s">
        <v>59</v>
      </c>
      <c r="AG356" s="361" t="s">
        <v>62</v>
      </c>
      <c r="AH356" s="361" t="s">
        <v>49</v>
      </c>
      <c r="AI356" s="361" t="s">
        <v>49</v>
      </c>
      <c r="AJ356" s="361" t="s">
        <v>49</v>
      </c>
      <c r="AK356" s="361">
        <v>0</v>
      </c>
      <c r="AL356" s="361">
        <v>0</v>
      </c>
      <c r="AM356" s="361">
        <v>0</v>
      </c>
      <c r="AN356" s="361">
        <v>0</v>
      </c>
      <c r="AO356" s="361">
        <v>0</v>
      </c>
      <c r="AP356" s="361">
        <v>0</v>
      </c>
      <c r="AQ356" s="361">
        <v>0</v>
      </c>
      <c r="AR356" s="361">
        <v>0</v>
      </c>
      <c r="AS356" s="361">
        <v>0</v>
      </c>
      <c r="AT356" s="361">
        <v>0</v>
      </c>
      <c r="AU356" s="361">
        <v>0</v>
      </c>
      <c r="AV356" s="361">
        <v>0</v>
      </c>
      <c r="AW356" s="361">
        <v>0</v>
      </c>
      <c r="AX356" s="361" t="str">
        <f t="shared" si="34"/>
        <v>SEX, AGE, RESIDENCE, WEALTH, 0</v>
      </c>
      <c r="AY356" s="344" t="s">
        <v>2852</v>
      </c>
      <c r="AZ356" s="344" t="str">
        <f>INDEX('Standard Outcome Indicators'!$C$2:$C$900,MATCH(AY356,'Standard Outcome Indicators'!$B$2:$B$708,0))</f>
        <v>Number of primary school age out of school children (22-01-L2-25)</v>
      </c>
      <c r="BA356" s="344" t="str">
        <f>INDEX('Standard Outcome Indicators'!$F$2:$F$900,MATCH(AY356,'Standard Outcome Indicators'!$B$2:$B$708,0))</f>
        <v>Learn</v>
      </c>
      <c r="BB356" s="344" t="str">
        <f>INDEX('Standard Outcome Indicators'!$H$2:$H$900,MATCH(AY356,'Standard Outcome Indicators'!$B$2:$B$708,0))</f>
        <v>Access to quality learning opportunities</v>
      </c>
      <c r="BC356" s="344" t="str">
        <f>INDEX('Standard Outcome Indicators'!$Q$2:$Q$900,MATCH(AY356,'Standard Outcome Indicators'!$B$2:$B$708,0))</f>
        <v>Marginal</v>
      </c>
      <c r="BD356" s="344" t="str">
        <f>INDEX('Standard Outcome Indicators'!$R$2:$R$900,MATCH(AY356,'Standard Outcome Indicators'!$B$2:$B$708,0))</f>
        <v>Education</v>
      </c>
      <c r="BE356" s="344" t="str">
        <f>INDEX('Standard Outcome Indicators'!$S$2:$S$900,MATCH(AY356,'Standard Outcome Indicators'!$B$2:$B$708,0))</f>
        <v>Nicolas Reuge</v>
      </c>
      <c r="BF356" s="344" t="str">
        <f>INDEX('Standard Outcome Indicators'!$T$2:$T$900,MATCH(AY356,'Standard Outcome Indicators'!$B$2:$B$708,0))</f>
        <v> </v>
      </c>
      <c r="BG356" s="344" t="str">
        <f>INDEX('Standard Outcome Indicators'!$U$2:$U$900,MATCH(AY356,'Standard Outcome Indicators'!$B$2:$B$708,0))</f>
        <v>2.3.6.2: Equitable access to learning</v>
      </c>
    </row>
    <row r="357" spans="1:59" ht="45.75">
      <c r="A357" s="392" t="s">
        <v>2587</v>
      </c>
      <c r="B357" s="396" t="s">
        <v>2783</v>
      </c>
      <c r="C357" s="346" t="s">
        <v>861</v>
      </c>
      <c r="D357" s="438" t="s">
        <v>860</v>
      </c>
      <c r="E357" s="345" t="s">
        <v>851</v>
      </c>
      <c r="F357" s="433" t="s">
        <v>59</v>
      </c>
      <c r="G357" s="433" t="str">
        <f>INDEX('Dashboard Indicators'!$P$2:$P$900,MATCH(C357,'Dashboard Indicators'!$I$2:$I$900,0))</f>
        <v>Yes</v>
      </c>
      <c r="H357" s="433"/>
      <c r="I357" s="433">
        <v>0</v>
      </c>
      <c r="J357" s="433">
        <v>0</v>
      </c>
      <c r="K357" s="433">
        <v>0</v>
      </c>
      <c r="L357" s="433">
        <v>0</v>
      </c>
      <c r="M357" s="433">
        <v>0</v>
      </c>
      <c r="N357" s="433" t="s">
        <v>49</v>
      </c>
      <c r="O357" s="345"/>
      <c r="P357" s="345" t="str">
        <f t="shared" si="36"/>
        <v xml:space="preserve">Number and rates of out-of-school children, adolescents and youth of primary, lower and upper secondary school age  </v>
      </c>
      <c r="Q357" s="345" t="s">
        <v>2850</v>
      </c>
      <c r="R357" s="345"/>
      <c r="S357" s="433">
        <f t="shared" si="35"/>
        <v>2</v>
      </c>
      <c r="T357" s="361" t="s">
        <v>2070</v>
      </c>
      <c r="U357" s="361">
        <v>0</v>
      </c>
      <c r="V357" s="344" t="s">
        <v>2002</v>
      </c>
      <c r="W357" s="433" t="s">
        <v>84</v>
      </c>
      <c r="X357" s="433" t="s">
        <v>56</v>
      </c>
      <c r="Y357" s="361">
        <v>2021</v>
      </c>
      <c r="Z357" s="361" t="s">
        <v>1733</v>
      </c>
      <c r="AA357" s="344" t="s">
        <v>2853</v>
      </c>
      <c r="AB357" s="361" t="str">
        <f t="shared" si="33"/>
        <v/>
      </c>
      <c r="AD357" s="433" t="s">
        <v>243</v>
      </c>
      <c r="AE357" s="433" t="s">
        <v>801</v>
      </c>
      <c r="AF357" s="433" t="s">
        <v>59</v>
      </c>
      <c r="AG357" s="361" t="s">
        <v>62</v>
      </c>
      <c r="AH357" s="361" t="s">
        <v>49</v>
      </c>
      <c r="AI357" s="361" t="s">
        <v>49</v>
      </c>
      <c r="AJ357" s="361" t="s">
        <v>49</v>
      </c>
      <c r="AK357" s="361">
        <v>0</v>
      </c>
      <c r="AL357" s="361">
        <v>0</v>
      </c>
      <c r="AM357" s="361">
        <v>0</v>
      </c>
      <c r="AN357" s="361">
        <v>0</v>
      </c>
      <c r="AO357" s="361">
        <v>0</v>
      </c>
      <c r="AP357" s="361">
        <v>0</v>
      </c>
      <c r="AQ357" s="361">
        <v>0</v>
      </c>
      <c r="AR357" s="361">
        <v>0</v>
      </c>
      <c r="AS357" s="361">
        <v>0</v>
      </c>
      <c r="AT357" s="361">
        <v>0</v>
      </c>
      <c r="AU357" s="361">
        <v>0</v>
      </c>
      <c r="AV357" s="361">
        <v>0</v>
      </c>
      <c r="AW357" s="361">
        <v>0</v>
      </c>
      <c r="AX357" s="361" t="str">
        <f t="shared" si="34"/>
        <v>SEX, AGE, RESIDENCE, WEALTH, 0</v>
      </c>
      <c r="AY357" s="344" t="s">
        <v>2854</v>
      </c>
      <c r="AZ357" s="344" t="str">
        <f>INDEX('Standard Outcome Indicators'!$C$2:$C$900,MATCH(AY357,'Standard Outcome Indicators'!$B$2:$B$708,0))</f>
        <v>Number of lower secondary school age out of school children</v>
      </c>
      <c r="BA357" s="344" t="str">
        <f>INDEX('Standard Outcome Indicators'!$F$2:$F$900,MATCH(AY357,'Standard Outcome Indicators'!$B$2:$B$708,0))</f>
        <v>Learn</v>
      </c>
      <c r="BB357" s="344" t="str">
        <f>INDEX('Standard Outcome Indicators'!$H$2:$H$900,MATCH(AY357,'Standard Outcome Indicators'!$B$2:$B$708,0))</f>
        <v>Access to quality learning opportunities</v>
      </c>
      <c r="BC357" s="344" t="str">
        <f>INDEX('Standard Outcome Indicators'!$Q$2:$Q$900,MATCH(AY357,'Standard Outcome Indicators'!$B$2:$B$708,0))</f>
        <v>Marginal</v>
      </c>
      <c r="BD357" s="344" t="str">
        <f>INDEX('Standard Outcome Indicators'!$R$2:$R$900,MATCH(AY357,'Standard Outcome Indicators'!$B$2:$B$708,0))</f>
        <v>Education</v>
      </c>
      <c r="BE357" s="344" t="str">
        <f>INDEX('Standard Outcome Indicators'!$S$2:$S$900,MATCH(AY357,'Standard Outcome Indicators'!$B$2:$B$708,0))</f>
        <v>Nicolas Reuge</v>
      </c>
      <c r="BF357" s="344" t="str">
        <f>INDEX('Standard Outcome Indicators'!$T$2:$T$900,MATCH(AY357,'Standard Outcome Indicators'!$B$2:$B$708,0))</f>
        <v> </v>
      </c>
      <c r="BG357" s="344" t="str">
        <f>INDEX('Standard Outcome Indicators'!$U$2:$U$900,MATCH(AY357,'Standard Outcome Indicators'!$B$2:$B$708,0))</f>
        <v>2.3.6.2: Equitable access to learning</v>
      </c>
    </row>
    <row r="358" spans="1:59" ht="45.75">
      <c r="A358" s="392" t="s">
        <v>2587</v>
      </c>
      <c r="B358" s="396" t="s">
        <v>2783</v>
      </c>
      <c r="C358" s="346" t="s">
        <v>863</v>
      </c>
      <c r="D358" s="438" t="s">
        <v>862</v>
      </c>
      <c r="E358" s="345" t="s">
        <v>851</v>
      </c>
      <c r="F358" s="433" t="s">
        <v>59</v>
      </c>
      <c r="G358" s="433" t="str">
        <f>INDEX('Dashboard Indicators'!$P$2:$P$900,MATCH(C358,'Dashboard Indicators'!$I$2:$I$900,0))</f>
        <v>Yes</v>
      </c>
      <c r="H358" s="433"/>
      <c r="I358" s="433" t="s">
        <v>62</v>
      </c>
      <c r="J358" s="433" t="s">
        <v>49</v>
      </c>
      <c r="K358" s="433" t="s">
        <v>62</v>
      </c>
      <c r="L358" s="433" t="s">
        <v>49</v>
      </c>
      <c r="M358" s="433" t="s">
        <v>49</v>
      </c>
      <c r="N358" s="433" t="s">
        <v>49</v>
      </c>
      <c r="O358" s="345"/>
      <c r="P358" s="345" t="str">
        <f t="shared" si="36"/>
        <v xml:space="preserve">Number and rates of out-of-school children, adolescents and youth of primary, lower and upper secondary school age  </v>
      </c>
      <c r="Q358" s="345" t="s">
        <v>2850</v>
      </c>
      <c r="R358" s="345"/>
      <c r="S358" s="433">
        <f t="shared" si="35"/>
        <v>2</v>
      </c>
      <c r="T358" s="361" t="s">
        <v>2070</v>
      </c>
      <c r="U358" s="361" t="s">
        <v>245</v>
      </c>
      <c r="V358" s="344" t="s">
        <v>2002</v>
      </c>
      <c r="W358" s="433" t="s">
        <v>84</v>
      </c>
      <c r="X358" s="433" t="s">
        <v>56</v>
      </c>
      <c r="Y358" s="361">
        <v>2021</v>
      </c>
      <c r="Z358" s="361" t="s">
        <v>1870</v>
      </c>
      <c r="AA358" s="344" t="s">
        <v>2855</v>
      </c>
      <c r="AB358" s="361" t="str">
        <f t="shared" si="33"/>
        <v/>
      </c>
      <c r="AD358" s="433" t="s">
        <v>243</v>
      </c>
      <c r="AE358" s="433" t="s">
        <v>801</v>
      </c>
      <c r="AF358" s="433" t="s">
        <v>59</v>
      </c>
      <c r="AG358" s="361" t="s">
        <v>62</v>
      </c>
      <c r="AH358" s="361" t="s">
        <v>49</v>
      </c>
      <c r="AI358" s="361" t="s">
        <v>49</v>
      </c>
      <c r="AJ358" s="361" t="s">
        <v>49</v>
      </c>
      <c r="AK358" s="361" t="s">
        <v>117</v>
      </c>
      <c r="AL358" s="361" t="s">
        <v>117</v>
      </c>
      <c r="AM358" s="361" t="s">
        <v>117</v>
      </c>
      <c r="AN358" s="361" t="s">
        <v>62</v>
      </c>
      <c r="AO358" s="361" t="s">
        <v>117</v>
      </c>
      <c r="AP358" s="361" t="s">
        <v>117</v>
      </c>
      <c r="AQ358" s="361" t="s">
        <v>117</v>
      </c>
      <c r="AR358" s="361" t="s">
        <v>117</v>
      </c>
      <c r="AS358" s="361" t="s">
        <v>117</v>
      </c>
      <c r="AT358" s="361" t="s">
        <v>117</v>
      </c>
      <c r="AU358" s="361" t="s">
        <v>117</v>
      </c>
      <c r="AV358" s="361" t="s">
        <v>117</v>
      </c>
      <c r="AW358" s="361" t="s">
        <v>80</v>
      </c>
      <c r="AX358" s="361" t="str">
        <f t="shared" si="34"/>
        <v xml:space="preserve">SEX, AGE, RESIDENCE, WEALTH, EDUCATION LEVEL,    </v>
      </c>
      <c r="AZ358" s="344" t="e">
        <f>INDEX('Standard Outcome Indicators'!$C$2:$C$900,MATCH(AY358,'Standard Outcome Indicators'!$B$2:$B$708,0))</f>
        <v>#N/A</v>
      </c>
      <c r="BA358" s="344" t="e">
        <f>INDEX('Standard Outcome Indicators'!$F$2:$F$900,MATCH(AY358,'Standard Outcome Indicators'!$B$2:$B$708,0))</f>
        <v>#N/A</v>
      </c>
      <c r="BB358" s="344" t="e">
        <f>INDEX('Standard Outcome Indicators'!$H$2:$H$900,MATCH(AY358,'Standard Outcome Indicators'!$B$2:$B$708,0))</f>
        <v>#N/A</v>
      </c>
      <c r="BC358" s="344" t="e">
        <f>INDEX('Standard Outcome Indicators'!$Q$2:$Q$900,MATCH(AY358,'Standard Outcome Indicators'!$B$2:$B$708,0))</f>
        <v>#N/A</v>
      </c>
      <c r="BD358" s="344" t="e">
        <f>INDEX('Standard Outcome Indicators'!$R$2:$R$900,MATCH(AY358,'Standard Outcome Indicators'!$B$2:$B$708,0))</f>
        <v>#N/A</v>
      </c>
      <c r="BE358" s="344" t="e">
        <f>INDEX('Standard Outcome Indicators'!$S$2:$S$900,MATCH(AY358,'Standard Outcome Indicators'!$B$2:$B$708,0))</f>
        <v>#N/A</v>
      </c>
      <c r="BF358" s="344" t="e">
        <f>INDEX('Standard Outcome Indicators'!$T$2:$T$900,MATCH(AY358,'Standard Outcome Indicators'!$B$2:$B$708,0))</f>
        <v>#N/A</v>
      </c>
      <c r="BG358" s="344" t="e">
        <f>INDEX('Standard Outcome Indicators'!$U$2:$U$900,MATCH(AY358,'Standard Outcome Indicators'!$B$2:$B$708,0))</f>
        <v>#N/A</v>
      </c>
    </row>
    <row r="359" spans="1:59" ht="45.75">
      <c r="A359" s="392" t="s">
        <v>2587</v>
      </c>
      <c r="B359" s="396" t="s">
        <v>2783</v>
      </c>
      <c r="C359" s="346" t="s">
        <v>854</v>
      </c>
      <c r="D359" s="440" t="s">
        <v>2856</v>
      </c>
      <c r="E359" s="345" t="s">
        <v>2857</v>
      </c>
      <c r="F359" s="433" t="s">
        <v>59</v>
      </c>
      <c r="G359" s="433"/>
      <c r="H359" s="433" t="str">
        <f>INDEX('Dashboard Indicators'!$O$2:$O$900,MATCH(C359,'Dashboard Indicators'!$I$2:$I$900,0))</f>
        <v>Yes</v>
      </c>
      <c r="I359" s="433" t="s">
        <v>62</v>
      </c>
      <c r="J359" s="433" t="s">
        <v>49</v>
      </c>
      <c r="K359" s="433" t="s">
        <v>49</v>
      </c>
      <c r="L359" s="433" t="s">
        <v>49</v>
      </c>
      <c r="M359" s="433" t="s">
        <v>49</v>
      </c>
      <c r="N359" s="433" t="s">
        <v>49</v>
      </c>
      <c r="O359" s="345" t="s">
        <v>2858</v>
      </c>
      <c r="P359" s="345" t="str">
        <f t="shared" si="36"/>
        <v xml:space="preserve">Number and rates of out-of-school children, adolescents and youth of primary, lower and upper secondary school age  </v>
      </c>
      <c r="Q359" s="345" t="s">
        <v>2850</v>
      </c>
      <c r="R359" s="345"/>
      <c r="S359" s="433">
        <f t="shared" si="35"/>
        <v>2</v>
      </c>
      <c r="T359" s="361" t="s">
        <v>2001</v>
      </c>
      <c r="U359" s="361">
        <v>0</v>
      </c>
      <c r="V359" s="344" t="s">
        <v>2002</v>
      </c>
      <c r="W359" s="433" t="s">
        <v>84</v>
      </c>
      <c r="X359" s="433" t="s">
        <v>56</v>
      </c>
      <c r="Y359" s="361">
        <v>2022</v>
      </c>
      <c r="Z359" s="361" t="s">
        <v>1857</v>
      </c>
      <c r="AA359" s="344" t="s">
        <v>2859</v>
      </c>
      <c r="AB359" s="361" t="str">
        <f t="shared" si="33"/>
        <v/>
      </c>
      <c r="AD359" s="433" t="s">
        <v>243</v>
      </c>
      <c r="AE359" s="433" t="s">
        <v>801</v>
      </c>
      <c r="AF359" s="433" t="s">
        <v>59</v>
      </c>
      <c r="AG359" s="361" t="s">
        <v>62</v>
      </c>
      <c r="AH359" s="361" t="s">
        <v>49</v>
      </c>
      <c r="AI359" s="361" t="s">
        <v>49</v>
      </c>
      <c r="AJ359" s="361" t="s">
        <v>49</v>
      </c>
      <c r="AK359" s="361">
        <v>0</v>
      </c>
      <c r="AL359" s="361">
        <v>0</v>
      </c>
      <c r="AM359" s="361">
        <v>0</v>
      </c>
      <c r="AN359" s="361">
        <v>0</v>
      </c>
      <c r="AO359" s="361">
        <v>0</v>
      </c>
      <c r="AP359" s="361">
        <v>0</v>
      </c>
      <c r="AQ359" s="361">
        <v>0</v>
      </c>
      <c r="AR359" s="361">
        <v>0</v>
      </c>
      <c r="AS359" s="361">
        <v>0</v>
      </c>
      <c r="AT359" s="361">
        <v>0</v>
      </c>
      <c r="AU359" s="361">
        <v>0</v>
      </c>
      <c r="AV359" s="361">
        <v>0</v>
      </c>
      <c r="AW359" s="361">
        <v>0</v>
      </c>
      <c r="AX359" s="361" t="str">
        <f t="shared" si="34"/>
        <v>SEX, AGE, RESIDENCE, WEALTH, 0</v>
      </c>
      <c r="AY359" s="344" t="s">
        <v>2860</v>
      </c>
      <c r="AZ359" s="344" t="str">
        <f>INDEX('Standard Outcome Indicators'!$C$2:$C$900,MATCH(AY359,'Standard Outcome Indicators'!$B$2:$B$708,0))</f>
        <v>Rate of out-of-school children of primary and lower secondary school age</v>
      </c>
      <c r="BA359" s="344" t="str">
        <f>INDEX('Standard Outcome Indicators'!$F$2:$F$900,MATCH(AY359,'Standard Outcome Indicators'!$B$2:$B$708,0))</f>
        <v>Learn</v>
      </c>
      <c r="BB359" s="344" t="str">
        <f>INDEX('Standard Outcome Indicators'!$H$2:$H$900,MATCH(AY359,'Standard Outcome Indicators'!$B$2:$B$708,0))</f>
        <v>Access to quality learning opportunities</v>
      </c>
      <c r="BC359" s="344" t="str">
        <f>INDEX('Standard Outcome Indicators'!$Q$2:$Q$900,MATCH(AY359,'Standard Outcome Indicators'!$B$2:$B$708,0))</f>
        <v>Marginal</v>
      </c>
      <c r="BD359" s="344" t="str">
        <f>INDEX('Standard Outcome Indicators'!$R$2:$R$900,MATCH(AY359,'Standard Outcome Indicators'!$B$2:$B$708,0))</f>
        <v>Education</v>
      </c>
      <c r="BE359" s="344" t="str">
        <f>INDEX('Standard Outcome Indicators'!$S$2:$S$900,MATCH(AY359,'Standard Outcome Indicators'!$B$2:$B$708,0))</f>
        <v>Nicolas Reuge</v>
      </c>
      <c r="BF359" s="344" t="str">
        <f>INDEX('Standard Outcome Indicators'!$T$2:$T$900,MATCH(AY359,'Standard Outcome Indicators'!$B$2:$B$708,0))</f>
        <v> </v>
      </c>
      <c r="BG359" s="344" t="str">
        <f>INDEX('Standard Outcome Indicators'!$U$2:$U$900,MATCH(AY359,'Standard Outcome Indicators'!$B$2:$B$708,0))</f>
        <v>2.3.6.2: Equitable access to learning</v>
      </c>
    </row>
    <row r="360" spans="1:59" ht="45.75">
      <c r="A360" s="392" t="s">
        <v>2587</v>
      </c>
      <c r="B360" s="396" t="s">
        <v>2783</v>
      </c>
      <c r="C360" s="346" t="s">
        <v>857</v>
      </c>
      <c r="D360" s="440" t="s">
        <v>2861</v>
      </c>
      <c r="E360" s="345" t="s">
        <v>2857</v>
      </c>
      <c r="F360" s="433" t="s">
        <v>59</v>
      </c>
      <c r="G360" s="433"/>
      <c r="H360" s="433" t="str">
        <f>INDEX('Dashboard Indicators'!$O$2:$O$900,MATCH(C360,'Dashboard Indicators'!$I$2:$I$900,0))</f>
        <v>Yes</v>
      </c>
      <c r="I360" s="433" t="s">
        <v>62</v>
      </c>
      <c r="J360" s="433" t="s">
        <v>49</v>
      </c>
      <c r="K360" s="433" t="s">
        <v>62</v>
      </c>
      <c r="L360" s="433" t="s">
        <v>49</v>
      </c>
      <c r="M360" s="433" t="s">
        <v>49</v>
      </c>
      <c r="N360" s="433" t="s">
        <v>49</v>
      </c>
      <c r="O360" s="345" t="s">
        <v>2862</v>
      </c>
      <c r="P360" s="345" t="str">
        <f t="shared" si="36"/>
        <v xml:space="preserve">Number and rates of out-of-school children, adolescents and youth of primary, lower and upper secondary school age  </v>
      </c>
      <c r="Q360" s="345" t="s">
        <v>2850</v>
      </c>
      <c r="R360" s="345"/>
      <c r="S360" s="433">
        <f t="shared" si="35"/>
        <v>2</v>
      </c>
      <c r="T360" s="361" t="s">
        <v>2001</v>
      </c>
      <c r="U360" s="361">
        <v>0</v>
      </c>
      <c r="V360" s="344" t="s">
        <v>2002</v>
      </c>
      <c r="W360" s="433" t="s">
        <v>84</v>
      </c>
      <c r="X360" s="433" t="s">
        <v>56</v>
      </c>
      <c r="Y360" s="361">
        <v>2022</v>
      </c>
      <c r="Z360" s="361" t="s">
        <v>1857</v>
      </c>
      <c r="AA360" s="344" t="s">
        <v>2863</v>
      </c>
      <c r="AB360" s="361" t="str">
        <f t="shared" si="33"/>
        <v/>
      </c>
      <c r="AD360" s="433" t="s">
        <v>243</v>
      </c>
      <c r="AE360" s="433" t="s">
        <v>801</v>
      </c>
      <c r="AF360" s="433" t="s">
        <v>59</v>
      </c>
      <c r="AG360" s="361" t="s">
        <v>62</v>
      </c>
      <c r="AH360" s="361" t="s">
        <v>49</v>
      </c>
      <c r="AI360" s="361" t="s">
        <v>49</v>
      </c>
      <c r="AJ360" s="361" t="s">
        <v>49</v>
      </c>
      <c r="AK360" s="361">
        <v>0</v>
      </c>
      <c r="AL360" s="361">
        <v>0</v>
      </c>
      <c r="AM360" s="361">
        <v>0</v>
      </c>
      <c r="AN360" s="361">
        <v>0</v>
      </c>
      <c r="AO360" s="361">
        <v>0</v>
      </c>
      <c r="AP360" s="361">
        <v>0</v>
      </c>
      <c r="AQ360" s="361">
        <v>0</v>
      </c>
      <c r="AR360" s="361">
        <v>0</v>
      </c>
      <c r="AS360" s="361">
        <v>0</v>
      </c>
      <c r="AT360" s="361">
        <v>0</v>
      </c>
      <c r="AU360" s="361">
        <v>0</v>
      </c>
      <c r="AV360" s="361">
        <v>0</v>
      </c>
      <c r="AW360" s="361">
        <v>0</v>
      </c>
      <c r="AX360" s="361" t="str">
        <f t="shared" si="34"/>
        <v>SEX, AGE, RESIDENCE, WEALTH, 0</v>
      </c>
      <c r="AY360" s="344" t="s">
        <v>2860</v>
      </c>
      <c r="AZ360" s="344" t="str">
        <f>INDEX('Standard Outcome Indicators'!$C$2:$C$900,MATCH(AY360,'Standard Outcome Indicators'!$B$2:$B$708,0))</f>
        <v>Rate of out-of-school children of primary and lower secondary school age</v>
      </c>
      <c r="BA360" s="344" t="str">
        <f>INDEX('Standard Outcome Indicators'!$F$2:$F$900,MATCH(AY360,'Standard Outcome Indicators'!$B$2:$B$708,0))</f>
        <v>Learn</v>
      </c>
      <c r="BB360" s="344" t="str">
        <f>INDEX('Standard Outcome Indicators'!$H$2:$H$900,MATCH(AY360,'Standard Outcome Indicators'!$B$2:$B$708,0))</f>
        <v>Access to quality learning opportunities</v>
      </c>
      <c r="BC360" s="344" t="str">
        <f>INDEX('Standard Outcome Indicators'!$Q$2:$Q$900,MATCH(AY360,'Standard Outcome Indicators'!$B$2:$B$708,0))</f>
        <v>Marginal</v>
      </c>
      <c r="BD360" s="344" t="str">
        <f>INDEX('Standard Outcome Indicators'!$R$2:$R$900,MATCH(AY360,'Standard Outcome Indicators'!$B$2:$B$708,0))</f>
        <v>Education</v>
      </c>
      <c r="BE360" s="344" t="str">
        <f>INDEX('Standard Outcome Indicators'!$S$2:$S$900,MATCH(AY360,'Standard Outcome Indicators'!$B$2:$B$708,0))</f>
        <v>Nicolas Reuge</v>
      </c>
      <c r="BF360" s="344" t="str">
        <f>INDEX('Standard Outcome Indicators'!$T$2:$T$900,MATCH(AY360,'Standard Outcome Indicators'!$B$2:$B$708,0))</f>
        <v> </v>
      </c>
      <c r="BG360" s="344" t="str">
        <f>INDEX('Standard Outcome Indicators'!$U$2:$U$900,MATCH(AY360,'Standard Outcome Indicators'!$B$2:$B$708,0))</f>
        <v>2.3.6.2: Equitable access to learning</v>
      </c>
    </row>
    <row r="361" spans="1:59" ht="45.75">
      <c r="A361" s="392" t="s">
        <v>2587</v>
      </c>
      <c r="B361" s="396" t="s">
        <v>2783</v>
      </c>
      <c r="C361" s="346" t="s">
        <v>2864</v>
      </c>
      <c r="D361" s="438" t="s">
        <v>2865</v>
      </c>
      <c r="E361" s="345" t="s">
        <v>856</v>
      </c>
      <c r="F361" s="432" t="s">
        <v>59</v>
      </c>
      <c r="G361" s="433"/>
      <c r="H361" s="433" t="str">
        <f>INDEX('Dashboard Indicators'!$O$2:$O$900,MATCH(C361,'Dashboard Indicators'!$I$2:$I$900,0))</f>
        <v>Yes</v>
      </c>
      <c r="I361" s="433" t="s">
        <v>62</v>
      </c>
      <c r="J361" s="433" t="s">
        <v>49</v>
      </c>
      <c r="K361" s="433" t="s">
        <v>62</v>
      </c>
      <c r="L361" s="433" t="s">
        <v>49</v>
      </c>
      <c r="M361" s="433" t="s">
        <v>49</v>
      </c>
      <c r="N361" s="433" t="s">
        <v>49</v>
      </c>
      <c r="O361" s="345" t="s">
        <v>2866</v>
      </c>
      <c r="P361" s="345" t="str">
        <f t="shared" si="36"/>
        <v xml:space="preserve">Number and rates of out-of-school children, adolescents and youth of primary, lower and upper secondary school age  </v>
      </c>
      <c r="Q361" s="345" t="s">
        <v>2850</v>
      </c>
      <c r="R361" s="345"/>
      <c r="S361" s="433">
        <f t="shared" si="35"/>
        <v>2</v>
      </c>
      <c r="T361" s="361" t="s">
        <v>2001</v>
      </c>
      <c r="U361" s="361" t="s">
        <v>63</v>
      </c>
      <c r="V361" s="344" t="s">
        <v>2002</v>
      </c>
      <c r="W361" s="433" t="s">
        <v>63</v>
      </c>
      <c r="X361" s="433" t="s">
        <v>63</v>
      </c>
      <c r="Y361" s="361">
        <v>2022</v>
      </c>
      <c r="Z361" s="361" t="s">
        <v>1857</v>
      </c>
      <c r="AA361" s="344" t="s">
        <v>2867</v>
      </c>
      <c r="AB361" s="361" t="str">
        <f t="shared" si="33"/>
        <v/>
      </c>
      <c r="AC361" s="433" t="s">
        <v>63</v>
      </c>
      <c r="AD361" s="433" t="s">
        <v>63</v>
      </c>
      <c r="AE361" s="433" t="s">
        <v>63</v>
      </c>
      <c r="AF361" s="433" t="s">
        <v>63</v>
      </c>
      <c r="AG361" s="361" t="s">
        <v>62</v>
      </c>
      <c r="AH361" s="361" t="s">
        <v>49</v>
      </c>
      <c r="AI361" s="361" t="s">
        <v>49</v>
      </c>
      <c r="AJ361" s="361" t="s">
        <v>49</v>
      </c>
      <c r="AK361" s="361" t="s">
        <v>63</v>
      </c>
      <c r="AL361" s="361" t="s">
        <v>63</v>
      </c>
      <c r="AM361" s="361" t="s">
        <v>63</v>
      </c>
      <c r="AN361" s="361" t="s">
        <v>63</v>
      </c>
      <c r="AO361" s="361" t="s">
        <v>63</v>
      </c>
      <c r="AP361" s="361" t="s">
        <v>63</v>
      </c>
      <c r="AQ361" s="361" t="s">
        <v>63</v>
      </c>
      <c r="AR361" s="361" t="s">
        <v>63</v>
      </c>
      <c r="AS361" s="361" t="s">
        <v>63</v>
      </c>
      <c r="AT361" s="361" t="s">
        <v>63</v>
      </c>
      <c r="AU361" s="361" t="s">
        <v>63</v>
      </c>
      <c r="AV361" s="361" t="s">
        <v>63</v>
      </c>
      <c r="AW361" s="361" t="s">
        <v>63</v>
      </c>
      <c r="AX361" s="361" t="str">
        <f t="shared" si="34"/>
        <v xml:space="preserve">SEX, AGE, RESIDENCE, WEALTH, </v>
      </c>
      <c r="AZ361" s="344" t="e">
        <f>INDEX('Standard Outcome Indicators'!$C$2:$C$900,MATCH(AY361,'Standard Outcome Indicators'!$B$2:$B$708,0))</f>
        <v>#N/A</v>
      </c>
      <c r="BA361" s="344" t="e">
        <f>INDEX('Standard Outcome Indicators'!$F$2:$F$900,MATCH(AY361,'Standard Outcome Indicators'!$B$2:$B$708,0))</f>
        <v>#N/A</v>
      </c>
      <c r="BB361" s="344" t="e">
        <f>INDEX('Standard Outcome Indicators'!$H$2:$H$900,MATCH(AY361,'Standard Outcome Indicators'!$B$2:$B$708,0))</f>
        <v>#N/A</v>
      </c>
      <c r="BC361" s="344" t="e">
        <f>INDEX('Standard Outcome Indicators'!$Q$2:$Q$900,MATCH(AY361,'Standard Outcome Indicators'!$B$2:$B$708,0))</f>
        <v>#N/A</v>
      </c>
      <c r="BD361" s="344" t="e">
        <f>INDEX('Standard Outcome Indicators'!$R$2:$R$900,MATCH(AY361,'Standard Outcome Indicators'!$B$2:$B$708,0))</f>
        <v>#N/A</v>
      </c>
      <c r="BE361" s="344" t="e">
        <f>INDEX('Standard Outcome Indicators'!$S$2:$S$900,MATCH(AY361,'Standard Outcome Indicators'!$B$2:$B$708,0))</f>
        <v>#N/A</v>
      </c>
      <c r="BF361" s="344" t="e">
        <f>INDEX('Standard Outcome Indicators'!$T$2:$T$900,MATCH(AY361,'Standard Outcome Indicators'!$B$2:$B$708,0))</f>
        <v>#N/A</v>
      </c>
      <c r="BG361" s="344" t="e">
        <f>INDEX('Standard Outcome Indicators'!$U$2:$U$900,MATCH(AY361,'Standard Outcome Indicators'!$B$2:$B$708,0))</f>
        <v>#N/A</v>
      </c>
    </row>
    <row r="362" spans="1:59" ht="45.75">
      <c r="A362" s="392" t="s">
        <v>2587</v>
      </c>
      <c r="B362" s="396" t="s">
        <v>2783</v>
      </c>
      <c r="C362" s="346" t="s">
        <v>850</v>
      </c>
      <c r="D362" s="438" t="s">
        <v>849</v>
      </c>
      <c r="E362" s="345" t="s">
        <v>851</v>
      </c>
      <c r="F362" s="433" t="s">
        <v>59</v>
      </c>
      <c r="G362" s="433" t="str">
        <f>INDEX('Dashboard Indicators'!$P$2:$P$900,MATCH(C362,'Dashboard Indicators'!$I$2:$I$900,0))</f>
        <v>Yes</v>
      </c>
      <c r="H362" s="433"/>
      <c r="I362" s="433" t="s">
        <v>49</v>
      </c>
      <c r="J362" s="433" t="s">
        <v>49</v>
      </c>
      <c r="K362" s="433" t="s">
        <v>49</v>
      </c>
      <c r="L362" s="433" t="s">
        <v>49</v>
      </c>
      <c r="M362" s="433" t="s">
        <v>49</v>
      </c>
      <c r="N362" s="433" t="s">
        <v>49</v>
      </c>
      <c r="O362" s="345"/>
      <c r="P362" s="345" t="str">
        <f t="shared" si="36"/>
        <v xml:space="preserve">Number and rate of out-of-school children one year younger than the official entry age to primary education </v>
      </c>
      <c r="Q362" s="345" t="s">
        <v>2868</v>
      </c>
      <c r="R362" s="345"/>
      <c r="S362" s="433">
        <f t="shared" si="35"/>
        <v>2</v>
      </c>
      <c r="T362" s="361" t="s">
        <v>2070</v>
      </c>
      <c r="U362" s="361" t="s">
        <v>245</v>
      </c>
      <c r="V362" s="344" t="s">
        <v>2002</v>
      </c>
      <c r="W362" s="433" t="s">
        <v>99</v>
      </c>
      <c r="X362" s="433" t="s">
        <v>78</v>
      </c>
      <c r="Y362" s="361">
        <v>2022</v>
      </c>
      <c r="Z362" s="361" t="s">
        <v>1870</v>
      </c>
      <c r="AA362" s="344" t="s">
        <v>2869</v>
      </c>
      <c r="AB362" s="361" t="str">
        <f t="shared" si="33"/>
        <v/>
      </c>
      <c r="AD362" s="433" t="s">
        <v>53</v>
      </c>
      <c r="AE362" s="433" t="s">
        <v>848</v>
      </c>
      <c r="AF362" s="433" t="s">
        <v>59</v>
      </c>
      <c r="AG362" s="361" t="s">
        <v>62</v>
      </c>
      <c r="AH362" s="361" t="s">
        <v>49</v>
      </c>
      <c r="AI362" s="361" t="s">
        <v>49</v>
      </c>
      <c r="AJ362" s="361" t="s">
        <v>49</v>
      </c>
      <c r="AK362" s="361" t="s">
        <v>117</v>
      </c>
      <c r="AL362" s="361" t="s">
        <v>117</v>
      </c>
      <c r="AM362" s="361" t="s">
        <v>117</v>
      </c>
      <c r="AN362" s="361" t="s">
        <v>117</v>
      </c>
      <c r="AO362" s="361" t="s">
        <v>117</v>
      </c>
      <c r="AP362" s="361" t="s">
        <v>117</v>
      </c>
      <c r="AQ362" s="361" t="s">
        <v>117</v>
      </c>
      <c r="AR362" s="361" t="s">
        <v>117</v>
      </c>
      <c r="AS362" s="361" t="s">
        <v>117</v>
      </c>
      <c r="AT362" s="361" t="s">
        <v>117</v>
      </c>
      <c r="AU362" s="361" t="s">
        <v>117</v>
      </c>
      <c r="AV362" s="361" t="s">
        <v>117</v>
      </c>
      <c r="AW362" s="361" t="s">
        <v>80</v>
      </c>
      <c r="AX362" s="361" t="str">
        <f t="shared" si="34"/>
        <v xml:space="preserve">SEX, AGE, RESIDENCE, WEALTH,    </v>
      </c>
      <c r="AZ362" s="344" t="e">
        <f>INDEX('Standard Outcome Indicators'!$C$2:$C$900,MATCH(AY362,'Standard Outcome Indicators'!$B$2:$B$708,0))</f>
        <v>#N/A</v>
      </c>
      <c r="BA362" s="344" t="e">
        <f>INDEX('Standard Outcome Indicators'!$F$2:$F$900,MATCH(AY362,'Standard Outcome Indicators'!$B$2:$B$708,0))</f>
        <v>#N/A</v>
      </c>
      <c r="BB362" s="344" t="e">
        <f>INDEX('Standard Outcome Indicators'!$H$2:$H$900,MATCH(AY362,'Standard Outcome Indicators'!$B$2:$B$708,0))</f>
        <v>#N/A</v>
      </c>
      <c r="BC362" s="344" t="e">
        <f>INDEX('Standard Outcome Indicators'!$Q$2:$Q$900,MATCH(AY362,'Standard Outcome Indicators'!$B$2:$B$708,0))</f>
        <v>#N/A</v>
      </c>
      <c r="BD362" s="344" t="e">
        <f>INDEX('Standard Outcome Indicators'!$R$2:$R$900,MATCH(AY362,'Standard Outcome Indicators'!$B$2:$B$708,0))</f>
        <v>#N/A</v>
      </c>
      <c r="BE362" s="344" t="e">
        <f>INDEX('Standard Outcome Indicators'!$S$2:$S$900,MATCH(AY362,'Standard Outcome Indicators'!$B$2:$B$708,0))</f>
        <v>#N/A</v>
      </c>
      <c r="BF362" s="344" t="e">
        <f>INDEX('Standard Outcome Indicators'!$T$2:$T$900,MATCH(AY362,'Standard Outcome Indicators'!$B$2:$B$708,0))</f>
        <v>#N/A</v>
      </c>
      <c r="BG362" s="344" t="e">
        <f>INDEX('Standard Outcome Indicators'!$U$2:$U$900,MATCH(AY362,'Standard Outcome Indicators'!$B$2:$B$708,0))</f>
        <v>#N/A</v>
      </c>
    </row>
    <row r="363" spans="1:59" ht="45.75">
      <c r="A363" s="392" t="s">
        <v>2587</v>
      </c>
      <c r="B363" s="396" t="s">
        <v>2783</v>
      </c>
      <c r="C363" s="346" t="s">
        <v>846</v>
      </c>
      <c r="D363" s="440" t="s">
        <v>2870</v>
      </c>
      <c r="E363" s="345" t="s">
        <v>2857</v>
      </c>
      <c r="F363" s="433" t="s">
        <v>59</v>
      </c>
      <c r="G363" s="433"/>
      <c r="H363" s="433" t="str">
        <f>INDEX('Dashboard Indicators'!$O$2:$O$900,MATCH(C363,'Dashboard Indicators'!$I$2:$I$900,0))</f>
        <v>Yes</v>
      </c>
      <c r="I363" s="433" t="s">
        <v>49</v>
      </c>
      <c r="J363" s="433" t="s">
        <v>49</v>
      </c>
      <c r="K363" s="433" t="s">
        <v>49</v>
      </c>
      <c r="L363" s="433" t="s">
        <v>49</v>
      </c>
      <c r="M363" s="433" t="s">
        <v>49</v>
      </c>
      <c r="N363" s="433" t="s">
        <v>49</v>
      </c>
      <c r="O363" s="345" t="s">
        <v>2871</v>
      </c>
      <c r="P363" s="345" t="str">
        <f t="shared" si="36"/>
        <v xml:space="preserve">Number and rate of out-of-school children one year younger than the official entry age to primary education </v>
      </c>
      <c r="Q363" s="345" t="s">
        <v>2868</v>
      </c>
      <c r="R363" s="345"/>
      <c r="S363" s="433">
        <f t="shared" si="35"/>
        <v>2</v>
      </c>
      <c r="T363" s="361" t="s">
        <v>2001</v>
      </c>
      <c r="U363" s="361">
        <v>0</v>
      </c>
      <c r="V363" s="344" t="s">
        <v>2002</v>
      </c>
      <c r="W363" s="433" t="s">
        <v>99</v>
      </c>
      <c r="X363" s="433" t="s">
        <v>78</v>
      </c>
      <c r="Y363" s="361">
        <v>2022</v>
      </c>
      <c r="Z363" s="361" t="s">
        <v>1857</v>
      </c>
      <c r="AA363" s="344" t="s">
        <v>2872</v>
      </c>
      <c r="AB363" s="361" t="str">
        <f t="shared" si="33"/>
        <v/>
      </c>
      <c r="AD363" s="433" t="s">
        <v>53</v>
      </c>
      <c r="AE363" s="433" t="s">
        <v>848</v>
      </c>
      <c r="AF363" s="433" t="s">
        <v>59</v>
      </c>
      <c r="AG363" s="361" t="s">
        <v>62</v>
      </c>
      <c r="AH363" s="361" t="s">
        <v>49</v>
      </c>
      <c r="AI363" s="361" t="s">
        <v>49</v>
      </c>
      <c r="AJ363" s="361" t="s">
        <v>49</v>
      </c>
      <c r="AK363" s="361">
        <v>0</v>
      </c>
      <c r="AL363" s="361">
        <v>0</v>
      </c>
      <c r="AM363" s="361">
        <v>0</v>
      </c>
      <c r="AN363" s="361">
        <v>0</v>
      </c>
      <c r="AO363" s="361">
        <v>0</v>
      </c>
      <c r="AP363" s="361">
        <v>0</v>
      </c>
      <c r="AQ363" s="361">
        <v>0</v>
      </c>
      <c r="AR363" s="361">
        <v>0</v>
      </c>
      <c r="AS363" s="361">
        <v>0</v>
      </c>
      <c r="AT363" s="361">
        <v>0</v>
      </c>
      <c r="AU363" s="361">
        <v>0</v>
      </c>
      <c r="AV363" s="361">
        <v>0</v>
      </c>
      <c r="AW363" s="361">
        <v>0</v>
      </c>
      <c r="AX363" s="361" t="str">
        <f t="shared" si="34"/>
        <v>SEX, AGE, RESIDENCE, WEALTH, 0</v>
      </c>
      <c r="AZ363" s="344" t="e">
        <f>INDEX('Standard Outcome Indicators'!$C$2:$C$900,MATCH(AY363,'Standard Outcome Indicators'!$B$2:$B$708,0))</f>
        <v>#N/A</v>
      </c>
      <c r="BA363" s="344" t="e">
        <f>INDEX('Standard Outcome Indicators'!$F$2:$F$900,MATCH(AY363,'Standard Outcome Indicators'!$B$2:$B$708,0))</f>
        <v>#N/A</v>
      </c>
      <c r="BB363" s="344" t="e">
        <f>INDEX('Standard Outcome Indicators'!$H$2:$H$900,MATCH(AY363,'Standard Outcome Indicators'!$B$2:$B$708,0))</f>
        <v>#N/A</v>
      </c>
      <c r="BC363" s="344" t="e">
        <f>INDEX('Standard Outcome Indicators'!$Q$2:$Q$900,MATCH(AY363,'Standard Outcome Indicators'!$B$2:$B$708,0))</f>
        <v>#N/A</v>
      </c>
      <c r="BD363" s="344" t="e">
        <f>INDEX('Standard Outcome Indicators'!$R$2:$R$900,MATCH(AY363,'Standard Outcome Indicators'!$B$2:$B$708,0))</f>
        <v>#N/A</v>
      </c>
      <c r="BE363" s="344" t="e">
        <f>INDEX('Standard Outcome Indicators'!$S$2:$S$900,MATCH(AY363,'Standard Outcome Indicators'!$B$2:$B$708,0))</f>
        <v>#N/A</v>
      </c>
      <c r="BF363" s="344" t="e">
        <f>INDEX('Standard Outcome Indicators'!$T$2:$T$900,MATCH(AY363,'Standard Outcome Indicators'!$B$2:$B$708,0))</f>
        <v>#N/A</v>
      </c>
      <c r="BG363" s="344" t="e">
        <f>INDEX('Standard Outcome Indicators'!$U$2:$U$900,MATCH(AY363,'Standard Outcome Indicators'!$B$2:$B$708,0))</f>
        <v>#N/A</v>
      </c>
    </row>
    <row r="364" spans="1:59" ht="30.75">
      <c r="A364" s="392" t="s">
        <v>2587</v>
      </c>
      <c r="B364" s="396" t="s">
        <v>2783</v>
      </c>
      <c r="C364" s="346" t="s">
        <v>866</v>
      </c>
      <c r="D364" s="438" t="s">
        <v>2873</v>
      </c>
      <c r="E364" s="345" t="s">
        <v>865</v>
      </c>
      <c r="F364" s="433" t="s">
        <v>59</v>
      </c>
      <c r="G364" s="433"/>
      <c r="H364" s="433"/>
      <c r="I364" s="433" t="s">
        <v>49</v>
      </c>
      <c r="J364" s="433" t="s">
        <v>49</v>
      </c>
      <c r="K364" s="433" t="s">
        <v>49</v>
      </c>
      <c r="L364" s="433" t="s">
        <v>49</v>
      </c>
      <c r="M364" s="433" t="s">
        <v>49</v>
      </c>
      <c r="N364" s="433" t="s">
        <v>49</v>
      </c>
      <c r="O364" s="345"/>
      <c r="P364" s="345" t="str">
        <f t="shared" si="36"/>
        <v>Cumulative drop-out rates in primary education and lower secondary general education</v>
      </c>
      <c r="Q364" s="345" t="s">
        <v>2874</v>
      </c>
      <c r="R364" s="345"/>
      <c r="S364" s="433">
        <f t="shared" si="35"/>
        <v>2</v>
      </c>
      <c r="T364" s="361" t="s">
        <v>245</v>
      </c>
      <c r="U364" s="361" t="s">
        <v>255</v>
      </c>
      <c r="V364" s="344" t="s">
        <v>2589</v>
      </c>
      <c r="W364" s="433" t="s">
        <v>84</v>
      </c>
      <c r="X364" s="433" t="s">
        <v>56</v>
      </c>
      <c r="Y364" s="361">
        <v>2019</v>
      </c>
      <c r="Z364" s="361" t="s">
        <v>1820</v>
      </c>
      <c r="AA364" s="344" t="s">
        <v>2875</v>
      </c>
      <c r="AB364" s="361" t="str">
        <f t="shared" si="33"/>
        <v/>
      </c>
      <c r="AD364" s="433" t="s">
        <v>243</v>
      </c>
      <c r="AE364" s="433" t="s">
        <v>801</v>
      </c>
      <c r="AF364" s="433" t="s">
        <v>59</v>
      </c>
      <c r="AG364" s="361" t="s">
        <v>62</v>
      </c>
      <c r="AH364" s="361" t="s">
        <v>49</v>
      </c>
      <c r="AI364" s="361" t="s">
        <v>49</v>
      </c>
      <c r="AJ364" s="361" t="s">
        <v>49</v>
      </c>
      <c r="AK364" s="361" t="s">
        <v>117</v>
      </c>
      <c r="AL364" s="361" t="s">
        <v>117</v>
      </c>
      <c r="AM364" s="361" t="s">
        <v>117</v>
      </c>
      <c r="AN364" s="361" t="s">
        <v>62</v>
      </c>
      <c r="AO364" s="361" t="s">
        <v>117</v>
      </c>
      <c r="AP364" s="361" t="s">
        <v>117</v>
      </c>
      <c r="AQ364" s="361" t="s">
        <v>117</v>
      </c>
      <c r="AR364" s="361" t="s">
        <v>117</v>
      </c>
      <c r="AS364" s="361" t="s">
        <v>117</v>
      </c>
      <c r="AT364" s="361" t="s">
        <v>117</v>
      </c>
      <c r="AU364" s="361" t="s">
        <v>117</v>
      </c>
      <c r="AV364" s="361" t="s">
        <v>117</v>
      </c>
      <c r="AW364" s="361" t="s">
        <v>80</v>
      </c>
      <c r="AX364" s="361" t="str">
        <f t="shared" si="34"/>
        <v xml:space="preserve">SEX, AGE, RESIDENCE, WEALTH, EDUCATION LEVEL,    </v>
      </c>
      <c r="AZ364" s="344" t="e">
        <f>INDEX('Standard Outcome Indicators'!$C$2:$C$900,MATCH(AY364,'Standard Outcome Indicators'!$B$2:$B$708,0))</f>
        <v>#N/A</v>
      </c>
      <c r="BA364" s="344" t="e">
        <f>INDEX('Standard Outcome Indicators'!$F$2:$F$900,MATCH(AY364,'Standard Outcome Indicators'!$B$2:$B$708,0))</f>
        <v>#N/A</v>
      </c>
      <c r="BB364" s="344" t="e">
        <f>INDEX('Standard Outcome Indicators'!$H$2:$H$900,MATCH(AY364,'Standard Outcome Indicators'!$B$2:$B$708,0))</f>
        <v>#N/A</v>
      </c>
      <c r="BC364" s="344" t="e">
        <f>INDEX('Standard Outcome Indicators'!$Q$2:$Q$900,MATCH(AY364,'Standard Outcome Indicators'!$B$2:$B$708,0))</f>
        <v>#N/A</v>
      </c>
      <c r="BD364" s="344" t="e">
        <f>INDEX('Standard Outcome Indicators'!$R$2:$R$900,MATCH(AY364,'Standard Outcome Indicators'!$B$2:$B$708,0))</f>
        <v>#N/A</v>
      </c>
      <c r="BE364" s="344" t="e">
        <f>INDEX('Standard Outcome Indicators'!$S$2:$S$900,MATCH(AY364,'Standard Outcome Indicators'!$B$2:$B$708,0))</f>
        <v>#N/A</v>
      </c>
      <c r="BF364" s="344" t="e">
        <f>INDEX('Standard Outcome Indicators'!$T$2:$T$900,MATCH(AY364,'Standard Outcome Indicators'!$B$2:$B$708,0))</f>
        <v>#N/A</v>
      </c>
      <c r="BG364" s="344" t="e">
        <f>INDEX('Standard Outcome Indicators'!$U$2:$U$900,MATCH(AY364,'Standard Outcome Indicators'!$B$2:$B$708,0))</f>
        <v>#N/A</v>
      </c>
    </row>
    <row r="365" spans="1:59" ht="30.75">
      <c r="A365" s="392" t="s">
        <v>2587</v>
      </c>
      <c r="B365" s="396" t="s">
        <v>2783</v>
      </c>
      <c r="C365" s="346" t="s">
        <v>868</v>
      </c>
      <c r="D365" s="438" t="s">
        <v>2876</v>
      </c>
      <c r="E365" s="345" t="s">
        <v>867</v>
      </c>
      <c r="F365" s="433" t="s">
        <v>59</v>
      </c>
      <c r="G365" s="433"/>
      <c r="H365" s="433"/>
      <c r="I365" s="433" t="s">
        <v>49</v>
      </c>
      <c r="J365" s="433" t="s">
        <v>49</v>
      </c>
      <c r="K365" s="433" t="s">
        <v>49</v>
      </c>
      <c r="L365" s="433" t="s">
        <v>49</v>
      </c>
      <c r="M365" s="433" t="s">
        <v>49</v>
      </c>
      <c r="N365" s="433" t="s">
        <v>49</v>
      </c>
      <c r="O365" s="345"/>
      <c r="P365" s="345" t="str">
        <f t="shared" si="36"/>
        <v>Cumulative drop-out rates in primary education and lower secondary general education</v>
      </c>
      <c r="Q365" s="345" t="s">
        <v>2874</v>
      </c>
      <c r="R365" s="345"/>
      <c r="S365" s="433">
        <f t="shared" si="35"/>
        <v>2</v>
      </c>
      <c r="T365" s="361" t="s">
        <v>245</v>
      </c>
      <c r="U365" s="361" t="s">
        <v>255</v>
      </c>
      <c r="V365" s="344" t="s">
        <v>2589</v>
      </c>
      <c r="W365" s="433" t="s">
        <v>84</v>
      </c>
      <c r="X365" s="433" t="s">
        <v>56</v>
      </c>
      <c r="Y365" s="361">
        <v>2019</v>
      </c>
      <c r="Z365" s="361" t="s">
        <v>1820</v>
      </c>
      <c r="AA365" s="344" t="s">
        <v>2877</v>
      </c>
      <c r="AB365" s="361" t="str">
        <f t="shared" si="33"/>
        <v/>
      </c>
      <c r="AD365" s="433" t="s">
        <v>243</v>
      </c>
      <c r="AE365" s="433" t="s">
        <v>801</v>
      </c>
      <c r="AF365" s="433" t="s">
        <v>59</v>
      </c>
      <c r="AG365" s="361" t="s">
        <v>62</v>
      </c>
      <c r="AH365" s="361" t="s">
        <v>49</v>
      </c>
      <c r="AI365" s="361" t="s">
        <v>49</v>
      </c>
      <c r="AJ365" s="361" t="s">
        <v>49</v>
      </c>
      <c r="AK365" s="361" t="s">
        <v>117</v>
      </c>
      <c r="AL365" s="361" t="s">
        <v>117</v>
      </c>
      <c r="AM365" s="361" t="s">
        <v>117</v>
      </c>
      <c r="AN365" s="361" t="s">
        <v>62</v>
      </c>
      <c r="AO365" s="361" t="s">
        <v>117</v>
      </c>
      <c r="AP365" s="361" t="s">
        <v>117</v>
      </c>
      <c r="AQ365" s="361" t="s">
        <v>117</v>
      </c>
      <c r="AR365" s="361" t="s">
        <v>117</v>
      </c>
      <c r="AS365" s="361" t="s">
        <v>117</v>
      </c>
      <c r="AT365" s="361" t="s">
        <v>117</v>
      </c>
      <c r="AU365" s="361" t="s">
        <v>117</v>
      </c>
      <c r="AV365" s="361" t="s">
        <v>117</v>
      </c>
      <c r="AW365" s="361" t="s">
        <v>80</v>
      </c>
      <c r="AX365" s="361" t="str">
        <f t="shared" si="34"/>
        <v xml:space="preserve">SEX, AGE, RESIDENCE, WEALTH, EDUCATION LEVEL,    </v>
      </c>
      <c r="AZ365" s="344" t="e">
        <f>INDEX('Standard Outcome Indicators'!$C$2:$C$900,MATCH(AY365,'Standard Outcome Indicators'!$B$2:$B$708,0))</f>
        <v>#N/A</v>
      </c>
      <c r="BA365" s="344" t="e">
        <f>INDEX('Standard Outcome Indicators'!$F$2:$F$900,MATCH(AY365,'Standard Outcome Indicators'!$B$2:$B$708,0))</f>
        <v>#N/A</v>
      </c>
      <c r="BB365" s="344" t="e">
        <f>INDEX('Standard Outcome Indicators'!$H$2:$H$900,MATCH(AY365,'Standard Outcome Indicators'!$B$2:$B$708,0))</f>
        <v>#N/A</v>
      </c>
      <c r="BC365" s="344" t="e">
        <f>INDEX('Standard Outcome Indicators'!$Q$2:$Q$900,MATCH(AY365,'Standard Outcome Indicators'!$B$2:$B$708,0))</f>
        <v>#N/A</v>
      </c>
      <c r="BD365" s="344" t="e">
        <f>INDEX('Standard Outcome Indicators'!$R$2:$R$900,MATCH(AY365,'Standard Outcome Indicators'!$B$2:$B$708,0))</f>
        <v>#N/A</v>
      </c>
      <c r="BE365" s="344" t="e">
        <f>INDEX('Standard Outcome Indicators'!$S$2:$S$900,MATCH(AY365,'Standard Outcome Indicators'!$B$2:$B$708,0))</f>
        <v>#N/A</v>
      </c>
      <c r="BF365" s="344" t="e">
        <f>INDEX('Standard Outcome Indicators'!$T$2:$T$900,MATCH(AY365,'Standard Outcome Indicators'!$B$2:$B$708,0))</f>
        <v>#N/A</v>
      </c>
      <c r="BG365" s="344" t="e">
        <f>INDEX('Standard Outcome Indicators'!$U$2:$U$900,MATCH(AY365,'Standard Outcome Indicators'!$B$2:$B$708,0))</f>
        <v>#N/A</v>
      </c>
    </row>
    <row r="366" spans="1:59" ht="76.5">
      <c r="A366" s="392" t="s">
        <v>2587</v>
      </c>
      <c r="B366" s="396" t="s">
        <v>2783</v>
      </c>
      <c r="C366" s="346" t="s">
        <v>871</v>
      </c>
      <c r="D366" s="438" t="s">
        <v>2878</v>
      </c>
      <c r="E366" s="345" t="s">
        <v>872</v>
      </c>
      <c r="F366" s="433" t="s">
        <v>59</v>
      </c>
      <c r="G366" s="433" t="str">
        <f>INDEX('Dashboard Indicators'!$P$2:$P$900,MATCH(C366,'Dashboard Indicators'!$I$2:$I$900,0))</f>
        <v>Yes</v>
      </c>
      <c r="H366" s="433" t="str">
        <f>INDEX('Dashboard Indicators'!$O$2:$O$900,MATCH(C366,'Dashboard Indicators'!$I$2:$I$900,0))</f>
        <v>Yes</v>
      </c>
      <c r="I366" s="433" t="s">
        <v>49</v>
      </c>
      <c r="J366" s="433" t="s">
        <v>49</v>
      </c>
      <c r="K366" s="433" t="s">
        <v>49</v>
      </c>
      <c r="L366" s="433" t="s">
        <v>49</v>
      </c>
      <c r="M366" s="433" t="s">
        <v>49</v>
      </c>
      <c r="N366" s="433" t="s">
        <v>49</v>
      </c>
      <c r="O366" s="345" t="s">
        <v>2879</v>
      </c>
      <c r="P366" s="345" t="str">
        <f t="shared" si="36"/>
        <v>Completion rates in primary, lower secondary and upper secondary education</v>
      </c>
      <c r="Q366" s="345" t="s">
        <v>2880</v>
      </c>
      <c r="R366" s="345"/>
      <c r="S366" s="433">
        <f t="shared" si="35"/>
        <v>2</v>
      </c>
      <c r="T366" s="361" t="s">
        <v>2001</v>
      </c>
      <c r="U366" s="361" t="s">
        <v>810</v>
      </c>
      <c r="V366" s="344" t="s">
        <v>2002</v>
      </c>
      <c r="W366" s="433" t="s">
        <v>99</v>
      </c>
      <c r="X366" s="433" t="s">
        <v>78</v>
      </c>
      <c r="Y366" s="361">
        <v>2021</v>
      </c>
      <c r="Z366" s="361" t="s">
        <v>1733</v>
      </c>
      <c r="AA366" s="344" t="s">
        <v>2881</v>
      </c>
      <c r="AB366" s="361" t="str">
        <f t="shared" si="33"/>
        <v>4.1.2.</v>
      </c>
      <c r="AD366" s="433" t="s">
        <v>59</v>
      </c>
      <c r="AE366" s="433" t="s">
        <v>801</v>
      </c>
      <c r="AF366" s="433" t="s">
        <v>59</v>
      </c>
      <c r="AG366" s="361" t="s">
        <v>62</v>
      </c>
      <c r="AH366" s="361" t="s">
        <v>49</v>
      </c>
      <c r="AI366" s="361" t="s">
        <v>62</v>
      </c>
      <c r="AJ366" s="361" t="s">
        <v>62</v>
      </c>
      <c r="AK366" s="361" t="s">
        <v>117</v>
      </c>
      <c r="AL366" s="361" t="s">
        <v>117</v>
      </c>
      <c r="AM366" s="361" t="s">
        <v>117</v>
      </c>
      <c r="AN366" s="361" t="s">
        <v>62</v>
      </c>
      <c r="AO366" s="361" t="s">
        <v>117</v>
      </c>
      <c r="AP366" s="361" t="s">
        <v>117</v>
      </c>
      <c r="AQ366" s="361" t="s">
        <v>117</v>
      </c>
      <c r="AR366" s="361" t="s">
        <v>117</v>
      </c>
      <c r="AS366" s="361" t="s">
        <v>117</v>
      </c>
      <c r="AT366" s="361" t="s">
        <v>117</v>
      </c>
      <c r="AU366" s="361" t="s">
        <v>117</v>
      </c>
      <c r="AV366" s="361" t="s">
        <v>117</v>
      </c>
      <c r="AW366" s="361" t="s">
        <v>109</v>
      </c>
      <c r="AX366" s="361" t="str">
        <f t="shared" si="34"/>
        <v xml:space="preserve">SEX, AGE, RESIDENCE, WEALTH, EDUCATION LEVEL,  </v>
      </c>
      <c r="AZ366" s="344" t="e">
        <f>INDEX('Standard Outcome Indicators'!$C$2:$C$900,MATCH(AY366,'Standard Outcome Indicators'!$B$2:$B$708,0))</f>
        <v>#N/A</v>
      </c>
      <c r="BA366" s="344" t="e">
        <f>INDEX('Standard Outcome Indicators'!$F$2:$F$900,MATCH(AY366,'Standard Outcome Indicators'!$B$2:$B$708,0))</f>
        <v>#N/A</v>
      </c>
      <c r="BB366" s="344" t="e">
        <f>INDEX('Standard Outcome Indicators'!$H$2:$H$900,MATCH(AY366,'Standard Outcome Indicators'!$B$2:$B$708,0))</f>
        <v>#N/A</v>
      </c>
      <c r="BC366" s="344" t="e">
        <f>INDEX('Standard Outcome Indicators'!$Q$2:$Q$900,MATCH(AY366,'Standard Outcome Indicators'!$B$2:$B$708,0))</f>
        <v>#N/A</v>
      </c>
      <c r="BD366" s="344" t="e">
        <f>INDEX('Standard Outcome Indicators'!$R$2:$R$900,MATCH(AY366,'Standard Outcome Indicators'!$B$2:$B$708,0))</f>
        <v>#N/A</v>
      </c>
      <c r="BE366" s="344" t="e">
        <f>INDEX('Standard Outcome Indicators'!$S$2:$S$900,MATCH(AY366,'Standard Outcome Indicators'!$B$2:$B$708,0))</f>
        <v>#N/A</v>
      </c>
      <c r="BF366" s="344" t="e">
        <f>INDEX('Standard Outcome Indicators'!$T$2:$T$900,MATCH(AY366,'Standard Outcome Indicators'!$B$2:$B$708,0))</f>
        <v>#N/A</v>
      </c>
      <c r="BG366" s="344" t="e">
        <f>INDEX('Standard Outcome Indicators'!$U$2:$U$900,MATCH(AY366,'Standard Outcome Indicators'!$B$2:$B$708,0))</f>
        <v>#N/A</v>
      </c>
    </row>
    <row r="367" spans="1:59" ht="76.5">
      <c r="A367" s="392" t="s">
        <v>2587</v>
      </c>
      <c r="B367" s="396" t="s">
        <v>2783</v>
      </c>
      <c r="C367" s="346" t="s">
        <v>875</v>
      </c>
      <c r="D367" s="438" t="s">
        <v>2882</v>
      </c>
      <c r="E367" s="345" t="s">
        <v>872</v>
      </c>
      <c r="F367" s="433" t="s">
        <v>59</v>
      </c>
      <c r="G367" s="433" t="str">
        <f>INDEX('Dashboard Indicators'!$P$2:$P$900,MATCH(C367,'Dashboard Indicators'!$I$2:$I$900,0))</f>
        <v>Yes</v>
      </c>
      <c r="H367" s="433" t="str">
        <f>INDEX('Dashboard Indicators'!$O$2:$O$900,MATCH(C367,'Dashboard Indicators'!$I$2:$I$900,0))</f>
        <v>Yes</v>
      </c>
      <c r="I367" s="433" t="s">
        <v>49</v>
      </c>
      <c r="J367" s="433" t="s">
        <v>49</v>
      </c>
      <c r="K367" s="433" t="s">
        <v>62</v>
      </c>
      <c r="L367" s="433" t="s">
        <v>49</v>
      </c>
      <c r="M367" s="433" t="s">
        <v>49</v>
      </c>
      <c r="N367" s="433" t="s">
        <v>49</v>
      </c>
      <c r="O367" s="345" t="s">
        <v>2883</v>
      </c>
      <c r="P367" s="345" t="str">
        <f t="shared" si="36"/>
        <v>Completion rates in primary, lower secondary and upper secondary education</v>
      </c>
      <c r="Q367" s="345" t="s">
        <v>2880</v>
      </c>
      <c r="R367" s="345"/>
      <c r="S367" s="433">
        <f t="shared" si="35"/>
        <v>2</v>
      </c>
      <c r="T367" s="361" t="s">
        <v>2001</v>
      </c>
      <c r="U367" s="361" t="s">
        <v>810</v>
      </c>
      <c r="V367" s="344" t="s">
        <v>2002</v>
      </c>
      <c r="W367" s="433" t="s">
        <v>99</v>
      </c>
      <c r="X367" s="433" t="s">
        <v>78</v>
      </c>
      <c r="Y367" s="361">
        <v>2021</v>
      </c>
      <c r="Z367" s="361" t="s">
        <v>1733</v>
      </c>
      <c r="AA367" s="344" t="s">
        <v>2884</v>
      </c>
      <c r="AB367" s="361" t="str">
        <f t="shared" si="33"/>
        <v/>
      </c>
      <c r="AD367" s="433" t="s">
        <v>59</v>
      </c>
      <c r="AE367" s="433" t="s">
        <v>801</v>
      </c>
      <c r="AF367" s="433" t="s">
        <v>59</v>
      </c>
      <c r="AG367" s="361" t="s">
        <v>62</v>
      </c>
      <c r="AH367" s="361" t="s">
        <v>49</v>
      </c>
      <c r="AI367" s="361" t="s">
        <v>62</v>
      </c>
      <c r="AJ367" s="361" t="s">
        <v>62</v>
      </c>
      <c r="AK367" s="361" t="s">
        <v>117</v>
      </c>
      <c r="AL367" s="361" t="s">
        <v>117</v>
      </c>
      <c r="AM367" s="361" t="s">
        <v>117</v>
      </c>
      <c r="AN367" s="361" t="s">
        <v>62</v>
      </c>
      <c r="AO367" s="361" t="s">
        <v>117</v>
      </c>
      <c r="AP367" s="361" t="s">
        <v>117</v>
      </c>
      <c r="AQ367" s="361" t="s">
        <v>117</v>
      </c>
      <c r="AR367" s="361" t="s">
        <v>117</v>
      </c>
      <c r="AS367" s="361" t="s">
        <v>117</v>
      </c>
      <c r="AT367" s="361" t="s">
        <v>117</v>
      </c>
      <c r="AU367" s="361" t="s">
        <v>117</v>
      </c>
      <c r="AV367" s="361" t="s">
        <v>117</v>
      </c>
      <c r="AW367" s="361" t="s">
        <v>109</v>
      </c>
      <c r="AX367" s="361" t="str">
        <f t="shared" si="34"/>
        <v xml:space="preserve">SEX, AGE, RESIDENCE, WEALTH, EDUCATION LEVEL,  </v>
      </c>
      <c r="AY367" s="344" t="s">
        <v>2885</v>
      </c>
      <c r="AZ367" s="344" t="str">
        <f>INDEX('Standard Outcome Indicators'!$C$2:$C$900,MATCH(AY367,'Standard Outcome Indicators'!$B$2:$B$708,0))</f>
        <v>Lower secondary education completion rate (Admin Data)</v>
      </c>
      <c r="BA367" s="344" t="str">
        <f>INDEX('Standard Outcome Indicators'!$F$2:$F$900,MATCH(AY367,'Standard Outcome Indicators'!$B$2:$B$708,0))</f>
        <v>Learn</v>
      </c>
      <c r="BB367" s="344" t="str">
        <f>INDEX('Standard Outcome Indicators'!$H$2:$H$900,MATCH(AY367,'Standard Outcome Indicators'!$B$2:$B$708,0))</f>
        <v>Access to quality learning opportunities</v>
      </c>
      <c r="BC367" s="344" t="str">
        <f>INDEX('Standard Outcome Indicators'!$Q$2:$Q$900,MATCH(AY367,'Standard Outcome Indicators'!$B$2:$B$708,0))</f>
        <v>Marginal</v>
      </c>
      <c r="BD367" s="344" t="str">
        <f>INDEX('Standard Outcome Indicators'!$R$2:$R$900,MATCH(AY367,'Standard Outcome Indicators'!$B$2:$B$708,0))</f>
        <v>Education</v>
      </c>
      <c r="BE367" s="344" t="str">
        <f>INDEX('Standard Outcome Indicators'!$S$2:$S$900,MATCH(AY367,'Standard Outcome Indicators'!$B$2:$B$708,0))</f>
        <v>Nicolas Reuge</v>
      </c>
      <c r="BF367" s="344" t="str">
        <f>INDEX('Standard Outcome Indicators'!$T$2:$T$900,MATCH(AY367,'Standard Outcome Indicators'!$B$2:$B$708,0))</f>
        <v> </v>
      </c>
      <c r="BG367" s="344" t="str">
        <f>INDEX('Standard Outcome Indicators'!$U$2:$U$900,MATCH(AY367,'Standard Outcome Indicators'!$B$2:$B$708,0))</f>
        <v>2.3.6.2: Equitable access to learning</v>
      </c>
    </row>
    <row r="368" spans="1:59" ht="76.5">
      <c r="A368" s="392" t="s">
        <v>2587</v>
      </c>
      <c r="B368" s="396" t="s">
        <v>2783</v>
      </c>
      <c r="C368" s="373" t="s">
        <v>877</v>
      </c>
      <c r="D368" s="443" t="s">
        <v>2886</v>
      </c>
      <c r="E368" s="345" t="s">
        <v>872</v>
      </c>
      <c r="F368" s="434" t="s">
        <v>59</v>
      </c>
      <c r="G368" s="434" t="str">
        <f>INDEX('Dashboard Indicators'!$P$2:$P$900,MATCH(C368,'Dashboard Indicators'!$I$2:$I$900,0))</f>
        <v>Yes</v>
      </c>
      <c r="H368" s="434" t="str">
        <f>INDEX('Dashboard Indicators'!$O$2:$O$900,MATCH(C368,'Dashboard Indicators'!$I$2:$I$900,0))</f>
        <v>Yes</v>
      </c>
      <c r="I368" s="433" t="s">
        <v>49</v>
      </c>
      <c r="J368" s="433" t="s">
        <v>49</v>
      </c>
      <c r="K368" s="433" t="s">
        <v>62</v>
      </c>
      <c r="L368" s="433" t="s">
        <v>49</v>
      </c>
      <c r="M368" s="433" t="s">
        <v>49</v>
      </c>
      <c r="N368" s="433" t="s">
        <v>49</v>
      </c>
      <c r="O368" s="372" t="s">
        <v>2887</v>
      </c>
      <c r="P368" s="345" t="str">
        <f t="shared" si="36"/>
        <v>Completion rates in primary, lower secondary and upper secondary education</v>
      </c>
      <c r="Q368" s="345" t="s">
        <v>2880</v>
      </c>
      <c r="R368" s="345"/>
      <c r="S368" s="433">
        <f t="shared" si="35"/>
        <v>2</v>
      </c>
      <c r="T368" s="361" t="s">
        <v>2001</v>
      </c>
      <c r="U368" s="361" t="s">
        <v>810</v>
      </c>
      <c r="V368" s="344" t="s">
        <v>2002</v>
      </c>
      <c r="W368" s="433" t="s">
        <v>99</v>
      </c>
      <c r="X368" s="433" t="s">
        <v>78</v>
      </c>
      <c r="Y368" s="361">
        <v>2021</v>
      </c>
      <c r="Z368" s="361" t="s">
        <v>1733</v>
      </c>
      <c r="AA368" s="344" t="s">
        <v>2888</v>
      </c>
      <c r="AB368" s="361" t="str">
        <f t="shared" si="33"/>
        <v/>
      </c>
      <c r="AD368" s="433" t="s">
        <v>59</v>
      </c>
      <c r="AE368" s="433" t="s">
        <v>801</v>
      </c>
      <c r="AF368" s="433" t="s">
        <v>59</v>
      </c>
      <c r="AG368" s="361" t="s">
        <v>62</v>
      </c>
      <c r="AH368" s="361" t="s">
        <v>49</v>
      </c>
      <c r="AI368" s="361" t="s">
        <v>62</v>
      </c>
      <c r="AJ368" s="361" t="s">
        <v>62</v>
      </c>
      <c r="AK368" s="361" t="s">
        <v>117</v>
      </c>
      <c r="AL368" s="361" t="s">
        <v>117</v>
      </c>
      <c r="AM368" s="361" t="s">
        <v>117</v>
      </c>
      <c r="AN368" s="361" t="s">
        <v>62</v>
      </c>
      <c r="AO368" s="361" t="s">
        <v>117</v>
      </c>
      <c r="AP368" s="361" t="s">
        <v>117</v>
      </c>
      <c r="AQ368" s="361" t="s">
        <v>117</v>
      </c>
      <c r="AR368" s="361" t="s">
        <v>117</v>
      </c>
      <c r="AS368" s="361" t="s">
        <v>117</v>
      </c>
      <c r="AT368" s="361" t="s">
        <v>117</v>
      </c>
      <c r="AU368" s="361" t="s">
        <v>117</v>
      </c>
      <c r="AV368" s="361" t="s">
        <v>117</v>
      </c>
      <c r="AW368" s="361" t="s">
        <v>109</v>
      </c>
      <c r="AX368" s="361" t="str">
        <f t="shared" si="34"/>
        <v xml:space="preserve">SEX, AGE, RESIDENCE, WEALTH, EDUCATION LEVEL,  </v>
      </c>
      <c r="AZ368" s="344" t="e">
        <f>INDEX('Standard Outcome Indicators'!$C$2:$C$900,MATCH(AY368,'Standard Outcome Indicators'!$B$2:$B$708,0))</f>
        <v>#N/A</v>
      </c>
      <c r="BA368" s="344" t="e">
        <f>INDEX('Standard Outcome Indicators'!$F$2:$F$900,MATCH(AY368,'Standard Outcome Indicators'!$B$2:$B$708,0))</f>
        <v>#N/A</v>
      </c>
      <c r="BB368" s="344" t="e">
        <f>INDEX('Standard Outcome Indicators'!$H$2:$H$900,MATCH(AY368,'Standard Outcome Indicators'!$B$2:$B$708,0))</f>
        <v>#N/A</v>
      </c>
      <c r="BC368" s="344" t="e">
        <f>INDEX('Standard Outcome Indicators'!$Q$2:$Q$900,MATCH(AY368,'Standard Outcome Indicators'!$B$2:$B$708,0))</f>
        <v>#N/A</v>
      </c>
      <c r="BD368" s="344" t="e">
        <f>INDEX('Standard Outcome Indicators'!$R$2:$R$900,MATCH(AY368,'Standard Outcome Indicators'!$B$2:$B$708,0))</f>
        <v>#N/A</v>
      </c>
      <c r="BE368" s="344" t="e">
        <f>INDEX('Standard Outcome Indicators'!$S$2:$S$900,MATCH(AY368,'Standard Outcome Indicators'!$B$2:$B$708,0))</f>
        <v>#N/A</v>
      </c>
      <c r="BF368" s="344" t="e">
        <f>INDEX('Standard Outcome Indicators'!$T$2:$T$900,MATCH(AY368,'Standard Outcome Indicators'!$B$2:$B$708,0))</f>
        <v>#N/A</v>
      </c>
      <c r="BG368" s="344" t="e">
        <f>INDEX('Standard Outcome Indicators'!$U$2:$U$900,MATCH(AY368,'Standard Outcome Indicators'!$B$2:$B$708,0))</f>
        <v>#N/A</v>
      </c>
    </row>
    <row r="369" spans="1:59" ht="76.5">
      <c r="A369" s="392" t="s">
        <v>2587</v>
      </c>
      <c r="B369" s="396" t="s">
        <v>2783</v>
      </c>
      <c r="C369" s="346" t="s">
        <v>880</v>
      </c>
      <c r="D369" s="438" t="s">
        <v>2889</v>
      </c>
      <c r="E369" s="345" t="s">
        <v>881</v>
      </c>
      <c r="F369" s="433" t="s">
        <v>59</v>
      </c>
      <c r="G369" s="433"/>
      <c r="H369" s="433"/>
      <c r="I369" s="433" t="s">
        <v>62</v>
      </c>
      <c r="J369" s="433" t="s">
        <v>49</v>
      </c>
      <c r="K369" s="433" t="s">
        <v>49</v>
      </c>
      <c r="L369" s="433" t="s">
        <v>49</v>
      </c>
      <c r="M369" s="433" t="s">
        <v>49</v>
      </c>
      <c r="N369" s="433" t="s">
        <v>49</v>
      </c>
      <c r="O369" s="345"/>
      <c r="P369" s="345" t="str">
        <f t="shared" si="36"/>
        <v>Adjusted gender parity indices for primary, lower secondary education and upper secondary education completion rates</v>
      </c>
      <c r="Q369" s="345" t="s">
        <v>2890</v>
      </c>
      <c r="R369" s="345"/>
      <c r="S369" s="433">
        <f t="shared" si="35"/>
        <v>2</v>
      </c>
      <c r="T369" s="361" t="s">
        <v>16</v>
      </c>
      <c r="U369" s="361" t="s">
        <v>245</v>
      </c>
      <c r="V369" s="344" t="s">
        <v>2891</v>
      </c>
      <c r="W369" s="433" t="s">
        <v>391</v>
      </c>
      <c r="X369" s="433" t="s">
        <v>78</v>
      </c>
      <c r="Y369" s="361">
        <v>2021</v>
      </c>
      <c r="Z369" s="361" t="s">
        <v>1733</v>
      </c>
      <c r="AA369" s="344" t="s">
        <v>2892</v>
      </c>
      <c r="AB369" s="361" t="str">
        <f t="shared" ref="AB369:AB432" si="37">IFERROR(MID(D369, FIND("- SDG ", D369) + 6, LEN(D369) - FIND("- SDG ", D369) - 5), "")</f>
        <v>4.5.1</v>
      </c>
      <c r="AD369" s="433" t="s">
        <v>59</v>
      </c>
      <c r="AE369" s="433" t="s">
        <v>883</v>
      </c>
      <c r="AF369" s="433" t="s">
        <v>59</v>
      </c>
      <c r="AG369" s="361" t="s">
        <v>49</v>
      </c>
      <c r="AH369" s="361" t="s">
        <v>49</v>
      </c>
      <c r="AI369" s="361" t="s">
        <v>62</v>
      </c>
      <c r="AJ369" s="361" t="s">
        <v>62</v>
      </c>
      <c r="AK369" s="361" t="s">
        <v>49</v>
      </c>
      <c r="AL369" s="361" t="s">
        <v>117</v>
      </c>
      <c r="AM369" s="361" t="s">
        <v>117</v>
      </c>
      <c r="AN369" s="361" t="s">
        <v>62</v>
      </c>
      <c r="AO369" s="361" t="s">
        <v>117</v>
      </c>
      <c r="AP369" s="361" t="s">
        <v>117</v>
      </c>
      <c r="AQ369" s="361" t="s">
        <v>117</v>
      </c>
      <c r="AR369" s="361" t="s">
        <v>117</v>
      </c>
      <c r="AS369" s="361" t="s">
        <v>117</v>
      </c>
      <c r="AT369" s="361" t="s">
        <v>117</v>
      </c>
      <c r="AU369" s="361" t="s">
        <v>117</v>
      </c>
      <c r="AV369" s="361" t="s">
        <v>117</v>
      </c>
      <c r="AW369" s="361" t="s">
        <v>63</v>
      </c>
      <c r="AX369" s="361" t="str">
        <f t="shared" ref="AX369:AX432" si="38">_xlfn.CONCAT(
    IF(OR(AG369="YES", AG369="NO"), $AG$2 &amp; ", ", ""),
    IF(OR(AH369="YES", AH369="NO"), $AH$2 &amp; ", ", ""),
    IF(OR(AI369="YES", AI369="NO"), $AI$2 &amp; ", ", ""),
    IF(OR(AJ369="YES", AJ369="NO"), $AJ$2 &amp; ", ", ""),
    IF(OR(AK369="YES", AK369="NO"), $AK$2 &amp; ", ", ""),
    IF(OR(AL369="YES", AL369="NO"), $AL$2 &amp; ", ", ""),
    IF(OR(AM369="YES", AM369="NO"), $AM$2 &amp; ", ", ""),
    IF(OR(AN369="YES", AN369="NO"), $AN$2 &amp; ", ", ""),
    IF(OR(AO369="YES", AO369="NO"), $AO$2 &amp; ", ", ""),
    IF(OR(AP369="YES", AP369="NO"), $AP$2 &amp; ", ", ""),
    IF(OR(AQ369="YES", AQ369="NO"), $AQ$2 &amp; ", ", ""),
    IF(OR(AR369="YES", AR369="NO"), $AR$2 &amp; ", ", ""),
    IF(OR(AS369="YES", AS369="NO"), $AS$2 &amp; ", ", ""),
    IF(OR(AT369="YES", AT369="NO"), $AT$2 &amp; ", ", ""),
    IF(OR(AU369="YES", AU369="NO"), $AU$2 &amp; ", ", ""),
    IF(OR(AV369="YES", AV369="NO"), $AV$2, ""),
    IF(AW369&lt;&gt;"", AW369, "")
)</f>
        <v xml:space="preserve">SEX, AGE, RESIDENCE, WEALTH, DISABILITY, EDUCATION LEVEL, </v>
      </c>
      <c r="AZ369" s="344" t="e">
        <f>INDEX('Standard Outcome Indicators'!$C$2:$C$900,MATCH(AY369,'Standard Outcome Indicators'!$B$2:$B$708,0))</f>
        <v>#N/A</v>
      </c>
      <c r="BA369" s="344" t="e">
        <f>INDEX('Standard Outcome Indicators'!$F$2:$F$900,MATCH(AY369,'Standard Outcome Indicators'!$B$2:$B$708,0))</f>
        <v>#N/A</v>
      </c>
      <c r="BB369" s="344" t="e">
        <f>INDEX('Standard Outcome Indicators'!$H$2:$H$900,MATCH(AY369,'Standard Outcome Indicators'!$B$2:$B$708,0))</f>
        <v>#N/A</v>
      </c>
      <c r="BC369" s="344" t="e">
        <f>INDEX('Standard Outcome Indicators'!$Q$2:$Q$900,MATCH(AY369,'Standard Outcome Indicators'!$B$2:$B$708,0))</f>
        <v>#N/A</v>
      </c>
      <c r="BD369" s="344" t="e">
        <f>INDEX('Standard Outcome Indicators'!$R$2:$R$900,MATCH(AY369,'Standard Outcome Indicators'!$B$2:$B$708,0))</f>
        <v>#N/A</v>
      </c>
      <c r="BE369" s="344" t="e">
        <f>INDEX('Standard Outcome Indicators'!$S$2:$S$900,MATCH(AY369,'Standard Outcome Indicators'!$B$2:$B$708,0))</f>
        <v>#N/A</v>
      </c>
      <c r="BF369" s="344" t="e">
        <f>INDEX('Standard Outcome Indicators'!$T$2:$T$900,MATCH(AY369,'Standard Outcome Indicators'!$B$2:$B$708,0))</f>
        <v>#N/A</v>
      </c>
      <c r="BG369" s="344" t="e">
        <f>INDEX('Standard Outcome Indicators'!$U$2:$U$900,MATCH(AY369,'Standard Outcome Indicators'!$B$2:$B$708,0))</f>
        <v>#N/A</v>
      </c>
    </row>
    <row r="370" spans="1:59" ht="76.5">
      <c r="A370" s="392" t="s">
        <v>2587</v>
      </c>
      <c r="B370" s="396" t="s">
        <v>2783</v>
      </c>
      <c r="C370" s="346" t="s">
        <v>886</v>
      </c>
      <c r="D370" s="438" t="s">
        <v>2893</v>
      </c>
      <c r="E370" s="345" t="s">
        <v>881</v>
      </c>
      <c r="F370" s="433" t="s">
        <v>59</v>
      </c>
      <c r="G370" s="433"/>
      <c r="H370" s="433"/>
      <c r="I370" s="433" t="s">
        <v>62</v>
      </c>
      <c r="J370" s="433" t="s">
        <v>49</v>
      </c>
      <c r="K370" s="433" t="s">
        <v>49</v>
      </c>
      <c r="L370" s="433" t="s">
        <v>49</v>
      </c>
      <c r="M370" s="433" t="s">
        <v>49</v>
      </c>
      <c r="N370" s="433" t="s">
        <v>49</v>
      </c>
      <c r="O370" s="345"/>
      <c r="P370" s="345" t="str">
        <f t="shared" si="36"/>
        <v>Adjusted gender parity indices for primary, lower secondary education and upper secondary education completion rates</v>
      </c>
      <c r="Q370" s="345" t="s">
        <v>2890</v>
      </c>
      <c r="R370" s="345"/>
      <c r="S370" s="433">
        <f t="shared" si="35"/>
        <v>2</v>
      </c>
      <c r="T370" s="361" t="s">
        <v>16</v>
      </c>
      <c r="U370" s="361" t="s">
        <v>245</v>
      </c>
      <c r="V370" s="344" t="s">
        <v>2891</v>
      </c>
      <c r="W370" s="433" t="s">
        <v>391</v>
      </c>
      <c r="X370" s="433" t="s">
        <v>78</v>
      </c>
      <c r="Y370" s="361">
        <v>2021</v>
      </c>
      <c r="Z370" s="361" t="s">
        <v>1733</v>
      </c>
      <c r="AA370" s="344" t="s">
        <v>2894</v>
      </c>
      <c r="AB370" s="361" t="str">
        <f t="shared" si="37"/>
        <v>4.5.1</v>
      </c>
      <c r="AD370" s="433" t="s">
        <v>59</v>
      </c>
      <c r="AE370" s="433" t="s">
        <v>883</v>
      </c>
      <c r="AF370" s="433" t="s">
        <v>59</v>
      </c>
      <c r="AG370" s="361" t="s">
        <v>49</v>
      </c>
      <c r="AH370" s="361" t="s">
        <v>49</v>
      </c>
      <c r="AI370" s="361" t="s">
        <v>62</v>
      </c>
      <c r="AJ370" s="361" t="s">
        <v>62</v>
      </c>
      <c r="AK370" s="361" t="s">
        <v>49</v>
      </c>
      <c r="AL370" s="361" t="s">
        <v>117</v>
      </c>
      <c r="AM370" s="361" t="s">
        <v>117</v>
      </c>
      <c r="AN370" s="361" t="s">
        <v>62</v>
      </c>
      <c r="AO370" s="361" t="s">
        <v>117</v>
      </c>
      <c r="AP370" s="361" t="s">
        <v>117</v>
      </c>
      <c r="AQ370" s="361" t="s">
        <v>117</v>
      </c>
      <c r="AR370" s="361" t="s">
        <v>117</v>
      </c>
      <c r="AS370" s="361" t="s">
        <v>117</v>
      </c>
      <c r="AT370" s="361" t="s">
        <v>117</v>
      </c>
      <c r="AU370" s="361" t="s">
        <v>117</v>
      </c>
      <c r="AV370" s="361" t="s">
        <v>117</v>
      </c>
      <c r="AW370" s="361" t="s">
        <v>63</v>
      </c>
      <c r="AX370" s="361" t="str">
        <f t="shared" si="38"/>
        <v xml:space="preserve">SEX, AGE, RESIDENCE, WEALTH, DISABILITY, EDUCATION LEVEL, </v>
      </c>
      <c r="AZ370" s="344" t="e">
        <f>INDEX('Standard Outcome Indicators'!$C$2:$C$900,MATCH(AY370,'Standard Outcome Indicators'!$B$2:$B$708,0))</f>
        <v>#N/A</v>
      </c>
      <c r="BA370" s="344" t="e">
        <f>INDEX('Standard Outcome Indicators'!$F$2:$F$900,MATCH(AY370,'Standard Outcome Indicators'!$B$2:$B$708,0))</f>
        <v>#N/A</v>
      </c>
      <c r="BB370" s="344" t="e">
        <f>INDEX('Standard Outcome Indicators'!$H$2:$H$900,MATCH(AY370,'Standard Outcome Indicators'!$B$2:$B$708,0))</f>
        <v>#N/A</v>
      </c>
      <c r="BC370" s="344" t="e">
        <f>INDEX('Standard Outcome Indicators'!$Q$2:$Q$900,MATCH(AY370,'Standard Outcome Indicators'!$B$2:$B$708,0))</f>
        <v>#N/A</v>
      </c>
      <c r="BD370" s="344" t="e">
        <f>INDEX('Standard Outcome Indicators'!$R$2:$R$900,MATCH(AY370,'Standard Outcome Indicators'!$B$2:$B$708,0))</f>
        <v>#N/A</v>
      </c>
      <c r="BE370" s="344" t="e">
        <f>INDEX('Standard Outcome Indicators'!$S$2:$S$900,MATCH(AY370,'Standard Outcome Indicators'!$B$2:$B$708,0))</f>
        <v>#N/A</v>
      </c>
      <c r="BF370" s="344" t="e">
        <f>INDEX('Standard Outcome Indicators'!$T$2:$T$900,MATCH(AY370,'Standard Outcome Indicators'!$B$2:$B$708,0))</f>
        <v>#N/A</v>
      </c>
      <c r="BG370" s="344" t="e">
        <f>INDEX('Standard Outcome Indicators'!$U$2:$U$900,MATCH(AY370,'Standard Outcome Indicators'!$B$2:$B$708,0))</f>
        <v>#N/A</v>
      </c>
    </row>
    <row r="371" spans="1:59" ht="76.5">
      <c r="A371" s="392" t="s">
        <v>2587</v>
      </c>
      <c r="B371" s="396" t="s">
        <v>2783</v>
      </c>
      <c r="C371" s="373" t="s">
        <v>888</v>
      </c>
      <c r="D371" s="443" t="s">
        <v>2895</v>
      </c>
      <c r="E371" s="345" t="s">
        <v>881</v>
      </c>
      <c r="F371" s="434" t="s">
        <v>59</v>
      </c>
      <c r="G371" s="434"/>
      <c r="H371" s="434" t="s">
        <v>59</v>
      </c>
      <c r="I371" s="433" t="s">
        <v>62</v>
      </c>
      <c r="J371" s="433" t="s">
        <v>49</v>
      </c>
      <c r="K371" s="433" t="s">
        <v>49</v>
      </c>
      <c r="L371" s="433" t="s">
        <v>49</v>
      </c>
      <c r="M371" s="433" t="s">
        <v>49</v>
      </c>
      <c r="N371" s="433" t="s">
        <v>49</v>
      </c>
      <c r="O371" s="372" t="s">
        <v>2896</v>
      </c>
      <c r="P371" s="345" t="str">
        <f t="shared" si="36"/>
        <v>Adjusted gender parity indices for primary, lower secondary education and upper secondary education completion rates</v>
      </c>
      <c r="Q371" s="345" t="s">
        <v>2890</v>
      </c>
      <c r="R371" s="345"/>
      <c r="S371" s="433">
        <f t="shared" si="35"/>
        <v>2</v>
      </c>
      <c r="T371" s="361" t="s">
        <v>16</v>
      </c>
      <c r="U371" s="361" t="s">
        <v>245</v>
      </c>
      <c r="V371" s="344" t="s">
        <v>2891</v>
      </c>
      <c r="W371" s="433" t="s">
        <v>391</v>
      </c>
      <c r="X371" s="433" t="s">
        <v>78</v>
      </c>
      <c r="Y371" s="361">
        <v>2021</v>
      </c>
      <c r="Z371" s="361" t="s">
        <v>1733</v>
      </c>
      <c r="AA371" s="344" t="s">
        <v>2894</v>
      </c>
      <c r="AB371" s="361" t="str">
        <f t="shared" si="37"/>
        <v>4.5.1</v>
      </c>
      <c r="AD371" s="433" t="s">
        <v>59</v>
      </c>
      <c r="AE371" s="433" t="s">
        <v>883</v>
      </c>
      <c r="AF371" s="433" t="s">
        <v>59</v>
      </c>
      <c r="AG371" s="361" t="s">
        <v>49</v>
      </c>
      <c r="AH371" s="361" t="s">
        <v>49</v>
      </c>
      <c r="AI371" s="361" t="s">
        <v>62</v>
      </c>
      <c r="AJ371" s="361" t="s">
        <v>62</v>
      </c>
      <c r="AK371" s="361" t="s">
        <v>49</v>
      </c>
      <c r="AL371" s="361" t="s">
        <v>117</v>
      </c>
      <c r="AM371" s="361" t="s">
        <v>117</v>
      </c>
      <c r="AN371" s="361" t="s">
        <v>62</v>
      </c>
      <c r="AO371" s="361" t="s">
        <v>117</v>
      </c>
      <c r="AP371" s="361" t="s">
        <v>117</v>
      </c>
      <c r="AQ371" s="361" t="s">
        <v>117</v>
      </c>
      <c r="AR371" s="361" t="s">
        <v>117</v>
      </c>
      <c r="AS371" s="361" t="s">
        <v>117</v>
      </c>
      <c r="AT371" s="361" t="s">
        <v>117</v>
      </c>
      <c r="AU371" s="361" t="s">
        <v>117</v>
      </c>
      <c r="AV371" s="361" t="s">
        <v>117</v>
      </c>
      <c r="AW371" s="361" t="s">
        <v>63</v>
      </c>
      <c r="AX371" s="361" t="str">
        <f t="shared" si="38"/>
        <v xml:space="preserve">SEX, AGE, RESIDENCE, WEALTH, DISABILITY, EDUCATION LEVEL, </v>
      </c>
      <c r="AZ371" s="344" t="e">
        <f>INDEX('Standard Outcome Indicators'!$C$2:$C$900,MATCH(AY371,'Standard Outcome Indicators'!$B$2:$B$708,0))</f>
        <v>#N/A</v>
      </c>
      <c r="BA371" s="344" t="e">
        <f>INDEX('Standard Outcome Indicators'!$F$2:$F$900,MATCH(AY371,'Standard Outcome Indicators'!$B$2:$B$708,0))</f>
        <v>#N/A</v>
      </c>
      <c r="BB371" s="344" t="e">
        <f>INDEX('Standard Outcome Indicators'!$H$2:$H$900,MATCH(AY371,'Standard Outcome Indicators'!$B$2:$B$708,0))</f>
        <v>#N/A</v>
      </c>
      <c r="BC371" s="344" t="e">
        <f>INDEX('Standard Outcome Indicators'!$Q$2:$Q$900,MATCH(AY371,'Standard Outcome Indicators'!$B$2:$B$708,0))</f>
        <v>#N/A</v>
      </c>
      <c r="BD371" s="344" t="e">
        <f>INDEX('Standard Outcome Indicators'!$R$2:$R$900,MATCH(AY371,'Standard Outcome Indicators'!$B$2:$B$708,0))</f>
        <v>#N/A</v>
      </c>
      <c r="BE371" s="344" t="e">
        <f>INDEX('Standard Outcome Indicators'!$S$2:$S$900,MATCH(AY371,'Standard Outcome Indicators'!$B$2:$B$708,0))</f>
        <v>#N/A</v>
      </c>
      <c r="BF371" s="344" t="e">
        <f>INDEX('Standard Outcome Indicators'!$T$2:$T$900,MATCH(AY371,'Standard Outcome Indicators'!$B$2:$B$708,0))</f>
        <v>#N/A</v>
      </c>
      <c r="BG371" s="344" t="e">
        <f>INDEX('Standard Outcome Indicators'!$U$2:$U$900,MATCH(AY371,'Standard Outcome Indicators'!$B$2:$B$708,0))</f>
        <v>#N/A</v>
      </c>
    </row>
    <row r="372" spans="1:59" ht="30.75">
      <c r="A372" s="392" t="s">
        <v>2587</v>
      </c>
      <c r="B372" s="396" t="s">
        <v>2783</v>
      </c>
      <c r="C372" s="346" t="s">
        <v>890</v>
      </c>
      <c r="D372" s="438" t="s">
        <v>2897</v>
      </c>
      <c r="E372" s="345" t="s">
        <v>891</v>
      </c>
      <c r="F372" s="433" t="s">
        <v>59</v>
      </c>
      <c r="G372" s="433"/>
      <c r="H372" s="433"/>
      <c r="I372" s="433" t="s">
        <v>49</v>
      </c>
      <c r="J372" s="433" t="s">
        <v>49</v>
      </c>
      <c r="K372" s="433" t="s">
        <v>49</v>
      </c>
      <c r="L372" s="433" t="s">
        <v>49</v>
      </c>
      <c r="M372" s="433" t="s">
        <v>49</v>
      </c>
      <c r="N372" s="433" t="s">
        <v>49</v>
      </c>
      <c r="O372" s="345"/>
      <c r="P372" s="345" t="str">
        <f t="shared" si="36"/>
        <v>Educational attainment (ISCED 2 or higher)</v>
      </c>
      <c r="R372" s="345"/>
      <c r="S372" s="433">
        <f t="shared" si="35"/>
        <v>1</v>
      </c>
      <c r="T372" s="361" t="s">
        <v>2001</v>
      </c>
      <c r="U372" s="361" t="s">
        <v>255</v>
      </c>
      <c r="V372" s="344" t="s">
        <v>2002</v>
      </c>
      <c r="W372" s="433" t="s">
        <v>215</v>
      </c>
      <c r="X372" s="433" t="s">
        <v>788</v>
      </c>
      <c r="Y372" s="361">
        <v>2021</v>
      </c>
      <c r="Z372" s="361" t="s">
        <v>1762</v>
      </c>
      <c r="AA372" s="344" t="s">
        <v>2898</v>
      </c>
      <c r="AB372" s="361" t="str">
        <f t="shared" si="37"/>
        <v/>
      </c>
      <c r="AD372" s="433" t="s">
        <v>243</v>
      </c>
      <c r="AE372" s="433" t="s">
        <v>801</v>
      </c>
      <c r="AF372" s="433" t="s">
        <v>59</v>
      </c>
      <c r="AG372" s="361" t="s">
        <v>62</v>
      </c>
      <c r="AH372" s="361" t="s">
        <v>49</v>
      </c>
      <c r="AI372" s="361" t="s">
        <v>62</v>
      </c>
      <c r="AJ372" s="361" t="s">
        <v>49</v>
      </c>
      <c r="AK372" s="361" t="s">
        <v>117</v>
      </c>
      <c r="AL372" s="361" t="s">
        <v>117</v>
      </c>
      <c r="AM372" s="361" t="s">
        <v>117</v>
      </c>
      <c r="AN372" s="361" t="s">
        <v>117</v>
      </c>
      <c r="AO372" s="361" t="s">
        <v>117</v>
      </c>
      <c r="AP372" s="361" t="s">
        <v>117</v>
      </c>
      <c r="AQ372" s="361" t="s">
        <v>117</v>
      </c>
      <c r="AR372" s="361" t="s">
        <v>117</v>
      </c>
      <c r="AS372" s="361" t="s">
        <v>117</v>
      </c>
      <c r="AT372" s="361" t="s">
        <v>117</v>
      </c>
      <c r="AU372" s="361" t="s">
        <v>117</v>
      </c>
      <c r="AV372" s="361" t="s">
        <v>117</v>
      </c>
      <c r="AW372" s="361" t="s">
        <v>109</v>
      </c>
      <c r="AX372" s="361" t="str">
        <f t="shared" si="38"/>
        <v xml:space="preserve">SEX, AGE, RESIDENCE, WEALTH,  </v>
      </c>
      <c r="AZ372" s="344" t="e">
        <f>INDEX('Standard Outcome Indicators'!$C$2:$C$900,MATCH(AY372,'Standard Outcome Indicators'!$B$2:$B$708,0))</f>
        <v>#N/A</v>
      </c>
      <c r="BA372" s="344" t="e">
        <f>INDEX('Standard Outcome Indicators'!$F$2:$F$900,MATCH(AY372,'Standard Outcome Indicators'!$B$2:$B$708,0))</f>
        <v>#N/A</v>
      </c>
      <c r="BB372" s="344" t="e">
        <f>INDEX('Standard Outcome Indicators'!$H$2:$H$900,MATCH(AY372,'Standard Outcome Indicators'!$B$2:$B$708,0))</f>
        <v>#N/A</v>
      </c>
      <c r="BC372" s="344" t="e">
        <f>INDEX('Standard Outcome Indicators'!$Q$2:$Q$900,MATCH(AY372,'Standard Outcome Indicators'!$B$2:$B$708,0))</f>
        <v>#N/A</v>
      </c>
      <c r="BD372" s="344" t="e">
        <f>INDEX('Standard Outcome Indicators'!$R$2:$R$900,MATCH(AY372,'Standard Outcome Indicators'!$B$2:$B$708,0))</f>
        <v>#N/A</v>
      </c>
      <c r="BE372" s="344" t="e">
        <f>INDEX('Standard Outcome Indicators'!$S$2:$S$900,MATCH(AY372,'Standard Outcome Indicators'!$B$2:$B$708,0))</f>
        <v>#N/A</v>
      </c>
      <c r="BF372" s="344" t="e">
        <f>INDEX('Standard Outcome Indicators'!$T$2:$T$900,MATCH(AY372,'Standard Outcome Indicators'!$B$2:$B$708,0))</f>
        <v>#N/A</v>
      </c>
      <c r="BG372" s="344" t="e">
        <f>INDEX('Standard Outcome Indicators'!$U$2:$U$900,MATCH(AY372,'Standard Outcome Indicators'!$B$2:$B$708,0))</f>
        <v>#N/A</v>
      </c>
    </row>
    <row r="373" spans="1:59" ht="76.5">
      <c r="A373" s="393" t="s">
        <v>2587</v>
      </c>
      <c r="B373" s="397" t="s">
        <v>2783</v>
      </c>
      <c r="C373" s="428" t="s">
        <v>2899</v>
      </c>
      <c r="D373" s="438" t="s">
        <v>2900</v>
      </c>
      <c r="E373" s="345" t="s">
        <v>2901</v>
      </c>
      <c r="F373" s="432" t="s">
        <v>59</v>
      </c>
      <c r="G373" s="433" t="s">
        <v>59</v>
      </c>
      <c r="H373" s="433" t="s">
        <v>59</v>
      </c>
      <c r="I373" s="433" t="s">
        <v>49</v>
      </c>
      <c r="J373" s="433" t="s">
        <v>49</v>
      </c>
      <c r="K373" s="433" t="s">
        <v>49</v>
      </c>
      <c r="L373" s="433" t="s">
        <v>49</v>
      </c>
      <c r="M373" s="433" t="s">
        <v>49</v>
      </c>
      <c r="N373" s="433" t="s">
        <v>49</v>
      </c>
      <c r="O373" s="345" t="s">
        <v>2902</v>
      </c>
      <c r="P373" s="345" t="str">
        <f t="shared" si="36"/>
        <v>Percentage of early leavers from education and training</v>
      </c>
      <c r="R373" s="345"/>
      <c r="S373" s="433">
        <f t="shared" si="35"/>
        <v>1</v>
      </c>
      <c r="T373" s="361" t="s">
        <v>102</v>
      </c>
      <c r="U373" s="361" t="s">
        <v>63</v>
      </c>
      <c r="V373" s="344" t="s">
        <v>2903</v>
      </c>
      <c r="W373" s="433" t="s">
        <v>63</v>
      </c>
      <c r="X373" s="433" t="s">
        <v>63</v>
      </c>
      <c r="Y373" s="361">
        <v>2022</v>
      </c>
      <c r="Z373" s="361">
        <v>60</v>
      </c>
      <c r="AA373" s="344" t="s">
        <v>2904</v>
      </c>
      <c r="AB373" s="361" t="str">
        <f t="shared" si="37"/>
        <v/>
      </c>
      <c r="AC373" s="433" t="s">
        <v>63</v>
      </c>
      <c r="AD373" s="433" t="s">
        <v>63</v>
      </c>
      <c r="AE373" s="433" t="s">
        <v>63</v>
      </c>
      <c r="AF373" s="433" t="s">
        <v>63</v>
      </c>
      <c r="AG373" s="361" t="s">
        <v>62</v>
      </c>
      <c r="AH373" s="361" t="s">
        <v>49</v>
      </c>
      <c r="AI373" s="361" t="s">
        <v>49</v>
      </c>
      <c r="AJ373" s="361" t="s">
        <v>49</v>
      </c>
      <c r="AK373" s="361" t="s">
        <v>63</v>
      </c>
      <c r="AL373" s="361" t="s">
        <v>63</v>
      </c>
      <c r="AM373" s="361" t="s">
        <v>63</v>
      </c>
      <c r="AN373" s="361" t="s">
        <v>63</v>
      </c>
      <c r="AO373" s="361" t="s">
        <v>63</v>
      </c>
      <c r="AP373" s="361" t="s">
        <v>63</v>
      </c>
      <c r="AQ373" s="361" t="s">
        <v>63</v>
      </c>
      <c r="AR373" s="361" t="s">
        <v>63</v>
      </c>
      <c r="AS373" s="361" t="s">
        <v>63</v>
      </c>
      <c r="AT373" s="361" t="s">
        <v>63</v>
      </c>
      <c r="AU373" s="361" t="s">
        <v>63</v>
      </c>
      <c r="AV373" s="361" t="s">
        <v>63</v>
      </c>
      <c r="AW373" s="361" t="s">
        <v>63</v>
      </c>
      <c r="AX373" s="361" t="str">
        <f t="shared" si="38"/>
        <v xml:space="preserve">SEX, AGE, RESIDENCE, WEALTH, </v>
      </c>
      <c r="AZ373" s="344" t="e">
        <f>INDEX('Standard Outcome Indicators'!$C$2:$C$900,MATCH(AY373,'Standard Outcome Indicators'!$B$2:$B$708,0))</f>
        <v>#N/A</v>
      </c>
      <c r="BA373" s="344" t="e">
        <f>INDEX('Standard Outcome Indicators'!$F$2:$F$900,MATCH(AY373,'Standard Outcome Indicators'!$B$2:$B$708,0))</f>
        <v>#N/A</v>
      </c>
      <c r="BB373" s="344" t="e">
        <f>INDEX('Standard Outcome Indicators'!$H$2:$H$900,MATCH(AY373,'Standard Outcome Indicators'!$B$2:$B$708,0))</f>
        <v>#N/A</v>
      </c>
      <c r="BC373" s="344" t="e">
        <f>INDEX('Standard Outcome Indicators'!$Q$2:$Q$900,MATCH(AY373,'Standard Outcome Indicators'!$B$2:$B$708,0))</f>
        <v>#N/A</v>
      </c>
      <c r="BD373" s="344" t="e">
        <f>INDEX('Standard Outcome Indicators'!$R$2:$R$900,MATCH(AY373,'Standard Outcome Indicators'!$B$2:$B$708,0))</f>
        <v>#N/A</v>
      </c>
      <c r="BE373" s="344" t="e">
        <f>INDEX('Standard Outcome Indicators'!$S$2:$S$900,MATCH(AY373,'Standard Outcome Indicators'!$B$2:$B$708,0))</f>
        <v>#N/A</v>
      </c>
      <c r="BF373" s="344" t="e">
        <f>INDEX('Standard Outcome Indicators'!$T$2:$T$900,MATCH(AY373,'Standard Outcome Indicators'!$B$2:$B$708,0))</f>
        <v>#N/A</v>
      </c>
      <c r="BG373" s="344" t="e">
        <f>INDEX('Standard Outcome Indicators'!$U$2:$U$900,MATCH(AY373,'Standard Outcome Indicators'!$B$2:$B$708,0))</f>
        <v>#N/A</v>
      </c>
    </row>
    <row r="374" spans="1:59" ht="30.75">
      <c r="A374" s="392" t="s">
        <v>2587</v>
      </c>
      <c r="B374" s="397" t="s">
        <v>2783</v>
      </c>
      <c r="C374" s="344" t="s">
        <v>900</v>
      </c>
      <c r="D374" s="438" t="s">
        <v>2905</v>
      </c>
      <c r="E374" s="345" t="s">
        <v>899</v>
      </c>
      <c r="F374" s="433" t="s">
        <v>59</v>
      </c>
      <c r="G374" s="433"/>
      <c r="H374" s="433"/>
      <c r="I374" s="433" t="s">
        <v>49</v>
      </c>
      <c r="J374" s="433" t="s">
        <v>49</v>
      </c>
      <c r="K374" s="433" t="s">
        <v>49</v>
      </c>
      <c r="L374" s="433" t="s">
        <v>49</v>
      </c>
      <c r="M374" s="433" t="s">
        <v>49</v>
      </c>
      <c r="N374" s="433" t="s">
        <v>49</v>
      </c>
      <c r="O374" s="345"/>
      <c r="P374" s="345" t="str">
        <f t="shared" si="36"/>
        <v>Survival rates to the last grades of primary education and lower secondary general education</v>
      </c>
      <c r="Q374" s="345" t="s">
        <v>2906</v>
      </c>
      <c r="R374" s="345"/>
      <c r="S374" s="433">
        <f t="shared" si="35"/>
        <v>2</v>
      </c>
      <c r="T374" s="361" t="s">
        <v>2070</v>
      </c>
      <c r="U374" s="361" t="s">
        <v>245</v>
      </c>
      <c r="V374" s="344" t="s">
        <v>2002</v>
      </c>
      <c r="W374" s="433" t="s">
        <v>391</v>
      </c>
      <c r="X374" s="433" t="s">
        <v>495</v>
      </c>
      <c r="Y374" s="361">
        <v>2020</v>
      </c>
      <c r="Z374" s="361" t="s">
        <v>1820</v>
      </c>
      <c r="AA374" s="344" t="s">
        <v>2907</v>
      </c>
      <c r="AB374" s="361" t="str">
        <f t="shared" si="37"/>
        <v/>
      </c>
      <c r="AD374" s="433" t="s">
        <v>243</v>
      </c>
      <c r="AE374" s="433" t="s">
        <v>801</v>
      </c>
      <c r="AF374" s="433" t="s">
        <v>59</v>
      </c>
      <c r="AG374" s="361" t="s">
        <v>62</v>
      </c>
      <c r="AH374" s="361" t="s">
        <v>49</v>
      </c>
      <c r="AI374" s="361" t="s">
        <v>49</v>
      </c>
      <c r="AJ374" s="361" t="s">
        <v>49</v>
      </c>
      <c r="AK374" s="361" t="s">
        <v>117</v>
      </c>
      <c r="AL374" s="361" t="s">
        <v>117</v>
      </c>
      <c r="AM374" s="361" t="s">
        <v>117</v>
      </c>
      <c r="AN374" s="361" t="s">
        <v>117</v>
      </c>
      <c r="AO374" s="361" t="s">
        <v>117</v>
      </c>
      <c r="AP374" s="361" t="s">
        <v>117</v>
      </c>
      <c r="AQ374" s="361" t="s">
        <v>117</v>
      </c>
      <c r="AR374" s="361" t="s">
        <v>117</v>
      </c>
      <c r="AS374" s="361" t="s">
        <v>117</v>
      </c>
      <c r="AT374" s="361" t="s">
        <v>117</v>
      </c>
      <c r="AU374" s="361" t="s">
        <v>117</v>
      </c>
      <c r="AV374" s="361" t="s">
        <v>117</v>
      </c>
      <c r="AW374" s="361" t="s">
        <v>71</v>
      </c>
      <c r="AX374" s="361" t="str">
        <f t="shared" si="38"/>
        <v xml:space="preserve">SEX, AGE, RESIDENCE, WEALTH,   </v>
      </c>
      <c r="AZ374" s="344" t="e">
        <f>INDEX('Standard Outcome Indicators'!$C$2:$C$900,MATCH(AY374,'Standard Outcome Indicators'!$B$2:$B$708,0))</f>
        <v>#N/A</v>
      </c>
      <c r="BA374" s="344" t="e">
        <f>INDEX('Standard Outcome Indicators'!$F$2:$F$900,MATCH(AY374,'Standard Outcome Indicators'!$B$2:$B$708,0))</f>
        <v>#N/A</v>
      </c>
      <c r="BB374" s="344" t="e">
        <f>INDEX('Standard Outcome Indicators'!$H$2:$H$900,MATCH(AY374,'Standard Outcome Indicators'!$B$2:$B$708,0))</f>
        <v>#N/A</v>
      </c>
      <c r="BC374" s="344" t="e">
        <f>INDEX('Standard Outcome Indicators'!$Q$2:$Q$900,MATCH(AY374,'Standard Outcome Indicators'!$B$2:$B$708,0))</f>
        <v>#N/A</v>
      </c>
      <c r="BD374" s="344" t="e">
        <f>INDEX('Standard Outcome Indicators'!$R$2:$R$900,MATCH(AY374,'Standard Outcome Indicators'!$B$2:$B$708,0))</f>
        <v>#N/A</v>
      </c>
      <c r="BE374" s="344" t="e">
        <f>INDEX('Standard Outcome Indicators'!$S$2:$S$900,MATCH(AY374,'Standard Outcome Indicators'!$B$2:$B$708,0))</f>
        <v>#N/A</v>
      </c>
      <c r="BF374" s="344" t="e">
        <f>INDEX('Standard Outcome Indicators'!$T$2:$T$900,MATCH(AY374,'Standard Outcome Indicators'!$B$2:$B$708,0))</f>
        <v>#N/A</v>
      </c>
      <c r="BG374" s="344" t="e">
        <f>INDEX('Standard Outcome Indicators'!$U$2:$U$900,MATCH(AY374,'Standard Outcome Indicators'!$B$2:$B$708,0))</f>
        <v>#N/A</v>
      </c>
    </row>
    <row r="375" spans="1:59" ht="30.75">
      <c r="A375" s="392" t="s">
        <v>2587</v>
      </c>
      <c r="B375" s="397" t="s">
        <v>2783</v>
      </c>
      <c r="C375" s="344" t="s">
        <v>902</v>
      </c>
      <c r="D375" s="438" t="s">
        <v>2908</v>
      </c>
      <c r="E375" s="345" t="s">
        <v>901</v>
      </c>
      <c r="F375" s="433" t="s">
        <v>59</v>
      </c>
      <c r="G375" s="433"/>
      <c r="H375" s="433"/>
      <c r="I375" s="433" t="s">
        <v>49</v>
      </c>
      <c r="J375" s="433" t="s">
        <v>49</v>
      </c>
      <c r="K375" s="433" t="s">
        <v>49</v>
      </c>
      <c r="L375" s="433" t="s">
        <v>49</v>
      </c>
      <c r="M375" s="433" t="s">
        <v>49</v>
      </c>
      <c r="N375" s="433" t="s">
        <v>49</v>
      </c>
      <c r="O375" s="345"/>
      <c r="P375" s="345" t="str">
        <f t="shared" si="36"/>
        <v>Survival rates to the last grades of primary education and lower secondary general education</v>
      </c>
      <c r="Q375" s="345" t="s">
        <v>2906</v>
      </c>
      <c r="R375" s="345"/>
      <c r="S375" s="433">
        <f t="shared" si="35"/>
        <v>2</v>
      </c>
      <c r="T375" s="361" t="s">
        <v>245</v>
      </c>
      <c r="U375" s="361" t="s">
        <v>245</v>
      </c>
      <c r="V375" s="344" t="s">
        <v>2589</v>
      </c>
      <c r="W375" s="433" t="s">
        <v>391</v>
      </c>
      <c r="X375" s="433" t="s">
        <v>495</v>
      </c>
      <c r="Y375" s="361">
        <v>2019</v>
      </c>
      <c r="Z375" s="361" t="s">
        <v>1820</v>
      </c>
      <c r="AA375" s="344" t="s">
        <v>2877</v>
      </c>
      <c r="AB375" s="361" t="str">
        <f t="shared" si="37"/>
        <v/>
      </c>
      <c r="AD375" s="433" t="s">
        <v>243</v>
      </c>
      <c r="AE375" s="433" t="s">
        <v>801</v>
      </c>
      <c r="AF375" s="433" t="s">
        <v>59</v>
      </c>
      <c r="AG375" s="361" t="s">
        <v>62</v>
      </c>
      <c r="AH375" s="361" t="s">
        <v>49</v>
      </c>
      <c r="AI375" s="361" t="s">
        <v>49</v>
      </c>
      <c r="AJ375" s="361" t="s">
        <v>49</v>
      </c>
      <c r="AK375" s="361" t="s">
        <v>117</v>
      </c>
      <c r="AL375" s="361" t="s">
        <v>117</v>
      </c>
      <c r="AM375" s="361" t="s">
        <v>117</v>
      </c>
      <c r="AN375" s="361" t="s">
        <v>117</v>
      </c>
      <c r="AO375" s="361" t="s">
        <v>117</v>
      </c>
      <c r="AP375" s="361" t="s">
        <v>117</v>
      </c>
      <c r="AQ375" s="361" t="s">
        <v>117</v>
      </c>
      <c r="AR375" s="361" t="s">
        <v>117</v>
      </c>
      <c r="AS375" s="361" t="s">
        <v>117</v>
      </c>
      <c r="AT375" s="361" t="s">
        <v>117</v>
      </c>
      <c r="AU375" s="361" t="s">
        <v>117</v>
      </c>
      <c r="AV375" s="361" t="s">
        <v>117</v>
      </c>
      <c r="AW375" s="361" t="s">
        <v>71</v>
      </c>
      <c r="AX375" s="361" t="str">
        <f t="shared" si="38"/>
        <v xml:space="preserve">SEX, AGE, RESIDENCE, WEALTH,   </v>
      </c>
      <c r="AZ375" s="344" t="e">
        <f>INDEX('Standard Outcome Indicators'!$C$2:$C$900,MATCH(AY375,'Standard Outcome Indicators'!$B$2:$B$708,0))</f>
        <v>#N/A</v>
      </c>
      <c r="BA375" s="344" t="e">
        <f>INDEX('Standard Outcome Indicators'!$F$2:$F$900,MATCH(AY375,'Standard Outcome Indicators'!$B$2:$B$708,0))</f>
        <v>#N/A</v>
      </c>
      <c r="BB375" s="344" t="e">
        <f>INDEX('Standard Outcome Indicators'!$H$2:$H$900,MATCH(AY375,'Standard Outcome Indicators'!$B$2:$B$708,0))</f>
        <v>#N/A</v>
      </c>
      <c r="BC375" s="344" t="e">
        <f>INDEX('Standard Outcome Indicators'!$Q$2:$Q$900,MATCH(AY375,'Standard Outcome Indicators'!$B$2:$B$708,0))</f>
        <v>#N/A</v>
      </c>
      <c r="BD375" s="344" t="e">
        <f>INDEX('Standard Outcome Indicators'!$R$2:$R$900,MATCH(AY375,'Standard Outcome Indicators'!$B$2:$B$708,0))</f>
        <v>#N/A</v>
      </c>
      <c r="BE375" s="344" t="e">
        <f>INDEX('Standard Outcome Indicators'!$S$2:$S$900,MATCH(AY375,'Standard Outcome Indicators'!$B$2:$B$708,0))</f>
        <v>#N/A</v>
      </c>
      <c r="BF375" s="344" t="e">
        <f>INDEX('Standard Outcome Indicators'!$T$2:$T$900,MATCH(AY375,'Standard Outcome Indicators'!$B$2:$B$708,0))</f>
        <v>#N/A</v>
      </c>
      <c r="BG375" s="344" t="e">
        <f>INDEX('Standard Outcome Indicators'!$U$2:$U$900,MATCH(AY375,'Standard Outcome Indicators'!$B$2:$B$708,0))</f>
        <v>#N/A</v>
      </c>
    </row>
    <row r="376" spans="1:59" ht="45.75">
      <c r="A376" s="392" t="s">
        <v>2587</v>
      </c>
      <c r="B376" s="396" t="s">
        <v>2783</v>
      </c>
      <c r="C376" s="346" t="s">
        <v>904</v>
      </c>
      <c r="D376" s="438" t="s">
        <v>2909</v>
      </c>
      <c r="E376" s="345" t="s">
        <v>2910</v>
      </c>
      <c r="F376" s="433" t="s">
        <v>59</v>
      </c>
      <c r="G376" s="433" t="s">
        <v>59</v>
      </c>
      <c r="H376" s="433" t="s">
        <v>59</v>
      </c>
      <c r="I376" s="433" t="s">
        <v>49</v>
      </c>
      <c r="J376" s="433" t="s">
        <v>49</v>
      </c>
      <c r="K376" s="433" t="s">
        <v>49</v>
      </c>
      <c r="L376" s="433" t="s">
        <v>49</v>
      </c>
      <c r="M376" s="433" t="s">
        <v>49</v>
      </c>
      <c r="N376" s="433" t="s">
        <v>49</v>
      </c>
      <c r="O376" s="345" t="s">
        <v>2911</v>
      </c>
      <c r="P376" s="345" t="str">
        <f t="shared" si="36"/>
        <v>Participation rate of youth and adults in formal and non-formal education and training - SDG 4.3.1</v>
      </c>
      <c r="R376" s="345"/>
      <c r="S376" s="433">
        <f t="shared" si="35"/>
        <v>1</v>
      </c>
      <c r="T376" s="361" t="s">
        <v>2001</v>
      </c>
      <c r="U376" s="361" t="s">
        <v>245</v>
      </c>
      <c r="V376" s="344" t="s">
        <v>2002</v>
      </c>
      <c r="W376" s="433" t="s">
        <v>215</v>
      </c>
      <c r="X376" s="433" t="s">
        <v>907</v>
      </c>
      <c r="Y376" s="361">
        <v>2021</v>
      </c>
      <c r="Z376" s="361" t="s">
        <v>2912</v>
      </c>
      <c r="AA376" s="344" t="s">
        <v>2913</v>
      </c>
      <c r="AB376" s="361" t="str">
        <f t="shared" si="37"/>
        <v>4.3.1</v>
      </c>
      <c r="AD376" s="433" t="s">
        <v>243</v>
      </c>
      <c r="AE376" s="433" t="s">
        <v>709</v>
      </c>
      <c r="AF376" s="433" t="s">
        <v>59</v>
      </c>
      <c r="AG376" s="361" t="s">
        <v>62</v>
      </c>
      <c r="AH376" s="361" t="s">
        <v>49</v>
      </c>
      <c r="AI376" s="361" t="s">
        <v>49</v>
      </c>
      <c r="AJ376" s="361" t="s">
        <v>49</v>
      </c>
      <c r="AK376" s="361" t="s">
        <v>117</v>
      </c>
      <c r="AL376" s="361" t="s">
        <v>117</v>
      </c>
      <c r="AM376" s="361" t="s">
        <v>117</v>
      </c>
      <c r="AN376" s="361" t="s">
        <v>117</v>
      </c>
      <c r="AO376" s="361" t="s">
        <v>117</v>
      </c>
      <c r="AP376" s="361" t="s">
        <v>117</v>
      </c>
      <c r="AQ376" s="361" t="s">
        <v>117</v>
      </c>
      <c r="AR376" s="361" t="s">
        <v>117</v>
      </c>
      <c r="AS376" s="361" t="s">
        <v>117</v>
      </c>
      <c r="AT376" s="361" t="s">
        <v>117</v>
      </c>
      <c r="AU376" s="361" t="s">
        <v>117</v>
      </c>
      <c r="AV376" s="361" t="s">
        <v>117</v>
      </c>
      <c r="AW376" s="361" t="s">
        <v>71</v>
      </c>
      <c r="AX376" s="361" t="str">
        <f t="shared" si="38"/>
        <v xml:space="preserve">SEX, AGE, RESIDENCE, WEALTH,   </v>
      </c>
      <c r="AZ376" s="344" t="e">
        <f>INDEX('Standard Outcome Indicators'!$C$2:$C$900,MATCH(AY376,'Standard Outcome Indicators'!$B$2:$B$708,0))</f>
        <v>#N/A</v>
      </c>
      <c r="BA376" s="344" t="e">
        <f>INDEX('Standard Outcome Indicators'!$F$2:$F$900,MATCH(AY376,'Standard Outcome Indicators'!$B$2:$B$708,0))</f>
        <v>#N/A</v>
      </c>
      <c r="BB376" s="344" t="e">
        <f>INDEX('Standard Outcome Indicators'!$H$2:$H$900,MATCH(AY376,'Standard Outcome Indicators'!$B$2:$B$708,0))</f>
        <v>#N/A</v>
      </c>
      <c r="BC376" s="344" t="e">
        <f>INDEX('Standard Outcome Indicators'!$Q$2:$Q$900,MATCH(AY376,'Standard Outcome Indicators'!$B$2:$B$708,0))</f>
        <v>#N/A</v>
      </c>
      <c r="BD376" s="344" t="e">
        <f>INDEX('Standard Outcome Indicators'!$R$2:$R$900,MATCH(AY376,'Standard Outcome Indicators'!$B$2:$B$708,0))</f>
        <v>#N/A</v>
      </c>
      <c r="BE376" s="344" t="e">
        <f>INDEX('Standard Outcome Indicators'!$S$2:$S$900,MATCH(AY376,'Standard Outcome Indicators'!$B$2:$B$708,0))</f>
        <v>#N/A</v>
      </c>
      <c r="BF376" s="344" t="e">
        <f>INDEX('Standard Outcome Indicators'!$T$2:$T$900,MATCH(AY376,'Standard Outcome Indicators'!$B$2:$B$708,0))</f>
        <v>#N/A</v>
      </c>
      <c r="BG376" s="344" t="e">
        <f>INDEX('Standard Outcome Indicators'!$U$2:$U$900,MATCH(AY376,'Standard Outcome Indicators'!$B$2:$B$708,0))</f>
        <v>#N/A</v>
      </c>
    </row>
    <row r="377" spans="1:59" ht="30.75">
      <c r="A377" s="392" t="s">
        <v>2587</v>
      </c>
      <c r="B377" s="395" t="s">
        <v>2914</v>
      </c>
      <c r="C377" s="344" t="s">
        <v>909</v>
      </c>
      <c r="D377" s="438" t="s">
        <v>908</v>
      </c>
      <c r="E377" s="345" t="s">
        <v>908</v>
      </c>
      <c r="F377" s="433" t="s">
        <v>59</v>
      </c>
      <c r="G377" s="433"/>
      <c r="H377" s="433"/>
      <c r="I377" s="433" t="s">
        <v>49</v>
      </c>
      <c r="J377" s="433" t="s">
        <v>49</v>
      </c>
      <c r="K377" s="433" t="s">
        <v>49</v>
      </c>
      <c r="L377" s="433" t="s">
        <v>49</v>
      </c>
      <c r="M377" s="433" t="s">
        <v>49</v>
      </c>
      <c r="N377" s="433" t="s">
        <v>49</v>
      </c>
      <c r="O377" s="345"/>
      <c r="P377" s="345" t="str">
        <f t="shared" si="36"/>
        <v>Number of early school leavers from primary education</v>
      </c>
      <c r="R377" s="345"/>
      <c r="S377" s="433">
        <f t="shared" si="35"/>
        <v>1</v>
      </c>
      <c r="T377" s="361" t="s">
        <v>245</v>
      </c>
      <c r="U377" s="361" t="s">
        <v>245</v>
      </c>
      <c r="V377" s="344" t="s">
        <v>2589</v>
      </c>
      <c r="W377" s="433" t="s">
        <v>84</v>
      </c>
      <c r="X377" s="433" t="s">
        <v>56</v>
      </c>
      <c r="Y377" s="361">
        <v>2019</v>
      </c>
      <c r="Z377" s="361" t="s">
        <v>1762</v>
      </c>
      <c r="AA377" s="344" t="s">
        <v>2915</v>
      </c>
      <c r="AB377" s="361" t="str">
        <f t="shared" si="37"/>
        <v/>
      </c>
      <c r="AD377" s="433" t="s">
        <v>843</v>
      </c>
      <c r="AE377" s="433" t="s">
        <v>709</v>
      </c>
      <c r="AF377" s="433" t="s">
        <v>59</v>
      </c>
      <c r="AG377" s="361" t="s">
        <v>62</v>
      </c>
      <c r="AH377" s="361" t="s">
        <v>49</v>
      </c>
      <c r="AI377" s="361" t="s">
        <v>49</v>
      </c>
      <c r="AJ377" s="361" t="s">
        <v>49</v>
      </c>
      <c r="AK377" s="361" t="s">
        <v>117</v>
      </c>
      <c r="AL377" s="361" t="s">
        <v>117</v>
      </c>
      <c r="AM377" s="361" t="s">
        <v>117</v>
      </c>
      <c r="AN377" s="361" t="s">
        <v>117</v>
      </c>
      <c r="AO377" s="361" t="s">
        <v>117</v>
      </c>
      <c r="AP377" s="361" t="s">
        <v>117</v>
      </c>
      <c r="AQ377" s="361" t="s">
        <v>117</v>
      </c>
      <c r="AR377" s="361" t="s">
        <v>117</v>
      </c>
      <c r="AS377" s="361" t="s">
        <v>117</v>
      </c>
      <c r="AT377" s="361" t="s">
        <v>117</v>
      </c>
      <c r="AU377" s="361" t="s">
        <v>117</v>
      </c>
      <c r="AV377" s="361" t="s">
        <v>117</v>
      </c>
      <c r="AW377" s="361" t="s">
        <v>63</v>
      </c>
      <c r="AX377" s="361" t="str">
        <f t="shared" si="38"/>
        <v xml:space="preserve">SEX, AGE, RESIDENCE, WEALTH, </v>
      </c>
      <c r="AZ377" s="344" t="e">
        <f>INDEX('Standard Outcome Indicators'!$C$2:$C$900,MATCH(AY377,'Standard Outcome Indicators'!$B$2:$B$708,0))</f>
        <v>#N/A</v>
      </c>
      <c r="BA377" s="344" t="e">
        <f>INDEX('Standard Outcome Indicators'!$F$2:$F$900,MATCH(AY377,'Standard Outcome Indicators'!$B$2:$B$708,0))</f>
        <v>#N/A</v>
      </c>
      <c r="BB377" s="344" t="e">
        <f>INDEX('Standard Outcome Indicators'!$H$2:$H$900,MATCH(AY377,'Standard Outcome Indicators'!$B$2:$B$708,0))</f>
        <v>#N/A</v>
      </c>
      <c r="BC377" s="344" t="e">
        <f>INDEX('Standard Outcome Indicators'!$Q$2:$Q$900,MATCH(AY377,'Standard Outcome Indicators'!$B$2:$B$708,0))</f>
        <v>#N/A</v>
      </c>
      <c r="BD377" s="344" t="e">
        <f>INDEX('Standard Outcome Indicators'!$R$2:$R$900,MATCH(AY377,'Standard Outcome Indicators'!$B$2:$B$708,0))</f>
        <v>#N/A</v>
      </c>
      <c r="BE377" s="344" t="e">
        <f>INDEX('Standard Outcome Indicators'!$S$2:$S$900,MATCH(AY377,'Standard Outcome Indicators'!$B$2:$B$708,0))</f>
        <v>#N/A</v>
      </c>
      <c r="BF377" s="344" t="e">
        <f>INDEX('Standard Outcome Indicators'!$T$2:$T$900,MATCH(AY377,'Standard Outcome Indicators'!$B$2:$B$708,0))</f>
        <v>#N/A</v>
      </c>
      <c r="BG377" s="344" t="e">
        <f>INDEX('Standard Outcome Indicators'!$U$2:$U$900,MATCH(AY377,'Standard Outcome Indicators'!$B$2:$B$708,0))</f>
        <v>#N/A</v>
      </c>
    </row>
    <row r="378" spans="1:59" ht="60.75">
      <c r="A378" s="392" t="s">
        <v>2587</v>
      </c>
      <c r="B378" s="396" t="s">
        <v>2783</v>
      </c>
      <c r="C378" s="373" t="s">
        <v>716</v>
      </c>
      <c r="D378" s="445" t="s">
        <v>2916</v>
      </c>
      <c r="E378" s="345" t="s">
        <v>717</v>
      </c>
      <c r="F378" s="434" t="s">
        <v>59</v>
      </c>
      <c r="G378" s="434" t="s">
        <v>59</v>
      </c>
      <c r="H378" s="434" t="str">
        <f>INDEX('Dashboard Indicators'!$O$2:$O$900,MATCH(C378,'Dashboard Indicators'!$I$2:$I$900,0))</f>
        <v>Yes</v>
      </c>
      <c r="I378" s="433" t="s">
        <v>49</v>
      </c>
      <c r="J378" s="433" t="s">
        <v>49</v>
      </c>
      <c r="K378" s="433" t="s">
        <v>49</v>
      </c>
      <c r="L378" s="433" t="s">
        <v>62</v>
      </c>
      <c r="M378" s="433" t="s">
        <v>49</v>
      </c>
      <c r="N378" s="433" t="s">
        <v>49</v>
      </c>
      <c r="O378" s="372" t="s">
        <v>2917</v>
      </c>
      <c r="P378" s="345" t="str">
        <f t="shared" si="36"/>
        <v>Percentage of primary, lower secondary and upper secondary schools with access to adapted infrastructure and materials for students with disabilities - SDG 4.a.1</v>
      </c>
      <c r="Q378" s="345" t="s">
        <v>2918</v>
      </c>
      <c r="R378" s="345"/>
      <c r="S378" s="433">
        <f t="shared" si="35"/>
        <v>2</v>
      </c>
      <c r="T378" s="361" t="s">
        <v>2001</v>
      </c>
      <c r="U378" s="361" t="s">
        <v>245</v>
      </c>
      <c r="V378" s="344" t="s">
        <v>2002</v>
      </c>
      <c r="W378" s="433" t="s">
        <v>720</v>
      </c>
      <c r="X378" s="433" t="s">
        <v>56</v>
      </c>
      <c r="Y378" s="361">
        <v>2022</v>
      </c>
      <c r="Z378" s="361" t="s">
        <v>2342</v>
      </c>
      <c r="AA378" s="344" t="s">
        <v>2919</v>
      </c>
      <c r="AB378" s="361" t="str">
        <f t="shared" si="37"/>
        <v>4.a.1</v>
      </c>
      <c r="AD378" s="433" t="s">
        <v>53</v>
      </c>
      <c r="AE378" s="433" t="s">
        <v>719</v>
      </c>
      <c r="AF378" s="433" t="s">
        <v>53</v>
      </c>
      <c r="AG378" s="361" t="s">
        <v>49</v>
      </c>
      <c r="AH378" s="361" t="s">
        <v>49</v>
      </c>
      <c r="AI378" s="361" t="s">
        <v>49</v>
      </c>
      <c r="AJ378" s="361" t="s">
        <v>49</v>
      </c>
      <c r="AK378" s="361" t="s">
        <v>117</v>
      </c>
      <c r="AL378" s="361" t="s">
        <v>117</v>
      </c>
      <c r="AM378" s="361" t="s">
        <v>117</v>
      </c>
      <c r="AN378" s="361" t="s">
        <v>62</v>
      </c>
      <c r="AO378" s="361" t="s">
        <v>117</v>
      </c>
      <c r="AP378" s="361" t="s">
        <v>117</v>
      </c>
      <c r="AQ378" s="361" t="s">
        <v>117</v>
      </c>
      <c r="AR378" s="361" t="s">
        <v>117</v>
      </c>
      <c r="AS378" s="361" t="s">
        <v>117</v>
      </c>
      <c r="AT378" s="361" t="s">
        <v>117</v>
      </c>
      <c r="AU378" s="361" t="s">
        <v>117</v>
      </c>
      <c r="AV378" s="361" t="s">
        <v>117</v>
      </c>
      <c r="AW378" s="361" t="s">
        <v>80</v>
      </c>
      <c r="AX378" s="361" t="str">
        <f t="shared" si="38"/>
        <v xml:space="preserve">SEX, AGE, RESIDENCE, WEALTH, EDUCATION LEVEL,    </v>
      </c>
      <c r="AZ378" s="344" t="e">
        <f>INDEX('Standard Outcome Indicators'!$C$2:$C$900,MATCH(AY378,'Standard Outcome Indicators'!$B$2:$B$708,0))</f>
        <v>#N/A</v>
      </c>
      <c r="BA378" s="344" t="e">
        <f>INDEX('Standard Outcome Indicators'!$F$2:$F$900,MATCH(AY378,'Standard Outcome Indicators'!$B$2:$B$708,0))</f>
        <v>#N/A</v>
      </c>
      <c r="BB378" s="344" t="e">
        <f>INDEX('Standard Outcome Indicators'!$H$2:$H$900,MATCH(AY378,'Standard Outcome Indicators'!$B$2:$B$708,0))</f>
        <v>#N/A</v>
      </c>
      <c r="BC378" s="344" t="e">
        <f>INDEX('Standard Outcome Indicators'!$Q$2:$Q$900,MATCH(AY378,'Standard Outcome Indicators'!$B$2:$B$708,0))</f>
        <v>#N/A</v>
      </c>
      <c r="BD378" s="344" t="e">
        <f>INDEX('Standard Outcome Indicators'!$R$2:$R$900,MATCH(AY378,'Standard Outcome Indicators'!$B$2:$B$708,0))</f>
        <v>#N/A</v>
      </c>
      <c r="BE378" s="344" t="e">
        <f>INDEX('Standard Outcome Indicators'!$S$2:$S$900,MATCH(AY378,'Standard Outcome Indicators'!$B$2:$B$708,0))</f>
        <v>#N/A</v>
      </c>
      <c r="BF378" s="344" t="e">
        <f>INDEX('Standard Outcome Indicators'!$T$2:$T$900,MATCH(AY378,'Standard Outcome Indicators'!$B$2:$B$708,0))</f>
        <v>#N/A</v>
      </c>
      <c r="BG378" s="344" t="e">
        <f>INDEX('Standard Outcome Indicators'!$U$2:$U$900,MATCH(AY378,'Standard Outcome Indicators'!$B$2:$B$708,0))</f>
        <v>#N/A</v>
      </c>
    </row>
    <row r="379" spans="1:59" ht="60.75">
      <c r="A379" s="392" t="s">
        <v>2587</v>
      </c>
      <c r="B379" s="396" t="s">
        <v>2783</v>
      </c>
      <c r="C379" s="373" t="s">
        <v>722</v>
      </c>
      <c r="D379" s="445" t="s">
        <v>2920</v>
      </c>
      <c r="E379" s="345" t="s">
        <v>717</v>
      </c>
      <c r="F379" s="434" t="s">
        <v>59</v>
      </c>
      <c r="G379" s="434" t="s">
        <v>59</v>
      </c>
      <c r="H379" s="434" t="str">
        <f>INDEX('Dashboard Indicators'!$O$2:$O$900,MATCH(C379,'Dashboard Indicators'!$I$2:$I$900,0))</f>
        <v>Yes</v>
      </c>
      <c r="I379" s="433" t="s">
        <v>49</v>
      </c>
      <c r="J379" s="433" t="s">
        <v>49</v>
      </c>
      <c r="K379" s="433" t="s">
        <v>49</v>
      </c>
      <c r="L379" s="433" t="s">
        <v>62</v>
      </c>
      <c r="M379" s="433" t="s">
        <v>49</v>
      </c>
      <c r="N379" s="433" t="s">
        <v>49</v>
      </c>
      <c r="O379" s="372" t="s">
        <v>2921</v>
      </c>
      <c r="P379" s="345" t="str">
        <f t="shared" si="36"/>
        <v>Percentage of primary, lower secondary and upper secondary schools with access to adapted infrastructure and materials for students with disabilities - SDG 4.a.1</v>
      </c>
      <c r="Q379" s="345" t="s">
        <v>2918</v>
      </c>
      <c r="R379" s="345"/>
      <c r="S379" s="433">
        <f t="shared" si="35"/>
        <v>2</v>
      </c>
      <c r="T379" s="361" t="s">
        <v>2001</v>
      </c>
      <c r="U379" s="361" t="s">
        <v>245</v>
      </c>
      <c r="V379" s="344" t="s">
        <v>2002</v>
      </c>
      <c r="W379" s="433" t="s">
        <v>720</v>
      </c>
      <c r="X379" s="433" t="s">
        <v>56</v>
      </c>
      <c r="Y379" s="361">
        <v>2022</v>
      </c>
      <c r="Z379" s="361" t="s">
        <v>2342</v>
      </c>
      <c r="AA379" s="344" t="s">
        <v>2919</v>
      </c>
      <c r="AB379" s="361" t="str">
        <f t="shared" si="37"/>
        <v>4.a.1</v>
      </c>
      <c r="AD379" s="433" t="s">
        <v>53</v>
      </c>
      <c r="AE379" s="433" t="s">
        <v>719</v>
      </c>
      <c r="AF379" s="433" t="s">
        <v>53</v>
      </c>
      <c r="AG379" s="361" t="s">
        <v>49</v>
      </c>
      <c r="AH379" s="361" t="s">
        <v>49</v>
      </c>
      <c r="AI379" s="361" t="s">
        <v>49</v>
      </c>
      <c r="AJ379" s="361" t="s">
        <v>49</v>
      </c>
      <c r="AK379" s="361" t="s">
        <v>117</v>
      </c>
      <c r="AL379" s="361" t="s">
        <v>117</v>
      </c>
      <c r="AM379" s="361" t="s">
        <v>117</v>
      </c>
      <c r="AN379" s="361" t="s">
        <v>62</v>
      </c>
      <c r="AO379" s="361" t="s">
        <v>117</v>
      </c>
      <c r="AP379" s="361" t="s">
        <v>117</v>
      </c>
      <c r="AQ379" s="361" t="s">
        <v>117</v>
      </c>
      <c r="AR379" s="361" t="s">
        <v>117</v>
      </c>
      <c r="AS379" s="361" t="s">
        <v>117</v>
      </c>
      <c r="AT379" s="361" t="s">
        <v>117</v>
      </c>
      <c r="AU379" s="361" t="s">
        <v>117</v>
      </c>
      <c r="AV379" s="361" t="s">
        <v>117</v>
      </c>
      <c r="AW379" s="361" t="s">
        <v>80</v>
      </c>
      <c r="AX379" s="361" t="str">
        <f t="shared" si="38"/>
        <v xml:space="preserve">SEX, AGE, RESIDENCE, WEALTH, EDUCATION LEVEL,    </v>
      </c>
      <c r="AZ379" s="344" t="e">
        <f>INDEX('Standard Outcome Indicators'!$C$2:$C$900,MATCH(AY379,'Standard Outcome Indicators'!$B$2:$B$708,0))</f>
        <v>#N/A</v>
      </c>
      <c r="BA379" s="344" t="e">
        <f>INDEX('Standard Outcome Indicators'!$F$2:$F$900,MATCH(AY379,'Standard Outcome Indicators'!$B$2:$B$708,0))</f>
        <v>#N/A</v>
      </c>
      <c r="BB379" s="344" t="e">
        <f>INDEX('Standard Outcome Indicators'!$H$2:$H$900,MATCH(AY379,'Standard Outcome Indicators'!$B$2:$B$708,0))</f>
        <v>#N/A</v>
      </c>
      <c r="BC379" s="344" t="e">
        <f>INDEX('Standard Outcome Indicators'!$Q$2:$Q$900,MATCH(AY379,'Standard Outcome Indicators'!$B$2:$B$708,0))</f>
        <v>#N/A</v>
      </c>
      <c r="BD379" s="344" t="e">
        <f>INDEX('Standard Outcome Indicators'!$R$2:$R$900,MATCH(AY379,'Standard Outcome Indicators'!$B$2:$B$708,0))</f>
        <v>#N/A</v>
      </c>
      <c r="BE379" s="344" t="e">
        <f>INDEX('Standard Outcome Indicators'!$S$2:$S$900,MATCH(AY379,'Standard Outcome Indicators'!$B$2:$B$708,0))</f>
        <v>#N/A</v>
      </c>
      <c r="BF379" s="344" t="e">
        <f>INDEX('Standard Outcome Indicators'!$T$2:$T$900,MATCH(AY379,'Standard Outcome Indicators'!$B$2:$B$708,0))</f>
        <v>#N/A</v>
      </c>
      <c r="BG379" s="344" t="e">
        <f>INDEX('Standard Outcome Indicators'!$U$2:$U$900,MATCH(AY379,'Standard Outcome Indicators'!$B$2:$B$708,0))</f>
        <v>#N/A</v>
      </c>
    </row>
    <row r="380" spans="1:59" ht="60.75">
      <c r="A380" s="392" t="s">
        <v>2587</v>
      </c>
      <c r="B380" s="396" t="s">
        <v>2783</v>
      </c>
      <c r="C380" s="373" t="s">
        <v>2922</v>
      </c>
      <c r="D380" s="445" t="s">
        <v>2923</v>
      </c>
      <c r="E380" s="368" t="s">
        <v>2924</v>
      </c>
      <c r="F380" s="434" t="s">
        <v>59</v>
      </c>
      <c r="G380" s="434" t="str">
        <f>INDEX('Dashboard Indicators'!$P$2:$P$900,MATCH(C380,'Dashboard Indicators'!$I$2:$I$900,0))</f>
        <v>Yes</v>
      </c>
      <c r="H380" s="434" t="s">
        <v>59</v>
      </c>
      <c r="I380" s="433" t="s">
        <v>49</v>
      </c>
      <c r="J380" s="433" t="s">
        <v>49</v>
      </c>
      <c r="K380" s="433" t="s">
        <v>49</v>
      </c>
      <c r="L380" s="433" t="s">
        <v>62</v>
      </c>
      <c r="M380" s="433" t="s">
        <v>49</v>
      </c>
      <c r="N380" s="433" t="s">
        <v>49</v>
      </c>
      <c r="O380" s="372" t="s">
        <v>2925</v>
      </c>
      <c r="P380" s="345" t="str">
        <f t="shared" si="36"/>
        <v>Percentage of primary, lower secondary and upper secondary schools with access to adapted infrastructure and materials for students with disabilities - SDG 4.a.1</v>
      </c>
      <c r="Q380" s="345" t="s">
        <v>2918</v>
      </c>
      <c r="R380" s="345"/>
      <c r="S380" s="433">
        <f t="shared" si="35"/>
        <v>2</v>
      </c>
      <c r="T380" s="361" t="s">
        <v>2001</v>
      </c>
      <c r="U380" s="361" t="s">
        <v>63</v>
      </c>
      <c r="V380" s="344" t="s">
        <v>2002</v>
      </c>
      <c r="W380" s="433" t="s">
        <v>63</v>
      </c>
      <c r="X380" s="433" t="s">
        <v>63</v>
      </c>
      <c r="Y380" s="361">
        <v>2022</v>
      </c>
      <c r="Z380" s="361" t="s">
        <v>2342</v>
      </c>
      <c r="AA380" s="344" t="s">
        <v>2919</v>
      </c>
      <c r="AB380" s="361" t="str">
        <f t="shared" si="37"/>
        <v>4.a.1</v>
      </c>
      <c r="AC380" s="433" t="s">
        <v>63</v>
      </c>
      <c r="AD380" s="433" t="s">
        <v>63</v>
      </c>
      <c r="AE380" s="433" t="s">
        <v>63</v>
      </c>
      <c r="AF380" s="433" t="s">
        <v>63</v>
      </c>
      <c r="AG380" s="361" t="s">
        <v>49</v>
      </c>
      <c r="AH380" s="361" t="s">
        <v>49</v>
      </c>
      <c r="AI380" s="361" t="s">
        <v>49</v>
      </c>
      <c r="AJ380" s="361" t="s">
        <v>49</v>
      </c>
      <c r="AK380" s="361" t="s">
        <v>63</v>
      </c>
      <c r="AL380" s="361" t="s">
        <v>63</v>
      </c>
      <c r="AM380" s="361" t="s">
        <v>63</v>
      </c>
      <c r="AN380" s="361" t="s">
        <v>63</v>
      </c>
      <c r="AO380" s="361" t="s">
        <v>63</v>
      </c>
      <c r="AP380" s="361" t="s">
        <v>63</v>
      </c>
      <c r="AQ380" s="361" t="s">
        <v>63</v>
      </c>
      <c r="AR380" s="361" t="s">
        <v>63</v>
      </c>
      <c r="AS380" s="361" t="s">
        <v>63</v>
      </c>
      <c r="AT380" s="361" t="s">
        <v>63</v>
      </c>
      <c r="AU380" s="361" t="s">
        <v>63</v>
      </c>
      <c r="AV380" s="361" t="s">
        <v>63</v>
      </c>
      <c r="AW380" s="361" t="s">
        <v>63</v>
      </c>
      <c r="AX380" s="361" t="str">
        <f t="shared" si="38"/>
        <v xml:space="preserve">SEX, AGE, RESIDENCE, WEALTH, </v>
      </c>
      <c r="AZ380" s="344" t="e">
        <f>INDEX('Standard Outcome Indicators'!$C$2:$C$900,MATCH(AY380,'Standard Outcome Indicators'!$B$2:$B$708,0))</f>
        <v>#N/A</v>
      </c>
      <c r="BA380" s="344" t="e">
        <f>INDEX('Standard Outcome Indicators'!$F$2:$F$900,MATCH(AY380,'Standard Outcome Indicators'!$B$2:$B$708,0))</f>
        <v>#N/A</v>
      </c>
      <c r="BB380" s="344" t="e">
        <f>INDEX('Standard Outcome Indicators'!$H$2:$H$900,MATCH(AY380,'Standard Outcome Indicators'!$B$2:$B$708,0))</f>
        <v>#N/A</v>
      </c>
      <c r="BC380" s="344" t="e">
        <f>INDEX('Standard Outcome Indicators'!$Q$2:$Q$900,MATCH(AY380,'Standard Outcome Indicators'!$B$2:$B$708,0))</f>
        <v>#N/A</v>
      </c>
      <c r="BD380" s="344" t="e">
        <f>INDEX('Standard Outcome Indicators'!$R$2:$R$900,MATCH(AY380,'Standard Outcome Indicators'!$B$2:$B$708,0))</f>
        <v>#N/A</v>
      </c>
      <c r="BE380" s="344" t="e">
        <f>INDEX('Standard Outcome Indicators'!$S$2:$S$900,MATCH(AY380,'Standard Outcome Indicators'!$B$2:$B$708,0))</f>
        <v>#N/A</v>
      </c>
      <c r="BF380" s="344" t="e">
        <f>INDEX('Standard Outcome Indicators'!$T$2:$T$900,MATCH(AY380,'Standard Outcome Indicators'!$B$2:$B$708,0))</f>
        <v>#N/A</v>
      </c>
      <c r="BG380" s="344" t="e">
        <f>INDEX('Standard Outcome Indicators'!$U$2:$U$900,MATCH(AY380,'Standard Outcome Indicators'!$B$2:$B$708,0))</f>
        <v>#N/A</v>
      </c>
    </row>
    <row r="381" spans="1:59" ht="45.75">
      <c r="A381" s="392" t="s">
        <v>2587</v>
      </c>
      <c r="B381" s="396" t="s">
        <v>2783</v>
      </c>
      <c r="C381" s="346" t="s">
        <v>760</v>
      </c>
      <c r="D381" s="445" t="s">
        <v>2926</v>
      </c>
      <c r="E381" s="345" t="s">
        <v>761</v>
      </c>
      <c r="F381" s="433" t="s">
        <v>59</v>
      </c>
      <c r="G381" s="433"/>
      <c r="H381" s="433"/>
      <c r="I381" s="433" t="s">
        <v>49</v>
      </c>
      <c r="J381" s="433" t="s">
        <v>49</v>
      </c>
      <c r="K381" s="433" t="s">
        <v>49</v>
      </c>
      <c r="L381" s="433" t="s">
        <v>49</v>
      </c>
      <c r="M381" s="433" t="s">
        <v>49</v>
      </c>
      <c r="N381" s="433" t="s">
        <v>49</v>
      </c>
      <c r="O381" s="345"/>
      <c r="P381" s="345" t="str">
        <f t="shared" si="36"/>
        <v>Percentage of schools with basic hygiene, sanitation and drinking water services - SDG 4.a.1</v>
      </c>
      <c r="Q381" s="345" t="s">
        <v>2927</v>
      </c>
      <c r="R381" s="345"/>
      <c r="S381" s="433">
        <f t="shared" si="35"/>
        <v>2</v>
      </c>
      <c r="T381" s="361" t="s">
        <v>1372</v>
      </c>
      <c r="U381" s="361" t="s">
        <v>527</v>
      </c>
      <c r="V381" s="344" t="s">
        <v>2928</v>
      </c>
      <c r="W381" s="433" t="s">
        <v>84</v>
      </c>
      <c r="X381" s="433" t="s">
        <v>56</v>
      </c>
      <c r="Y381" s="361">
        <v>2021</v>
      </c>
      <c r="Z381" s="361" t="s">
        <v>2320</v>
      </c>
      <c r="AA381" s="344" t="s">
        <v>2929</v>
      </c>
      <c r="AB381" s="361" t="str">
        <f t="shared" si="37"/>
        <v>4.a.1</v>
      </c>
      <c r="AD381" s="433" t="s">
        <v>762</v>
      </c>
      <c r="AE381" s="433" t="s">
        <v>763</v>
      </c>
      <c r="AF381" s="433" t="s">
        <v>59</v>
      </c>
      <c r="AG381" s="361" t="s">
        <v>49</v>
      </c>
      <c r="AH381" s="361" t="s">
        <v>49</v>
      </c>
      <c r="AI381" s="361" t="s">
        <v>62</v>
      </c>
      <c r="AJ381" s="361" t="s">
        <v>49</v>
      </c>
      <c r="AK381" s="361" t="s">
        <v>117</v>
      </c>
      <c r="AL381" s="361" t="s">
        <v>117</v>
      </c>
      <c r="AM381" s="361" t="s">
        <v>117</v>
      </c>
      <c r="AN381" s="361" t="s">
        <v>117</v>
      </c>
      <c r="AO381" s="361" t="s">
        <v>117</v>
      </c>
      <c r="AP381" s="361" t="s">
        <v>117</v>
      </c>
      <c r="AQ381" s="361" t="s">
        <v>117</v>
      </c>
      <c r="AR381" s="361" t="s">
        <v>117</v>
      </c>
      <c r="AS381" s="361" t="s">
        <v>117</v>
      </c>
      <c r="AT381" s="361" t="s">
        <v>117</v>
      </c>
      <c r="AU381" s="361" t="s">
        <v>117</v>
      </c>
      <c r="AV381" s="361" t="s">
        <v>117</v>
      </c>
      <c r="AW381" s="361" t="s">
        <v>765</v>
      </c>
      <c r="AX381" s="361" t="str">
        <f t="shared" si="38"/>
        <v>SEX, AGE, RESIDENCE, WEALTH, TYPE OF SERVICES</v>
      </c>
      <c r="AY381" s="344" t="s">
        <v>2930</v>
      </c>
      <c r="AZ381" s="344" t="str">
        <f>INDEX('Standard Outcome Indicators'!$C$2:$C$900,MATCH(AY381,'Standard Outcome Indicators'!$B$2:$B$708,0))</f>
        <v>Proportion of schools with basic WASH services</v>
      </c>
      <c r="BA381" s="344" t="str">
        <f>INDEX('Standard Outcome Indicators'!$F$2:$F$900,MATCH(AY381,'Standard Outcome Indicators'!$B$2:$B$708,0))</f>
        <v>Safe and Clean Environment</v>
      </c>
      <c r="BB381" s="344" t="str">
        <f>INDEX('Standard Outcome Indicators'!$H$2:$H$900,MATCH(AY381,'Standard Outcome Indicators'!$B$2:$B$708,0))</f>
        <v>Safe and equitable water, sanitation and hygiene services and practices</v>
      </c>
      <c r="BC381" s="344" t="str">
        <f>INDEX('Standard Outcome Indicators'!$Q$2:$Q$900,MATCH(AY381,'Standard Outcome Indicators'!$B$2:$B$708,0))</f>
        <v>None</v>
      </c>
      <c r="BD381" s="344" t="str">
        <f>INDEX('Standard Outcome Indicators'!$R$2:$R$900,MATCH(AY381,'Standard Outcome Indicators'!$B$2:$B$708,0))</f>
        <v>WASH-Institutions</v>
      </c>
      <c r="BE381" s="344" t="str">
        <f>INDEX('Standard Outcome Indicators'!$S$2:$S$900,MATCH(AY381,'Standard Outcome Indicators'!$B$2:$B$708,0))</f>
        <v>Niall Boot</v>
      </c>
      <c r="BF381" s="344" t="str">
        <f>INDEX('Standard Outcome Indicators'!$T$2:$T$900,MATCH(AY381,'Standard Outcome Indicators'!$B$2:$B$708,0))</f>
        <v> </v>
      </c>
      <c r="BG381" s="344" t="str">
        <f>INDEX('Standard Outcome Indicators'!$U$2:$U$900,MATCH(AY381,'Standard Outcome Indicators'!$B$2:$B$708,0))</f>
        <v>2.3.7.4: WASH in health care facilities and learning environments</v>
      </c>
    </row>
    <row r="382" spans="1:59" ht="45.75">
      <c r="A382" s="392" t="s">
        <v>2587</v>
      </c>
      <c r="B382" s="396" t="s">
        <v>2783</v>
      </c>
      <c r="C382" s="348" t="s">
        <v>767</v>
      </c>
      <c r="D382" s="445" t="s">
        <v>2931</v>
      </c>
      <c r="E382" s="345" t="s">
        <v>768</v>
      </c>
      <c r="F382" s="433" t="s">
        <v>59</v>
      </c>
      <c r="G382" s="433"/>
      <c r="H382" s="433"/>
      <c r="I382" s="433" t="s">
        <v>49</v>
      </c>
      <c r="J382" s="433" t="s">
        <v>49</v>
      </c>
      <c r="K382" s="433" t="s">
        <v>49</v>
      </c>
      <c r="L382" s="433" t="s">
        <v>49</v>
      </c>
      <c r="M382" s="433" t="s">
        <v>49</v>
      </c>
      <c r="N382" s="433" t="s">
        <v>49</v>
      </c>
      <c r="O382" s="345"/>
      <c r="P382" s="345" t="str">
        <f t="shared" si="36"/>
        <v>Percentage of schools with basic hygiene, sanitation and drinking water services - SDG 4.a.1</v>
      </c>
      <c r="Q382" s="345" t="s">
        <v>2927</v>
      </c>
      <c r="R382" s="345"/>
      <c r="S382" s="433">
        <f t="shared" si="35"/>
        <v>2</v>
      </c>
      <c r="T382" s="361" t="s">
        <v>1372</v>
      </c>
      <c r="U382" s="361" t="s">
        <v>527</v>
      </c>
      <c r="V382" s="344" t="s">
        <v>2932</v>
      </c>
      <c r="W382" s="433" t="s">
        <v>84</v>
      </c>
      <c r="X382" s="433" t="s">
        <v>56</v>
      </c>
      <c r="Y382" s="361">
        <v>2021</v>
      </c>
      <c r="Z382" s="361" t="s">
        <v>1780</v>
      </c>
      <c r="AA382" s="344" t="s">
        <v>2933</v>
      </c>
      <c r="AB382" s="361" t="str">
        <f t="shared" si="37"/>
        <v>4.a.1</v>
      </c>
      <c r="AD382" s="433" t="s">
        <v>762</v>
      </c>
      <c r="AE382" s="433" t="s">
        <v>763</v>
      </c>
      <c r="AF382" s="433" t="s">
        <v>59</v>
      </c>
      <c r="AG382" s="361" t="s">
        <v>49</v>
      </c>
      <c r="AH382" s="361" t="s">
        <v>49</v>
      </c>
      <c r="AI382" s="361" t="s">
        <v>62</v>
      </c>
      <c r="AJ382" s="361" t="s">
        <v>49</v>
      </c>
      <c r="AK382" s="361" t="s">
        <v>117</v>
      </c>
      <c r="AL382" s="361" t="s">
        <v>117</v>
      </c>
      <c r="AM382" s="361" t="s">
        <v>117</v>
      </c>
      <c r="AN382" s="361" t="s">
        <v>117</v>
      </c>
      <c r="AO382" s="361" t="s">
        <v>117</v>
      </c>
      <c r="AP382" s="361" t="s">
        <v>117</v>
      </c>
      <c r="AQ382" s="361" t="s">
        <v>117</v>
      </c>
      <c r="AR382" s="361" t="s">
        <v>117</v>
      </c>
      <c r="AS382" s="361" t="s">
        <v>117</v>
      </c>
      <c r="AT382" s="361" t="s">
        <v>117</v>
      </c>
      <c r="AU382" s="361" t="s">
        <v>117</v>
      </c>
      <c r="AV382" s="361" t="s">
        <v>117</v>
      </c>
      <c r="AW382" s="361" t="s">
        <v>765</v>
      </c>
      <c r="AX382" s="361" t="str">
        <f t="shared" si="38"/>
        <v>SEX, AGE, RESIDENCE, WEALTH, TYPE OF SERVICES</v>
      </c>
      <c r="AY382" s="344" t="s">
        <v>2930</v>
      </c>
      <c r="AZ382" s="344" t="str">
        <f>INDEX('Standard Outcome Indicators'!$C$2:$C$900,MATCH(AY382,'Standard Outcome Indicators'!$B$2:$B$708,0))</f>
        <v>Proportion of schools with basic WASH services</v>
      </c>
      <c r="BA382" s="344" t="str">
        <f>INDEX('Standard Outcome Indicators'!$F$2:$F$900,MATCH(AY382,'Standard Outcome Indicators'!$B$2:$B$708,0))</f>
        <v>Safe and Clean Environment</v>
      </c>
      <c r="BB382" s="344" t="str">
        <f>INDEX('Standard Outcome Indicators'!$H$2:$H$900,MATCH(AY382,'Standard Outcome Indicators'!$B$2:$B$708,0))</f>
        <v>Safe and equitable water, sanitation and hygiene services and practices</v>
      </c>
      <c r="BC382" s="344" t="str">
        <f>INDEX('Standard Outcome Indicators'!$Q$2:$Q$900,MATCH(AY382,'Standard Outcome Indicators'!$B$2:$B$708,0))</f>
        <v>None</v>
      </c>
      <c r="BD382" s="344" t="str">
        <f>INDEX('Standard Outcome Indicators'!$R$2:$R$900,MATCH(AY382,'Standard Outcome Indicators'!$B$2:$B$708,0))</f>
        <v>WASH-Institutions</v>
      </c>
      <c r="BE382" s="344" t="str">
        <f>INDEX('Standard Outcome Indicators'!$S$2:$S$900,MATCH(AY382,'Standard Outcome Indicators'!$B$2:$B$708,0))</f>
        <v>Niall Boot</v>
      </c>
      <c r="BF382" s="344" t="str">
        <f>INDEX('Standard Outcome Indicators'!$T$2:$T$900,MATCH(AY382,'Standard Outcome Indicators'!$B$2:$B$708,0))</f>
        <v> </v>
      </c>
      <c r="BG382" s="344" t="str">
        <f>INDEX('Standard Outcome Indicators'!$U$2:$U$900,MATCH(AY382,'Standard Outcome Indicators'!$B$2:$B$708,0))</f>
        <v>2.3.7.4: WASH in health care facilities and learning environments</v>
      </c>
    </row>
    <row r="383" spans="1:59" ht="45.75">
      <c r="A383" s="392" t="s">
        <v>2587</v>
      </c>
      <c r="B383" s="396" t="s">
        <v>2783</v>
      </c>
      <c r="C383" s="348" t="s">
        <v>770</v>
      </c>
      <c r="D383" s="445" t="s">
        <v>2934</v>
      </c>
      <c r="E383" s="345" t="s">
        <v>771</v>
      </c>
      <c r="F383" s="433" t="s">
        <v>59</v>
      </c>
      <c r="G383" s="433"/>
      <c r="H383" s="433"/>
      <c r="I383" s="433" t="s">
        <v>49</v>
      </c>
      <c r="J383" s="433" t="s">
        <v>49</v>
      </c>
      <c r="K383" s="433" t="s">
        <v>49</v>
      </c>
      <c r="L383" s="433" t="s">
        <v>49</v>
      </c>
      <c r="M383" s="433" t="s">
        <v>49</v>
      </c>
      <c r="N383" s="433" t="s">
        <v>49</v>
      </c>
      <c r="O383" s="345"/>
      <c r="P383" s="345" t="str">
        <f t="shared" si="36"/>
        <v>Percentage of schools with basic hygiene, sanitation and drinking water services - SDG 4.a.1</v>
      </c>
      <c r="Q383" s="345" t="s">
        <v>2927</v>
      </c>
      <c r="R383" s="345"/>
      <c r="S383" s="433">
        <f t="shared" si="35"/>
        <v>2</v>
      </c>
      <c r="T383" s="361" t="s">
        <v>1372</v>
      </c>
      <c r="U383" s="361" t="s">
        <v>527</v>
      </c>
      <c r="V383" s="344" t="s">
        <v>2935</v>
      </c>
      <c r="W383" s="433" t="s">
        <v>84</v>
      </c>
      <c r="X383" s="433" t="s">
        <v>56</v>
      </c>
      <c r="Y383" s="361">
        <v>2021</v>
      </c>
      <c r="Z383" s="361">
        <v>60</v>
      </c>
      <c r="AA383" s="344" t="s">
        <v>2936</v>
      </c>
      <c r="AB383" s="361" t="str">
        <f t="shared" si="37"/>
        <v>4.a.1</v>
      </c>
      <c r="AD383" s="433" t="s">
        <v>762</v>
      </c>
      <c r="AE383" s="433" t="s">
        <v>763</v>
      </c>
      <c r="AF383" s="433" t="s">
        <v>59</v>
      </c>
      <c r="AG383" s="361" t="s">
        <v>49</v>
      </c>
      <c r="AH383" s="361" t="s">
        <v>49</v>
      </c>
      <c r="AI383" s="361" t="s">
        <v>62</v>
      </c>
      <c r="AJ383" s="361" t="s">
        <v>49</v>
      </c>
      <c r="AK383" s="361" t="s">
        <v>117</v>
      </c>
      <c r="AL383" s="361" t="s">
        <v>117</v>
      </c>
      <c r="AM383" s="361" t="s">
        <v>117</v>
      </c>
      <c r="AN383" s="361" t="s">
        <v>117</v>
      </c>
      <c r="AO383" s="361" t="s">
        <v>117</v>
      </c>
      <c r="AP383" s="361" t="s">
        <v>117</v>
      </c>
      <c r="AQ383" s="361" t="s">
        <v>117</v>
      </c>
      <c r="AR383" s="361" t="s">
        <v>117</v>
      </c>
      <c r="AS383" s="361" t="s">
        <v>117</v>
      </c>
      <c r="AT383" s="361" t="s">
        <v>117</v>
      </c>
      <c r="AU383" s="361" t="s">
        <v>117</v>
      </c>
      <c r="AV383" s="361" t="s">
        <v>117</v>
      </c>
      <c r="AW383" s="361" t="s">
        <v>765</v>
      </c>
      <c r="AX383" s="361" t="str">
        <f t="shared" si="38"/>
        <v>SEX, AGE, RESIDENCE, WEALTH, TYPE OF SERVICES</v>
      </c>
      <c r="AY383" s="344" t="s">
        <v>2930</v>
      </c>
      <c r="AZ383" s="344" t="str">
        <f>INDEX('Standard Outcome Indicators'!$C$2:$C$900,MATCH(AY383,'Standard Outcome Indicators'!$B$2:$B$708,0))</f>
        <v>Proportion of schools with basic WASH services</v>
      </c>
      <c r="BA383" s="344" t="str">
        <f>INDEX('Standard Outcome Indicators'!$F$2:$F$900,MATCH(AY383,'Standard Outcome Indicators'!$B$2:$B$708,0))</f>
        <v>Safe and Clean Environment</v>
      </c>
      <c r="BB383" s="344" t="str">
        <f>INDEX('Standard Outcome Indicators'!$H$2:$H$900,MATCH(AY383,'Standard Outcome Indicators'!$B$2:$B$708,0))</f>
        <v>Safe and equitable water, sanitation and hygiene services and practices</v>
      </c>
      <c r="BC383" s="344" t="str">
        <f>INDEX('Standard Outcome Indicators'!$Q$2:$Q$900,MATCH(AY383,'Standard Outcome Indicators'!$B$2:$B$708,0))</f>
        <v>None</v>
      </c>
      <c r="BD383" s="344" t="str">
        <f>INDEX('Standard Outcome Indicators'!$R$2:$R$900,MATCH(AY383,'Standard Outcome Indicators'!$B$2:$B$708,0))</f>
        <v>WASH-Institutions</v>
      </c>
      <c r="BE383" s="344" t="str">
        <f>INDEX('Standard Outcome Indicators'!$S$2:$S$900,MATCH(AY383,'Standard Outcome Indicators'!$B$2:$B$708,0))</f>
        <v>Niall Boot</v>
      </c>
      <c r="BF383" s="344" t="str">
        <f>INDEX('Standard Outcome Indicators'!$T$2:$T$900,MATCH(AY383,'Standard Outcome Indicators'!$B$2:$B$708,0))</f>
        <v> </v>
      </c>
      <c r="BG383" s="344" t="str">
        <f>INDEX('Standard Outcome Indicators'!$U$2:$U$900,MATCH(AY383,'Standard Outcome Indicators'!$B$2:$B$708,0))</f>
        <v>2.3.7.4: WASH in health care facilities and learning environments</v>
      </c>
    </row>
    <row r="384" spans="1:59" ht="121.5">
      <c r="A384" s="392" t="s">
        <v>2587</v>
      </c>
      <c r="B384" s="396" t="s">
        <v>2783</v>
      </c>
      <c r="C384" s="346" t="s">
        <v>743</v>
      </c>
      <c r="D384" s="445" t="s">
        <v>2937</v>
      </c>
      <c r="E384" s="345" t="s">
        <v>744</v>
      </c>
      <c r="F384" s="433" t="s">
        <v>59</v>
      </c>
      <c r="G384" s="433"/>
      <c r="H384" s="433"/>
      <c r="I384" s="433" t="s">
        <v>49</v>
      </c>
      <c r="J384" s="433" t="s">
        <v>49</v>
      </c>
      <c r="K384" s="433" t="s">
        <v>49</v>
      </c>
      <c r="L384" s="433" t="s">
        <v>49</v>
      </c>
      <c r="M384" s="433" t="s">
        <v>49</v>
      </c>
      <c r="N384" s="433" t="s">
        <v>49</v>
      </c>
      <c r="O384" s="345"/>
      <c r="P384" s="345" t="str">
        <f t="shared" si="36"/>
        <v>Percentage of primary, lower secondary and upper secondary schools with access to the internet for pedagogical purposes - SDG 4.a.1</v>
      </c>
      <c r="Q384" s="345" t="s">
        <v>2938</v>
      </c>
      <c r="R384" s="345"/>
      <c r="S384" s="433">
        <f t="shared" si="35"/>
        <v>2</v>
      </c>
      <c r="T384" s="361" t="s">
        <v>16</v>
      </c>
      <c r="U384" s="361" t="s">
        <v>245</v>
      </c>
      <c r="V384" s="344" t="s">
        <v>2939</v>
      </c>
      <c r="W384" s="433" t="s">
        <v>720</v>
      </c>
      <c r="X384" s="433" t="s">
        <v>56</v>
      </c>
      <c r="Y384" s="361">
        <v>2022</v>
      </c>
      <c r="Z384" s="361" t="s">
        <v>2371</v>
      </c>
      <c r="AA384" s="344" t="s">
        <v>2940</v>
      </c>
      <c r="AB384" s="361" t="str">
        <f t="shared" si="37"/>
        <v>4.a.1</v>
      </c>
      <c r="AD384" s="433" t="s">
        <v>53</v>
      </c>
      <c r="AE384" s="433" t="s">
        <v>745</v>
      </c>
      <c r="AF384" s="433" t="s">
        <v>59</v>
      </c>
      <c r="AG384" s="361" t="s">
        <v>49</v>
      </c>
      <c r="AH384" s="361" t="s">
        <v>49</v>
      </c>
      <c r="AI384" s="361" t="s">
        <v>49</v>
      </c>
      <c r="AJ384" s="361" t="s">
        <v>49</v>
      </c>
      <c r="AK384" s="361" t="s">
        <v>117</v>
      </c>
      <c r="AL384" s="361" t="s">
        <v>117</v>
      </c>
      <c r="AM384" s="361" t="s">
        <v>117</v>
      </c>
      <c r="AN384" s="361" t="s">
        <v>62</v>
      </c>
      <c r="AO384" s="361" t="s">
        <v>117</v>
      </c>
      <c r="AP384" s="361" t="s">
        <v>117</v>
      </c>
      <c r="AQ384" s="361" t="s">
        <v>117</v>
      </c>
      <c r="AR384" s="361" t="s">
        <v>117</v>
      </c>
      <c r="AS384" s="361" t="s">
        <v>117</v>
      </c>
      <c r="AT384" s="361" t="s">
        <v>117</v>
      </c>
      <c r="AU384" s="361" t="s">
        <v>117</v>
      </c>
      <c r="AV384" s="361" t="s">
        <v>117</v>
      </c>
      <c r="AW384" s="361" t="s">
        <v>109</v>
      </c>
      <c r="AX384" s="361" t="str">
        <f t="shared" si="38"/>
        <v xml:space="preserve">SEX, AGE, RESIDENCE, WEALTH, EDUCATION LEVEL,  </v>
      </c>
      <c r="AZ384" s="344" t="e">
        <f>INDEX('Standard Outcome Indicators'!$C$2:$C$900,MATCH(AY384,'Standard Outcome Indicators'!$B$2:$B$708,0))</f>
        <v>#N/A</v>
      </c>
      <c r="BA384" s="344" t="e">
        <f>INDEX('Standard Outcome Indicators'!$F$2:$F$900,MATCH(AY384,'Standard Outcome Indicators'!$B$2:$B$708,0))</f>
        <v>#N/A</v>
      </c>
      <c r="BB384" s="344" t="e">
        <f>INDEX('Standard Outcome Indicators'!$H$2:$H$900,MATCH(AY384,'Standard Outcome Indicators'!$B$2:$B$708,0))</f>
        <v>#N/A</v>
      </c>
      <c r="BC384" s="344" t="e">
        <f>INDEX('Standard Outcome Indicators'!$Q$2:$Q$900,MATCH(AY384,'Standard Outcome Indicators'!$B$2:$B$708,0))</f>
        <v>#N/A</v>
      </c>
      <c r="BD384" s="344" t="e">
        <f>INDEX('Standard Outcome Indicators'!$R$2:$R$900,MATCH(AY384,'Standard Outcome Indicators'!$B$2:$B$708,0))</f>
        <v>#N/A</v>
      </c>
      <c r="BE384" s="344" t="e">
        <f>INDEX('Standard Outcome Indicators'!$S$2:$S$900,MATCH(AY384,'Standard Outcome Indicators'!$B$2:$B$708,0))</f>
        <v>#N/A</v>
      </c>
      <c r="BF384" s="344" t="e">
        <f>INDEX('Standard Outcome Indicators'!$T$2:$T$900,MATCH(AY384,'Standard Outcome Indicators'!$B$2:$B$708,0))</f>
        <v>#N/A</v>
      </c>
      <c r="BG384" s="344" t="e">
        <f>INDEX('Standard Outcome Indicators'!$U$2:$U$900,MATCH(AY384,'Standard Outcome Indicators'!$B$2:$B$708,0))</f>
        <v>#N/A</v>
      </c>
    </row>
    <row r="385" spans="1:59" ht="121.5">
      <c r="A385" s="392" t="s">
        <v>2587</v>
      </c>
      <c r="B385" s="396" t="s">
        <v>2783</v>
      </c>
      <c r="C385" s="348" t="s">
        <v>747</v>
      </c>
      <c r="D385" s="445" t="s">
        <v>2941</v>
      </c>
      <c r="E385" s="345" t="s">
        <v>744</v>
      </c>
      <c r="F385" s="433" t="s">
        <v>59</v>
      </c>
      <c r="G385" s="433"/>
      <c r="H385" s="433"/>
      <c r="I385" s="433" t="s">
        <v>49</v>
      </c>
      <c r="J385" s="433" t="s">
        <v>49</v>
      </c>
      <c r="K385" s="433" t="s">
        <v>49</v>
      </c>
      <c r="L385" s="433" t="s">
        <v>49</v>
      </c>
      <c r="M385" s="433" t="s">
        <v>49</v>
      </c>
      <c r="N385" s="433" t="s">
        <v>49</v>
      </c>
      <c r="O385" s="345"/>
      <c r="P385" s="345" t="str">
        <f t="shared" si="36"/>
        <v>Percentage of primary, lower secondary and upper secondary schools with access to the internet for pedagogical purposes - SDG 4.a.1</v>
      </c>
      <c r="Q385" s="345" t="s">
        <v>2938</v>
      </c>
      <c r="R385" s="345"/>
      <c r="S385" s="433">
        <f t="shared" si="35"/>
        <v>2</v>
      </c>
      <c r="T385" s="361" t="s">
        <v>16</v>
      </c>
      <c r="U385" s="361" t="s">
        <v>245</v>
      </c>
      <c r="V385" s="344" t="s">
        <v>2939</v>
      </c>
      <c r="W385" s="433" t="s">
        <v>720</v>
      </c>
      <c r="X385" s="433" t="s">
        <v>56</v>
      </c>
      <c r="Y385" s="361">
        <v>2022</v>
      </c>
      <c r="Z385" s="361" t="s">
        <v>1887</v>
      </c>
      <c r="AA385" s="344" t="s">
        <v>2942</v>
      </c>
      <c r="AB385" s="361" t="str">
        <f t="shared" si="37"/>
        <v>4.a.1</v>
      </c>
      <c r="AD385" s="433" t="s">
        <v>53</v>
      </c>
      <c r="AE385" s="433" t="s">
        <v>745</v>
      </c>
      <c r="AF385" s="433" t="s">
        <v>59</v>
      </c>
      <c r="AG385" s="361" t="s">
        <v>49</v>
      </c>
      <c r="AH385" s="361" t="s">
        <v>49</v>
      </c>
      <c r="AI385" s="361" t="s">
        <v>49</v>
      </c>
      <c r="AJ385" s="361" t="s">
        <v>49</v>
      </c>
      <c r="AK385" s="361" t="s">
        <v>117</v>
      </c>
      <c r="AL385" s="361" t="s">
        <v>117</v>
      </c>
      <c r="AM385" s="361" t="s">
        <v>117</v>
      </c>
      <c r="AN385" s="361" t="s">
        <v>62</v>
      </c>
      <c r="AO385" s="361" t="s">
        <v>117</v>
      </c>
      <c r="AP385" s="361" t="s">
        <v>117</v>
      </c>
      <c r="AQ385" s="361" t="s">
        <v>117</v>
      </c>
      <c r="AR385" s="361" t="s">
        <v>117</v>
      </c>
      <c r="AS385" s="361" t="s">
        <v>117</v>
      </c>
      <c r="AT385" s="361" t="s">
        <v>117</v>
      </c>
      <c r="AU385" s="361" t="s">
        <v>117</v>
      </c>
      <c r="AV385" s="361" t="s">
        <v>117</v>
      </c>
      <c r="AW385" s="361" t="s">
        <v>109</v>
      </c>
      <c r="AX385" s="361" t="str">
        <f t="shared" si="38"/>
        <v xml:space="preserve">SEX, AGE, RESIDENCE, WEALTH, EDUCATION LEVEL,  </v>
      </c>
      <c r="AZ385" s="344" t="e">
        <f>INDEX('Standard Outcome Indicators'!$C$2:$C$900,MATCH(AY385,'Standard Outcome Indicators'!$B$2:$B$708,0))</f>
        <v>#N/A</v>
      </c>
      <c r="BA385" s="344" t="e">
        <f>INDEX('Standard Outcome Indicators'!$F$2:$F$900,MATCH(AY385,'Standard Outcome Indicators'!$B$2:$B$708,0))</f>
        <v>#N/A</v>
      </c>
      <c r="BB385" s="344" t="e">
        <f>INDEX('Standard Outcome Indicators'!$H$2:$H$900,MATCH(AY385,'Standard Outcome Indicators'!$B$2:$B$708,0))</f>
        <v>#N/A</v>
      </c>
      <c r="BC385" s="344" t="e">
        <f>INDEX('Standard Outcome Indicators'!$Q$2:$Q$900,MATCH(AY385,'Standard Outcome Indicators'!$B$2:$B$708,0))</f>
        <v>#N/A</v>
      </c>
      <c r="BD385" s="344" t="e">
        <f>INDEX('Standard Outcome Indicators'!$R$2:$R$900,MATCH(AY385,'Standard Outcome Indicators'!$B$2:$B$708,0))</f>
        <v>#N/A</v>
      </c>
      <c r="BE385" s="344" t="e">
        <f>INDEX('Standard Outcome Indicators'!$S$2:$S$900,MATCH(AY385,'Standard Outcome Indicators'!$B$2:$B$708,0))</f>
        <v>#N/A</v>
      </c>
      <c r="BF385" s="344" t="e">
        <f>INDEX('Standard Outcome Indicators'!$T$2:$T$900,MATCH(AY385,'Standard Outcome Indicators'!$B$2:$B$708,0))</f>
        <v>#N/A</v>
      </c>
      <c r="BG385" s="344" t="e">
        <f>INDEX('Standard Outcome Indicators'!$U$2:$U$900,MATCH(AY385,'Standard Outcome Indicators'!$B$2:$B$708,0))</f>
        <v>#N/A</v>
      </c>
    </row>
    <row r="386" spans="1:59" ht="121.5">
      <c r="A386" s="392" t="s">
        <v>2587</v>
      </c>
      <c r="B386" s="396" t="s">
        <v>2783</v>
      </c>
      <c r="C386" s="346" t="s">
        <v>749</v>
      </c>
      <c r="D386" s="445" t="s">
        <v>2943</v>
      </c>
      <c r="E386" s="345" t="s">
        <v>744</v>
      </c>
      <c r="F386" s="433" t="s">
        <v>59</v>
      </c>
      <c r="G386" s="433"/>
      <c r="H386" s="433"/>
      <c r="I386" s="433" t="s">
        <v>49</v>
      </c>
      <c r="J386" s="433" t="s">
        <v>49</v>
      </c>
      <c r="K386" s="433" t="s">
        <v>49</v>
      </c>
      <c r="L386" s="433" t="s">
        <v>49</v>
      </c>
      <c r="M386" s="433" t="s">
        <v>49</v>
      </c>
      <c r="N386" s="433" t="s">
        <v>49</v>
      </c>
      <c r="O386" s="345"/>
      <c r="P386" s="345" t="str">
        <f t="shared" si="36"/>
        <v>Percentage of primary, lower secondary and upper secondary schools with access to the internet for pedagogical purposes - SDG 4.a.1</v>
      </c>
      <c r="Q386" s="345" t="s">
        <v>2938</v>
      </c>
      <c r="R386" s="345"/>
      <c r="S386" s="433">
        <f t="shared" si="35"/>
        <v>2</v>
      </c>
      <c r="T386" s="361" t="s">
        <v>16</v>
      </c>
      <c r="U386" s="361" t="s">
        <v>245</v>
      </c>
      <c r="V386" s="344" t="s">
        <v>2939</v>
      </c>
      <c r="W386" s="433" t="s">
        <v>720</v>
      </c>
      <c r="X386" s="433" t="s">
        <v>56</v>
      </c>
      <c r="Y386" s="361">
        <v>2022</v>
      </c>
      <c r="Z386" s="361" t="s">
        <v>2371</v>
      </c>
      <c r="AA386" s="344" t="s">
        <v>2944</v>
      </c>
      <c r="AB386" s="361" t="str">
        <f t="shared" si="37"/>
        <v>4.a.1</v>
      </c>
      <c r="AD386" s="433" t="s">
        <v>53</v>
      </c>
      <c r="AE386" s="433" t="s">
        <v>745</v>
      </c>
      <c r="AF386" s="433" t="s">
        <v>59</v>
      </c>
      <c r="AG386" s="361" t="s">
        <v>49</v>
      </c>
      <c r="AH386" s="361" t="s">
        <v>49</v>
      </c>
      <c r="AI386" s="361" t="s">
        <v>49</v>
      </c>
      <c r="AJ386" s="361" t="s">
        <v>49</v>
      </c>
      <c r="AK386" s="361" t="s">
        <v>117</v>
      </c>
      <c r="AL386" s="361" t="s">
        <v>117</v>
      </c>
      <c r="AM386" s="361" t="s">
        <v>117</v>
      </c>
      <c r="AN386" s="361" t="s">
        <v>62</v>
      </c>
      <c r="AO386" s="361" t="s">
        <v>117</v>
      </c>
      <c r="AP386" s="361" t="s">
        <v>117</v>
      </c>
      <c r="AQ386" s="361" t="s">
        <v>117</v>
      </c>
      <c r="AR386" s="361" t="s">
        <v>117</v>
      </c>
      <c r="AS386" s="361" t="s">
        <v>117</v>
      </c>
      <c r="AT386" s="361" t="s">
        <v>117</v>
      </c>
      <c r="AU386" s="361" t="s">
        <v>117</v>
      </c>
      <c r="AV386" s="361" t="s">
        <v>117</v>
      </c>
      <c r="AW386" s="361" t="s">
        <v>109</v>
      </c>
      <c r="AX386" s="361" t="str">
        <f t="shared" si="38"/>
        <v xml:space="preserve">SEX, AGE, RESIDENCE, WEALTH, EDUCATION LEVEL,  </v>
      </c>
      <c r="AZ386" s="344" t="e">
        <f>INDEX('Standard Outcome Indicators'!$C$2:$C$900,MATCH(AY386,'Standard Outcome Indicators'!$B$2:$B$708,0))</f>
        <v>#N/A</v>
      </c>
      <c r="BA386" s="344" t="e">
        <f>INDEX('Standard Outcome Indicators'!$F$2:$F$900,MATCH(AY386,'Standard Outcome Indicators'!$B$2:$B$708,0))</f>
        <v>#N/A</v>
      </c>
      <c r="BB386" s="344" t="e">
        <f>INDEX('Standard Outcome Indicators'!$H$2:$H$900,MATCH(AY386,'Standard Outcome Indicators'!$B$2:$B$708,0))</f>
        <v>#N/A</v>
      </c>
      <c r="BC386" s="344" t="e">
        <f>INDEX('Standard Outcome Indicators'!$Q$2:$Q$900,MATCH(AY386,'Standard Outcome Indicators'!$B$2:$B$708,0))</f>
        <v>#N/A</v>
      </c>
      <c r="BD386" s="344" t="e">
        <f>INDEX('Standard Outcome Indicators'!$R$2:$R$900,MATCH(AY386,'Standard Outcome Indicators'!$B$2:$B$708,0))</f>
        <v>#N/A</v>
      </c>
      <c r="BE386" s="344" t="e">
        <f>INDEX('Standard Outcome Indicators'!$S$2:$S$900,MATCH(AY386,'Standard Outcome Indicators'!$B$2:$B$708,0))</f>
        <v>#N/A</v>
      </c>
      <c r="BF386" s="344" t="e">
        <f>INDEX('Standard Outcome Indicators'!$T$2:$T$900,MATCH(AY386,'Standard Outcome Indicators'!$B$2:$B$708,0))</f>
        <v>#N/A</v>
      </c>
      <c r="BG386" s="344" t="e">
        <f>INDEX('Standard Outcome Indicators'!$U$2:$U$900,MATCH(AY386,'Standard Outcome Indicators'!$B$2:$B$708,0))</f>
        <v>#N/A</v>
      </c>
    </row>
    <row r="387" spans="1:59" ht="106.5">
      <c r="A387" s="392" t="s">
        <v>2587</v>
      </c>
      <c r="B387" s="396" t="s">
        <v>2783</v>
      </c>
      <c r="C387" s="348" t="s">
        <v>774</v>
      </c>
      <c r="D387" s="445" t="s">
        <v>2945</v>
      </c>
      <c r="E387" s="345" t="s">
        <v>775</v>
      </c>
      <c r="F387" s="433" t="s">
        <v>59</v>
      </c>
      <c r="G387" s="433"/>
      <c r="H387" s="433"/>
      <c r="I387" s="433" t="s">
        <v>49</v>
      </c>
      <c r="J387" s="433" t="s">
        <v>49</v>
      </c>
      <c r="K387" s="433" t="s">
        <v>49</v>
      </c>
      <c r="L387" s="433" t="s">
        <v>49</v>
      </c>
      <c r="M387" s="433" t="s">
        <v>49</v>
      </c>
      <c r="N387" s="433" t="s">
        <v>49</v>
      </c>
      <c r="O387" s="345"/>
      <c r="P387" s="345" t="str">
        <f t="shared" si="36"/>
        <v>Percentage of primary, lower secondary and upper secondary schools with access to computers for pedagogical purposes - SDG 4.a.1</v>
      </c>
      <c r="Q387" s="345" t="s">
        <v>2946</v>
      </c>
      <c r="R387" s="345"/>
      <c r="S387" s="433">
        <f t="shared" si="35"/>
        <v>2</v>
      </c>
      <c r="T387" s="361" t="s">
        <v>16</v>
      </c>
      <c r="U387" s="361" t="s">
        <v>245</v>
      </c>
      <c r="V387" s="344" t="s">
        <v>2939</v>
      </c>
      <c r="W387" s="433" t="s">
        <v>84</v>
      </c>
      <c r="X387" s="433" t="s">
        <v>56</v>
      </c>
      <c r="Y387" s="361">
        <v>2022</v>
      </c>
      <c r="Z387" s="361" t="s">
        <v>1848</v>
      </c>
      <c r="AA387" s="344" t="s">
        <v>2947</v>
      </c>
      <c r="AB387" s="361" t="str">
        <f t="shared" si="37"/>
        <v>4.a.1</v>
      </c>
      <c r="AD387" s="433" t="s">
        <v>53</v>
      </c>
      <c r="AE387" s="433" t="s">
        <v>745</v>
      </c>
      <c r="AF387" s="433" t="s">
        <v>59</v>
      </c>
      <c r="AG387" s="361" t="s">
        <v>49</v>
      </c>
      <c r="AH387" s="361" t="s">
        <v>49</v>
      </c>
      <c r="AI387" s="361" t="s">
        <v>49</v>
      </c>
      <c r="AJ387" s="361" t="s">
        <v>49</v>
      </c>
      <c r="AK387" s="361" t="s">
        <v>117</v>
      </c>
      <c r="AL387" s="361" t="s">
        <v>117</v>
      </c>
      <c r="AM387" s="361" t="s">
        <v>117</v>
      </c>
      <c r="AN387" s="361" t="s">
        <v>49</v>
      </c>
      <c r="AO387" s="361" t="s">
        <v>117</v>
      </c>
      <c r="AP387" s="361" t="s">
        <v>117</v>
      </c>
      <c r="AQ387" s="361" t="s">
        <v>117</v>
      </c>
      <c r="AR387" s="361" t="s">
        <v>117</v>
      </c>
      <c r="AS387" s="361" t="s">
        <v>117</v>
      </c>
      <c r="AT387" s="361" t="s">
        <v>117</v>
      </c>
      <c r="AU387" s="361" t="s">
        <v>117</v>
      </c>
      <c r="AV387" s="361" t="s">
        <v>117</v>
      </c>
      <c r="AW387" s="361" t="s">
        <v>109</v>
      </c>
      <c r="AX387" s="361" t="str">
        <f t="shared" si="38"/>
        <v xml:space="preserve">SEX, AGE, RESIDENCE, WEALTH, EDUCATION LEVEL,  </v>
      </c>
      <c r="AZ387" s="344" t="e">
        <f>INDEX('Standard Outcome Indicators'!$C$2:$C$900,MATCH(AY387,'Standard Outcome Indicators'!$B$2:$B$708,0))</f>
        <v>#N/A</v>
      </c>
      <c r="BA387" s="344" t="e">
        <f>INDEX('Standard Outcome Indicators'!$F$2:$F$900,MATCH(AY387,'Standard Outcome Indicators'!$B$2:$B$708,0))</f>
        <v>#N/A</v>
      </c>
      <c r="BB387" s="344" t="e">
        <f>INDEX('Standard Outcome Indicators'!$H$2:$H$900,MATCH(AY387,'Standard Outcome Indicators'!$B$2:$B$708,0))</f>
        <v>#N/A</v>
      </c>
      <c r="BC387" s="344" t="e">
        <f>INDEX('Standard Outcome Indicators'!$Q$2:$Q$900,MATCH(AY387,'Standard Outcome Indicators'!$B$2:$B$708,0))</f>
        <v>#N/A</v>
      </c>
      <c r="BD387" s="344" t="e">
        <f>INDEX('Standard Outcome Indicators'!$R$2:$R$900,MATCH(AY387,'Standard Outcome Indicators'!$B$2:$B$708,0))</f>
        <v>#N/A</v>
      </c>
      <c r="BE387" s="344" t="e">
        <f>INDEX('Standard Outcome Indicators'!$S$2:$S$900,MATCH(AY387,'Standard Outcome Indicators'!$B$2:$B$708,0))</f>
        <v>#N/A</v>
      </c>
      <c r="BF387" s="344" t="e">
        <f>INDEX('Standard Outcome Indicators'!$T$2:$T$900,MATCH(AY387,'Standard Outcome Indicators'!$B$2:$B$708,0))</f>
        <v>#N/A</v>
      </c>
      <c r="BG387" s="344" t="e">
        <f>INDEX('Standard Outcome Indicators'!$U$2:$U$900,MATCH(AY387,'Standard Outcome Indicators'!$B$2:$B$708,0))</f>
        <v>#N/A</v>
      </c>
    </row>
    <row r="388" spans="1:59" ht="106.5">
      <c r="A388" s="392" t="s">
        <v>2587</v>
      </c>
      <c r="B388" s="396" t="s">
        <v>2783</v>
      </c>
      <c r="C388" s="346" t="s">
        <v>778</v>
      </c>
      <c r="D388" s="445" t="s">
        <v>2948</v>
      </c>
      <c r="E388" s="345" t="s">
        <v>775</v>
      </c>
      <c r="F388" s="433" t="s">
        <v>59</v>
      </c>
      <c r="G388" s="433"/>
      <c r="H388" s="433"/>
      <c r="I388" s="433" t="s">
        <v>49</v>
      </c>
      <c r="J388" s="433" t="s">
        <v>49</v>
      </c>
      <c r="K388" s="433" t="s">
        <v>49</v>
      </c>
      <c r="L388" s="433" t="s">
        <v>49</v>
      </c>
      <c r="M388" s="433" t="s">
        <v>49</v>
      </c>
      <c r="N388" s="433" t="s">
        <v>49</v>
      </c>
      <c r="O388" s="345"/>
      <c r="P388" s="345" t="str">
        <f t="shared" si="36"/>
        <v>Percentage of primary, lower secondary and upper secondary schools with access to computers for pedagogical purposes - SDG 4.a.1</v>
      </c>
      <c r="Q388" s="345" t="s">
        <v>2946</v>
      </c>
      <c r="R388" s="345"/>
      <c r="S388" s="433">
        <f t="shared" ref="S388:S451" si="39">IF(LEN(R388)&gt;0, 3, IF(LEN(Q388)&gt;0, 2, IF(LEN(P388)&gt;0, 1, "")))</f>
        <v>2</v>
      </c>
      <c r="T388" s="361" t="s">
        <v>16</v>
      </c>
      <c r="U388" s="361" t="s">
        <v>245</v>
      </c>
      <c r="V388" s="344" t="s">
        <v>2939</v>
      </c>
      <c r="W388" s="433" t="s">
        <v>84</v>
      </c>
      <c r="X388" s="433" t="s">
        <v>56</v>
      </c>
      <c r="Y388" s="361">
        <v>2022</v>
      </c>
      <c r="Z388" s="361" t="s">
        <v>1827</v>
      </c>
      <c r="AA388" s="344" t="s">
        <v>2949</v>
      </c>
      <c r="AB388" s="361" t="str">
        <f t="shared" si="37"/>
        <v>4.a.1</v>
      </c>
      <c r="AD388" s="433" t="s">
        <v>53</v>
      </c>
      <c r="AE388" s="433" t="s">
        <v>745</v>
      </c>
      <c r="AF388" s="433" t="s">
        <v>59</v>
      </c>
      <c r="AG388" s="361" t="s">
        <v>49</v>
      </c>
      <c r="AH388" s="361" t="s">
        <v>49</v>
      </c>
      <c r="AI388" s="361" t="s">
        <v>49</v>
      </c>
      <c r="AJ388" s="361" t="s">
        <v>49</v>
      </c>
      <c r="AK388" s="361" t="s">
        <v>117</v>
      </c>
      <c r="AL388" s="361" t="s">
        <v>117</v>
      </c>
      <c r="AM388" s="361" t="s">
        <v>117</v>
      </c>
      <c r="AN388" s="361" t="s">
        <v>49</v>
      </c>
      <c r="AO388" s="361" t="s">
        <v>117</v>
      </c>
      <c r="AP388" s="361" t="s">
        <v>117</v>
      </c>
      <c r="AQ388" s="361" t="s">
        <v>117</v>
      </c>
      <c r="AR388" s="361" t="s">
        <v>117</v>
      </c>
      <c r="AS388" s="361" t="s">
        <v>117</v>
      </c>
      <c r="AT388" s="361" t="s">
        <v>117</v>
      </c>
      <c r="AU388" s="361" t="s">
        <v>117</v>
      </c>
      <c r="AV388" s="361" t="s">
        <v>117</v>
      </c>
      <c r="AW388" s="361" t="s">
        <v>109</v>
      </c>
      <c r="AX388" s="361" t="str">
        <f t="shared" si="38"/>
        <v xml:space="preserve">SEX, AGE, RESIDENCE, WEALTH, EDUCATION LEVEL,  </v>
      </c>
      <c r="AZ388" s="344" t="e">
        <f>INDEX('Standard Outcome Indicators'!$C$2:$C$900,MATCH(AY388,'Standard Outcome Indicators'!$B$2:$B$708,0))</f>
        <v>#N/A</v>
      </c>
      <c r="BA388" s="344" t="e">
        <f>INDEX('Standard Outcome Indicators'!$F$2:$F$900,MATCH(AY388,'Standard Outcome Indicators'!$B$2:$B$708,0))</f>
        <v>#N/A</v>
      </c>
      <c r="BB388" s="344" t="e">
        <f>INDEX('Standard Outcome Indicators'!$H$2:$H$900,MATCH(AY388,'Standard Outcome Indicators'!$B$2:$B$708,0))</f>
        <v>#N/A</v>
      </c>
      <c r="BC388" s="344" t="e">
        <f>INDEX('Standard Outcome Indicators'!$Q$2:$Q$900,MATCH(AY388,'Standard Outcome Indicators'!$B$2:$B$708,0))</f>
        <v>#N/A</v>
      </c>
      <c r="BD388" s="344" t="e">
        <f>INDEX('Standard Outcome Indicators'!$R$2:$R$900,MATCH(AY388,'Standard Outcome Indicators'!$B$2:$B$708,0))</f>
        <v>#N/A</v>
      </c>
      <c r="BE388" s="344" t="e">
        <f>INDEX('Standard Outcome Indicators'!$S$2:$S$900,MATCH(AY388,'Standard Outcome Indicators'!$B$2:$B$708,0))</f>
        <v>#N/A</v>
      </c>
      <c r="BF388" s="344" t="e">
        <f>INDEX('Standard Outcome Indicators'!$T$2:$T$900,MATCH(AY388,'Standard Outcome Indicators'!$B$2:$B$708,0))</f>
        <v>#N/A</v>
      </c>
      <c r="BG388" s="344" t="e">
        <f>INDEX('Standard Outcome Indicators'!$U$2:$U$900,MATCH(AY388,'Standard Outcome Indicators'!$B$2:$B$708,0))</f>
        <v>#N/A</v>
      </c>
    </row>
    <row r="389" spans="1:59" ht="45.75">
      <c r="A389" s="392" t="s">
        <v>2587</v>
      </c>
      <c r="B389" s="396" t="s">
        <v>2783</v>
      </c>
      <c r="C389" s="346" t="s">
        <v>2950</v>
      </c>
      <c r="D389" s="445" t="s">
        <v>2951</v>
      </c>
      <c r="E389" s="345" t="s">
        <v>2951</v>
      </c>
      <c r="F389" s="433" t="s">
        <v>59</v>
      </c>
      <c r="G389" s="433"/>
      <c r="H389" s="433"/>
      <c r="I389" s="433" t="s">
        <v>49</v>
      </c>
      <c r="J389" s="433" t="s">
        <v>49</v>
      </c>
      <c r="K389" s="433" t="s">
        <v>49</v>
      </c>
      <c r="L389" s="433" t="s">
        <v>49</v>
      </c>
      <c r="M389" s="433" t="s">
        <v>49</v>
      </c>
      <c r="N389" s="433" t="s">
        <v>49</v>
      </c>
      <c r="O389" s="345"/>
      <c r="P389" s="345" t="str">
        <f t="shared" si="36"/>
        <v>Percentage of primary, lower secondary and upper secondary schools with access to computers for pedagogical purposes - SDG 4.a.1</v>
      </c>
      <c r="Q389" s="345" t="s">
        <v>2946</v>
      </c>
      <c r="R389" s="345"/>
      <c r="S389" s="433">
        <f t="shared" si="39"/>
        <v>2</v>
      </c>
      <c r="T389" s="361" t="s">
        <v>16</v>
      </c>
      <c r="U389" s="361" t="s">
        <v>63</v>
      </c>
      <c r="V389" s="344" t="s">
        <v>2939</v>
      </c>
      <c r="W389" s="433" t="s">
        <v>63</v>
      </c>
      <c r="X389" s="433" t="s">
        <v>63</v>
      </c>
      <c r="Y389" s="361">
        <v>2022</v>
      </c>
      <c r="Z389" s="361" t="s">
        <v>1887</v>
      </c>
      <c r="AA389" s="344" t="s">
        <v>2952</v>
      </c>
      <c r="AB389" s="361" t="str">
        <f t="shared" si="37"/>
        <v>4.a.1</v>
      </c>
      <c r="AC389" s="433" t="s">
        <v>63</v>
      </c>
      <c r="AD389" s="433" t="s">
        <v>63</v>
      </c>
      <c r="AE389" s="433" t="s">
        <v>63</v>
      </c>
      <c r="AF389" s="433" t="s">
        <v>63</v>
      </c>
      <c r="AG389" s="361" t="s">
        <v>49</v>
      </c>
      <c r="AH389" s="361" t="s">
        <v>49</v>
      </c>
      <c r="AI389" s="361" t="s">
        <v>49</v>
      </c>
      <c r="AJ389" s="361" t="s">
        <v>49</v>
      </c>
      <c r="AK389" s="361" t="s">
        <v>63</v>
      </c>
      <c r="AL389" s="361" t="s">
        <v>63</v>
      </c>
      <c r="AM389" s="361" t="s">
        <v>63</v>
      </c>
      <c r="AN389" s="361" t="s">
        <v>63</v>
      </c>
      <c r="AO389" s="361" t="s">
        <v>63</v>
      </c>
      <c r="AP389" s="361" t="s">
        <v>63</v>
      </c>
      <c r="AQ389" s="361" t="s">
        <v>63</v>
      </c>
      <c r="AR389" s="361" t="s">
        <v>63</v>
      </c>
      <c r="AS389" s="361" t="s">
        <v>63</v>
      </c>
      <c r="AT389" s="361" t="s">
        <v>63</v>
      </c>
      <c r="AU389" s="361" t="s">
        <v>63</v>
      </c>
      <c r="AV389" s="361" t="s">
        <v>63</v>
      </c>
      <c r="AW389" s="361" t="s">
        <v>63</v>
      </c>
      <c r="AX389" s="361" t="str">
        <f t="shared" si="38"/>
        <v xml:space="preserve">SEX, AGE, RESIDENCE, WEALTH, </v>
      </c>
      <c r="AZ389" s="344" t="e">
        <f>INDEX('Standard Outcome Indicators'!$C$2:$C$900,MATCH(AY389,'Standard Outcome Indicators'!$B$2:$B$708,0))</f>
        <v>#N/A</v>
      </c>
      <c r="BA389" s="344" t="e">
        <f>INDEX('Standard Outcome Indicators'!$F$2:$F$900,MATCH(AY389,'Standard Outcome Indicators'!$B$2:$B$708,0))</f>
        <v>#N/A</v>
      </c>
      <c r="BB389" s="344" t="e">
        <f>INDEX('Standard Outcome Indicators'!$H$2:$H$900,MATCH(AY389,'Standard Outcome Indicators'!$B$2:$B$708,0))</f>
        <v>#N/A</v>
      </c>
      <c r="BC389" s="344" t="e">
        <f>INDEX('Standard Outcome Indicators'!$Q$2:$Q$900,MATCH(AY389,'Standard Outcome Indicators'!$B$2:$B$708,0))</f>
        <v>#N/A</v>
      </c>
      <c r="BD389" s="344" t="e">
        <f>INDEX('Standard Outcome Indicators'!$R$2:$R$900,MATCH(AY389,'Standard Outcome Indicators'!$B$2:$B$708,0))</f>
        <v>#N/A</v>
      </c>
      <c r="BE389" s="344" t="e">
        <f>INDEX('Standard Outcome Indicators'!$S$2:$S$900,MATCH(AY389,'Standard Outcome Indicators'!$B$2:$B$708,0))</f>
        <v>#N/A</v>
      </c>
      <c r="BF389" s="344" t="e">
        <f>INDEX('Standard Outcome Indicators'!$T$2:$T$900,MATCH(AY389,'Standard Outcome Indicators'!$B$2:$B$708,0))</f>
        <v>#N/A</v>
      </c>
      <c r="BG389" s="344" t="e">
        <f>INDEX('Standard Outcome Indicators'!$U$2:$U$900,MATCH(AY389,'Standard Outcome Indicators'!$B$2:$B$708,0))</f>
        <v>#N/A</v>
      </c>
    </row>
    <row r="390" spans="1:59" ht="45.75">
      <c r="A390" s="392" t="s">
        <v>2587</v>
      </c>
      <c r="B390" s="396" t="s">
        <v>2783</v>
      </c>
      <c r="C390" s="346" t="s">
        <v>752</v>
      </c>
      <c r="D390" s="445" t="s">
        <v>2953</v>
      </c>
      <c r="E390" s="345" t="s">
        <v>753</v>
      </c>
      <c r="F390" s="433" t="s">
        <v>59</v>
      </c>
      <c r="G390" s="433"/>
      <c r="H390" s="433"/>
      <c r="I390" s="433" t="s">
        <v>49</v>
      </c>
      <c r="J390" s="433" t="s">
        <v>49</v>
      </c>
      <c r="K390" s="433" t="s">
        <v>49</v>
      </c>
      <c r="L390" s="433" t="s">
        <v>49</v>
      </c>
      <c r="M390" s="433" t="s">
        <v>49</v>
      </c>
      <c r="N390" s="433" t="s">
        <v>49</v>
      </c>
      <c r="O390" s="345"/>
      <c r="P390" s="345" t="str">
        <f t="shared" si="36"/>
        <v>Percentage of primary, lower secondary and upper secondary schools with access to electricity for pedagogical purposes - SDG 4.a.1</v>
      </c>
      <c r="Q390" s="345" t="s">
        <v>2954</v>
      </c>
      <c r="R390" s="345"/>
      <c r="S390" s="433">
        <f t="shared" si="39"/>
        <v>2</v>
      </c>
      <c r="T390" s="361" t="s">
        <v>16</v>
      </c>
      <c r="U390" s="361" t="s">
        <v>245</v>
      </c>
      <c r="V390" s="344" t="s">
        <v>2939</v>
      </c>
      <c r="W390" s="433" t="s">
        <v>84</v>
      </c>
      <c r="X390" s="433" t="s">
        <v>56</v>
      </c>
      <c r="Y390" s="361">
        <v>2022</v>
      </c>
      <c r="Z390" s="361" t="s">
        <v>1769</v>
      </c>
      <c r="AA390" s="344" t="s">
        <v>2955</v>
      </c>
      <c r="AB390" s="361" t="str">
        <f t="shared" si="37"/>
        <v>4.a.1</v>
      </c>
      <c r="AD390" s="433" t="s">
        <v>53</v>
      </c>
      <c r="AE390" s="433" t="s">
        <v>719</v>
      </c>
      <c r="AF390" s="433" t="s">
        <v>53</v>
      </c>
      <c r="AG390" s="361" t="s">
        <v>49</v>
      </c>
      <c r="AH390" s="361" t="s">
        <v>49</v>
      </c>
      <c r="AI390" s="361" t="s">
        <v>49</v>
      </c>
      <c r="AJ390" s="361" t="s">
        <v>49</v>
      </c>
      <c r="AK390" s="361" t="s">
        <v>117</v>
      </c>
      <c r="AL390" s="361" t="s">
        <v>117</v>
      </c>
      <c r="AM390" s="361" t="s">
        <v>117</v>
      </c>
      <c r="AN390" s="361" t="s">
        <v>62</v>
      </c>
      <c r="AO390" s="361" t="s">
        <v>117</v>
      </c>
      <c r="AP390" s="361" t="s">
        <v>117</v>
      </c>
      <c r="AQ390" s="361" t="s">
        <v>117</v>
      </c>
      <c r="AR390" s="361" t="s">
        <v>117</v>
      </c>
      <c r="AS390" s="361" t="s">
        <v>117</v>
      </c>
      <c r="AT390" s="361" t="s">
        <v>117</v>
      </c>
      <c r="AU390" s="361" t="s">
        <v>117</v>
      </c>
      <c r="AV390" s="361" t="s">
        <v>117</v>
      </c>
      <c r="AW390" s="361" t="s">
        <v>109</v>
      </c>
      <c r="AX390" s="361" t="str">
        <f t="shared" si="38"/>
        <v xml:space="preserve">SEX, AGE, RESIDENCE, WEALTH, EDUCATION LEVEL,  </v>
      </c>
      <c r="AZ390" s="344" t="e">
        <f>INDEX('Standard Outcome Indicators'!$C$2:$C$900,MATCH(AY390,'Standard Outcome Indicators'!$B$2:$B$708,0))</f>
        <v>#N/A</v>
      </c>
      <c r="BA390" s="344" t="e">
        <f>INDEX('Standard Outcome Indicators'!$F$2:$F$900,MATCH(AY390,'Standard Outcome Indicators'!$B$2:$B$708,0))</f>
        <v>#N/A</v>
      </c>
      <c r="BB390" s="344" t="e">
        <f>INDEX('Standard Outcome Indicators'!$H$2:$H$900,MATCH(AY390,'Standard Outcome Indicators'!$B$2:$B$708,0))</f>
        <v>#N/A</v>
      </c>
      <c r="BC390" s="344" t="e">
        <f>INDEX('Standard Outcome Indicators'!$Q$2:$Q$900,MATCH(AY390,'Standard Outcome Indicators'!$B$2:$B$708,0))</f>
        <v>#N/A</v>
      </c>
      <c r="BD390" s="344" t="e">
        <f>INDEX('Standard Outcome Indicators'!$R$2:$R$900,MATCH(AY390,'Standard Outcome Indicators'!$B$2:$B$708,0))</f>
        <v>#N/A</v>
      </c>
      <c r="BE390" s="344" t="e">
        <f>INDEX('Standard Outcome Indicators'!$S$2:$S$900,MATCH(AY390,'Standard Outcome Indicators'!$B$2:$B$708,0))</f>
        <v>#N/A</v>
      </c>
      <c r="BF390" s="344" t="e">
        <f>INDEX('Standard Outcome Indicators'!$T$2:$T$900,MATCH(AY390,'Standard Outcome Indicators'!$B$2:$B$708,0))</f>
        <v>#N/A</v>
      </c>
      <c r="BG390" s="344" t="e">
        <f>INDEX('Standard Outcome Indicators'!$U$2:$U$900,MATCH(AY390,'Standard Outcome Indicators'!$B$2:$B$708,0))</f>
        <v>#N/A</v>
      </c>
    </row>
    <row r="391" spans="1:59" ht="45.75">
      <c r="A391" s="392" t="s">
        <v>2587</v>
      </c>
      <c r="B391" s="396" t="s">
        <v>2783</v>
      </c>
      <c r="C391" s="346" t="s">
        <v>755</v>
      </c>
      <c r="D391" s="445" t="s">
        <v>2956</v>
      </c>
      <c r="E391" s="345" t="s">
        <v>753</v>
      </c>
      <c r="F391" s="433" t="s">
        <v>59</v>
      </c>
      <c r="G391" s="433"/>
      <c r="H391" s="433"/>
      <c r="I391" s="433" t="s">
        <v>49</v>
      </c>
      <c r="J391" s="433" t="s">
        <v>49</v>
      </c>
      <c r="K391" s="433" t="s">
        <v>49</v>
      </c>
      <c r="L391" s="433" t="s">
        <v>49</v>
      </c>
      <c r="M391" s="433" t="s">
        <v>49</v>
      </c>
      <c r="N391" s="433" t="s">
        <v>49</v>
      </c>
      <c r="O391" s="345"/>
      <c r="P391" s="345" t="str">
        <f t="shared" si="36"/>
        <v>Percentage of primary, lower secondary and upper secondary schools with access to electricity for pedagogical purposes - SDG 4.a.1</v>
      </c>
      <c r="Q391" s="345" t="s">
        <v>2954</v>
      </c>
      <c r="R391" s="345"/>
      <c r="S391" s="433">
        <f t="shared" si="39"/>
        <v>2</v>
      </c>
      <c r="T391" s="361" t="s">
        <v>16</v>
      </c>
      <c r="U391" s="361" t="s">
        <v>245</v>
      </c>
      <c r="V391" s="344" t="s">
        <v>2939</v>
      </c>
      <c r="W391" s="433" t="s">
        <v>84</v>
      </c>
      <c r="X391" s="433" t="s">
        <v>56</v>
      </c>
      <c r="Y391" s="361">
        <v>2022</v>
      </c>
      <c r="Z391" s="361" t="s">
        <v>2366</v>
      </c>
      <c r="AA391" s="344" t="s">
        <v>2957</v>
      </c>
      <c r="AB391" s="361" t="str">
        <f t="shared" si="37"/>
        <v>4.a.1</v>
      </c>
      <c r="AD391" s="433" t="s">
        <v>53</v>
      </c>
      <c r="AE391" s="433" t="s">
        <v>719</v>
      </c>
      <c r="AF391" s="433" t="s">
        <v>53</v>
      </c>
      <c r="AG391" s="361" t="s">
        <v>49</v>
      </c>
      <c r="AH391" s="361" t="s">
        <v>49</v>
      </c>
      <c r="AI391" s="361" t="s">
        <v>49</v>
      </c>
      <c r="AJ391" s="361" t="s">
        <v>49</v>
      </c>
      <c r="AK391" s="361" t="s">
        <v>117</v>
      </c>
      <c r="AL391" s="361" t="s">
        <v>117</v>
      </c>
      <c r="AM391" s="361" t="s">
        <v>117</v>
      </c>
      <c r="AN391" s="361" t="s">
        <v>62</v>
      </c>
      <c r="AO391" s="361" t="s">
        <v>117</v>
      </c>
      <c r="AP391" s="361" t="s">
        <v>117</v>
      </c>
      <c r="AQ391" s="361" t="s">
        <v>117</v>
      </c>
      <c r="AR391" s="361" t="s">
        <v>117</v>
      </c>
      <c r="AS391" s="361" t="s">
        <v>117</v>
      </c>
      <c r="AT391" s="361" t="s">
        <v>117</v>
      </c>
      <c r="AU391" s="361" t="s">
        <v>117</v>
      </c>
      <c r="AV391" s="361" t="s">
        <v>117</v>
      </c>
      <c r="AW391" s="361" t="s">
        <v>109</v>
      </c>
      <c r="AX391" s="361" t="str">
        <f t="shared" si="38"/>
        <v xml:space="preserve">SEX, AGE, RESIDENCE, WEALTH, EDUCATION LEVEL,  </v>
      </c>
      <c r="AZ391" s="344" t="e">
        <f>INDEX('Standard Outcome Indicators'!$C$2:$C$900,MATCH(AY391,'Standard Outcome Indicators'!$B$2:$B$708,0))</f>
        <v>#N/A</v>
      </c>
      <c r="BA391" s="344" t="e">
        <f>INDEX('Standard Outcome Indicators'!$F$2:$F$900,MATCH(AY391,'Standard Outcome Indicators'!$B$2:$B$708,0))</f>
        <v>#N/A</v>
      </c>
      <c r="BB391" s="344" t="e">
        <f>INDEX('Standard Outcome Indicators'!$H$2:$H$900,MATCH(AY391,'Standard Outcome Indicators'!$B$2:$B$708,0))</f>
        <v>#N/A</v>
      </c>
      <c r="BC391" s="344" t="e">
        <f>INDEX('Standard Outcome Indicators'!$Q$2:$Q$900,MATCH(AY391,'Standard Outcome Indicators'!$B$2:$B$708,0))</f>
        <v>#N/A</v>
      </c>
      <c r="BD391" s="344" t="e">
        <f>INDEX('Standard Outcome Indicators'!$R$2:$R$900,MATCH(AY391,'Standard Outcome Indicators'!$B$2:$B$708,0))</f>
        <v>#N/A</v>
      </c>
      <c r="BE391" s="344" t="e">
        <f>INDEX('Standard Outcome Indicators'!$S$2:$S$900,MATCH(AY391,'Standard Outcome Indicators'!$B$2:$B$708,0))</f>
        <v>#N/A</v>
      </c>
      <c r="BF391" s="344" t="e">
        <f>INDEX('Standard Outcome Indicators'!$T$2:$T$900,MATCH(AY391,'Standard Outcome Indicators'!$B$2:$B$708,0))</f>
        <v>#N/A</v>
      </c>
      <c r="BG391" s="344" t="e">
        <f>INDEX('Standard Outcome Indicators'!$U$2:$U$900,MATCH(AY391,'Standard Outcome Indicators'!$B$2:$B$708,0))</f>
        <v>#N/A</v>
      </c>
    </row>
    <row r="392" spans="1:59" ht="45.75">
      <c r="A392" s="392" t="s">
        <v>2587</v>
      </c>
      <c r="B392" s="396" t="s">
        <v>2783</v>
      </c>
      <c r="C392" s="346" t="s">
        <v>757</v>
      </c>
      <c r="D392" s="445" t="s">
        <v>2958</v>
      </c>
      <c r="E392" s="345" t="s">
        <v>753</v>
      </c>
      <c r="F392" s="433" t="s">
        <v>59</v>
      </c>
      <c r="G392" s="433"/>
      <c r="H392" s="433"/>
      <c r="I392" s="433" t="s">
        <v>49</v>
      </c>
      <c r="J392" s="433" t="s">
        <v>49</v>
      </c>
      <c r="K392" s="433" t="s">
        <v>49</v>
      </c>
      <c r="L392" s="433" t="s">
        <v>49</v>
      </c>
      <c r="M392" s="433" t="s">
        <v>49</v>
      </c>
      <c r="N392" s="433" t="s">
        <v>49</v>
      </c>
      <c r="O392" s="345"/>
      <c r="P392" s="345" t="str">
        <f t="shared" si="36"/>
        <v>Percentage of primary, lower secondary and upper secondary schools with access to electricity for pedagogical purposes - SDG 4.a.1</v>
      </c>
      <c r="Q392" s="345" t="s">
        <v>2954</v>
      </c>
      <c r="R392" s="345"/>
      <c r="S392" s="433">
        <f t="shared" si="39"/>
        <v>2</v>
      </c>
      <c r="T392" s="361" t="s">
        <v>16</v>
      </c>
      <c r="U392" s="361" t="s">
        <v>245</v>
      </c>
      <c r="V392" s="344" t="s">
        <v>2939</v>
      </c>
      <c r="W392" s="433" t="s">
        <v>84</v>
      </c>
      <c r="X392" s="433" t="s">
        <v>56</v>
      </c>
      <c r="Y392" s="361">
        <v>2022</v>
      </c>
      <c r="Z392" s="361" t="s">
        <v>2366</v>
      </c>
      <c r="AA392" s="344" t="s">
        <v>2959</v>
      </c>
      <c r="AB392" s="361" t="str">
        <f t="shared" si="37"/>
        <v>4.a.1</v>
      </c>
      <c r="AD392" s="433" t="s">
        <v>53</v>
      </c>
      <c r="AE392" s="433" t="s">
        <v>719</v>
      </c>
      <c r="AF392" s="433" t="s">
        <v>53</v>
      </c>
      <c r="AG392" s="361" t="s">
        <v>49</v>
      </c>
      <c r="AH392" s="361" t="s">
        <v>49</v>
      </c>
      <c r="AI392" s="361" t="s">
        <v>49</v>
      </c>
      <c r="AJ392" s="361" t="s">
        <v>49</v>
      </c>
      <c r="AK392" s="361" t="s">
        <v>117</v>
      </c>
      <c r="AL392" s="361" t="s">
        <v>117</v>
      </c>
      <c r="AM392" s="361" t="s">
        <v>117</v>
      </c>
      <c r="AN392" s="361" t="s">
        <v>62</v>
      </c>
      <c r="AO392" s="361" t="s">
        <v>117</v>
      </c>
      <c r="AP392" s="361" t="s">
        <v>117</v>
      </c>
      <c r="AQ392" s="361" t="s">
        <v>117</v>
      </c>
      <c r="AR392" s="361" t="s">
        <v>117</v>
      </c>
      <c r="AS392" s="361" t="s">
        <v>117</v>
      </c>
      <c r="AT392" s="361" t="s">
        <v>117</v>
      </c>
      <c r="AU392" s="361" t="s">
        <v>117</v>
      </c>
      <c r="AV392" s="361" t="s">
        <v>117</v>
      </c>
      <c r="AW392" s="361" t="s">
        <v>109</v>
      </c>
      <c r="AX392" s="361" t="str">
        <f t="shared" si="38"/>
        <v xml:space="preserve">SEX, AGE, RESIDENCE, WEALTH, EDUCATION LEVEL,  </v>
      </c>
      <c r="AZ392" s="344" t="e">
        <f>INDEX('Standard Outcome Indicators'!$C$2:$C$900,MATCH(AY392,'Standard Outcome Indicators'!$B$2:$B$708,0))</f>
        <v>#N/A</v>
      </c>
      <c r="BA392" s="344" t="e">
        <f>INDEX('Standard Outcome Indicators'!$F$2:$F$900,MATCH(AY392,'Standard Outcome Indicators'!$B$2:$B$708,0))</f>
        <v>#N/A</v>
      </c>
      <c r="BB392" s="344" t="e">
        <f>INDEX('Standard Outcome Indicators'!$H$2:$H$900,MATCH(AY392,'Standard Outcome Indicators'!$B$2:$B$708,0))</f>
        <v>#N/A</v>
      </c>
      <c r="BC392" s="344" t="e">
        <f>INDEX('Standard Outcome Indicators'!$Q$2:$Q$900,MATCH(AY392,'Standard Outcome Indicators'!$B$2:$B$708,0))</f>
        <v>#N/A</v>
      </c>
      <c r="BD392" s="344" t="e">
        <f>INDEX('Standard Outcome Indicators'!$R$2:$R$900,MATCH(AY392,'Standard Outcome Indicators'!$B$2:$B$708,0))</f>
        <v>#N/A</v>
      </c>
      <c r="BE392" s="344" t="e">
        <f>INDEX('Standard Outcome Indicators'!$S$2:$S$900,MATCH(AY392,'Standard Outcome Indicators'!$B$2:$B$708,0))</f>
        <v>#N/A</v>
      </c>
      <c r="BF392" s="344" t="e">
        <f>INDEX('Standard Outcome Indicators'!$T$2:$T$900,MATCH(AY392,'Standard Outcome Indicators'!$B$2:$B$708,0))</f>
        <v>#N/A</v>
      </c>
      <c r="BG392" s="344" t="e">
        <f>INDEX('Standard Outcome Indicators'!$U$2:$U$900,MATCH(AY392,'Standard Outcome Indicators'!$B$2:$B$708,0))</f>
        <v>#N/A</v>
      </c>
    </row>
    <row r="393" spans="1:59" ht="60.75">
      <c r="A393" s="392" t="s">
        <v>2587</v>
      </c>
      <c r="B393" s="396" t="s">
        <v>2783</v>
      </c>
      <c r="C393" s="373" t="s">
        <v>2960</v>
      </c>
      <c r="D393" s="443" t="s">
        <v>2961</v>
      </c>
      <c r="E393" s="372" t="s">
        <v>2961</v>
      </c>
      <c r="F393" s="432" t="s">
        <v>1767</v>
      </c>
      <c r="G393" s="434"/>
      <c r="H393" s="434" t="s">
        <v>59</v>
      </c>
      <c r="I393" s="478" t="e">
        <v>#N/A</v>
      </c>
      <c r="J393" s="478" t="e">
        <v>#N/A</v>
      </c>
      <c r="K393" s="478" t="e">
        <v>#N/A</v>
      </c>
      <c r="L393" s="478" t="e">
        <v>#N/A</v>
      </c>
      <c r="M393" s="478" t="e">
        <v>#N/A</v>
      </c>
      <c r="N393" s="478"/>
      <c r="O393" s="372" t="s">
        <v>2962</v>
      </c>
      <c r="P393" s="345" t="str">
        <f t="shared" si="36"/>
        <v>Adjusted gender parity index for students at the end of lower secondary education achieving a minimum proficiency level in reading - SDG 4.5.1</v>
      </c>
      <c r="R393" s="345"/>
      <c r="S393" s="433">
        <f t="shared" si="39"/>
        <v>1</v>
      </c>
      <c r="T393" s="361" t="s">
        <v>16</v>
      </c>
      <c r="U393" s="361" t="s">
        <v>63</v>
      </c>
      <c r="V393" s="344" t="s">
        <v>2891</v>
      </c>
      <c r="W393" s="433" t="s">
        <v>63</v>
      </c>
      <c r="X393" s="433" t="s">
        <v>63</v>
      </c>
      <c r="Y393" s="361">
        <v>2018</v>
      </c>
      <c r="Z393" s="361">
        <v>80</v>
      </c>
      <c r="AA393" s="344" t="s">
        <v>2963</v>
      </c>
      <c r="AB393" s="361" t="str">
        <f t="shared" si="37"/>
        <v>4.5.1</v>
      </c>
      <c r="AC393" s="433" t="s">
        <v>63</v>
      </c>
      <c r="AD393" s="433" t="s">
        <v>63</v>
      </c>
      <c r="AE393" s="433" t="s">
        <v>63</v>
      </c>
      <c r="AF393" s="433" t="s">
        <v>63</v>
      </c>
      <c r="AG393" s="361" t="s">
        <v>49</v>
      </c>
      <c r="AH393" s="361" t="s">
        <v>49</v>
      </c>
      <c r="AI393" s="361" t="s">
        <v>49</v>
      </c>
      <c r="AJ393" s="361" t="s">
        <v>49</v>
      </c>
      <c r="AK393" s="361" t="s">
        <v>63</v>
      </c>
      <c r="AL393" s="361" t="s">
        <v>63</v>
      </c>
      <c r="AM393" s="361" t="s">
        <v>63</v>
      </c>
      <c r="AN393" s="361" t="s">
        <v>63</v>
      </c>
      <c r="AO393" s="361" t="s">
        <v>63</v>
      </c>
      <c r="AP393" s="361" t="s">
        <v>63</v>
      </c>
      <c r="AQ393" s="361" t="s">
        <v>63</v>
      </c>
      <c r="AR393" s="361" t="s">
        <v>63</v>
      </c>
      <c r="AS393" s="361" t="s">
        <v>63</v>
      </c>
      <c r="AT393" s="361" t="s">
        <v>63</v>
      </c>
      <c r="AU393" s="361" t="s">
        <v>63</v>
      </c>
      <c r="AV393" s="361" t="s">
        <v>63</v>
      </c>
      <c r="AW393" s="361" t="s">
        <v>63</v>
      </c>
      <c r="AX393" s="361" t="str">
        <f t="shared" si="38"/>
        <v xml:space="preserve">SEX, AGE, RESIDENCE, WEALTH, </v>
      </c>
      <c r="AZ393" s="344" t="e">
        <f>INDEX('Standard Outcome Indicators'!$C$2:$C$900,MATCH(AY393,'Standard Outcome Indicators'!$B$2:$B$708,0))</f>
        <v>#N/A</v>
      </c>
      <c r="BA393" s="344" t="e">
        <f>INDEX('Standard Outcome Indicators'!$F$2:$F$900,MATCH(AY393,'Standard Outcome Indicators'!$B$2:$B$708,0))</f>
        <v>#N/A</v>
      </c>
      <c r="BB393" s="344" t="e">
        <f>INDEX('Standard Outcome Indicators'!$H$2:$H$900,MATCH(AY393,'Standard Outcome Indicators'!$B$2:$B$708,0))</f>
        <v>#N/A</v>
      </c>
      <c r="BC393" s="344" t="e">
        <f>INDEX('Standard Outcome Indicators'!$Q$2:$Q$900,MATCH(AY393,'Standard Outcome Indicators'!$B$2:$B$708,0))</f>
        <v>#N/A</v>
      </c>
      <c r="BD393" s="344" t="e">
        <f>INDEX('Standard Outcome Indicators'!$R$2:$R$900,MATCH(AY393,'Standard Outcome Indicators'!$B$2:$B$708,0))</f>
        <v>#N/A</v>
      </c>
      <c r="BE393" s="344" t="e">
        <f>INDEX('Standard Outcome Indicators'!$S$2:$S$900,MATCH(AY393,'Standard Outcome Indicators'!$B$2:$B$708,0))</f>
        <v>#N/A</v>
      </c>
      <c r="BF393" s="344" t="e">
        <f>INDEX('Standard Outcome Indicators'!$T$2:$T$900,MATCH(AY393,'Standard Outcome Indicators'!$B$2:$B$708,0))</f>
        <v>#N/A</v>
      </c>
      <c r="BG393" s="344" t="e">
        <f>INDEX('Standard Outcome Indicators'!$U$2:$U$900,MATCH(AY393,'Standard Outcome Indicators'!$B$2:$B$708,0))</f>
        <v>#N/A</v>
      </c>
    </row>
    <row r="394" spans="1:59" ht="60.75">
      <c r="A394" s="392" t="s">
        <v>2587</v>
      </c>
      <c r="B394" s="396" t="s">
        <v>2783</v>
      </c>
      <c r="C394" s="373" t="s">
        <v>2964</v>
      </c>
      <c r="D394" s="443" t="s">
        <v>2965</v>
      </c>
      <c r="E394" s="372" t="s">
        <v>2965</v>
      </c>
      <c r="F394" s="432" t="s">
        <v>1767</v>
      </c>
      <c r="G394" s="434"/>
      <c r="H394" s="434" t="s">
        <v>59</v>
      </c>
      <c r="I394" s="478" t="e">
        <v>#N/A</v>
      </c>
      <c r="J394" s="478" t="e">
        <v>#N/A</v>
      </c>
      <c r="K394" s="478" t="e">
        <v>#N/A</v>
      </c>
      <c r="L394" s="478" t="e">
        <v>#N/A</v>
      </c>
      <c r="M394" s="478" t="e">
        <v>#N/A</v>
      </c>
      <c r="N394" s="478"/>
      <c r="O394" s="372" t="s">
        <v>2966</v>
      </c>
      <c r="P394" s="345" t="str">
        <f t="shared" si="36"/>
        <v>Adjusted gender parity index for students at the end of lower secondary education achieving a minimum proficiency level in mathematics - SDG 4.5.1</v>
      </c>
      <c r="R394" s="345"/>
      <c r="S394" s="433">
        <f t="shared" si="39"/>
        <v>1</v>
      </c>
      <c r="T394" s="361" t="s">
        <v>16</v>
      </c>
      <c r="U394" s="361" t="s">
        <v>63</v>
      </c>
      <c r="V394" s="344" t="s">
        <v>2891</v>
      </c>
      <c r="W394" s="433" t="s">
        <v>63</v>
      </c>
      <c r="X394" s="433" t="s">
        <v>63</v>
      </c>
      <c r="Y394" s="361">
        <v>2019</v>
      </c>
      <c r="Z394" s="361" t="s">
        <v>2967</v>
      </c>
      <c r="AA394" s="344" t="s">
        <v>2968</v>
      </c>
      <c r="AB394" s="361" t="str">
        <f t="shared" si="37"/>
        <v>4.5.1</v>
      </c>
      <c r="AC394" s="433" t="s">
        <v>63</v>
      </c>
      <c r="AD394" s="433" t="s">
        <v>63</v>
      </c>
      <c r="AE394" s="433" t="s">
        <v>63</v>
      </c>
      <c r="AF394" s="433" t="s">
        <v>63</v>
      </c>
      <c r="AG394" s="361" t="s">
        <v>49</v>
      </c>
      <c r="AH394" s="361" t="s">
        <v>49</v>
      </c>
      <c r="AI394" s="361" t="s">
        <v>49</v>
      </c>
      <c r="AJ394" s="361" t="s">
        <v>49</v>
      </c>
      <c r="AK394" s="361" t="s">
        <v>63</v>
      </c>
      <c r="AL394" s="361" t="s">
        <v>63</v>
      </c>
      <c r="AM394" s="361" t="s">
        <v>63</v>
      </c>
      <c r="AN394" s="361" t="s">
        <v>63</v>
      </c>
      <c r="AO394" s="361" t="s">
        <v>63</v>
      </c>
      <c r="AP394" s="361" t="s">
        <v>63</v>
      </c>
      <c r="AQ394" s="361" t="s">
        <v>63</v>
      </c>
      <c r="AR394" s="361" t="s">
        <v>63</v>
      </c>
      <c r="AS394" s="361" t="s">
        <v>63</v>
      </c>
      <c r="AT394" s="361" t="s">
        <v>63</v>
      </c>
      <c r="AU394" s="361" t="s">
        <v>63</v>
      </c>
      <c r="AV394" s="361" t="s">
        <v>63</v>
      </c>
      <c r="AW394" s="361" t="s">
        <v>63</v>
      </c>
      <c r="AX394" s="361" t="str">
        <f t="shared" si="38"/>
        <v xml:space="preserve">SEX, AGE, RESIDENCE, WEALTH, </v>
      </c>
      <c r="AZ394" s="344" t="e">
        <f>INDEX('Standard Outcome Indicators'!$C$2:$C$900,MATCH(AY394,'Standard Outcome Indicators'!$B$2:$B$708,0))</f>
        <v>#N/A</v>
      </c>
      <c r="BA394" s="344" t="e">
        <f>INDEX('Standard Outcome Indicators'!$F$2:$F$900,MATCH(AY394,'Standard Outcome Indicators'!$B$2:$B$708,0))</f>
        <v>#N/A</v>
      </c>
      <c r="BB394" s="344" t="e">
        <f>INDEX('Standard Outcome Indicators'!$H$2:$H$900,MATCH(AY394,'Standard Outcome Indicators'!$B$2:$B$708,0))</f>
        <v>#N/A</v>
      </c>
      <c r="BC394" s="344" t="e">
        <f>INDEX('Standard Outcome Indicators'!$Q$2:$Q$900,MATCH(AY394,'Standard Outcome Indicators'!$B$2:$B$708,0))</f>
        <v>#N/A</v>
      </c>
      <c r="BD394" s="344" t="e">
        <f>INDEX('Standard Outcome Indicators'!$R$2:$R$900,MATCH(AY394,'Standard Outcome Indicators'!$B$2:$B$708,0))</f>
        <v>#N/A</v>
      </c>
      <c r="BE394" s="344" t="e">
        <f>INDEX('Standard Outcome Indicators'!$S$2:$S$900,MATCH(AY394,'Standard Outcome Indicators'!$B$2:$B$708,0))</f>
        <v>#N/A</v>
      </c>
      <c r="BF394" s="344" t="e">
        <f>INDEX('Standard Outcome Indicators'!$T$2:$T$900,MATCH(AY394,'Standard Outcome Indicators'!$B$2:$B$708,0))</f>
        <v>#N/A</v>
      </c>
      <c r="BG394" s="344" t="e">
        <f>INDEX('Standard Outcome Indicators'!$U$2:$U$900,MATCH(AY394,'Standard Outcome Indicators'!$B$2:$B$708,0))</f>
        <v>#N/A</v>
      </c>
    </row>
    <row r="395" spans="1:59" ht="259.5">
      <c r="A395" s="392" t="s">
        <v>2587</v>
      </c>
      <c r="B395" s="396" t="s">
        <v>2783</v>
      </c>
      <c r="C395" s="346" t="s">
        <v>2969</v>
      </c>
      <c r="D395" s="438" t="s">
        <v>2970</v>
      </c>
      <c r="E395" s="345" t="s">
        <v>2970</v>
      </c>
      <c r="F395" s="433"/>
      <c r="G395" s="433"/>
      <c r="H395" s="433"/>
      <c r="I395" s="478" t="e">
        <v>#N/A</v>
      </c>
      <c r="J395" s="478" t="e">
        <v>#N/A</v>
      </c>
      <c r="K395" s="478" t="e">
        <v>#N/A</v>
      </c>
      <c r="L395" s="478" t="e">
        <v>#N/A</v>
      </c>
      <c r="M395" s="478" t="e">
        <v>#N/A</v>
      </c>
      <c r="N395" s="478"/>
      <c r="O395" s="345"/>
      <c r="P395" s="345" t="str">
        <f t="shared" ref="P395:P426" si="40">IF(F395="Yes", IF(Q395="", D395, Q395), "")</f>
        <v/>
      </c>
      <c r="R395" s="345"/>
      <c r="S395" s="433" t="str">
        <f t="shared" si="39"/>
        <v/>
      </c>
      <c r="T395" s="361" t="s">
        <v>2001</v>
      </c>
      <c r="U395" s="361" t="s">
        <v>63</v>
      </c>
      <c r="V395" s="344" t="s">
        <v>2002</v>
      </c>
      <c r="W395" s="433" t="s">
        <v>63</v>
      </c>
      <c r="X395" s="433" t="s">
        <v>63</v>
      </c>
      <c r="Y395" s="361">
        <v>2022</v>
      </c>
      <c r="Z395" s="361" t="s">
        <v>1857</v>
      </c>
      <c r="AA395" s="345" t="s">
        <v>2971</v>
      </c>
      <c r="AB395" s="361" t="str">
        <f t="shared" si="37"/>
        <v/>
      </c>
      <c r="AC395" s="433" t="s">
        <v>63</v>
      </c>
      <c r="AD395" s="433" t="s">
        <v>63</v>
      </c>
      <c r="AE395" s="433" t="s">
        <v>63</v>
      </c>
      <c r="AF395" s="433" t="s">
        <v>63</v>
      </c>
      <c r="AG395" s="361" t="s">
        <v>62</v>
      </c>
      <c r="AH395" s="361" t="s">
        <v>49</v>
      </c>
      <c r="AI395" s="361" t="s">
        <v>49</v>
      </c>
      <c r="AJ395" s="361" t="s">
        <v>49</v>
      </c>
      <c r="AK395" s="361" t="s">
        <v>63</v>
      </c>
      <c r="AL395" s="361" t="s">
        <v>63</v>
      </c>
      <c r="AM395" s="361" t="s">
        <v>63</v>
      </c>
      <c r="AN395" s="361" t="s">
        <v>63</v>
      </c>
      <c r="AO395" s="361" t="s">
        <v>63</v>
      </c>
      <c r="AP395" s="361" t="s">
        <v>63</v>
      </c>
      <c r="AQ395" s="361" t="s">
        <v>63</v>
      </c>
      <c r="AR395" s="361" t="s">
        <v>63</v>
      </c>
      <c r="AS395" s="361" t="s">
        <v>63</v>
      </c>
      <c r="AT395" s="361" t="s">
        <v>63</v>
      </c>
      <c r="AU395" s="361" t="s">
        <v>63</v>
      </c>
      <c r="AV395" s="361" t="s">
        <v>63</v>
      </c>
      <c r="AW395" s="361" t="s">
        <v>63</v>
      </c>
      <c r="AX395" s="361" t="str">
        <f t="shared" si="38"/>
        <v xml:space="preserve">SEX, AGE, RESIDENCE, WEALTH, </v>
      </c>
      <c r="AZ395" s="344" t="e">
        <f>INDEX('Standard Outcome Indicators'!$C$2:$C$900,MATCH(AY395,'Standard Outcome Indicators'!$B$2:$B$708,0))</f>
        <v>#N/A</v>
      </c>
      <c r="BA395" s="344" t="e">
        <f>INDEX('Standard Outcome Indicators'!$F$2:$F$900,MATCH(AY395,'Standard Outcome Indicators'!$B$2:$B$708,0))</f>
        <v>#N/A</v>
      </c>
      <c r="BB395" s="344" t="e">
        <f>INDEX('Standard Outcome Indicators'!$H$2:$H$900,MATCH(AY395,'Standard Outcome Indicators'!$B$2:$B$708,0))</f>
        <v>#N/A</v>
      </c>
      <c r="BC395" s="344" t="e">
        <f>INDEX('Standard Outcome Indicators'!$Q$2:$Q$900,MATCH(AY395,'Standard Outcome Indicators'!$B$2:$B$708,0))</f>
        <v>#N/A</v>
      </c>
      <c r="BD395" s="344" t="e">
        <f>INDEX('Standard Outcome Indicators'!$R$2:$R$900,MATCH(AY395,'Standard Outcome Indicators'!$B$2:$B$708,0))</f>
        <v>#N/A</v>
      </c>
      <c r="BE395" s="344" t="e">
        <f>INDEX('Standard Outcome Indicators'!$S$2:$S$900,MATCH(AY395,'Standard Outcome Indicators'!$B$2:$B$708,0))</f>
        <v>#N/A</v>
      </c>
      <c r="BF395" s="344" t="e">
        <f>INDEX('Standard Outcome Indicators'!$T$2:$T$900,MATCH(AY395,'Standard Outcome Indicators'!$B$2:$B$708,0))</f>
        <v>#N/A</v>
      </c>
      <c r="BG395" s="344" t="e">
        <f>INDEX('Standard Outcome Indicators'!$U$2:$U$900,MATCH(AY395,'Standard Outcome Indicators'!$B$2:$B$708,0))</f>
        <v>#N/A</v>
      </c>
    </row>
    <row r="396" spans="1:59" ht="275.25">
      <c r="A396" s="392" t="s">
        <v>2587</v>
      </c>
      <c r="B396" s="396" t="s">
        <v>2783</v>
      </c>
      <c r="C396" s="346" t="s">
        <v>2972</v>
      </c>
      <c r="D396" s="438" t="s">
        <v>2973</v>
      </c>
      <c r="E396" s="345" t="s">
        <v>2974</v>
      </c>
      <c r="F396" s="433"/>
      <c r="G396" s="433"/>
      <c r="H396" s="433"/>
      <c r="I396" s="478" t="e">
        <v>#N/A</v>
      </c>
      <c r="J396" s="478" t="e">
        <v>#N/A</v>
      </c>
      <c r="K396" s="478" t="e">
        <v>#N/A</v>
      </c>
      <c r="L396" s="478" t="e">
        <v>#N/A</v>
      </c>
      <c r="M396" s="478" t="e">
        <v>#N/A</v>
      </c>
      <c r="N396" s="478"/>
      <c r="O396" s="345"/>
      <c r="P396" s="345" t="str">
        <f t="shared" si="40"/>
        <v/>
      </c>
      <c r="R396" s="345"/>
      <c r="S396" s="433" t="str">
        <f t="shared" si="39"/>
        <v/>
      </c>
      <c r="T396" s="361" t="s">
        <v>2070</v>
      </c>
      <c r="U396" s="361" t="s">
        <v>63</v>
      </c>
      <c r="V396" s="344" t="s">
        <v>2002</v>
      </c>
      <c r="W396" s="433" t="s">
        <v>63</v>
      </c>
      <c r="X396" s="433" t="s">
        <v>63</v>
      </c>
      <c r="Y396" s="361">
        <v>2022</v>
      </c>
      <c r="Z396" s="361" t="s">
        <v>1762</v>
      </c>
      <c r="AA396" s="345" t="s">
        <v>2975</v>
      </c>
      <c r="AB396" s="361" t="str">
        <f t="shared" si="37"/>
        <v/>
      </c>
      <c r="AC396" s="433" t="s">
        <v>63</v>
      </c>
      <c r="AD396" s="433" t="s">
        <v>63</v>
      </c>
      <c r="AE396" s="433" t="s">
        <v>63</v>
      </c>
      <c r="AF396" s="433" t="s">
        <v>63</v>
      </c>
      <c r="AG396" s="361" t="s">
        <v>62</v>
      </c>
      <c r="AH396" s="361" t="s">
        <v>49</v>
      </c>
      <c r="AI396" s="361" t="s">
        <v>49</v>
      </c>
      <c r="AJ396" s="361" t="s">
        <v>49</v>
      </c>
      <c r="AK396" s="361" t="s">
        <v>63</v>
      </c>
      <c r="AL396" s="361" t="s">
        <v>63</v>
      </c>
      <c r="AM396" s="361" t="s">
        <v>63</v>
      </c>
      <c r="AN396" s="361" t="s">
        <v>63</v>
      </c>
      <c r="AO396" s="361" t="s">
        <v>63</v>
      </c>
      <c r="AP396" s="361" t="s">
        <v>63</v>
      </c>
      <c r="AQ396" s="361" t="s">
        <v>63</v>
      </c>
      <c r="AR396" s="361" t="s">
        <v>63</v>
      </c>
      <c r="AS396" s="361" t="s">
        <v>63</v>
      </c>
      <c r="AT396" s="361" t="s">
        <v>63</v>
      </c>
      <c r="AU396" s="361" t="s">
        <v>63</v>
      </c>
      <c r="AV396" s="361" t="s">
        <v>63</v>
      </c>
      <c r="AW396" s="361" t="s">
        <v>63</v>
      </c>
      <c r="AX396" s="361" t="str">
        <f t="shared" si="38"/>
        <v xml:space="preserve">SEX, AGE, RESIDENCE, WEALTH, </v>
      </c>
      <c r="AZ396" s="344" t="e">
        <f>INDEX('Standard Outcome Indicators'!$C$2:$C$900,MATCH(AY396,'Standard Outcome Indicators'!$B$2:$B$708,0))</f>
        <v>#N/A</v>
      </c>
      <c r="BA396" s="344" t="e">
        <f>INDEX('Standard Outcome Indicators'!$F$2:$F$900,MATCH(AY396,'Standard Outcome Indicators'!$B$2:$B$708,0))</f>
        <v>#N/A</v>
      </c>
      <c r="BB396" s="344" t="e">
        <f>INDEX('Standard Outcome Indicators'!$H$2:$H$900,MATCH(AY396,'Standard Outcome Indicators'!$B$2:$B$708,0))</f>
        <v>#N/A</v>
      </c>
      <c r="BC396" s="344" t="e">
        <f>INDEX('Standard Outcome Indicators'!$Q$2:$Q$900,MATCH(AY396,'Standard Outcome Indicators'!$B$2:$B$708,0))</f>
        <v>#N/A</v>
      </c>
      <c r="BD396" s="344" t="e">
        <f>INDEX('Standard Outcome Indicators'!$R$2:$R$900,MATCH(AY396,'Standard Outcome Indicators'!$B$2:$B$708,0))</f>
        <v>#N/A</v>
      </c>
      <c r="BE396" s="344" t="e">
        <f>INDEX('Standard Outcome Indicators'!$S$2:$S$900,MATCH(AY396,'Standard Outcome Indicators'!$B$2:$B$708,0))</f>
        <v>#N/A</v>
      </c>
      <c r="BF396" s="344" t="e">
        <f>INDEX('Standard Outcome Indicators'!$T$2:$T$900,MATCH(AY396,'Standard Outcome Indicators'!$B$2:$B$708,0))</f>
        <v>#N/A</v>
      </c>
      <c r="BG396" s="344" t="e">
        <f>INDEX('Standard Outcome Indicators'!$U$2:$U$900,MATCH(AY396,'Standard Outcome Indicators'!$B$2:$B$708,0))</f>
        <v>#N/A</v>
      </c>
    </row>
    <row r="397" spans="1:59" ht="275.25">
      <c r="A397" s="392" t="s">
        <v>2587</v>
      </c>
      <c r="B397" s="396" t="s">
        <v>2783</v>
      </c>
      <c r="C397" s="346" t="s">
        <v>2976</v>
      </c>
      <c r="D397" s="438" t="s">
        <v>2977</v>
      </c>
      <c r="E397" s="345" t="s">
        <v>2978</v>
      </c>
      <c r="F397" s="433"/>
      <c r="G397" s="433"/>
      <c r="H397" s="433"/>
      <c r="I397" s="478" t="e">
        <v>#N/A</v>
      </c>
      <c r="J397" s="478" t="e">
        <v>#N/A</v>
      </c>
      <c r="K397" s="478" t="e">
        <v>#N/A</v>
      </c>
      <c r="L397" s="478" t="e">
        <v>#N/A</v>
      </c>
      <c r="M397" s="478" t="e">
        <v>#N/A</v>
      </c>
      <c r="N397" s="478"/>
      <c r="O397" s="345"/>
      <c r="P397" s="345" t="str">
        <f t="shared" si="40"/>
        <v/>
      </c>
      <c r="R397" s="345"/>
      <c r="S397" s="433" t="str">
        <f t="shared" si="39"/>
        <v/>
      </c>
      <c r="T397" s="361" t="s">
        <v>2001</v>
      </c>
      <c r="U397" s="361" t="s">
        <v>63</v>
      </c>
      <c r="V397" s="344" t="s">
        <v>2002</v>
      </c>
      <c r="W397" s="433" t="s">
        <v>63</v>
      </c>
      <c r="X397" s="433" t="s">
        <v>63</v>
      </c>
      <c r="Y397" s="361">
        <v>2022</v>
      </c>
      <c r="Z397" s="361" t="s">
        <v>1808</v>
      </c>
      <c r="AA397" s="345" t="s">
        <v>2979</v>
      </c>
      <c r="AB397" s="361" t="str">
        <f t="shared" si="37"/>
        <v/>
      </c>
      <c r="AC397" s="433" t="s">
        <v>63</v>
      </c>
      <c r="AD397" s="433" t="s">
        <v>63</v>
      </c>
      <c r="AE397" s="433" t="s">
        <v>63</v>
      </c>
      <c r="AF397" s="433" t="s">
        <v>63</v>
      </c>
      <c r="AG397" s="361" t="s">
        <v>62</v>
      </c>
      <c r="AH397" s="361" t="s">
        <v>49</v>
      </c>
      <c r="AI397" s="361" t="s">
        <v>49</v>
      </c>
      <c r="AJ397" s="361" t="s">
        <v>49</v>
      </c>
      <c r="AK397" s="361" t="s">
        <v>63</v>
      </c>
      <c r="AL397" s="361" t="s">
        <v>63</v>
      </c>
      <c r="AM397" s="361" t="s">
        <v>63</v>
      </c>
      <c r="AN397" s="361" t="s">
        <v>63</v>
      </c>
      <c r="AO397" s="361" t="s">
        <v>63</v>
      </c>
      <c r="AP397" s="361" t="s">
        <v>63</v>
      </c>
      <c r="AQ397" s="361" t="s">
        <v>63</v>
      </c>
      <c r="AR397" s="361" t="s">
        <v>63</v>
      </c>
      <c r="AS397" s="361" t="s">
        <v>63</v>
      </c>
      <c r="AT397" s="361" t="s">
        <v>63</v>
      </c>
      <c r="AU397" s="361" t="s">
        <v>63</v>
      </c>
      <c r="AV397" s="361" t="s">
        <v>63</v>
      </c>
      <c r="AW397" s="361" t="s">
        <v>63</v>
      </c>
      <c r="AX397" s="361" t="str">
        <f t="shared" si="38"/>
        <v xml:space="preserve">SEX, AGE, RESIDENCE, WEALTH, </v>
      </c>
      <c r="AY397" s="344" t="s">
        <v>2980</v>
      </c>
      <c r="AZ397" s="344" t="str">
        <f>INDEX('Standard Outcome Indicators'!$C$2:$C$900,MATCH(AY397,'Standard Outcome Indicators'!$B$2:$B$708,0))</f>
        <v>Gross enrolment ratio in pre-primary education (05-01-L2-04)</v>
      </c>
      <c r="BA397" s="344" t="str">
        <f>INDEX('Standard Outcome Indicators'!$F$2:$F$900,MATCH(AY397,'Standard Outcome Indicators'!$B$2:$B$708,0))</f>
        <v>Learn</v>
      </c>
      <c r="BB397" s="344" t="str">
        <f>INDEX('Standard Outcome Indicators'!$H$2:$H$900,MATCH(AY397,'Standard Outcome Indicators'!$B$2:$B$708,0))</f>
        <v>Access to quality learning opportunities</v>
      </c>
      <c r="BC397" s="344" t="str">
        <f>INDEX('Standard Outcome Indicators'!$Q$2:$Q$900,MATCH(AY397,'Standard Outcome Indicators'!$B$2:$B$708,0))</f>
        <v>Marginal</v>
      </c>
      <c r="BD397" s="344" t="str">
        <f>INDEX('Standard Outcome Indicators'!$R$2:$R$900,MATCH(AY397,'Standard Outcome Indicators'!$B$2:$B$708,0))</f>
        <v>NULL</v>
      </c>
      <c r="BE397" s="344" t="str">
        <f>INDEX('Standard Outcome Indicators'!$S$2:$S$900,MATCH(AY397,'Standard Outcome Indicators'!$B$2:$B$708,0))</f>
        <v>Nicolas Jean Reuge</v>
      </c>
      <c r="BF397" s="344" t="str">
        <f>INDEX('Standard Outcome Indicators'!$T$2:$T$900,MATCH(AY397,'Standard Outcome Indicators'!$B$2:$B$708,0))</f>
        <v> </v>
      </c>
      <c r="BG397" s="344" t="str">
        <f>INDEX('Standard Outcome Indicators'!$U$2:$U$900,MATCH(AY397,'Standard Outcome Indicators'!$B$2:$B$708,0))</f>
        <v>2.3.6.2: Equitable access to learning</v>
      </c>
    </row>
    <row r="398" spans="1:59" ht="244.5">
      <c r="A398" s="392" t="s">
        <v>2587</v>
      </c>
      <c r="B398" s="396" t="s">
        <v>2783</v>
      </c>
      <c r="C398" s="346" t="s">
        <v>2981</v>
      </c>
      <c r="D398" s="438" t="s">
        <v>2982</v>
      </c>
      <c r="E398" s="345" t="s">
        <v>2983</v>
      </c>
      <c r="F398" s="433"/>
      <c r="G398" s="433"/>
      <c r="H398" s="433"/>
      <c r="I398" s="478" t="e">
        <v>#N/A</v>
      </c>
      <c r="J398" s="478" t="e">
        <v>#N/A</v>
      </c>
      <c r="K398" s="478" t="e">
        <v>#N/A</v>
      </c>
      <c r="L398" s="478" t="e">
        <v>#N/A</v>
      </c>
      <c r="M398" s="478" t="e">
        <v>#N/A</v>
      </c>
      <c r="N398" s="478"/>
      <c r="O398" s="345"/>
      <c r="P398" s="345" t="str">
        <f t="shared" si="40"/>
        <v/>
      </c>
      <c r="R398" s="345"/>
      <c r="S398" s="433" t="str">
        <f t="shared" si="39"/>
        <v/>
      </c>
      <c r="T398" s="361" t="s">
        <v>245</v>
      </c>
      <c r="U398" s="361" t="s">
        <v>63</v>
      </c>
      <c r="V398" s="344" t="s">
        <v>2589</v>
      </c>
      <c r="W398" s="433" t="s">
        <v>63</v>
      </c>
      <c r="X398" s="433" t="s">
        <v>63</v>
      </c>
      <c r="Y398" s="361">
        <v>2019</v>
      </c>
      <c r="Z398" s="361" t="s">
        <v>1733</v>
      </c>
      <c r="AA398" s="345" t="s">
        <v>2984</v>
      </c>
      <c r="AB398" s="361" t="str">
        <f t="shared" si="37"/>
        <v/>
      </c>
      <c r="AC398" s="433" t="s">
        <v>63</v>
      </c>
      <c r="AD398" s="433" t="s">
        <v>63</v>
      </c>
      <c r="AE398" s="433" t="s">
        <v>63</v>
      </c>
      <c r="AF398" s="433" t="s">
        <v>63</v>
      </c>
      <c r="AG398" s="361" t="s">
        <v>62</v>
      </c>
      <c r="AH398" s="361" t="s">
        <v>49</v>
      </c>
      <c r="AI398" s="361" t="s">
        <v>49</v>
      </c>
      <c r="AJ398" s="361" t="s">
        <v>49</v>
      </c>
      <c r="AK398" s="361" t="s">
        <v>63</v>
      </c>
      <c r="AL398" s="361" t="s">
        <v>63</v>
      </c>
      <c r="AM398" s="361" t="s">
        <v>63</v>
      </c>
      <c r="AN398" s="361" t="s">
        <v>63</v>
      </c>
      <c r="AO398" s="361" t="s">
        <v>63</v>
      </c>
      <c r="AP398" s="361" t="s">
        <v>63</v>
      </c>
      <c r="AQ398" s="361" t="s">
        <v>63</v>
      </c>
      <c r="AR398" s="361" t="s">
        <v>63</v>
      </c>
      <c r="AS398" s="361" t="s">
        <v>63</v>
      </c>
      <c r="AT398" s="361" t="s">
        <v>63</v>
      </c>
      <c r="AU398" s="361" t="s">
        <v>63</v>
      </c>
      <c r="AV398" s="361" t="s">
        <v>63</v>
      </c>
      <c r="AW398" s="361" t="s">
        <v>63</v>
      </c>
      <c r="AX398" s="361" t="str">
        <f t="shared" si="38"/>
        <v xml:space="preserve">SEX, AGE, RESIDENCE, WEALTH, </v>
      </c>
      <c r="AZ398" s="344" t="e">
        <f>INDEX('Standard Outcome Indicators'!$C$2:$C$900,MATCH(AY398,'Standard Outcome Indicators'!$B$2:$B$708,0))</f>
        <v>#N/A</v>
      </c>
      <c r="BA398" s="344" t="e">
        <f>INDEX('Standard Outcome Indicators'!$F$2:$F$900,MATCH(AY398,'Standard Outcome Indicators'!$B$2:$B$708,0))</f>
        <v>#N/A</v>
      </c>
      <c r="BB398" s="344" t="e">
        <f>INDEX('Standard Outcome Indicators'!$H$2:$H$900,MATCH(AY398,'Standard Outcome Indicators'!$B$2:$B$708,0))</f>
        <v>#N/A</v>
      </c>
      <c r="BC398" s="344" t="e">
        <f>INDEX('Standard Outcome Indicators'!$Q$2:$Q$900,MATCH(AY398,'Standard Outcome Indicators'!$B$2:$B$708,0))</f>
        <v>#N/A</v>
      </c>
      <c r="BD398" s="344" t="e">
        <f>INDEX('Standard Outcome Indicators'!$R$2:$R$900,MATCH(AY398,'Standard Outcome Indicators'!$B$2:$B$708,0))</f>
        <v>#N/A</v>
      </c>
      <c r="BE398" s="344" t="e">
        <f>INDEX('Standard Outcome Indicators'!$S$2:$S$900,MATCH(AY398,'Standard Outcome Indicators'!$B$2:$B$708,0))</f>
        <v>#N/A</v>
      </c>
      <c r="BF398" s="344" t="e">
        <f>INDEX('Standard Outcome Indicators'!$T$2:$T$900,MATCH(AY398,'Standard Outcome Indicators'!$B$2:$B$708,0))</f>
        <v>#N/A</v>
      </c>
      <c r="BG398" s="344" t="e">
        <f>INDEX('Standard Outcome Indicators'!$U$2:$U$900,MATCH(AY398,'Standard Outcome Indicators'!$B$2:$B$708,0))</f>
        <v>#N/A</v>
      </c>
    </row>
    <row r="399" spans="1:59" ht="275.25">
      <c r="A399" s="392" t="s">
        <v>2587</v>
      </c>
      <c r="B399" s="396" t="s">
        <v>2783</v>
      </c>
      <c r="C399" s="346" t="s">
        <v>2985</v>
      </c>
      <c r="D399" s="438" t="s">
        <v>2986</v>
      </c>
      <c r="E399" s="345" t="s">
        <v>2987</v>
      </c>
      <c r="F399" s="433"/>
      <c r="G399" s="433"/>
      <c r="H399" s="433"/>
      <c r="I399" s="478" t="e">
        <v>#N/A</v>
      </c>
      <c r="J399" s="478" t="e">
        <v>#N/A</v>
      </c>
      <c r="K399" s="478" t="e">
        <v>#N/A</v>
      </c>
      <c r="L399" s="478" t="e">
        <v>#N/A</v>
      </c>
      <c r="M399" s="478" t="e">
        <v>#N/A</v>
      </c>
      <c r="N399" s="478"/>
      <c r="O399" s="345"/>
      <c r="P399" s="345" t="str">
        <f t="shared" si="40"/>
        <v/>
      </c>
      <c r="R399" s="345"/>
      <c r="S399" s="433" t="str">
        <f t="shared" si="39"/>
        <v/>
      </c>
      <c r="T399" s="361" t="s">
        <v>245</v>
      </c>
      <c r="U399" s="361" t="s">
        <v>63</v>
      </c>
      <c r="V399" s="344" t="s">
        <v>2589</v>
      </c>
      <c r="W399" s="433" t="s">
        <v>63</v>
      </c>
      <c r="X399" s="433" t="s">
        <v>63</v>
      </c>
      <c r="Y399" s="361">
        <v>2019</v>
      </c>
      <c r="Z399" s="361" t="s">
        <v>1808</v>
      </c>
      <c r="AA399" s="345" t="s">
        <v>2988</v>
      </c>
      <c r="AB399" s="361" t="str">
        <f t="shared" si="37"/>
        <v/>
      </c>
      <c r="AC399" s="433" t="s">
        <v>63</v>
      </c>
      <c r="AD399" s="433" t="s">
        <v>63</v>
      </c>
      <c r="AE399" s="433" t="s">
        <v>63</v>
      </c>
      <c r="AF399" s="433" t="s">
        <v>63</v>
      </c>
      <c r="AG399" s="361" t="s">
        <v>49</v>
      </c>
      <c r="AH399" s="361" t="s">
        <v>49</v>
      </c>
      <c r="AI399" s="361" t="s">
        <v>49</v>
      </c>
      <c r="AJ399" s="361" t="s">
        <v>49</v>
      </c>
      <c r="AK399" s="361" t="s">
        <v>63</v>
      </c>
      <c r="AL399" s="361" t="s">
        <v>63</v>
      </c>
      <c r="AM399" s="361" t="s">
        <v>63</v>
      </c>
      <c r="AN399" s="361" t="s">
        <v>63</v>
      </c>
      <c r="AO399" s="361" t="s">
        <v>63</v>
      </c>
      <c r="AP399" s="361" t="s">
        <v>63</v>
      </c>
      <c r="AQ399" s="361" t="s">
        <v>63</v>
      </c>
      <c r="AR399" s="361" t="s">
        <v>63</v>
      </c>
      <c r="AS399" s="361" t="s">
        <v>63</v>
      </c>
      <c r="AT399" s="361" t="s">
        <v>63</v>
      </c>
      <c r="AU399" s="361" t="s">
        <v>63</v>
      </c>
      <c r="AV399" s="361" t="s">
        <v>63</v>
      </c>
      <c r="AW399" s="361" t="s">
        <v>63</v>
      </c>
      <c r="AX399" s="361" t="str">
        <f t="shared" si="38"/>
        <v xml:space="preserve">SEX, AGE, RESIDENCE, WEALTH, </v>
      </c>
      <c r="AZ399" s="344" t="e">
        <f>INDEX('Standard Outcome Indicators'!$C$2:$C$900,MATCH(AY399,'Standard Outcome Indicators'!$B$2:$B$708,0))</f>
        <v>#N/A</v>
      </c>
      <c r="BA399" s="344" t="e">
        <f>INDEX('Standard Outcome Indicators'!$F$2:$F$900,MATCH(AY399,'Standard Outcome Indicators'!$B$2:$B$708,0))</f>
        <v>#N/A</v>
      </c>
      <c r="BB399" s="344" t="e">
        <f>INDEX('Standard Outcome Indicators'!$H$2:$H$900,MATCH(AY399,'Standard Outcome Indicators'!$B$2:$B$708,0))</f>
        <v>#N/A</v>
      </c>
      <c r="BC399" s="344" t="e">
        <f>INDEX('Standard Outcome Indicators'!$Q$2:$Q$900,MATCH(AY399,'Standard Outcome Indicators'!$B$2:$B$708,0))</f>
        <v>#N/A</v>
      </c>
      <c r="BD399" s="344" t="e">
        <f>INDEX('Standard Outcome Indicators'!$R$2:$R$900,MATCH(AY399,'Standard Outcome Indicators'!$B$2:$B$708,0))</f>
        <v>#N/A</v>
      </c>
      <c r="BE399" s="344" t="e">
        <f>INDEX('Standard Outcome Indicators'!$S$2:$S$900,MATCH(AY399,'Standard Outcome Indicators'!$B$2:$B$708,0))</f>
        <v>#N/A</v>
      </c>
      <c r="BF399" s="344" t="e">
        <f>INDEX('Standard Outcome Indicators'!$T$2:$T$900,MATCH(AY399,'Standard Outcome Indicators'!$B$2:$B$708,0))</f>
        <v>#N/A</v>
      </c>
      <c r="BG399" s="344" t="e">
        <f>INDEX('Standard Outcome Indicators'!$U$2:$U$900,MATCH(AY399,'Standard Outcome Indicators'!$B$2:$B$708,0))</f>
        <v>#N/A</v>
      </c>
    </row>
    <row r="400" spans="1:59" ht="198">
      <c r="A400" s="392" t="s">
        <v>2587</v>
      </c>
      <c r="B400" s="396" t="s">
        <v>2783</v>
      </c>
      <c r="C400" s="346" t="s">
        <v>2989</v>
      </c>
      <c r="D400" s="438" t="s">
        <v>2990</v>
      </c>
      <c r="E400" s="345" t="s">
        <v>2990</v>
      </c>
      <c r="F400" s="433"/>
      <c r="G400" s="433"/>
      <c r="H400" s="433"/>
      <c r="I400" s="478" t="e">
        <v>#N/A</v>
      </c>
      <c r="J400" s="478" t="e">
        <v>#N/A</v>
      </c>
      <c r="K400" s="478" t="e">
        <v>#N/A</v>
      </c>
      <c r="L400" s="478" t="e">
        <v>#N/A</v>
      </c>
      <c r="M400" s="478" t="e">
        <v>#N/A</v>
      </c>
      <c r="N400" s="478"/>
      <c r="O400" s="345"/>
      <c r="P400" s="345" t="str">
        <f t="shared" si="40"/>
        <v/>
      </c>
      <c r="R400" s="345"/>
      <c r="S400" s="433" t="str">
        <f t="shared" si="39"/>
        <v/>
      </c>
      <c r="T400" s="361" t="s">
        <v>245</v>
      </c>
      <c r="U400" s="361" t="s">
        <v>63</v>
      </c>
      <c r="V400" s="344" t="s">
        <v>2589</v>
      </c>
      <c r="W400" s="433" t="s">
        <v>63</v>
      </c>
      <c r="X400" s="433" t="s">
        <v>63</v>
      </c>
      <c r="Y400" s="361">
        <v>2019</v>
      </c>
      <c r="Z400" s="361" t="s">
        <v>2991</v>
      </c>
      <c r="AA400" s="345" t="s">
        <v>2992</v>
      </c>
      <c r="AB400" s="361" t="str">
        <f t="shared" si="37"/>
        <v/>
      </c>
      <c r="AC400" s="433" t="s">
        <v>63</v>
      </c>
      <c r="AD400" s="433" t="s">
        <v>63</v>
      </c>
      <c r="AE400" s="433" t="s">
        <v>63</v>
      </c>
      <c r="AF400" s="433" t="s">
        <v>63</v>
      </c>
      <c r="AG400" s="361" t="s">
        <v>62</v>
      </c>
      <c r="AH400" s="361" t="s">
        <v>49</v>
      </c>
      <c r="AI400" s="361" t="s">
        <v>49</v>
      </c>
      <c r="AJ400" s="361" t="s">
        <v>49</v>
      </c>
      <c r="AK400" s="361" t="s">
        <v>63</v>
      </c>
      <c r="AL400" s="361" t="s">
        <v>63</v>
      </c>
      <c r="AM400" s="361" t="s">
        <v>63</v>
      </c>
      <c r="AN400" s="361" t="s">
        <v>63</v>
      </c>
      <c r="AO400" s="361" t="s">
        <v>63</v>
      </c>
      <c r="AP400" s="361" t="s">
        <v>63</v>
      </c>
      <c r="AQ400" s="361" t="s">
        <v>63</v>
      </c>
      <c r="AR400" s="361" t="s">
        <v>63</v>
      </c>
      <c r="AS400" s="361" t="s">
        <v>63</v>
      </c>
      <c r="AT400" s="361" t="s">
        <v>63</v>
      </c>
      <c r="AU400" s="361" t="s">
        <v>63</v>
      </c>
      <c r="AV400" s="361" t="s">
        <v>63</v>
      </c>
      <c r="AW400" s="361" t="s">
        <v>63</v>
      </c>
      <c r="AX400" s="361" t="str">
        <f t="shared" si="38"/>
        <v xml:space="preserve">SEX, AGE, RESIDENCE, WEALTH, </v>
      </c>
      <c r="AY400" s="344" t="s">
        <v>2993</v>
      </c>
      <c r="AZ400" s="344" t="str">
        <f>INDEX('Standard Outcome Indicators'!$C$2:$C$900,MATCH(AY400,'Standard Outcome Indicators'!$B$2:$B$708,0))</f>
        <v>Net intake rate to primary education</v>
      </c>
      <c r="BA400" s="344" t="str">
        <f>INDEX('Standard Outcome Indicators'!$F$2:$F$900,MATCH(AY400,'Standard Outcome Indicators'!$B$2:$B$708,0))</f>
        <v>Learn</v>
      </c>
      <c r="BB400" s="344" t="str">
        <f>INDEX('Standard Outcome Indicators'!$H$2:$H$900,MATCH(AY400,'Standard Outcome Indicators'!$B$2:$B$708,0))</f>
        <v>Access to quality learning opportunities</v>
      </c>
      <c r="BC400" s="344" t="str">
        <f>INDEX('Standard Outcome Indicators'!$Q$2:$Q$900,MATCH(AY400,'Standard Outcome Indicators'!$B$2:$B$708,0))</f>
        <v>Marginal</v>
      </c>
      <c r="BD400" s="344" t="str">
        <f>INDEX('Standard Outcome Indicators'!$R$2:$R$900,MATCH(AY400,'Standard Outcome Indicators'!$B$2:$B$708,0))</f>
        <v>Education</v>
      </c>
      <c r="BE400" s="344" t="str">
        <f>INDEX('Standard Outcome Indicators'!$S$2:$S$900,MATCH(AY400,'Standard Outcome Indicators'!$B$2:$B$708,0))</f>
        <v>Nicolas Reuge</v>
      </c>
      <c r="BF400" s="344" t="str">
        <f>INDEX('Standard Outcome Indicators'!$T$2:$T$900,MATCH(AY400,'Standard Outcome Indicators'!$B$2:$B$708,0))</f>
        <v> </v>
      </c>
      <c r="BG400" s="344" t="str">
        <f>INDEX('Standard Outcome Indicators'!$U$2:$U$900,MATCH(AY400,'Standard Outcome Indicators'!$B$2:$B$708,0))</f>
        <v>2.3.6.2: Equitable access to learning</v>
      </c>
    </row>
    <row r="401" spans="1:59" ht="275.25">
      <c r="A401" s="392" t="s">
        <v>2587</v>
      </c>
      <c r="B401" s="396" t="s">
        <v>2783</v>
      </c>
      <c r="C401" s="346" t="s">
        <v>2994</v>
      </c>
      <c r="D401" s="438" t="s">
        <v>2995</v>
      </c>
      <c r="E401" s="345" t="s">
        <v>2996</v>
      </c>
      <c r="F401" s="433"/>
      <c r="G401" s="433"/>
      <c r="H401" s="433"/>
      <c r="I401" s="478" t="e">
        <v>#N/A</v>
      </c>
      <c r="J401" s="478" t="e">
        <v>#N/A</v>
      </c>
      <c r="K401" s="478" t="e">
        <v>#N/A</v>
      </c>
      <c r="L401" s="478" t="e">
        <v>#N/A</v>
      </c>
      <c r="M401" s="478" t="e">
        <v>#N/A</v>
      </c>
      <c r="N401" s="478"/>
      <c r="O401" s="345"/>
      <c r="P401" s="345" t="str">
        <f t="shared" si="40"/>
        <v/>
      </c>
      <c r="R401" s="345"/>
      <c r="S401" s="433" t="str">
        <f t="shared" si="39"/>
        <v/>
      </c>
      <c r="T401" s="361" t="s">
        <v>2070</v>
      </c>
      <c r="U401" s="361" t="s">
        <v>63</v>
      </c>
      <c r="V401" s="344" t="s">
        <v>2002</v>
      </c>
      <c r="W401" s="433" t="s">
        <v>63</v>
      </c>
      <c r="X401" s="433" t="s">
        <v>63</v>
      </c>
      <c r="Y401" s="361">
        <v>2022</v>
      </c>
      <c r="Z401" s="361" t="s">
        <v>1762</v>
      </c>
      <c r="AA401" s="345" t="s">
        <v>2997</v>
      </c>
      <c r="AB401" s="361" t="str">
        <f t="shared" si="37"/>
        <v/>
      </c>
      <c r="AC401" s="433" t="s">
        <v>63</v>
      </c>
      <c r="AD401" s="433" t="s">
        <v>63</v>
      </c>
      <c r="AE401" s="433" t="s">
        <v>63</v>
      </c>
      <c r="AF401" s="433" t="s">
        <v>63</v>
      </c>
      <c r="AG401" s="361" t="s">
        <v>62</v>
      </c>
      <c r="AH401" s="361" t="s">
        <v>49</v>
      </c>
      <c r="AI401" s="361" t="s">
        <v>49</v>
      </c>
      <c r="AJ401" s="361" t="s">
        <v>49</v>
      </c>
      <c r="AK401" s="361" t="s">
        <v>63</v>
      </c>
      <c r="AL401" s="361" t="s">
        <v>63</v>
      </c>
      <c r="AM401" s="361" t="s">
        <v>63</v>
      </c>
      <c r="AN401" s="361" t="s">
        <v>63</v>
      </c>
      <c r="AO401" s="361" t="s">
        <v>63</v>
      </c>
      <c r="AP401" s="361" t="s">
        <v>63</v>
      </c>
      <c r="AQ401" s="361" t="s">
        <v>63</v>
      </c>
      <c r="AR401" s="361" t="s">
        <v>63</v>
      </c>
      <c r="AS401" s="361" t="s">
        <v>63</v>
      </c>
      <c r="AT401" s="361" t="s">
        <v>63</v>
      </c>
      <c r="AU401" s="361" t="s">
        <v>63</v>
      </c>
      <c r="AV401" s="361" t="s">
        <v>63</v>
      </c>
      <c r="AW401" s="361" t="s">
        <v>63</v>
      </c>
      <c r="AX401" s="361" t="str">
        <f t="shared" si="38"/>
        <v xml:space="preserve">SEX, AGE, RESIDENCE, WEALTH, </v>
      </c>
      <c r="AZ401" s="344" t="e">
        <f>INDEX('Standard Outcome Indicators'!$C$2:$C$900,MATCH(AY401,'Standard Outcome Indicators'!$B$2:$B$708,0))</f>
        <v>#N/A</v>
      </c>
      <c r="BA401" s="344" t="e">
        <f>INDEX('Standard Outcome Indicators'!$F$2:$F$900,MATCH(AY401,'Standard Outcome Indicators'!$B$2:$B$708,0))</f>
        <v>#N/A</v>
      </c>
      <c r="BB401" s="344" t="e">
        <f>INDEX('Standard Outcome Indicators'!$H$2:$H$900,MATCH(AY401,'Standard Outcome Indicators'!$B$2:$B$708,0))</f>
        <v>#N/A</v>
      </c>
      <c r="BC401" s="344" t="e">
        <f>INDEX('Standard Outcome Indicators'!$Q$2:$Q$900,MATCH(AY401,'Standard Outcome Indicators'!$B$2:$B$708,0))</f>
        <v>#N/A</v>
      </c>
      <c r="BD401" s="344" t="e">
        <f>INDEX('Standard Outcome Indicators'!$R$2:$R$900,MATCH(AY401,'Standard Outcome Indicators'!$B$2:$B$708,0))</f>
        <v>#N/A</v>
      </c>
      <c r="BE401" s="344" t="e">
        <f>INDEX('Standard Outcome Indicators'!$S$2:$S$900,MATCH(AY401,'Standard Outcome Indicators'!$B$2:$B$708,0))</f>
        <v>#N/A</v>
      </c>
      <c r="BF401" s="344" t="e">
        <f>INDEX('Standard Outcome Indicators'!$T$2:$T$900,MATCH(AY401,'Standard Outcome Indicators'!$B$2:$B$708,0))</f>
        <v>#N/A</v>
      </c>
      <c r="BG401" s="344" t="e">
        <f>INDEX('Standard Outcome Indicators'!$U$2:$U$900,MATCH(AY401,'Standard Outcome Indicators'!$B$2:$B$708,0))</f>
        <v>#N/A</v>
      </c>
    </row>
    <row r="402" spans="1:59" ht="275.25">
      <c r="A402" s="392" t="s">
        <v>2587</v>
      </c>
      <c r="B402" s="396" t="s">
        <v>2783</v>
      </c>
      <c r="C402" s="346" t="s">
        <v>2998</v>
      </c>
      <c r="D402" s="438" t="s">
        <v>2999</v>
      </c>
      <c r="E402" s="345" t="s">
        <v>3000</v>
      </c>
      <c r="F402" s="433"/>
      <c r="G402" s="433"/>
      <c r="H402" s="433"/>
      <c r="I402" s="478" t="e">
        <v>#N/A</v>
      </c>
      <c r="J402" s="478" t="e">
        <v>#N/A</v>
      </c>
      <c r="K402" s="478" t="e">
        <v>#N/A</v>
      </c>
      <c r="L402" s="478" t="e">
        <v>#N/A</v>
      </c>
      <c r="M402" s="478" t="e">
        <v>#N/A</v>
      </c>
      <c r="N402" s="478"/>
      <c r="O402" s="345"/>
      <c r="P402" s="345" t="str">
        <f t="shared" si="40"/>
        <v/>
      </c>
      <c r="R402" s="345"/>
      <c r="S402" s="433" t="str">
        <f t="shared" si="39"/>
        <v/>
      </c>
      <c r="T402" s="361" t="s">
        <v>245</v>
      </c>
      <c r="U402" s="361" t="s">
        <v>63</v>
      </c>
      <c r="V402" s="344" t="s">
        <v>2589</v>
      </c>
      <c r="W402" s="433" t="s">
        <v>63</v>
      </c>
      <c r="X402" s="433" t="s">
        <v>63</v>
      </c>
      <c r="Y402" s="361">
        <v>2019</v>
      </c>
      <c r="Z402" s="361" t="s">
        <v>1808</v>
      </c>
      <c r="AA402" s="345" t="s">
        <v>2697</v>
      </c>
      <c r="AB402" s="361" t="str">
        <f t="shared" si="37"/>
        <v/>
      </c>
      <c r="AC402" s="433" t="s">
        <v>63</v>
      </c>
      <c r="AD402" s="433" t="s">
        <v>63</v>
      </c>
      <c r="AE402" s="433" t="s">
        <v>63</v>
      </c>
      <c r="AF402" s="433" t="s">
        <v>63</v>
      </c>
      <c r="AG402" s="361" t="s">
        <v>49</v>
      </c>
      <c r="AH402" s="361" t="s">
        <v>49</v>
      </c>
      <c r="AI402" s="361" t="s">
        <v>49</v>
      </c>
      <c r="AJ402" s="361" t="s">
        <v>49</v>
      </c>
      <c r="AK402" s="361" t="s">
        <v>63</v>
      </c>
      <c r="AL402" s="361" t="s">
        <v>63</v>
      </c>
      <c r="AM402" s="361" t="s">
        <v>63</v>
      </c>
      <c r="AN402" s="361" t="s">
        <v>63</v>
      </c>
      <c r="AO402" s="361" t="s">
        <v>63</v>
      </c>
      <c r="AP402" s="361" t="s">
        <v>63</v>
      </c>
      <c r="AQ402" s="361" t="s">
        <v>63</v>
      </c>
      <c r="AR402" s="361" t="s">
        <v>63</v>
      </c>
      <c r="AS402" s="361" t="s">
        <v>63</v>
      </c>
      <c r="AT402" s="361" t="s">
        <v>63</v>
      </c>
      <c r="AU402" s="361" t="s">
        <v>63</v>
      </c>
      <c r="AV402" s="361" t="s">
        <v>63</v>
      </c>
      <c r="AW402" s="361" t="s">
        <v>63</v>
      </c>
      <c r="AX402" s="361" t="str">
        <f t="shared" si="38"/>
        <v xml:space="preserve">SEX, AGE, RESIDENCE, WEALTH, </v>
      </c>
      <c r="AZ402" s="344" t="e">
        <f>INDEX('Standard Outcome Indicators'!$C$2:$C$900,MATCH(AY402,'Standard Outcome Indicators'!$B$2:$B$708,0))</f>
        <v>#N/A</v>
      </c>
      <c r="BA402" s="344" t="e">
        <f>INDEX('Standard Outcome Indicators'!$F$2:$F$900,MATCH(AY402,'Standard Outcome Indicators'!$B$2:$B$708,0))</f>
        <v>#N/A</v>
      </c>
      <c r="BB402" s="344" t="e">
        <f>INDEX('Standard Outcome Indicators'!$H$2:$H$900,MATCH(AY402,'Standard Outcome Indicators'!$B$2:$B$708,0))</f>
        <v>#N/A</v>
      </c>
      <c r="BC402" s="344" t="e">
        <f>INDEX('Standard Outcome Indicators'!$Q$2:$Q$900,MATCH(AY402,'Standard Outcome Indicators'!$B$2:$B$708,0))</f>
        <v>#N/A</v>
      </c>
      <c r="BD402" s="344" t="e">
        <f>INDEX('Standard Outcome Indicators'!$R$2:$R$900,MATCH(AY402,'Standard Outcome Indicators'!$B$2:$B$708,0))</f>
        <v>#N/A</v>
      </c>
      <c r="BE402" s="344" t="e">
        <f>INDEX('Standard Outcome Indicators'!$S$2:$S$900,MATCH(AY402,'Standard Outcome Indicators'!$B$2:$B$708,0))</f>
        <v>#N/A</v>
      </c>
      <c r="BF402" s="344" t="e">
        <f>INDEX('Standard Outcome Indicators'!$T$2:$T$900,MATCH(AY402,'Standard Outcome Indicators'!$B$2:$B$708,0))</f>
        <v>#N/A</v>
      </c>
      <c r="BG402" s="344" t="e">
        <f>INDEX('Standard Outcome Indicators'!$U$2:$U$900,MATCH(AY402,'Standard Outcome Indicators'!$B$2:$B$708,0))</f>
        <v>#N/A</v>
      </c>
    </row>
    <row r="403" spans="1:59" ht="275.25">
      <c r="A403" s="392" t="s">
        <v>2587</v>
      </c>
      <c r="B403" s="396" t="s">
        <v>2783</v>
      </c>
      <c r="C403" s="346" t="s">
        <v>3001</v>
      </c>
      <c r="D403" s="438" t="s">
        <v>3002</v>
      </c>
      <c r="E403" s="345" t="s">
        <v>3003</v>
      </c>
      <c r="F403" s="433"/>
      <c r="G403" s="433"/>
      <c r="H403" s="433"/>
      <c r="I403" s="478" t="e">
        <v>#N/A</v>
      </c>
      <c r="J403" s="478" t="e">
        <v>#N/A</v>
      </c>
      <c r="K403" s="478" t="e">
        <v>#N/A</v>
      </c>
      <c r="L403" s="478" t="e">
        <v>#N/A</v>
      </c>
      <c r="M403" s="478" t="e">
        <v>#N/A</v>
      </c>
      <c r="N403" s="478"/>
      <c r="O403" s="345"/>
      <c r="P403" s="345" t="str">
        <f t="shared" si="40"/>
        <v/>
      </c>
      <c r="R403" s="345"/>
      <c r="S403" s="433" t="str">
        <f t="shared" si="39"/>
        <v/>
      </c>
      <c r="T403" s="361" t="s">
        <v>2070</v>
      </c>
      <c r="U403" s="361" t="s">
        <v>63</v>
      </c>
      <c r="V403" s="344" t="s">
        <v>2002</v>
      </c>
      <c r="W403" s="433" t="s">
        <v>63</v>
      </c>
      <c r="X403" s="433" t="s">
        <v>63</v>
      </c>
      <c r="Y403" s="361">
        <v>2022</v>
      </c>
      <c r="Z403" s="361" t="s">
        <v>1762</v>
      </c>
      <c r="AA403" s="345" t="s">
        <v>3004</v>
      </c>
      <c r="AB403" s="361" t="str">
        <f t="shared" si="37"/>
        <v/>
      </c>
      <c r="AC403" s="433" t="s">
        <v>63</v>
      </c>
      <c r="AD403" s="433" t="s">
        <v>63</v>
      </c>
      <c r="AE403" s="433" t="s">
        <v>63</v>
      </c>
      <c r="AF403" s="433" t="s">
        <v>63</v>
      </c>
      <c r="AG403" s="361" t="s">
        <v>62</v>
      </c>
      <c r="AH403" s="361" t="s">
        <v>49</v>
      </c>
      <c r="AI403" s="361" t="s">
        <v>49</v>
      </c>
      <c r="AJ403" s="361" t="s">
        <v>49</v>
      </c>
      <c r="AK403" s="361" t="s">
        <v>63</v>
      </c>
      <c r="AL403" s="361" t="s">
        <v>63</v>
      </c>
      <c r="AM403" s="361" t="s">
        <v>63</v>
      </c>
      <c r="AN403" s="361" t="s">
        <v>63</v>
      </c>
      <c r="AO403" s="361" t="s">
        <v>63</v>
      </c>
      <c r="AP403" s="361" t="s">
        <v>63</v>
      </c>
      <c r="AQ403" s="361" t="s">
        <v>63</v>
      </c>
      <c r="AR403" s="361" t="s">
        <v>63</v>
      </c>
      <c r="AS403" s="361" t="s">
        <v>63</v>
      </c>
      <c r="AT403" s="361" t="s">
        <v>63</v>
      </c>
      <c r="AU403" s="361" t="s">
        <v>63</v>
      </c>
      <c r="AV403" s="361" t="s">
        <v>63</v>
      </c>
      <c r="AW403" s="361" t="s">
        <v>63</v>
      </c>
      <c r="AX403" s="361" t="str">
        <f t="shared" si="38"/>
        <v xml:space="preserve">SEX, AGE, RESIDENCE, WEALTH, </v>
      </c>
      <c r="AZ403" s="344" t="e">
        <f>INDEX('Standard Outcome Indicators'!$C$2:$C$900,MATCH(AY403,'Standard Outcome Indicators'!$B$2:$B$708,0))</f>
        <v>#N/A</v>
      </c>
      <c r="BA403" s="344" t="e">
        <f>INDEX('Standard Outcome Indicators'!$F$2:$F$900,MATCH(AY403,'Standard Outcome Indicators'!$B$2:$B$708,0))</f>
        <v>#N/A</v>
      </c>
      <c r="BB403" s="344" t="e">
        <f>INDEX('Standard Outcome Indicators'!$H$2:$H$900,MATCH(AY403,'Standard Outcome Indicators'!$B$2:$B$708,0))</f>
        <v>#N/A</v>
      </c>
      <c r="BC403" s="344" t="e">
        <f>INDEX('Standard Outcome Indicators'!$Q$2:$Q$900,MATCH(AY403,'Standard Outcome Indicators'!$B$2:$B$708,0))</f>
        <v>#N/A</v>
      </c>
      <c r="BD403" s="344" t="e">
        <f>INDEX('Standard Outcome Indicators'!$R$2:$R$900,MATCH(AY403,'Standard Outcome Indicators'!$B$2:$B$708,0))</f>
        <v>#N/A</v>
      </c>
      <c r="BE403" s="344" t="e">
        <f>INDEX('Standard Outcome Indicators'!$S$2:$S$900,MATCH(AY403,'Standard Outcome Indicators'!$B$2:$B$708,0))</f>
        <v>#N/A</v>
      </c>
      <c r="BF403" s="344" t="e">
        <f>INDEX('Standard Outcome Indicators'!$T$2:$T$900,MATCH(AY403,'Standard Outcome Indicators'!$B$2:$B$708,0))</f>
        <v>#N/A</v>
      </c>
      <c r="BG403" s="344" t="e">
        <f>INDEX('Standard Outcome Indicators'!$U$2:$U$900,MATCH(AY403,'Standard Outcome Indicators'!$B$2:$B$708,0))</f>
        <v>#N/A</v>
      </c>
    </row>
    <row r="404" spans="1:59" ht="275.25">
      <c r="A404" s="392" t="s">
        <v>2587</v>
      </c>
      <c r="B404" s="396" t="s">
        <v>2783</v>
      </c>
      <c r="C404" s="346" t="s">
        <v>3005</v>
      </c>
      <c r="D404" s="438" t="s">
        <v>3006</v>
      </c>
      <c r="E404" s="345" t="s">
        <v>3007</v>
      </c>
      <c r="F404" s="433"/>
      <c r="G404" s="433"/>
      <c r="H404" s="433"/>
      <c r="I404" s="478" t="e">
        <v>#N/A</v>
      </c>
      <c r="J404" s="478" t="e">
        <v>#N/A</v>
      </c>
      <c r="K404" s="478" t="e">
        <v>#N/A</v>
      </c>
      <c r="L404" s="478" t="e">
        <v>#N/A</v>
      </c>
      <c r="M404" s="478" t="e">
        <v>#N/A</v>
      </c>
      <c r="N404" s="478"/>
      <c r="O404" s="345"/>
      <c r="P404" s="345" t="str">
        <f t="shared" si="40"/>
        <v/>
      </c>
      <c r="R404" s="345"/>
      <c r="S404" s="433" t="str">
        <f t="shared" si="39"/>
        <v/>
      </c>
      <c r="T404" s="361" t="s">
        <v>245</v>
      </c>
      <c r="U404" s="361" t="s">
        <v>63</v>
      </c>
      <c r="V404" s="344" t="s">
        <v>2589</v>
      </c>
      <c r="W404" s="433" t="s">
        <v>63</v>
      </c>
      <c r="X404" s="433" t="s">
        <v>63</v>
      </c>
      <c r="Y404" s="361">
        <v>2019</v>
      </c>
      <c r="Z404" s="361" t="s">
        <v>1808</v>
      </c>
      <c r="AA404" s="345" t="s">
        <v>2697</v>
      </c>
      <c r="AB404" s="361" t="str">
        <f t="shared" si="37"/>
        <v/>
      </c>
      <c r="AC404" s="433" t="s">
        <v>63</v>
      </c>
      <c r="AD404" s="433" t="s">
        <v>63</v>
      </c>
      <c r="AE404" s="433" t="s">
        <v>63</v>
      </c>
      <c r="AF404" s="433" t="s">
        <v>63</v>
      </c>
      <c r="AG404" s="361" t="s">
        <v>49</v>
      </c>
      <c r="AH404" s="361" t="s">
        <v>49</v>
      </c>
      <c r="AI404" s="361" t="s">
        <v>49</v>
      </c>
      <c r="AJ404" s="361" t="s">
        <v>49</v>
      </c>
      <c r="AK404" s="361" t="s">
        <v>63</v>
      </c>
      <c r="AL404" s="361" t="s">
        <v>63</v>
      </c>
      <c r="AM404" s="361" t="s">
        <v>63</v>
      </c>
      <c r="AN404" s="361" t="s">
        <v>63</v>
      </c>
      <c r="AO404" s="361" t="s">
        <v>63</v>
      </c>
      <c r="AP404" s="361" t="s">
        <v>63</v>
      </c>
      <c r="AQ404" s="361" t="s">
        <v>63</v>
      </c>
      <c r="AR404" s="361" t="s">
        <v>63</v>
      </c>
      <c r="AS404" s="361" t="s">
        <v>63</v>
      </c>
      <c r="AT404" s="361" t="s">
        <v>63</v>
      </c>
      <c r="AU404" s="361" t="s">
        <v>63</v>
      </c>
      <c r="AV404" s="361" t="s">
        <v>63</v>
      </c>
      <c r="AW404" s="361" t="s">
        <v>63</v>
      </c>
      <c r="AX404" s="361" t="str">
        <f t="shared" si="38"/>
        <v xml:space="preserve">SEX, AGE, RESIDENCE, WEALTH, </v>
      </c>
      <c r="AZ404" s="344" t="e">
        <f>INDEX('Standard Outcome Indicators'!$C$2:$C$900,MATCH(AY404,'Standard Outcome Indicators'!$B$2:$B$708,0))</f>
        <v>#N/A</v>
      </c>
      <c r="BA404" s="344" t="e">
        <f>INDEX('Standard Outcome Indicators'!$F$2:$F$900,MATCH(AY404,'Standard Outcome Indicators'!$B$2:$B$708,0))</f>
        <v>#N/A</v>
      </c>
      <c r="BB404" s="344" t="e">
        <f>INDEX('Standard Outcome Indicators'!$H$2:$H$900,MATCH(AY404,'Standard Outcome Indicators'!$B$2:$B$708,0))</f>
        <v>#N/A</v>
      </c>
      <c r="BC404" s="344" t="e">
        <f>INDEX('Standard Outcome Indicators'!$Q$2:$Q$900,MATCH(AY404,'Standard Outcome Indicators'!$B$2:$B$708,0))</f>
        <v>#N/A</v>
      </c>
      <c r="BD404" s="344" t="e">
        <f>INDEX('Standard Outcome Indicators'!$R$2:$R$900,MATCH(AY404,'Standard Outcome Indicators'!$B$2:$B$708,0))</f>
        <v>#N/A</v>
      </c>
      <c r="BE404" s="344" t="e">
        <f>INDEX('Standard Outcome Indicators'!$S$2:$S$900,MATCH(AY404,'Standard Outcome Indicators'!$B$2:$B$708,0))</f>
        <v>#N/A</v>
      </c>
      <c r="BF404" s="344" t="e">
        <f>INDEX('Standard Outcome Indicators'!$T$2:$T$900,MATCH(AY404,'Standard Outcome Indicators'!$B$2:$B$708,0))</f>
        <v>#N/A</v>
      </c>
      <c r="BG404" s="344" t="e">
        <f>INDEX('Standard Outcome Indicators'!$U$2:$U$900,MATCH(AY404,'Standard Outcome Indicators'!$B$2:$B$708,0))</f>
        <v>#N/A</v>
      </c>
    </row>
    <row r="405" spans="1:59" ht="275.25">
      <c r="A405" s="392" t="s">
        <v>2587</v>
      </c>
      <c r="B405" s="396" t="s">
        <v>2783</v>
      </c>
      <c r="C405" s="346" t="s">
        <v>3008</v>
      </c>
      <c r="D405" s="438" t="s">
        <v>3009</v>
      </c>
      <c r="E405" s="345" t="s">
        <v>3010</v>
      </c>
      <c r="F405" s="433"/>
      <c r="G405" s="433"/>
      <c r="H405" s="433"/>
      <c r="I405" s="478" t="e">
        <v>#N/A</v>
      </c>
      <c r="J405" s="478" t="e">
        <v>#N/A</v>
      </c>
      <c r="K405" s="478" t="e">
        <v>#N/A</v>
      </c>
      <c r="L405" s="478" t="e">
        <v>#N/A</v>
      </c>
      <c r="M405" s="478" t="e">
        <v>#N/A</v>
      </c>
      <c r="N405" s="478"/>
      <c r="O405" s="345"/>
      <c r="P405" s="345" t="str">
        <f t="shared" si="40"/>
        <v/>
      </c>
      <c r="R405" s="345"/>
      <c r="S405" s="433" t="str">
        <f t="shared" si="39"/>
        <v/>
      </c>
      <c r="T405" s="361" t="s">
        <v>2070</v>
      </c>
      <c r="U405" s="361" t="s">
        <v>63</v>
      </c>
      <c r="V405" s="344" t="s">
        <v>2002</v>
      </c>
      <c r="W405" s="433" t="s">
        <v>63</v>
      </c>
      <c r="X405" s="433" t="s">
        <v>63</v>
      </c>
      <c r="Y405" s="361">
        <v>2022</v>
      </c>
      <c r="Z405" s="361" t="s">
        <v>1762</v>
      </c>
      <c r="AA405" s="345" t="s">
        <v>3011</v>
      </c>
      <c r="AB405" s="361" t="str">
        <f t="shared" si="37"/>
        <v/>
      </c>
      <c r="AC405" s="433" t="s">
        <v>63</v>
      </c>
      <c r="AD405" s="433" t="s">
        <v>63</v>
      </c>
      <c r="AE405" s="433" t="s">
        <v>63</v>
      </c>
      <c r="AF405" s="433" t="s">
        <v>63</v>
      </c>
      <c r="AG405" s="361" t="s">
        <v>62</v>
      </c>
      <c r="AH405" s="361" t="s">
        <v>49</v>
      </c>
      <c r="AI405" s="361" t="s">
        <v>49</v>
      </c>
      <c r="AJ405" s="361" t="s">
        <v>49</v>
      </c>
      <c r="AK405" s="361" t="s">
        <v>63</v>
      </c>
      <c r="AL405" s="361" t="s">
        <v>63</v>
      </c>
      <c r="AM405" s="361" t="s">
        <v>63</v>
      </c>
      <c r="AN405" s="361" t="s">
        <v>63</v>
      </c>
      <c r="AO405" s="361" t="s">
        <v>63</v>
      </c>
      <c r="AP405" s="361" t="s">
        <v>63</v>
      </c>
      <c r="AQ405" s="361" t="s">
        <v>63</v>
      </c>
      <c r="AR405" s="361" t="s">
        <v>63</v>
      </c>
      <c r="AS405" s="361" t="s">
        <v>63</v>
      </c>
      <c r="AT405" s="361" t="s">
        <v>63</v>
      </c>
      <c r="AU405" s="361" t="s">
        <v>63</v>
      </c>
      <c r="AV405" s="361" t="s">
        <v>63</v>
      </c>
      <c r="AW405" s="361" t="s">
        <v>63</v>
      </c>
      <c r="AX405" s="361" t="str">
        <f t="shared" si="38"/>
        <v xml:space="preserve">SEX, AGE, RESIDENCE, WEALTH, </v>
      </c>
      <c r="AZ405" s="344" t="e">
        <f>INDEX('Standard Outcome Indicators'!$C$2:$C$900,MATCH(AY405,'Standard Outcome Indicators'!$B$2:$B$708,0))</f>
        <v>#N/A</v>
      </c>
      <c r="BA405" s="344" t="e">
        <f>INDEX('Standard Outcome Indicators'!$F$2:$F$900,MATCH(AY405,'Standard Outcome Indicators'!$B$2:$B$708,0))</f>
        <v>#N/A</v>
      </c>
      <c r="BB405" s="344" t="e">
        <f>INDEX('Standard Outcome Indicators'!$H$2:$H$900,MATCH(AY405,'Standard Outcome Indicators'!$B$2:$B$708,0))</f>
        <v>#N/A</v>
      </c>
      <c r="BC405" s="344" t="e">
        <f>INDEX('Standard Outcome Indicators'!$Q$2:$Q$900,MATCH(AY405,'Standard Outcome Indicators'!$B$2:$B$708,0))</f>
        <v>#N/A</v>
      </c>
      <c r="BD405" s="344" t="e">
        <f>INDEX('Standard Outcome Indicators'!$R$2:$R$900,MATCH(AY405,'Standard Outcome Indicators'!$B$2:$B$708,0))</f>
        <v>#N/A</v>
      </c>
      <c r="BE405" s="344" t="e">
        <f>INDEX('Standard Outcome Indicators'!$S$2:$S$900,MATCH(AY405,'Standard Outcome Indicators'!$B$2:$B$708,0))</f>
        <v>#N/A</v>
      </c>
      <c r="BF405" s="344" t="e">
        <f>INDEX('Standard Outcome Indicators'!$T$2:$T$900,MATCH(AY405,'Standard Outcome Indicators'!$B$2:$B$708,0))</f>
        <v>#N/A</v>
      </c>
      <c r="BG405" s="344" t="e">
        <f>INDEX('Standard Outcome Indicators'!$U$2:$U$900,MATCH(AY405,'Standard Outcome Indicators'!$B$2:$B$708,0))</f>
        <v>#N/A</v>
      </c>
    </row>
    <row r="406" spans="1:59" ht="275.25">
      <c r="A406" s="392" t="s">
        <v>2587</v>
      </c>
      <c r="B406" s="396" t="s">
        <v>2783</v>
      </c>
      <c r="C406" s="346" t="s">
        <v>3012</v>
      </c>
      <c r="D406" s="438" t="s">
        <v>3013</v>
      </c>
      <c r="E406" s="345" t="s">
        <v>3014</v>
      </c>
      <c r="F406" s="433"/>
      <c r="G406" s="433"/>
      <c r="H406" s="433"/>
      <c r="I406" s="478" t="e">
        <v>#N/A</v>
      </c>
      <c r="J406" s="478" t="e">
        <v>#N/A</v>
      </c>
      <c r="K406" s="478" t="e">
        <v>#N/A</v>
      </c>
      <c r="L406" s="478" t="e">
        <v>#N/A</v>
      </c>
      <c r="M406" s="478" t="e">
        <v>#N/A</v>
      </c>
      <c r="N406" s="478"/>
      <c r="O406" s="345"/>
      <c r="P406" s="345" t="str">
        <f t="shared" si="40"/>
        <v/>
      </c>
      <c r="R406" s="345"/>
      <c r="S406" s="433" t="str">
        <f t="shared" si="39"/>
        <v/>
      </c>
      <c r="T406" s="361" t="s">
        <v>245</v>
      </c>
      <c r="U406" s="361" t="s">
        <v>63</v>
      </c>
      <c r="V406" s="344" t="s">
        <v>2589</v>
      </c>
      <c r="W406" s="433" t="s">
        <v>63</v>
      </c>
      <c r="X406" s="433" t="s">
        <v>63</v>
      </c>
      <c r="Y406" s="361">
        <v>2019</v>
      </c>
      <c r="Z406" s="361" t="s">
        <v>1808</v>
      </c>
      <c r="AA406" s="345" t="s">
        <v>2719</v>
      </c>
      <c r="AB406" s="361" t="str">
        <f t="shared" si="37"/>
        <v/>
      </c>
      <c r="AC406" s="433" t="s">
        <v>63</v>
      </c>
      <c r="AD406" s="433" t="s">
        <v>63</v>
      </c>
      <c r="AE406" s="433" t="s">
        <v>63</v>
      </c>
      <c r="AF406" s="433" t="s">
        <v>63</v>
      </c>
      <c r="AG406" s="361" t="s">
        <v>49</v>
      </c>
      <c r="AH406" s="361" t="s">
        <v>49</v>
      </c>
      <c r="AI406" s="361" t="s">
        <v>49</v>
      </c>
      <c r="AJ406" s="361" t="s">
        <v>49</v>
      </c>
      <c r="AK406" s="361" t="s">
        <v>63</v>
      </c>
      <c r="AL406" s="361" t="s">
        <v>63</v>
      </c>
      <c r="AM406" s="361" t="s">
        <v>63</v>
      </c>
      <c r="AN406" s="361" t="s">
        <v>63</v>
      </c>
      <c r="AO406" s="361" t="s">
        <v>63</v>
      </c>
      <c r="AP406" s="361" t="s">
        <v>63</v>
      </c>
      <c r="AQ406" s="361" t="s">
        <v>63</v>
      </c>
      <c r="AR406" s="361" t="s">
        <v>63</v>
      </c>
      <c r="AS406" s="361" t="s">
        <v>63</v>
      </c>
      <c r="AT406" s="361" t="s">
        <v>63</v>
      </c>
      <c r="AU406" s="361" t="s">
        <v>63</v>
      </c>
      <c r="AV406" s="361" t="s">
        <v>63</v>
      </c>
      <c r="AW406" s="361" t="s">
        <v>63</v>
      </c>
      <c r="AX406" s="361" t="str">
        <f t="shared" si="38"/>
        <v xml:space="preserve">SEX, AGE, RESIDENCE, WEALTH, </v>
      </c>
      <c r="AZ406" s="344" t="e">
        <f>INDEX('Standard Outcome Indicators'!$C$2:$C$900,MATCH(AY406,'Standard Outcome Indicators'!$B$2:$B$708,0))</f>
        <v>#N/A</v>
      </c>
      <c r="BA406" s="344" t="e">
        <f>INDEX('Standard Outcome Indicators'!$F$2:$F$900,MATCH(AY406,'Standard Outcome Indicators'!$B$2:$B$708,0))</f>
        <v>#N/A</v>
      </c>
      <c r="BB406" s="344" t="e">
        <f>INDEX('Standard Outcome Indicators'!$H$2:$H$900,MATCH(AY406,'Standard Outcome Indicators'!$B$2:$B$708,0))</f>
        <v>#N/A</v>
      </c>
      <c r="BC406" s="344" t="e">
        <f>INDEX('Standard Outcome Indicators'!$Q$2:$Q$900,MATCH(AY406,'Standard Outcome Indicators'!$B$2:$B$708,0))</f>
        <v>#N/A</v>
      </c>
      <c r="BD406" s="344" t="e">
        <f>INDEX('Standard Outcome Indicators'!$R$2:$R$900,MATCH(AY406,'Standard Outcome Indicators'!$B$2:$B$708,0))</f>
        <v>#N/A</v>
      </c>
      <c r="BE406" s="344" t="e">
        <f>INDEX('Standard Outcome Indicators'!$S$2:$S$900,MATCH(AY406,'Standard Outcome Indicators'!$B$2:$B$708,0))</f>
        <v>#N/A</v>
      </c>
      <c r="BF406" s="344" t="e">
        <f>INDEX('Standard Outcome Indicators'!$T$2:$T$900,MATCH(AY406,'Standard Outcome Indicators'!$B$2:$B$708,0))</f>
        <v>#N/A</v>
      </c>
      <c r="BG406" s="344" t="e">
        <f>INDEX('Standard Outcome Indicators'!$U$2:$U$900,MATCH(AY406,'Standard Outcome Indicators'!$B$2:$B$708,0))</f>
        <v>#N/A</v>
      </c>
    </row>
    <row r="407" spans="1:59" ht="275.25">
      <c r="A407" s="392" t="s">
        <v>2587</v>
      </c>
      <c r="B407" s="396" t="s">
        <v>2783</v>
      </c>
      <c r="C407" s="346" t="s">
        <v>3015</v>
      </c>
      <c r="D407" s="438" t="s">
        <v>3016</v>
      </c>
      <c r="E407" s="345" t="s">
        <v>3016</v>
      </c>
      <c r="F407" s="433"/>
      <c r="G407" s="433"/>
      <c r="H407" s="433"/>
      <c r="I407" s="478" t="e">
        <v>#N/A</v>
      </c>
      <c r="J407" s="478" t="e">
        <v>#N/A</v>
      </c>
      <c r="K407" s="478" t="e">
        <v>#N/A</v>
      </c>
      <c r="L407" s="478" t="e">
        <v>#N/A</v>
      </c>
      <c r="M407" s="478" t="e">
        <v>#N/A</v>
      </c>
      <c r="N407" s="478"/>
      <c r="O407" s="345"/>
      <c r="P407" s="345" t="str">
        <f t="shared" si="40"/>
        <v/>
      </c>
      <c r="R407" s="345"/>
      <c r="S407" s="433" t="str">
        <f t="shared" si="39"/>
        <v/>
      </c>
      <c r="T407" s="361" t="s">
        <v>245</v>
      </c>
      <c r="U407" s="361" t="s">
        <v>63</v>
      </c>
      <c r="V407" s="344" t="s">
        <v>2589</v>
      </c>
      <c r="W407" s="433" t="s">
        <v>63</v>
      </c>
      <c r="X407" s="433" t="s">
        <v>63</v>
      </c>
      <c r="Y407" s="361">
        <v>2019</v>
      </c>
      <c r="Z407" s="361" t="s">
        <v>1808</v>
      </c>
      <c r="AA407" s="345" t="s">
        <v>2697</v>
      </c>
      <c r="AB407" s="361" t="str">
        <f t="shared" si="37"/>
        <v/>
      </c>
      <c r="AC407" s="433" t="s">
        <v>63</v>
      </c>
      <c r="AD407" s="433" t="s">
        <v>63</v>
      </c>
      <c r="AE407" s="433" t="s">
        <v>63</v>
      </c>
      <c r="AF407" s="433" t="s">
        <v>63</v>
      </c>
      <c r="AG407" s="361" t="s">
        <v>49</v>
      </c>
      <c r="AH407" s="361" t="s">
        <v>49</v>
      </c>
      <c r="AI407" s="361" t="s">
        <v>49</v>
      </c>
      <c r="AJ407" s="361" t="s">
        <v>49</v>
      </c>
      <c r="AK407" s="361" t="s">
        <v>63</v>
      </c>
      <c r="AL407" s="361" t="s">
        <v>63</v>
      </c>
      <c r="AM407" s="361" t="s">
        <v>63</v>
      </c>
      <c r="AN407" s="361" t="s">
        <v>63</v>
      </c>
      <c r="AO407" s="361" t="s">
        <v>63</v>
      </c>
      <c r="AP407" s="361" t="s">
        <v>63</v>
      </c>
      <c r="AQ407" s="361" t="s">
        <v>63</v>
      </c>
      <c r="AR407" s="361" t="s">
        <v>63</v>
      </c>
      <c r="AS407" s="361" t="s">
        <v>63</v>
      </c>
      <c r="AT407" s="361" t="s">
        <v>63</v>
      </c>
      <c r="AU407" s="361" t="s">
        <v>63</v>
      </c>
      <c r="AV407" s="361" t="s">
        <v>63</v>
      </c>
      <c r="AW407" s="361" t="s">
        <v>63</v>
      </c>
      <c r="AX407" s="361" t="str">
        <f t="shared" si="38"/>
        <v xml:space="preserve">SEX, AGE, RESIDENCE, WEALTH, </v>
      </c>
      <c r="AZ407" s="344" t="e">
        <f>INDEX('Standard Outcome Indicators'!$C$2:$C$900,MATCH(AY407,'Standard Outcome Indicators'!$B$2:$B$708,0))</f>
        <v>#N/A</v>
      </c>
      <c r="BA407" s="344" t="e">
        <f>INDEX('Standard Outcome Indicators'!$F$2:$F$900,MATCH(AY407,'Standard Outcome Indicators'!$B$2:$B$708,0))</f>
        <v>#N/A</v>
      </c>
      <c r="BB407" s="344" t="e">
        <f>INDEX('Standard Outcome Indicators'!$H$2:$H$900,MATCH(AY407,'Standard Outcome Indicators'!$B$2:$B$708,0))</f>
        <v>#N/A</v>
      </c>
      <c r="BC407" s="344" t="e">
        <f>INDEX('Standard Outcome Indicators'!$Q$2:$Q$900,MATCH(AY407,'Standard Outcome Indicators'!$B$2:$B$708,0))</f>
        <v>#N/A</v>
      </c>
      <c r="BD407" s="344" t="e">
        <f>INDEX('Standard Outcome Indicators'!$R$2:$R$900,MATCH(AY407,'Standard Outcome Indicators'!$B$2:$B$708,0))</f>
        <v>#N/A</v>
      </c>
      <c r="BE407" s="344" t="e">
        <f>INDEX('Standard Outcome Indicators'!$S$2:$S$900,MATCH(AY407,'Standard Outcome Indicators'!$B$2:$B$708,0))</f>
        <v>#N/A</v>
      </c>
      <c r="BF407" s="344" t="e">
        <f>INDEX('Standard Outcome Indicators'!$T$2:$T$900,MATCH(AY407,'Standard Outcome Indicators'!$B$2:$B$708,0))</f>
        <v>#N/A</v>
      </c>
      <c r="BG407" s="344" t="e">
        <f>INDEX('Standard Outcome Indicators'!$U$2:$U$900,MATCH(AY407,'Standard Outcome Indicators'!$B$2:$B$708,0))</f>
        <v>#N/A</v>
      </c>
    </row>
    <row r="408" spans="1:59" ht="275.25">
      <c r="A408" s="392" t="s">
        <v>2587</v>
      </c>
      <c r="B408" s="396" t="s">
        <v>2783</v>
      </c>
      <c r="C408" s="346" t="s">
        <v>3017</v>
      </c>
      <c r="D408" s="438" t="s">
        <v>3018</v>
      </c>
      <c r="E408" s="345" t="s">
        <v>3018</v>
      </c>
      <c r="F408" s="433"/>
      <c r="G408" s="433"/>
      <c r="H408" s="433"/>
      <c r="I408" s="478" t="e">
        <v>#N/A</v>
      </c>
      <c r="J408" s="478" t="e">
        <v>#N/A</v>
      </c>
      <c r="K408" s="478" t="e">
        <v>#N/A</v>
      </c>
      <c r="L408" s="478" t="e">
        <v>#N/A</v>
      </c>
      <c r="M408" s="478" t="e">
        <v>#N/A</v>
      </c>
      <c r="N408" s="478"/>
      <c r="O408" s="345"/>
      <c r="P408" s="345" t="str">
        <f t="shared" si="40"/>
        <v/>
      </c>
      <c r="R408" s="345"/>
      <c r="S408" s="433" t="str">
        <f t="shared" si="39"/>
        <v/>
      </c>
      <c r="T408" s="361" t="s">
        <v>245</v>
      </c>
      <c r="U408" s="361" t="s">
        <v>63</v>
      </c>
      <c r="V408" s="344" t="s">
        <v>2589</v>
      </c>
      <c r="W408" s="433" t="s">
        <v>63</v>
      </c>
      <c r="X408" s="433" t="s">
        <v>63</v>
      </c>
      <c r="Y408" s="361">
        <v>2019</v>
      </c>
      <c r="Z408" s="361" t="s">
        <v>1808</v>
      </c>
      <c r="AA408" s="345" t="s">
        <v>2719</v>
      </c>
      <c r="AB408" s="361" t="str">
        <f t="shared" si="37"/>
        <v/>
      </c>
      <c r="AC408" s="433" t="s">
        <v>63</v>
      </c>
      <c r="AD408" s="433" t="s">
        <v>63</v>
      </c>
      <c r="AE408" s="433" t="s">
        <v>63</v>
      </c>
      <c r="AF408" s="433" t="s">
        <v>63</v>
      </c>
      <c r="AG408" s="361" t="s">
        <v>49</v>
      </c>
      <c r="AH408" s="361" t="s">
        <v>49</v>
      </c>
      <c r="AI408" s="361" t="s">
        <v>49</v>
      </c>
      <c r="AJ408" s="361" t="s">
        <v>49</v>
      </c>
      <c r="AK408" s="361" t="s">
        <v>63</v>
      </c>
      <c r="AL408" s="361" t="s">
        <v>63</v>
      </c>
      <c r="AM408" s="361" t="s">
        <v>63</v>
      </c>
      <c r="AN408" s="361" t="s">
        <v>63</v>
      </c>
      <c r="AO408" s="361" t="s">
        <v>63</v>
      </c>
      <c r="AP408" s="361" t="s">
        <v>63</v>
      </c>
      <c r="AQ408" s="361" t="s">
        <v>63</v>
      </c>
      <c r="AR408" s="361" t="s">
        <v>63</v>
      </c>
      <c r="AS408" s="361" t="s">
        <v>63</v>
      </c>
      <c r="AT408" s="361" t="s">
        <v>63</v>
      </c>
      <c r="AU408" s="361" t="s">
        <v>63</v>
      </c>
      <c r="AV408" s="361" t="s">
        <v>63</v>
      </c>
      <c r="AW408" s="361" t="s">
        <v>63</v>
      </c>
      <c r="AX408" s="361" t="str">
        <f t="shared" si="38"/>
        <v xml:space="preserve">SEX, AGE, RESIDENCE, WEALTH, </v>
      </c>
      <c r="AZ408" s="344" t="e">
        <f>INDEX('Standard Outcome Indicators'!$C$2:$C$900,MATCH(AY408,'Standard Outcome Indicators'!$B$2:$B$708,0))</f>
        <v>#N/A</v>
      </c>
      <c r="BA408" s="344" t="e">
        <f>INDEX('Standard Outcome Indicators'!$F$2:$F$900,MATCH(AY408,'Standard Outcome Indicators'!$B$2:$B$708,0))</f>
        <v>#N/A</v>
      </c>
      <c r="BB408" s="344" t="e">
        <f>INDEX('Standard Outcome Indicators'!$H$2:$H$900,MATCH(AY408,'Standard Outcome Indicators'!$B$2:$B$708,0))</f>
        <v>#N/A</v>
      </c>
      <c r="BC408" s="344" t="e">
        <f>INDEX('Standard Outcome Indicators'!$Q$2:$Q$900,MATCH(AY408,'Standard Outcome Indicators'!$B$2:$B$708,0))</f>
        <v>#N/A</v>
      </c>
      <c r="BD408" s="344" t="e">
        <f>INDEX('Standard Outcome Indicators'!$R$2:$R$900,MATCH(AY408,'Standard Outcome Indicators'!$B$2:$B$708,0))</f>
        <v>#N/A</v>
      </c>
      <c r="BE408" s="344" t="e">
        <f>INDEX('Standard Outcome Indicators'!$S$2:$S$900,MATCH(AY408,'Standard Outcome Indicators'!$B$2:$B$708,0))</f>
        <v>#N/A</v>
      </c>
      <c r="BF408" s="344" t="e">
        <f>INDEX('Standard Outcome Indicators'!$T$2:$T$900,MATCH(AY408,'Standard Outcome Indicators'!$B$2:$B$708,0))</f>
        <v>#N/A</v>
      </c>
      <c r="BG408" s="344" t="e">
        <f>INDEX('Standard Outcome Indicators'!$U$2:$U$900,MATCH(AY408,'Standard Outcome Indicators'!$B$2:$B$708,0))</f>
        <v>#N/A</v>
      </c>
    </row>
    <row r="409" spans="1:59" ht="275.25">
      <c r="A409" s="392" t="s">
        <v>2587</v>
      </c>
      <c r="B409" s="396" t="s">
        <v>2783</v>
      </c>
      <c r="C409" s="346" t="s">
        <v>3019</v>
      </c>
      <c r="D409" s="438" t="s">
        <v>3020</v>
      </c>
      <c r="E409" s="345" t="s">
        <v>3020</v>
      </c>
      <c r="F409" s="433"/>
      <c r="G409" s="433"/>
      <c r="H409" s="433"/>
      <c r="I409" s="478" t="e">
        <v>#N/A</v>
      </c>
      <c r="J409" s="478" t="e">
        <v>#N/A</v>
      </c>
      <c r="K409" s="478" t="e">
        <v>#N/A</v>
      </c>
      <c r="L409" s="478" t="e">
        <v>#N/A</v>
      </c>
      <c r="M409" s="478" t="e">
        <v>#N/A</v>
      </c>
      <c r="N409" s="478"/>
      <c r="O409" s="345"/>
      <c r="P409" s="345" t="str">
        <f t="shared" si="40"/>
        <v/>
      </c>
      <c r="R409" s="345"/>
      <c r="S409" s="433" t="str">
        <f t="shared" si="39"/>
        <v/>
      </c>
      <c r="T409" s="361" t="s">
        <v>245</v>
      </c>
      <c r="U409" s="361" t="s">
        <v>63</v>
      </c>
      <c r="V409" s="344" t="s">
        <v>2589</v>
      </c>
      <c r="W409" s="433" t="s">
        <v>63</v>
      </c>
      <c r="X409" s="433" t="s">
        <v>63</v>
      </c>
      <c r="Y409" s="361">
        <v>2019</v>
      </c>
      <c r="Z409" s="361" t="s">
        <v>1808</v>
      </c>
      <c r="AA409" s="345" t="s">
        <v>2690</v>
      </c>
      <c r="AB409" s="361" t="str">
        <f t="shared" si="37"/>
        <v/>
      </c>
      <c r="AC409" s="433" t="s">
        <v>63</v>
      </c>
      <c r="AD409" s="433" t="s">
        <v>63</v>
      </c>
      <c r="AE409" s="433" t="s">
        <v>63</v>
      </c>
      <c r="AF409" s="433" t="s">
        <v>63</v>
      </c>
      <c r="AG409" s="361" t="s">
        <v>62</v>
      </c>
      <c r="AH409" s="361" t="s">
        <v>49</v>
      </c>
      <c r="AI409" s="361" t="s">
        <v>49</v>
      </c>
      <c r="AJ409" s="361" t="s">
        <v>49</v>
      </c>
      <c r="AK409" s="361" t="s">
        <v>63</v>
      </c>
      <c r="AL409" s="361" t="s">
        <v>63</v>
      </c>
      <c r="AM409" s="361" t="s">
        <v>63</v>
      </c>
      <c r="AN409" s="361" t="s">
        <v>63</v>
      </c>
      <c r="AO409" s="361" t="s">
        <v>63</v>
      </c>
      <c r="AP409" s="361" t="s">
        <v>63</v>
      </c>
      <c r="AQ409" s="361" t="s">
        <v>63</v>
      </c>
      <c r="AR409" s="361" t="s">
        <v>63</v>
      </c>
      <c r="AS409" s="361" t="s">
        <v>63</v>
      </c>
      <c r="AT409" s="361" t="s">
        <v>63</v>
      </c>
      <c r="AU409" s="361" t="s">
        <v>63</v>
      </c>
      <c r="AV409" s="361" t="s">
        <v>63</v>
      </c>
      <c r="AW409" s="361" t="s">
        <v>63</v>
      </c>
      <c r="AX409" s="361" t="str">
        <f t="shared" si="38"/>
        <v xml:space="preserve">SEX, AGE, RESIDENCE, WEALTH, </v>
      </c>
      <c r="AZ409" s="344" t="e">
        <f>INDEX('Standard Outcome Indicators'!$C$2:$C$900,MATCH(AY409,'Standard Outcome Indicators'!$B$2:$B$708,0))</f>
        <v>#N/A</v>
      </c>
      <c r="BA409" s="344" t="e">
        <f>INDEX('Standard Outcome Indicators'!$F$2:$F$900,MATCH(AY409,'Standard Outcome Indicators'!$B$2:$B$708,0))</f>
        <v>#N/A</v>
      </c>
      <c r="BB409" s="344" t="e">
        <f>INDEX('Standard Outcome Indicators'!$H$2:$H$900,MATCH(AY409,'Standard Outcome Indicators'!$B$2:$B$708,0))</f>
        <v>#N/A</v>
      </c>
      <c r="BC409" s="344" t="e">
        <f>INDEX('Standard Outcome Indicators'!$Q$2:$Q$900,MATCH(AY409,'Standard Outcome Indicators'!$B$2:$B$708,0))</f>
        <v>#N/A</v>
      </c>
      <c r="BD409" s="344" t="e">
        <f>INDEX('Standard Outcome Indicators'!$R$2:$R$900,MATCH(AY409,'Standard Outcome Indicators'!$B$2:$B$708,0))</f>
        <v>#N/A</v>
      </c>
      <c r="BE409" s="344" t="e">
        <f>INDEX('Standard Outcome Indicators'!$S$2:$S$900,MATCH(AY409,'Standard Outcome Indicators'!$B$2:$B$708,0))</f>
        <v>#N/A</v>
      </c>
      <c r="BF409" s="344" t="e">
        <f>INDEX('Standard Outcome Indicators'!$T$2:$T$900,MATCH(AY409,'Standard Outcome Indicators'!$B$2:$B$708,0))</f>
        <v>#N/A</v>
      </c>
      <c r="BG409" s="344" t="e">
        <f>INDEX('Standard Outcome Indicators'!$U$2:$U$900,MATCH(AY409,'Standard Outcome Indicators'!$B$2:$B$708,0))</f>
        <v>#N/A</v>
      </c>
    </row>
    <row r="410" spans="1:59" ht="275.25">
      <c r="A410" s="392" t="s">
        <v>2587</v>
      </c>
      <c r="B410" s="396" t="s">
        <v>2783</v>
      </c>
      <c r="C410" s="346" t="s">
        <v>3021</v>
      </c>
      <c r="D410" s="438" t="s">
        <v>3022</v>
      </c>
      <c r="E410" s="345" t="s">
        <v>3022</v>
      </c>
      <c r="F410" s="433"/>
      <c r="G410" s="433"/>
      <c r="H410" s="433"/>
      <c r="I410" s="478" t="e">
        <v>#N/A</v>
      </c>
      <c r="J410" s="478" t="e">
        <v>#N/A</v>
      </c>
      <c r="K410" s="478" t="e">
        <v>#N/A</v>
      </c>
      <c r="L410" s="478" t="e">
        <v>#N/A</v>
      </c>
      <c r="M410" s="478" t="e">
        <v>#N/A</v>
      </c>
      <c r="N410" s="478"/>
      <c r="O410" s="345"/>
      <c r="P410" s="345" t="str">
        <f t="shared" si="40"/>
        <v/>
      </c>
      <c r="R410" s="345"/>
      <c r="S410" s="433" t="str">
        <f t="shared" si="39"/>
        <v/>
      </c>
      <c r="T410" s="361" t="s">
        <v>245</v>
      </c>
      <c r="U410" s="361" t="s">
        <v>63</v>
      </c>
      <c r="V410" s="344" t="s">
        <v>2589</v>
      </c>
      <c r="W410" s="433" t="s">
        <v>63</v>
      </c>
      <c r="X410" s="433" t="s">
        <v>63</v>
      </c>
      <c r="Y410" s="361">
        <v>2019</v>
      </c>
      <c r="Z410" s="361" t="s">
        <v>1808</v>
      </c>
      <c r="AA410" s="345" t="s">
        <v>2712</v>
      </c>
      <c r="AB410" s="361" t="str">
        <f t="shared" si="37"/>
        <v/>
      </c>
      <c r="AC410" s="433" t="s">
        <v>63</v>
      </c>
      <c r="AD410" s="433" t="s">
        <v>63</v>
      </c>
      <c r="AE410" s="433" t="s">
        <v>63</v>
      </c>
      <c r="AF410" s="433" t="s">
        <v>63</v>
      </c>
      <c r="AG410" s="361" t="s">
        <v>62</v>
      </c>
      <c r="AH410" s="361" t="s">
        <v>49</v>
      </c>
      <c r="AI410" s="361" t="s">
        <v>49</v>
      </c>
      <c r="AJ410" s="361" t="s">
        <v>49</v>
      </c>
      <c r="AK410" s="361" t="s">
        <v>63</v>
      </c>
      <c r="AL410" s="361" t="s">
        <v>63</v>
      </c>
      <c r="AM410" s="361" t="s">
        <v>63</v>
      </c>
      <c r="AN410" s="361" t="s">
        <v>63</v>
      </c>
      <c r="AO410" s="361" t="s">
        <v>63</v>
      </c>
      <c r="AP410" s="361" t="s">
        <v>63</v>
      </c>
      <c r="AQ410" s="361" t="s">
        <v>63</v>
      </c>
      <c r="AR410" s="361" t="s">
        <v>63</v>
      </c>
      <c r="AS410" s="361" t="s">
        <v>63</v>
      </c>
      <c r="AT410" s="361" t="s">
        <v>63</v>
      </c>
      <c r="AU410" s="361" t="s">
        <v>63</v>
      </c>
      <c r="AV410" s="361" t="s">
        <v>63</v>
      </c>
      <c r="AW410" s="361" t="s">
        <v>63</v>
      </c>
      <c r="AX410" s="361" t="str">
        <f t="shared" si="38"/>
        <v xml:space="preserve">SEX, AGE, RESIDENCE, WEALTH, </v>
      </c>
      <c r="AZ410" s="344" t="e">
        <f>INDEX('Standard Outcome Indicators'!$C$2:$C$900,MATCH(AY410,'Standard Outcome Indicators'!$B$2:$B$708,0))</f>
        <v>#N/A</v>
      </c>
      <c r="BA410" s="344" t="e">
        <f>INDEX('Standard Outcome Indicators'!$F$2:$F$900,MATCH(AY410,'Standard Outcome Indicators'!$B$2:$B$708,0))</f>
        <v>#N/A</v>
      </c>
      <c r="BB410" s="344" t="e">
        <f>INDEX('Standard Outcome Indicators'!$H$2:$H$900,MATCH(AY410,'Standard Outcome Indicators'!$B$2:$B$708,0))</f>
        <v>#N/A</v>
      </c>
      <c r="BC410" s="344" t="e">
        <f>INDEX('Standard Outcome Indicators'!$Q$2:$Q$900,MATCH(AY410,'Standard Outcome Indicators'!$B$2:$B$708,0))</f>
        <v>#N/A</v>
      </c>
      <c r="BD410" s="344" t="e">
        <f>INDEX('Standard Outcome Indicators'!$R$2:$R$900,MATCH(AY410,'Standard Outcome Indicators'!$B$2:$B$708,0))</f>
        <v>#N/A</v>
      </c>
      <c r="BE410" s="344" t="e">
        <f>INDEX('Standard Outcome Indicators'!$S$2:$S$900,MATCH(AY410,'Standard Outcome Indicators'!$B$2:$B$708,0))</f>
        <v>#N/A</v>
      </c>
      <c r="BF410" s="344" t="e">
        <f>INDEX('Standard Outcome Indicators'!$T$2:$T$900,MATCH(AY410,'Standard Outcome Indicators'!$B$2:$B$708,0))</f>
        <v>#N/A</v>
      </c>
      <c r="BG410" s="344" t="e">
        <f>INDEX('Standard Outcome Indicators'!$U$2:$U$900,MATCH(AY410,'Standard Outcome Indicators'!$B$2:$B$708,0))</f>
        <v>#N/A</v>
      </c>
    </row>
    <row r="411" spans="1:59" ht="275.25">
      <c r="A411" s="392" t="s">
        <v>2587</v>
      </c>
      <c r="B411" s="396" t="s">
        <v>2783</v>
      </c>
      <c r="C411" s="346" t="s">
        <v>3023</v>
      </c>
      <c r="D411" s="438" t="s">
        <v>3024</v>
      </c>
      <c r="E411" s="345" t="s">
        <v>3024</v>
      </c>
      <c r="F411" s="433"/>
      <c r="G411" s="433"/>
      <c r="H411" s="433"/>
      <c r="I411" s="478" t="e">
        <v>#N/A</v>
      </c>
      <c r="J411" s="478" t="e">
        <v>#N/A</v>
      </c>
      <c r="K411" s="478" t="e">
        <v>#N/A</v>
      </c>
      <c r="L411" s="478" t="e">
        <v>#N/A</v>
      </c>
      <c r="M411" s="478" t="e">
        <v>#N/A</v>
      </c>
      <c r="N411" s="478"/>
      <c r="O411" s="345"/>
      <c r="P411" s="345" t="str">
        <f t="shared" si="40"/>
        <v/>
      </c>
      <c r="R411" s="345"/>
      <c r="S411" s="433" t="str">
        <f t="shared" si="39"/>
        <v/>
      </c>
      <c r="T411" s="361" t="s">
        <v>245</v>
      </c>
      <c r="U411" s="361" t="s">
        <v>63</v>
      </c>
      <c r="V411" s="344" t="s">
        <v>2589</v>
      </c>
      <c r="W411" s="433" t="s">
        <v>63</v>
      </c>
      <c r="X411" s="433" t="s">
        <v>63</v>
      </c>
      <c r="Y411" s="361">
        <v>2019</v>
      </c>
      <c r="Z411" s="361" t="s">
        <v>1808</v>
      </c>
      <c r="AA411" s="345" t="s">
        <v>2690</v>
      </c>
      <c r="AB411" s="361" t="str">
        <f t="shared" si="37"/>
        <v/>
      </c>
      <c r="AC411" s="433" t="s">
        <v>63</v>
      </c>
      <c r="AD411" s="433" t="s">
        <v>63</v>
      </c>
      <c r="AE411" s="433" t="s">
        <v>63</v>
      </c>
      <c r="AF411" s="433" t="s">
        <v>63</v>
      </c>
      <c r="AG411" s="361" t="s">
        <v>62</v>
      </c>
      <c r="AH411" s="361" t="s">
        <v>49</v>
      </c>
      <c r="AI411" s="361" t="s">
        <v>49</v>
      </c>
      <c r="AJ411" s="361" t="s">
        <v>49</v>
      </c>
      <c r="AK411" s="361" t="s">
        <v>63</v>
      </c>
      <c r="AL411" s="361" t="s">
        <v>63</v>
      </c>
      <c r="AM411" s="361" t="s">
        <v>63</v>
      </c>
      <c r="AN411" s="361" t="s">
        <v>63</v>
      </c>
      <c r="AO411" s="361" t="s">
        <v>63</v>
      </c>
      <c r="AP411" s="361" t="s">
        <v>63</v>
      </c>
      <c r="AQ411" s="361" t="s">
        <v>63</v>
      </c>
      <c r="AR411" s="361" t="s">
        <v>63</v>
      </c>
      <c r="AS411" s="361" t="s">
        <v>63</v>
      </c>
      <c r="AT411" s="361" t="s">
        <v>63</v>
      </c>
      <c r="AU411" s="361" t="s">
        <v>63</v>
      </c>
      <c r="AV411" s="361" t="s">
        <v>63</v>
      </c>
      <c r="AW411" s="361" t="s">
        <v>63</v>
      </c>
      <c r="AX411" s="361" t="str">
        <f t="shared" si="38"/>
        <v xml:space="preserve">SEX, AGE, RESIDENCE, WEALTH, </v>
      </c>
      <c r="AZ411" s="344" t="e">
        <f>INDEX('Standard Outcome Indicators'!$C$2:$C$900,MATCH(AY411,'Standard Outcome Indicators'!$B$2:$B$708,0))</f>
        <v>#N/A</v>
      </c>
      <c r="BA411" s="344" t="e">
        <f>INDEX('Standard Outcome Indicators'!$F$2:$F$900,MATCH(AY411,'Standard Outcome Indicators'!$B$2:$B$708,0))</f>
        <v>#N/A</v>
      </c>
      <c r="BB411" s="344" t="e">
        <f>INDEX('Standard Outcome Indicators'!$H$2:$H$900,MATCH(AY411,'Standard Outcome Indicators'!$B$2:$B$708,0))</f>
        <v>#N/A</v>
      </c>
      <c r="BC411" s="344" t="e">
        <f>INDEX('Standard Outcome Indicators'!$Q$2:$Q$900,MATCH(AY411,'Standard Outcome Indicators'!$B$2:$B$708,0))</f>
        <v>#N/A</v>
      </c>
      <c r="BD411" s="344" t="e">
        <f>INDEX('Standard Outcome Indicators'!$R$2:$R$900,MATCH(AY411,'Standard Outcome Indicators'!$B$2:$B$708,0))</f>
        <v>#N/A</v>
      </c>
      <c r="BE411" s="344" t="e">
        <f>INDEX('Standard Outcome Indicators'!$S$2:$S$900,MATCH(AY411,'Standard Outcome Indicators'!$B$2:$B$708,0))</f>
        <v>#N/A</v>
      </c>
      <c r="BF411" s="344" t="e">
        <f>INDEX('Standard Outcome Indicators'!$T$2:$T$900,MATCH(AY411,'Standard Outcome Indicators'!$B$2:$B$708,0))</f>
        <v>#N/A</v>
      </c>
      <c r="BG411" s="344" t="e">
        <f>INDEX('Standard Outcome Indicators'!$U$2:$U$900,MATCH(AY411,'Standard Outcome Indicators'!$B$2:$B$708,0))</f>
        <v>#N/A</v>
      </c>
    </row>
    <row r="412" spans="1:59" ht="275.25">
      <c r="A412" s="392" t="s">
        <v>2587</v>
      </c>
      <c r="B412" s="396" t="s">
        <v>2783</v>
      </c>
      <c r="C412" s="346" t="s">
        <v>3025</v>
      </c>
      <c r="D412" s="438" t="s">
        <v>3026</v>
      </c>
      <c r="E412" s="345" t="s">
        <v>3026</v>
      </c>
      <c r="F412" s="433"/>
      <c r="G412" s="433"/>
      <c r="H412" s="433"/>
      <c r="I412" s="478" t="e">
        <v>#N/A</v>
      </c>
      <c r="J412" s="478" t="e">
        <v>#N/A</v>
      </c>
      <c r="K412" s="478" t="e">
        <v>#N/A</v>
      </c>
      <c r="L412" s="478" t="e">
        <v>#N/A</v>
      </c>
      <c r="M412" s="478" t="e">
        <v>#N/A</v>
      </c>
      <c r="N412" s="478"/>
      <c r="O412" s="345"/>
      <c r="P412" s="345" t="str">
        <f t="shared" si="40"/>
        <v/>
      </c>
      <c r="R412" s="345"/>
      <c r="S412" s="433" t="str">
        <f t="shared" si="39"/>
        <v/>
      </c>
      <c r="T412" s="361" t="s">
        <v>245</v>
      </c>
      <c r="U412" s="361" t="s">
        <v>63</v>
      </c>
      <c r="V412" s="344" t="s">
        <v>2589</v>
      </c>
      <c r="W412" s="433" t="s">
        <v>63</v>
      </c>
      <c r="X412" s="433" t="s">
        <v>63</v>
      </c>
      <c r="Y412" s="361">
        <v>2019</v>
      </c>
      <c r="Z412" s="361" t="s">
        <v>1808</v>
      </c>
      <c r="AA412" s="345" t="s">
        <v>2690</v>
      </c>
      <c r="AB412" s="361" t="str">
        <f t="shared" si="37"/>
        <v/>
      </c>
      <c r="AC412" s="433" t="s">
        <v>63</v>
      </c>
      <c r="AD412" s="433" t="s">
        <v>63</v>
      </c>
      <c r="AE412" s="433" t="s">
        <v>63</v>
      </c>
      <c r="AF412" s="433" t="s">
        <v>63</v>
      </c>
      <c r="AG412" s="361" t="s">
        <v>62</v>
      </c>
      <c r="AH412" s="361" t="s">
        <v>49</v>
      </c>
      <c r="AI412" s="361" t="s">
        <v>49</v>
      </c>
      <c r="AJ412" s="361" t="s">
        <v>49</v>
      </c>
      <c r="AK412" s="361" t="s">
        <v>63</v>
      </c>
      <c r="AL412" s="361" t="s">
        <v>63</v>
      </c>
      <c r="AM412" s="361" t="s">
        <v>63</v>
      </c>
      <c r="AN412" s="361" t="s">
        <v>63</v>
      </c>
      <c r="AO412" s="361" t="s">
        <v>63</v>
      </c>
      <c r="AP412" s="361" t="s">
        <v>63</v>
      </c>
      <c r="AQ412" s="361" t="s">
        <v>63</v>
      </c>
      <c r="AR412" s="361" t="s">
        <v>63</v>
      </c>
      <c r="AS412" s="361" t="s">
        <v>63</v>
      </c>
      <c r="AT412" s="361" t="s">
        <v>63</v>
      </c>
      <c r="AU412" s="361" t="s">
        <v>63</v>
      </c>
      <c r="AV412" s="361" t="s">
        <v>63</v>
      </c>
      <c r="AW412" s="361" t="s">
        <v>63</v>
      </c>
      <c r="AX412" s="361" t="str">
        <f t="shared" si="38"/>
        <v xml:space="preserve">SEX, AGE, RESIDENCE, WEALTH, </v>
      </c>
      <c r="AZ412" s="344" t="e">
        <f>INDEX('Standard Outcome Indicators'!$C$2:$C$900,MATCH(AY412,'Standard Outcome Indicators'!$B$2:$B$708,0))</f>
        <v>#N/A</v>
      </c>
      <c r="BA412" s="344" t="e">
        <f>INDEX('Standard Outcome Indicators'!$F$2:$F$900,MATCH(AY412,'Standard Outcome Indicators'!$B$2:$B$708,0))</f>
        <v>#N/A</v>
      </c>
      <c r="BB412" s="344" t="e">
        <f>INDEX('Standard Outcome Indicators'!$H$2:$H$900,MATCH(AY412,'Standard Outcome Indicators'!$B$2:$B$708,0))</f>
        <v>#N/A</v>
      </c>
      <c r="BC412" s="344" t="e">
        <f>INDEX('Standard Outcome Indicators'!$Q$2:$Q$900,MATCH(AY412,'Standard Outcome Indicators'!$B$2:$B$708,0))</f>
        <v>#N/A</v>
      </c>
      <c r="BD412" s="344" t="e">
        <f>INDEX('Standard Outcome Indicators'!$R$2:$R$900,MATCH(AY412,'Standard Outcome Indicators'!$B$2:$B$708,0))</f>
        <v>#N/A</v>
      </c>
      <c r="BE412" s="344" t="e">
        <f>INDEX('Standard Outcome Indicators'!$S$2:$S$900,MATCH(AY412,'Standard Outcome Indicators'!$B$2:$B$708,0))</f>
        <v>#N/A</v>
      </c>
      <c r="BF412" s="344" t="e">
        <f>INDEX('Standard Outcome Indicators'!$T$2:$T$900,MATCH(AY412,'Standard Outcome Indicators'!$B$2:$B$708,0))</f>
        <v>#N/A</v>
      </c>
      <c r="BG412" s="344" t="e">
        <f>INDEX('Standard Outcome Indicators'!$U$2:$U$900,MATCH(AY412,'Standard Outcome Indicators'!$B$2:$B$708,0))</f>
        <v>#N/A</v>
      </c>
    </row>
    <row r="413" spans="1:59" ht="275.25">
      <c r="A413" s="392" t="s">
        <v>2587</v>
      </c>
      <c r="B413" s="396" t="s">
        <v>2783</v>
      </c>
      <c r="C413" s="346" t="s">
        <v>3027</v>
      </c>
      <c r="D413" s="438" t="s">
        <v>3028</v>
      </c>
      <c r="E413" s="345" t="s">
        <v>3028</v>
      </c>
      <c r="F413" s="433"/>
      <c r="G413" s="433"/>
      <c r="H413" s="433"/>
      <c r="I413" s="478" t="e">
        <v>#N/A</v>
      </c>
      <c r="J413" s="478" t="e">
        <v>#N/A</v>
      </c>
      <c r="K413" s="478" t="e">
        <v>#N/A</v>
      </c>
      <c r="L413" s="478" t="e">
        <v>#N/A</v>
      </c>
      <c r="M413" s="478" t="e">
        <v>#N/A</v>
      </c>
      <c r="N413" s="478"/>
      <c r="O413" s="345"/>
      <c r="P413" s="345" t="str">
        <f t="shared" si="40"/>
        <v/>
      </c>
      <c r="R413" s="345"/>
      <c r="S413" s="433" t="str">
        <f t="shared" si="39"/>
        <v/>
      </c>
      <c r="T413" s="361" t="s">
        <v>245</v>
      </c>
      <c r="U413" s="361" t="s">
        <v>63</v>
      </c>
      <c r="V413" s="344" t="s">
        <v>2589</v>
      </c>
      <c r="W413" s="433" t="s">
        <v>63</v>
      </c>
      <c r="X413" s="433" t="s">
        <v>63</v>
      </c>
      <c r="Y413" s="361">
        <v>2019</v>
      </c>
      <c r="Z413" s="361" t="s">
        <v>1808</v>
      </c>
      <c r="AA413" s="345" t="s">
        <v>2712</v>
      </c>
      <c r="AB413" s="361" t="str">
        <f t="shared" si="37"/>
        <v/>
      </c>
      <c r="AC413" s="433" t="s">
        <v>63</v>
      </c>
      <c r="AD413" s="433" t="s">
        <v>63</v>
      </c>
      <c r="AE413" s="433" t="s">
        <v>63</v>
      </c>
      <c r="AF413" s="433" t="s">
        <v>63</v>
      </c>
      <c r="AG413" s="361" t="s">
        <v>62</v>
      </c>
      <c r="AH413" s="361" t="s">
        <v>49</v>
      </c>
      <c r="AI413" s="361" t="s">
        <v>49</v>
      </c>
      <c r="AJ413" s="361" t="s">
        <v>49</v>
      </c>
      <c r="AK413" s="361" t="s">
        <v>63</v>
      </c>
      <c r="AL413" s="361" t="s">
        <v>63</v>
      </c>
      <c r="AM413" s="361" t="s">
        <v>63</v>
      </c>
      <c r="AN413" s="361" t="s">
        <v>63</v>
      </c>
      <c r="AO413" s="361" t="s">
        <v>63</v>
      </c>
      <c r="AP413" s="361" t="s">
        <v>63</v>
      </c>
      <c r="AQ413" s="361" t="s">
        <v>63</v>
      </c>
      <c r="AR413" s="361" t="s">
        <v>63</v>
      </c>
      <c r="AS413" s="361" t="s">
        <v>63</v>
      </c>
      <c r="AT413" s="361" t="s">
        <v>63</v>
      </c>
      <c r="AU413" s="361" t="s">
        <v>63</v>
      </c>
      <c r="AV413" s="361" t="s">
        <v>63</v>
      </c>
      <c r="AW413" s="361" t="s">
        <v>63</v>
      </c>
      <c r="AX413" s="361" t="str">
        <f t="shared" si="38"/>
        <v xml:space="preserve">SEX, AGE, RESIDENCE, WEALTH, </v>
      </c>
      <c r="AZ413" s="344" t="e">
        <f>INDEX('Standard Outcome Indicators'!$C$2:$C$900,MATCH(AY413,'Standard Outcome Indicators'!$B$2:$B$708,0))</f>
        <v>#N/A</v>
      </c>
      <c r="BA413" s="344" t="e">
        <f>INDEX('Standard Outcome Indicators'!$F$2:$F$900,MATCH(AY413,'Standard Outcome Indicators'!$B$2:$B$708,0))</f>
        <v>#N/A</v>
      </c>
      <c r="BB413" s="344" t="e">
        <f>INDEX('Standard Outcome Indicators'!$H$2:$H$900,MATCH(AY413,'Standard Outcome Indicators'!$B$2:$B$708,0))</f>
        <v>#N/A</v>
      </c>
      <c r="BC413" s="344" t="e">
        <f>INDEX('Standard Outcome Indicators'!$Q$2:$Q$900,MATCH(AY413,'Standard Outcome Indicators'!$B$2:$B$708,0))</f>
        <v>#N/A</v>
      </c>
      <c r="BD413" s="344" t="e">
        <f>INDEX('Standard Outcome Indicators'!$R$2:$R$900,MATCH(AY413,'Standard Outcome Indicators'!$B$2:$B$708,0))</f>
        <v>#N/A</v>
      </c>
      <c r="BE413" s="344" t="e">
        <f>INDEX('Standard Outcome Indicators'!$S$2:$S$900,MATCH(AY413,'Standard Outcome Indicators'!$B$2:$B$708,0))</f>
        <v>#N/A</v>
      </c>
      <c r="BF413" s="344" t="e">
        <f>INDEX('Standard Outcome Indicators'!$T$2:$T$900,MATCH(AY413,'Standard Outcome Indicators'!$B$2:$B$708,0))</f>
        <v>#N/A</v>
      </c>
      <c r="BG413" s="344" t="e">
        <f>INDEX('Standard Outcome Indicators'!$U$2:$U$900,MATCH(AY413,'Standard Outcome Indicators'!$B$2:$B$708,0))</f>
        <v>#N/A</v>
      </c>
    </row>
    <row r="414" spans="1:59" ht="275.25">
      <c r="A414" s="392" t="s">
        <v>2587</v>
      </c>
      <c r="B414" s="396" t="s">
        <v>2783</v>
      </c>
      <c r="C414" s="346" t="s">
        <v>3029</v>
      </c>
      <c r="D414" s="438" t="s">
        <v>3030</v>
      </c>
      <c r="E414" s="345" t="s">
        <v>3030</v>
      </c>
      <c r="F414" s="433"/>
      <c r="G414" s="433"/>
      <c r="H414" s="433"/>
      <c r="I414" s="478" t="e">
        <v>#N/A</v>
      </c>
      <c r="J414" s="478" t="e">
        <v>#N/A</v>
      </c>
      <c r="K414" s="478" t="e">
        <v>#N/A</v>
      </c>
      <c r="L414" s="478" t="e">
        <v>#N/A</v>
      </c>
      <c r="M414" s="478" t="e">
        <v>#N/A</v>
      </c>
      <c r="N414" s="478"/>
      <c r="O414" s="345"/>
      <c r="P414" s="345" t="str">
        <f t="shared" si="40"/>
        <v/>
      </c>
      <c r="R414" s="345"/>
      <c r="S414" s="433" t="str">
        <f t="shared" si="39"/>
        <v/>
      </c>
      <c r="T414" s="361" t="s">
        <v>245</v>
      </c>
      <c r="U414" s="361" t="s">
        <v>63</v>
      </c>
      <c r="V414" s="344" t="s">
        <v>2589</v>
      </c>
      <c r="W414" s="433" t="s">
        <v>63</v>
      </c>
      <c r="X414" s="433" t="s">
        <v>63</v>
      </c>
      <c r="Y414" s="361">
        <v>2019</v>
      </c>
      <c r="Z414" s="361" t="s">
        <v>1808</v>
      </c>
      <c r="AA414" s="345" t="s">
        <v>2712</v>
      </c>
      <c r="AB414" s="361" t="str">
        <f t="shared" si="37"/>
        <v/>
      </c>
      <c r="AC414" s="433" t="s">
        <v>63</v>
      </c>
      <c r="AD414" s="433" t="s">
        <v>63</v>
      </c>
      <c r="AE414" s="433" t="s">
        <v>63</v>
      </c>
      <c r="AF414" s="433" t="s">
        <v>63</v>
      </c>
      <c r="AG414" s="361" t="s">
        <v>62</v>
      </c>
      <c r="AH414" s="361" t="s">
        <v>49</v>
      </c>
      <c r="AI414" s="361" t="s">
        <v>49</v>
      </c>
      <c r="AJ414" s="361" t="s">
        <v>49</v>
      </c>
      <c r="AK414" s="361" t="s">
        <v>63</v>
      </c>
      <c r="AL414" s="361" t="s">
        <v>63</v>
      </c>
      <c r="AM414" s="361" t="s">
        <v>63</v>
      </c>
      <c r="AN414" s="361" t="s">
        <v>63</v>
      </c>
      <c r="AO414" s="361" t="s">
        <v>63</v>
      </c>
      <c r="AP414" s="361" t="s">
        <v>63</v>
      </c>
      <c r="AQ414" s="361" t="s">
        <v>63</v>
      </c>
      <c r="AR414" s="361" t="s">
        <v>63</v>
      </c>
      <c r="AS414" s="361" t="s">
        <v>63</v>
      </c>
      <c r="AT414" s="361" t="s">
        <v>63</v>
      </c>
      <c r="AU414" s="361" t="s">
        <v>63</v>
      </c>
      <c r="AV414" s="361" t="s">
        <v>63</v>
      </c>
      <c r="AW414" s="361" t="s">
        <v>63</v>
      </c>
      <c r="AX414" s="361" t="str">
        <f t="shared" si="38"/>
        <v xml:space="preserve">SEX, AGE, RESIDENCE, WEALTH, </v>
      </c>
      <c r="AZ414" s="344" t="e">
        <f>INDEX('Standard Outcome Indicators'!$C$2:$C$900,MATCH(AY414,'Standard Outcome Indicators'!$B$2:$B$708,0))</f>
        <v>#N/A</v>
      </c>
      <c r="BA414" s="344" t="e">
        <f>INDEX('Standard Outcome Indicators'!$F$2:$F$900,MATCH(AY414,'Standard Outcome Indicators'!$B$2:$B$708,0))</f>
        <v>#N/A</v>
      </c>
      <c r="BB414" s="344" t="e">
        <f>INDEX('Standard Outcome Indicators'!$H$2:$H$900,MATCH(AY414,'Standard Outcome Indicators'!$B$2:$B$708,0))</f>
        <v>#N/A</v>
      </c>
      <c r="BC414" s="344" t="e">
        <f>INDEX('Standard Outcome Indicators'!$Q$2:$Q$900,MATCH(AY414,'Standard Outcome Indicators'!$B$2:$B$708,0))</f>
        <v>#N/A</v>
      </c>
      <c r="BD414" s="344" t="e">
        <f>INDEX('Standard Outcome Indicators'!$R$2:$R$900,MATCH(AY414,'Standard Outcome Indicators'!$B$2:$B$708,0))</f>
        <v>#N/A</v>
      </c>
      <c r="BE414" s="344" t="e">
        <f>INDEX('Standard Outcome Indicators'!$S$2:$S$900,MATCH(AY414,'Standard Outcome Indicators'!$B$2:$B$708,0))</f>
        <v>#N/A</v>
      </c>
      <c r="BF414" s="344" t="e">
        <f>INDEX('Standard Outcome Indicators'!$T$2:$T$900,MATCH(AY414,'Standard Outcome Indicators'!$B$2:$B$708,0))</f>
        <v>#N/A</v>
      </c>
      <c r="BG414" s="344" t="e">
        <f>INDEX('Standard Outcome Indicators'!$U$2:$U$900,MATCH(AY414,'Standard Outcome Indicators'!$B$2:$B$708,0))</f>
        <v>#N/A</v>
      </c>
    </row>
    <row r="415" spans="1:59" ht="259.5">
      <c r="A415" s="392" t="s">
        <v>2587</v>
      </c>
      <c r="B415" s="396" t="s">
        <v>2783</v>
      </c>
      <c r="C415" s="346" t="s">
        <v>3031</v>
      </c>
      <c r="D415" s="438" t="s">
        <v>3032</v>
      </c>
      <c r="E415" s="345" t="s">
        <v>3033</v>
      </c>
      <c r="F415" s="433"/>
      <c r="G415" s="433"/>
      <c r="H415" s="433"/>
      <c r="I415" s="478" t="e">
        <v>#N/A</v>
      </c>
      <c r="J415" s="478" t="e">
        <v>#N/A</v>
      </c>
      <c r="K415" s="478" t="e">
        <v>#N/A</v>
      </c>
      <c r="L415" s="478" t="e">
        <v>#N/A</v>
      </c>
      <c r="M415" s="478" t="e">
        <v>#N/A</v>
      </c>
      <c r="N415" s="478"/>
      <c r="O415" s="345"/>
      <c r="P415" s="345" t="str">
        <f t="shared" si="40"/>
        <v/>
      </c>
      <c r="R415" s="345"/>
      <c r="S415" s="433" t="str">
        <f t="shared" si="39"/>
        <v/>
      </c>
      <c r="T415" s="361" t="s">
        <v>2070</v>
      </c>
      <c r="U415" s="361" t="s">
        <v>63</v>
      </c>
      <c r="V415" s="344" t="s">
        <v>2002</v>
      </c>
      <c r="W415" s="433" t="s">
        <v>63</v>
      </c>
      <c r="X415" s="433" t="s">
        <v>63</v>
      </c>
      <c r="Y415" s="361">
        <v>2022</v>
      </c>
      <c r="Z415" s="361" t="s">
        <v>1820</v>
      </c>
      <c r="AA415" s="345" t="s">
        <v>3034</v>
      </c>
      <c r="AB415" s="361" t="str">
        <f t="shared" si="37"/>
        <v/>
      </c>
      <c r="AC415" s="433" t="s">
        <v>63</v>
      </c>
      <c r="AD415" s="433" t="s">
        <v>63</v>
      </c>
      <c r="AE415" s="433" t="s">
        <v>63</v>
      </c>
      <c r="AF415" s="433" t="s">
        <v>63</v>
      </c>
      <c r="AG415" s="361" t="s">
        <v>62</v>
      </c>
      <c r="AH415" s="361" t="s">
        <v>49</v>
      </c>
      <c r="AI415" s="361" t="s">
        <v>49</v>
      </c>
      <c r="AJ415" s="361" t="s">
        <v>49</v>
      </c>
      <c r="AK415" s="361" t="s">
        <v>63</v>
      </c>
      <c r="AL415" s="361" t="s">
        <v>63</v>
      </c>
      <c r="AM415" s="361" t="s">
        <v>63</v>
      </c>
      <c r="AN415" s="361" t="s">
        <v>63</v>
      </c>
      <c r="AO415" s="361" t="s">
        <v>63</v>
      </c>
      <c r="AP415" s="361" t="s">
        <v>63</v>
      </c>
      <c r="AQ415" s="361" t="s">
        <v>63</v>
      </c>
      <c r="AR415" s="361" t="s">
        <v>63</v>
      </c>
      <c r="AS415" s="361" t="s">
        <v>63</v>
      </c>
      <c r="AT415" s="361" t="s">
        <v>63</v>
      </c>
      <c r="AU415" s="361" t="s">
        <v>63</v>
      </c>
      <c r="AV415" s="361" t="s">
        <v>63</v>
      </c>
      <c r="AW415" s="361" t="s">
        <v>63</v>
      </c>
      <c r="AX415" s="361" t="str">
        <f t="shared" si="38"/>
        <v xml:space="preserve">SEX, AGE, RESIDENCE, WEALTH, </v>
      </c>
      <c r="AY415" s="344" t="s">
        <v>3035</v>
      </c>
      <c r="AZ415" s="344" t="str">
        <f>INDEX('Standard Outcome Indicators'!$C$2:$C$900,MATCH(AY415,'Standard Outcome Indicators'!$B$2:$B$708,0))</f>
        <v>Primary school gross enrolment ratio (22-01-L2-45)</v>
      </c>
      <c r="BA415" s="344" t="str">
        <f>INDEX('Standard Outcome Indicators'!$F$2:$F$900,MATCH(AY415,'Standard Outcome Indicators'!$B$2:$B$708,0))</f>
        <v>Learn</v>
      </c>
      <c r="BB415" s="344" t="str">
        <f>INDEX('Standard Outcome Indicators'!$H$2:$H$900,MATCH(AY415,'Standard Outcome Indicators'!$B$2:$B$708,0))</f>
        <v>Access to quality learning opportunities</v>
      </c>
      <c r="BC415" s="344" t="str">
        <f>INDEX('Standard Outcome Indicators'!$Q$2:$Q$900,MATCH(AY415,'Standard Outcome Indicators'!$B$2:$B$708,0))</f>
        <v>Marginal</v>
      </c>
      <c r="BD415" s="344" t="str">
        <f>INDEX('Standard Outcome Indicators'!$R$2:$R$900,MATCH(AY415,'Standard Outcome Indicators'!$B$2:$B$708,0))</f>
        <v>Education</v>
      </c>
      <c r="BE415" s="344" t="str">
        <f>INDEX('Standard Outcome Indicators'!$S$2:$S$900,MATCH(AY415,'Standard Outcome Indicators'!$B$2:$B$708,0))</f>
        <v>Nicolas Reuge</v>
      </c>
      <c r="BF415" s="344" t="str">
        <f>INDEX('Standard Outcome Indicators'!$T$2:$T$900,MATCH(AY415,'Standard Outcome Indicators'!$B$2:$B$708,0))</f>
        <v> </v>
      </c>
      <c r="BG415" s="344" t="str">
        <f>INDEX('Standard Outcome Indicators'!$U$2:$U$900,MATCH(AY415,'Standard Outcome Indicators'!$B$2:$B$708,0))</f>
        <v>2.3.6.2: Equitable access to learning</v>
      </c>
    </row>
    <row r="416" spans="1:59" ht="259.5">
      <c r="A416" s="392" t="s">
        <v>2587</v>
      </c>
      <c r="B416" s="396" t="s">
        <v>2783</v>
      </c>
      <c r="C416" s="346" t="s">
        <v>3036</v>
      </c>
      <c r="D416" s="438" t="s">
        <v>3037</v>
      </c>
      <c r="E416" s="345" t="s">
        <v>3038</v>
      </c>
      <c r="F416" s="433"/>
      <c r="G416" s="433"/>
      <c r="H416" s="433"/>
      <c r="I416" s="478" t="e">
        <v>#N/A</v>
      </c>
      <c r="J416" s="478" t="e">
        <v>#N/A</v>
      </c>
      <c r="K416" s="478" t="e">
        <v>#N/A</v>
      </c>
      <c r="L416" s="478" t="e">
        <v>#N/A</v>
      </c>
      <c r="M416" s="478" t="e">
        <v>#N/A</v>
      </c>
      <c r="N416" s="478"/>
      <c r="O416" s="345"/>
      <c r="P416" s="345" t="str">
        <f t="shared" si="40"/>
        <v/>
      </c>
      <c r="R416" s="345"/>
      <c r="S416" s="433" t="str">
        <f t="shared" si="39"/>
        <v/>
      </c>
      <c r="T416" s="361" t="s">
        <v>2070</v>
      </c>
      <c r="U416" s="361" t="s">
        <v>63</v>
      </c>
      <c r="V416" s="344" t="s">
        <v>2002</v>
      </c>
      <c r="W416" s="433" t="s">
        <v>63</v>
      </c>
      <c r="X416" s="433" t="s">
        <v>63</v>
      </c>
      <c r="Y416" s="361">
        <v>2022</v>
      </c>
      <c r="Z416" s="361" t="s">
        <v>1857</v>
      </c>
      <c r="AA416" s="345" t="s">
        <v>3039</v>
      </c>
      <c r="AB416" s="361" t="str">
        <f t="shared" si="37"/>
        <v/>
      </c>
      <c r="AC416" s="433" t="s">
        <v>63</v>
      </c>
      <c r="AD416" s="433" t="s">
        <v>63</v>
      </c>
      <c r="AE416" s="433" t="s">
        <v>63</v>
      </c>
      <c r="AF416" s="433" t="s">
        <v>63</v>
      </c>
      <c r="AG416" s="361" t="s">
        <v>62</v>
      </c>
      <c r="AH416" s="361" t="s">
        <v>49</v>
      </c>
      <c r="AI416" s="361" t="s">
        <v>49</v>
      </c>
      <c r="AJ416" s="361" t="s">
        <v>49</v>
      </c>
      <c r="AK416" s="361" t="s">
        <v>63</v>
      </c>
      <c r="AL416" s="361" t="s">
        <v>63</v>
      </c>
      <c r="AM416" s="361" t="s">
        <v>63</v>
      </c>
      <c r="AN416" s="361" t="s">
        <v>63</v>
      </c>
      <c r="AO416" s="361" t="s">
        <v>63</v>
      </c>
      <c r="AP416" s="361" t="s">
        <v>63</v>
      </c>
      <c r="AQ416" s="361" t="s">
        <v>63</v>
      </c>
      <c r="AR416" s="361" t="s">
        <v>63</v>
      </c>
      <c r="AS416" s="361" t="s">
        <v>63</v>
      </c>
      <c r="AT416" s="361" t="s">
        <v>63</v>
      </c>
      <c r="AU416" s="361" t="s">
        <v>63</v>
      </c>
      <c r="AV416" s="361" t="s">
        <v>63</v>
      </c>
      <c r="AW416" s="361" t="s">
        <v>63</v>
      </c>
      <c r="AX416" s="361" t="str">
        <f t="shared" si="38"/>
        <v xml:space="preserve">SEX, AGE, RESIDENCE, WEALTH, </v>
      </c>
      <c r="AY416" s="344" t="s">
        <v>3040</v>
      </c>
      <c r="AZ416" s="344" t="str">
        <f>INDEX('Standard Outcome Indicators'!$C$2:$C$900,MATCH(AY416,'Standard Outcome Indicators'!$B$2:$B$708,0))</f>
        <v>Lower secondary school gross enrolment ratio</v>
      </c>
      <c r="BA416" s="344" t="str">
        <f>INDEX('Standard Outcome Indicators'!$F$2:$F$900,MATCH(AY416,'Standard Outcome Indicators'!$B$2:$B$708,0))</f>
        <v>Learn</v>
      </c>
      <c r="BB416" s="344" t="str">
        <f>INDEX('Standard Outcome Indicators'!$H$2:$H$900,MATCH(AY416,'Standard Outcome Indicators'!$B$2:$B$708,0))</f>
        <v>Access to quality learning opportunities</v>
      </c>
      <c r="BC416" s="344" t="str">
        <f>INDEX('Standard Outcome Indicators'!$Q$2:$Q$900,MATCH(AY416,'Standard Outcome Indicators'!$B$2:$B$708,0))</f>
        <v>Marginal</v>
      </c>
      <c r="BD416" s="344" t="str">
        <f>INDEX('Standard Outcome Indicators'!$R$2:$R$900,MATCH(AY416,'Standard Outcome Indicators'!$B$2:$B$708,0))</f>
        <v>Education</v>
      </c>
      <c r="BE416" s="344" t="str">
        <f>INDEX('Standard Outcome Indicators'!$S$2:$S$900,MATCH(AY416,'Standard Outcome Indicators'!$B$2:$B$708,0))</f>
        <v>Nicolas Reuge</v>
      </c>
      <c r="BF416" s="344" t="str">
        <f>INDEX('Standard Outcome Indicators'!$T$2:$T$900,MATCH(AY416,'Standard Outcome Indicators'!$B$2:$B$708,0))</f>
        <v> </v>
      </c>
      <c r="BG416" s="344" t="str">
        <f>INDEX('Standard Outcome Indicators'!$U$2:$U$900,MATCH(AY416,'Standard Outcome Indicators'!$B$2:$B$708,0))</f>
        <v>2.3.6.2: Equitable access to learning</v>
      </c>
    </row>
    <row r="417" spans="1:59" ht="259.5">
      <c r="A417" s="392" t="s">
        <v>2587</v>
      </c>
      <c r="B417" s="396" t="s">
        <v>2783</v>
      </c>
      <c r="C417" s="346" t="s">
        <v>3041</v>
      </c>
      <c r="D417" s="438" t="s">
        <v>3042</v>
      </c>
      <c r="E417" s="345" t="s">
        <v>3043</v>
      </c>
      <c r="F417" s="433"/>
      <c r="G417" s="433"/>
      <c r="H417" s="433"/>
      <c r="I417" s="478" t="e">
        <v>#N/A</v>
      </c>
      <c r="J417" s="478" t="e">
        <v>#N/A</v>
      </c>
      <c r="K417" s="478" t="e">
        <v>#N/A</v>
      </c>
      <c r="L417" s="478" t="e">
        <v>#N/A</v>
      </c>
      <c r="M417" s="478" t="e">
        <v>#N/A</v>
      </c>
      <c r="N417" s="478"/>
      <c r="O417" s="345"/>
      <c r="P417" s="345" t="str">
        <f t="shared" si="40"/>
        <v/>
      </c>
      <c r="R417" s="345"/>
      <c r="S417" s="433" t="str">
        <f t="shared" si="39"/>
        <v/>
      </c>
      <c r="T417" s="361" t="s">
        <v>2070</v>
      </c>
      <c r="U417" s="361" t="s">
        <v>63</v>
      </c>
      <c r="V417" s="344" t="s">
        <v>2002</v>
      </c>
      <c r="W417" s="433" t="s">
        <v>63</v>
      </c>
      <c r="X417" s="433" t="s">
        <v>63</v>
      </c>
      <c r="Y417" s="361">
        <v>2022</v>
      </c>
      <c r="Z417" s="361" t="s">
        <v>1857</v>
      </c>
      <c r="AA417" s="345" t="s">
        <v>3039</v>
      </c>
      <c r="AB417" s="361" t="str">
        <f t="shared" si="37"/>
        <v/>
      </c>
      <c r="AC417" s="433" t="s">
        <v>63</v>
      </c>
      <c r="AD417" s="433" t="s">
        <v>63</v>
      </c>
      <c r="AE417" s="433" t="s">
        <v>63</v>
      </c>
      <c r="AF417" s="433" t="s">
        <v>63</v>
      </c>
      <c r="AG417" s="361" t="s">
        <v>62</v>
      </c>
      <c r="AH417" s="361" t="s">
        <v>49</v>
      </c>
      <c r="AI417" s="361" t="s">
        <v>49</v>
      </c>
      <c r="AJ417" s="361" t="s">
        <v>49</v>
      </c>
      <c r="AK417" s="361" t="s">
        <v>63</v>
      </c>
      <c r="AL417" s="361" t="s">
        <v>63</v>
      </c>
      <c r="AM417" s="361" t="s">
        <v>63</v>
      </c>
      <c r="AN417" s="361" t="s">
        <v>63</v>
      </c>
      <c r="AO417" s="361" t="s">
        <v>63</v>
      </c>
      <c r="AP417" s="361" t="s">
        <v>63</v>
      </c>
      <c r="AQ417" s="361" t="s">
        <v>63</v>
      </c>
      <c r="AR417" s="361" t="s">
        <v>63</v>
      </c>
      <c r="AS417" s="361" t="s">
        <v>63</v>
      </c>
      <c r="AT417" s="361" t="s">
        <v>63</v>
      </c>
      <c r="AU417" s="361" t="s">
        <v>63</v>
      </c>
      <c r="AV417" s="361" t="s">
        <v>63</v>
      </c>
      <c r="AW417" s="361" t="s">
        <v>63</v>
      </c>
      <c r="AX417" s="361" t="str">
        <f t="shared" si="38"/>
        <v xml:space="preserve">SEX, AGE, RESIDENCE, WEALTH, </v>
      </c>
      <c r="AZ417" s="344" t="e">
        <f>INDEX('Standard Outcome Indicators'!$C$2:$C$900,MATCH(AY417,'Standard Outcome Indicators'!$B$2:$B$708,0))</f>
        <v>#N/A</v>
      </c>
      <c r="BA417" s="344" t="e">
        <f>INDEX('Standard Outcome Indicators'!$F$2:$F$900,MATCH(AY417,'Standard Outcome Indicators'!$B$2:$B$708,0))</f>
        <v>#N/A</v>
      </c>
      <c r="BB417" s="344" t="e">
        <f>INDEX('Standard Outcome Indicators'!$H$2:$H$900,MATCH(AY417,'Standard Outcome Indicators'!$B$2:$B$708,0))</f>
        <v>#N/A</v>
      </c>
      <c r="BC417" s="344" t="e">
        <f>INDEX('Standard Outcome Indicators'!$Q$2:$Q$900,MATCH(AY417,'Standard Outcome Indicators'!$B$2:$B$708,0))</f>
        <v>#N/A</v>
      </c>
      <c r="BD417" s="344" t="e">
        <f>INDEX('Standard Outcome Indicators'!$R$2:$R$900,MATCH(AY417,'Standard Outcome Indicators'!$B$2:$B$708,0))</f>
        <v>#N/A</v>
      </c>
      <c r="BE417" s="344" t="e">
        <f>INDEX('Standard Outcome Indicators'!$S$2:$S$900,MATCH(AY417,'Standard Outcome Indicators'!$B$2:$B$708,0))</f>
        <v>#N/A</v>
      </c>
      <c r="BF417" s="344" t="e">
        <f>INDEX('Standard Outcome Indicators'!$T$2:$T$900,MATCH(AY417,'Standard Outcome Indicators'!$B$2:$B$708,0))</f>
        <v>#N/A</v>
      </c>
      <c r="BG417" s="344" t="e">
        <f>INDEX('Standard Outcome Indicators'!$U$2:$U$900,MATCH(AY417,'Standard Outcome Indicators'!$B$2:$B$708,0))</f>
        <v>#N/A</v>
      </c>
    </row>
    <row r="418" spans="1:59" ht="259.5">
      <c r="A418" s="392" t="s">
        <v>2587</v>
      </c>
      <c r="B418" s="396" t="s">
        <v>2783</v>
      </c>
      <c r="C418" s="346" t="s">
        <v>3044</v>
      </c>
      <c r="D418" s="438" t="s">
        <v>3045</v>
      </c>
      <c r="E418" s="345" t="s">
        <v>3046</v>
      </c>
      <c r="F418" s="433"/>
      <c r="G418" s="433"/>
      <c r="H418" s="433"/>
      <c r="I418" s="478" t="e">
        <v>#N/A</v>
      </c>
      <c r="J418" s="478" t="e">
        <v>#N/A</v>
      </c>
      <c r="K418" s="478" t="e">
        <v>#N/A</v>
      </c>
      <c r="L418" s="478" t="e">
        <v>#N/A</v>
      </c>
      <c r="M418" s="478" t="e">
        <v>#N/A</v>
      </c>
      <c r="N418" s="478"/>
      <c r="O418" s="345"/>
      <c r="P418" s="345" t="str">
        <f t="shared" si="40"/>
        <v/>
      </c>
      <c r="R418" s="345"/>
      <c r="S418" s="433" t="str">
        <f t="shared" si="39"/>
        <v/>
      </c>
      <c r="T418" s="361" t="s">
        <v>245</v>
      </c>
      <c r="U418" s="361" t="s">
        <v>63</v>
      </c>
      <c r="V418" s="344" t="s">
        <v>2589</v>
      </c>
      <c r="W418" s="433" t="s">
        <v>63</v>
      </c>
      <c r="X418" s="433" t="s">
        <v>63</v>
      </c>
      <c r="Y418" s="361">
        <v>2019</v>
      </c>
      <c r="Z418" s="361" t="s">
        <v>1857</v>
      </c>
      <c r="AA418" s="345" t="s">
        <v>3047</v>
      </c>
      <c r="AB418" s="361" t="str">
        <f t="shared" si="37"/>
        <v/>
      </c>
      <c r="AC418" s="433" t="s">
        <v>63</v>
      </c>
      <c r="AD418" s="433" t="s">
        <v>63</v>
      </c>
      <c r="AE418" s="433" t="s">
        <v>63</v>
      </c>
      <c r="AF418" s="433" t="s">
        <v>63</v>
      </c>
      <c r="AG418" s="361" t="s">
        <v>62</v>
      </c>
      <c r="AH418" s="361" t="s">
        <v>49</v>
      </c>
      <c r="AI418" s="361" t="s">
        <v>49</v>
      </c>
      <c r="AJ418" s="361" t="s">
        <v>49</v>
      </c>
      <c r="AK418" s="361" t="s">
        <v>63</v>
      </c>
      <c r="AL418" s="361" t="s">
        <v>63</v>
      </c>
      <c r="AM418" s="361" t="s">
        <v>63</v>
      </c>
      <c r="AN418" s="361" t="s">
        <v>63</v>
      </c>
      <c r="AO418" s="361" t="s">
        <v>63</v>
      </c>
      <c r="AP418" s="361" t="s">
        <v>63</v>
      </c>
      <c r="AQ418" s="361" t="s">
        <v>63</v>
      </c>
      <c r="AR418" s="361" t="s">
        <v>63</v>
      </c>
      <c r="AS418" s="361" t="s">
        <v>63</v>
      </c>
      <c r="AT418" s="361" t="s">
        <v>63</v>
      </c>
      <c r="AU418" s="361" t="s">
        <v>63</v>
      </c>
      <c r="AV418" s="361" t="s">
        <v>63</v>
      </c>
      <c r="AW418" s="361" t="s">
        <v>63</v>
      </c>
      <c r="AX418" s="361" t="str">
        <f t="shared" si="38"/>
        <v xml:space="preserve">SEX, AGE, RESIDENCE, WEALTH, </v>
      </c>
      <c r="AZ418" s="344" t="e">
        <f>INDEX('Standard Outcome Indicators'!$C$2:$C$900,MATCH(AY418,'Standard Outcome Indicators'!$B$2:$B$708,0))</f>
        <v>#N/A</v>
      </c>
      <c r="BA418" s="344" t="e">
        <f>INDEX('Standard Outcome Indicators'!$F$2:$F$900,MATCH(AY418,'Standard Outcome Indicators'!$B$2:$B$708,0))</f>
        <v>#N/A</v>
      </c>
      <c r="BB418" s="344" t="e">
        <f>INDEX('Standard Outcome Indicators'!$H$2:$H$900,MATCH(AY418,'Standard Outcome Indicators'!$B$2:$B$708,0))</f>
        <v>#N/A</v>
      </c>
      <c r="BC418" s="344" t="e">
        <f>INDEX('Standard Outcome Indicators'!$Q$2:$Q$900,MATCH(AY418,'Standard Outcome Indicators'!$B$2:$B$708,0))</f>
        <v>#N/A</v>
      </c>
      <c r="BD418" s="344" t="e">
        <f>INDEX('Standard Outcome Indicators'!$R$2:$R$900,MATCH(AY418,'Standard Outcome Indicators'!$B$2:$B$708,0))</f>
        <v>#N/A</v>
      </c>
      <c r="BE418" s="344" t="e">
        <f>INDEX('Standard Outcome Indicators'!$S$2:$S$900,MATCH(AY418,'Standard Outcome Indicators'!$B$2:$B$708,0))</f>
        <v>#N/A</v>
      </c>
      <c r="BF418" s="344" t="e">
        <f>INDEX('Standard Outcome Indicators'!$T$2:$T$900,MATCH(AY418,'Standard Outcome Indicators'!$B$2:$B$708,0))</f>
        <v>#N/A</v>
      </c>
      <c r="BG418" s="344" t="e">
        <f>INDEX('Standard Outcome Indicators'!$U$2:$U$900,MATCH(AY418,'Standard Outcome Indicators'!$B$2:$B$708,0))</f>
        <v>#N/A</v>
      </c>
    </row>
    <row r="419" spans="1:59" ht="259.5">
      <c r="A419" s="392" t="s">
        <v>2587</v>
      </c>
      <c r="B419" s="396" t="s">
        <v>2783</v>
      </c>
      <c r="C419" s="346" t="s">
        <v>3048</v>
      </c>
      <c r="D419" s="438" t="s">
        <v>3049</v>
      </c>
      <c r="E419" s="345" t="s">
        <v>3050</v>
      </c>
      <c r="F419" s="433"/>
      <c r="G419" s="433"/>
      <c r="H419" s="433"/>
      <c r="I419" s="478" t="e">
        <v>#N/A</v>
      </c>
      <c r="J419" s="478" t="e">
        <v>#N/A</v>
      </c>
      <c r="K419" s="478" t="e">
        <v>#N/A</v>
      </c>
      <c r="L419" s="478" t="e">
        <v>#N/A</v>
      </c>
      <c r="M419" s="478" t="e">
        <v>#N/A</v>
      </c>
      <c r="N419" s="478"/>
      <c r="O419" s="345"/>
      <c r="P419" s="345" t="str">
        <f t="shared" si="40"/>
        <v/>
      </c>
      <c r="R419" s="345"/>
      <c r="S419" s="433" t="str">
        <f t="shared" si="39"/>
        <v/>
      </c>
      <c r="T419" s="361" t="s">
        <v>245</v>
      </c>
      <c r="U419" s="361" t="s">
        <v>63</v>
      </c>
      <c r="V419" s="344" t="s">
        <v>2589</v>
      </c>
      <c r="W419" s="433" t="s">
        <v>63</v>
      </c>
      <c r="X419" s="433" t="s">
        <v>63</v>
      </c>
      <c r="Y419" s="361">
        <v>2019</v>
      </c>
      <c r="Z419" s="361" t="s">
        <v>1857</v>
      </c>
      <c r="AA419" s="345" t="s">
        <v>3047</v>
      </c>
      <c r="AB419" s="361" t="str">
        <f t="shared" si="37"/>
        <v/>
      </c>
      <c r="AC419" s="433" t="s">
        <v>63</v>
      </c>
      <c r="AD419" s="433" t="s">
        <v>63</v>
      </c>
      <c r="AE419" s="433" t="s">
        <v>63</v>
      </c>
      <c r="AF419" s="433" t="s">
        <v>63</v>
      </c>
      <c r="AG419" s="361" t="s">
        <v>62</v>
      </c>
      <c r="AH419" s="361" t="s">
        <v>49</v>
      </c>
      <c r="AI419" s="361" t="s">
        <v>49</v>
      </c>
      <c r="AJ419" s="361" t="s">
        <v>49</v>
      </c>
      <c r="AK419" s="361" t="s">
        <v>63</v>
      </c>
      <c r="AL419" s="361" t="s">
        <v>63</v>
      </c>
      <c r="AM419" s="361" t="s">
        <v>63</v>
      </c>
      <c r="AN419" s="361" t="s">
        <v>63</v>
      </c>
      <c r="AO419" s="361" t="s">
        <v>63</v>
      </c>
      <c r="AP419" s="361" t="s">
        <v>63</v>
      </c>
      <c r="AQ419" s="361" t="s">
        <v>63</v>
      </c>
      <c r="AR419" s="361" t="s">
        <v>63</v>
      </c>
      <c r="AS419" s="361" t="s">
        <v>63</v>
      </c>
      <c r="AT419" s="361" t="s">
        <v>63</v>
      </c>
      <c r="AU419" s="361" t="s">
        <v>63</v>
      </c>
      <c r="AV419" s="361" t="s">
        <v>63</v>
      </c>
      <c r="AW419" s="361" t="s">
        <v>63</v>
      </c>
      <c r="AX419" s="361" t="str">
        <f t="shared" si="38"/>
        <v xml:space="preserve">SEX, AGE, RESIDENCE, WEALTH, </v>
      </c>
      <c r="AZ419" s="344" t="e">
        <f>INDEX('Standard Outcome Indicators'!$C$2:$C$900,MATCH(AY419,'Standard Outcome Indicators'!$B$2:$B$708,0))</f>
        <v>#N/A</v>
      </c>
      <c r="BA419" s="344" t="e">
        <f>INDEX('Standard Outcome Indicators'!$F$2:$F$900,MATCH(AY419,'Standard Outcome Indicators'!$B$2:$B$708,0))</f>
        <v>#N/A</v>
      </c>
      <c r="BB419" s="344" t="e">
        <f>INDEX('Standard Outcome Indicators'!$H$2:$H$900,MATCH(AY419,'Standard Outcome Indicators'!$B$2:$B$708,0))</f>
        <v>#N/A</v>
      </c>
      <c r="BC419" s="344" t="e">
        <f>INDEX('Standard Outcome Indicators'!$Q$2:$Q$900,MATCH(AY419,'Standard Outcome Indicators'!$B$2:$B$708,0))</f>
        <v>#N/A</v>
      </c>
      <c r="BD419" s="344" t="e">
        <f>INDEX('Standard Outcome Indicators'!$R$2:$R$900,MATCH(AY419,'Standard Outcome Indicators'!$B$2:$B$708,0))</f>
        <v>#N/A</v>
      </c>
      <c r="BE419" s="344" t="e">
        <f>INDEX('Standard Outcome Indicators'!$S$2:$S$900,MATCH(AY419,'Standard Outcome Indicators'!$B$2:$B$708,0))</f>
        <v>#N/A</v>
      </c>
      <c r="BF419" s="344" t="e">
        <f>INDEX('Standard Outcome Indicators'!$T$2:$T$900,MATCH(AY419,'Standard Outcome Indicators'!$B$2:$B$708,0))</f>
        <v>#N/A</v>
      </c>
      <c r="BG419" s="344" t="e">
        <f>INDEX('Standard Outcome Indicators'!$U$2:$U$900,MATCH(AY419,'Standard Outcome Indicators'!$B$2:$B$708,0))</f>
        <v>#N/A</v>
      </c>
    </row>
    <row r="420" spans="1:59" ht="259.5">
      <c r="A420" s="392" t="s">
        <v>2587</v>
      </c>
      <c r="B420" s="396" t="s">
        <v>2783</v>
      </c>
      <c r="C420" s="346" t="s">
        <v>3051</v>
      </c>
      <c r="D420" s="438" t="s">
        <v>3052</v>
      </c>
      <c r="E420" s="345" t="s">
        <v>3053</v>
      </c>
      <c r="F420" s="433"/>
      <c r="G420" s="433"/>
      <c r="H420" s="433"/>
      <c r="I420" s="478" t="e">
        <v>#N/A</v>
      </c>
      <c r="J420" s="478" t="e">
        <v>#N/A</v>
      </c>
      <c r="K420" s="478" t="e">
        <v>#N/A</v>
      </c>
      <c r="L420" s="478" t="e">
        <v>#N/A</v>
      </c>
      <c r="M420" s="478" t="e">
        <v>#N/A</v>
      </c>
      <c r="N420" s="478"/>
      <c r="O420" s="345"/>
      <c r="P420" s="345" t="str">
        <f t="shared" si="40"/>
        <v/>
      </c>
      <c r="R420" s="345"/>
      <c r="S420" s="433" t="str">
        <f t="shared" si="39"/>
        <v/>
      </c>
      <c r="T420" s="361" t="s">
        <v>2070</v>
      </c>
      <c r="U420" s="361" t="s">
        <v>63</v>
      </c>
      <c r="V420" s="344" t="s">
        <v>2002</v>
      </c>
      <c r="W420" s="433" t="s">
        <v>63</v>
      </c>
      <c r="X420" s="433" t="s">
        <v>63</v>
      </c>
      <c r="Y420" s="361">
        <v>2022</v>
      </c>
      <c r="Z420" s="361" t="s">
        <v>1820</v>
      </c>
      <c r="AA420" s="345" t="s">
        <v>3054</v>
      </c>
      <c r="AB420" s="361" t="str">
        <f t="shared" si="37"/>
        <v/>
      </c>
      <c r="AC420" s="433" t="s">
        <v>63</v>
      </c>
      <c r="AD420" s="433" t="s">
        <v>63</v>
      </c>
      <c r="AE420" s="433" t="s">
        <v>63</v>
      </c>
      <c r="AF420" s="433" t="s">
        <v>63</v>
      </c>
      <c r="AG420" s="361" t="s">
        <v>62</v>
      </c>
      <c r="AH420" s="361" t="s">
        <v>49</v>
      </c>
      <c r="AI420" s="361" t="s">
        <v>49</v>
      </c>
      <c r="AJ420" s="361" t="s">
        <v>49</v>
      </c>
      <c r="AK420" s="361" t="s">
        <v>63</v>
      </c>
      <c r="AL420" s="361" t="s">
        <v>63</v>
      </c>
      <c r="AM420" s="361" t="s">
        <v>63</v>
      </c>
      <c r="AN420" s="361" t="s">
        <v>63</v>
      </c>
      <c r="AO420" s="361" t="s">
        <v>63</v>
      </c>
      <c r="AP420" s="361" t="s">
        <v>63</v>
      </c>
      <c r="AQ420" s="361" t="s">
        <v>63</v>
      </c>
      <c r="AR420" s="361" t="s">
        <v>63</v>
      </c>
      <c r="AS420" s="361" t="s">
        <v>63</v>
      </c>
      <c r="AT420" s="361" t="s">
        <v>63</v>
      </c>
      <c r="AU420" s="361" t="s">
        <v>63</v>
      </c>
      <c r="AV420" s="361" t="s">
        <v>63</v>
      </c>
      <c r="AW420" s="361" t="s">
        <v>63</v>
      </c>
      <c r="AX420" s="361" t="str">
        <f t="shared" si="38"/>
        <v xml:space="preserve">SEX, AGE, RESIDENCE, WEALTH, </v>
      </c>
      <c r="AZ420" s="344" t="e">
        <f>INDEX('Standard Outcome Indicators'!$C$2:$C$900,MATCH(AY420,'Standard Outcome Indicators'!$B$2:$B$708,0))</f>
        <v>#N/A</v>
      </c>
      <c r="BA420" s="344" t="e">
        <f>INDEX('Standard Outcome Indicators'!$F$2:$F$900,MATCH(AY420,'Standard Outcome Indicators'!$B$2:$B$708,0))</f>
        <v>#N/A</v>
      </c>
      <c r="BB420" s="344" t="e">
        <f>INDEX('Standard Outcome Indicators'!$H$2:$H$900,MATCH(AY420,'Standard Outcome Indicators'!$B$2:$B$708,0))</f>
        <v>#N/A</v>
      </c>
      <c r="BC420" s="344" t="e">
        <f>INDEX('Standard Outcome Indicators'!$Q$2:$Q$900,MATCH(AY420,'Standard Outcome Indicators'!$B$2:$B$708,0))</f>
        <v>#N/A</v>
      </c>
      <c r="BD420" s="344" t="e">
        <f>INDEX('Standard Outcome Indicators'!$R$2:$R$900,MATCH(AY420,'Standard Outcome Indicators'!$B$2:$B$708,0))</f>
        <v>#N/A</v>
      </c>
      <c r="BE420" s="344" t="e">
        <f>INDEX('Standard Outcome Indicators'!$S$2:$S$900,MATCH(AY420,'Standard Outcome Indicators'!$B$2:$B$708,0))</f>
        <v>#N/A</v>
      </c>
      <c r="BF420" s="344" t="e">
        <f>INDEX('Standard Outcome Indicators'!$T$2:$T$900,MATCH(AY420,'Standard Outcome Indicators'!$B$2:$B$708,0))</f>
        <v>#N/A</v>
      </c>
      <c r="BG420" s="344" t="e">
        <f>INDEX('Standard Outcome Indicators'!$U$2:$U$900,MATCH(AY420,'Standard Outcome Indicators'!$B$2:$B$708,0))</f>
        <v>#N/A</v>
      </c>
    </row>
    <row r="421" spans="1:59" ht="259.5">
      <c r="A421" s="392" t="s">
        <v>2587</v>
      </c>
      <c r="B421" s="396" t="s">
        <v>2783</v>
      </c>
      <c r="C421" s="346" t="s">
        <v>3055</v>
      </c>
      <c r="D421" s="438" t="s">
        <v>3056</v>
      </c>
      <c r="E421" s="345" t="s">
        <v>3057</v>
      </c>
      <c r="F421" s="433"/>
      <c r="G421" s="433"/>
      <c r="H421" s="433"/>
      <c r="I421" s="478" t="e">
        <v>#N/A</v>
      </c>
      <c r="J421" s="478" t="e">
        <v>#N/A</v>
      </c>
      <c r="K421" s="478" t="e">
        <v>#N/A</v>
      </c>
      <c r="L421" s="478" t="e">
        <v>#N/A</v>
      </c>
      <c r="M421" s="478" t="e">
        <v>#N/A</v>
      </c>
      <c r="N421" s="478"/>
      <c r="O421" s="345"/>
      <c r="P421" s="345" t="str">
        <f t="shared" si="40"/>
        <v/>
      </c>
      <c r="R421" s="345"/>
      <c r="S421" s="433" t="str">
        <f t="shared" si="39"/>
        <v/>
      </c>
      <c r="T421" s="361" t="s">
        <v>245</v>
      </c>
      <c r="U421" s="361" t="s">
        <v>63</v>
      </c>
      <c r="V421" s="344" t="s">
        <v>2589</v>
      </c>
      <c r="W421" s="433" t="s">
        <v>63</v>
      </c>
      <c r="X421" s="433" t="s">
        <v>63</v>
      </c>
      <c r="Y421" s="361">
        <v>2019</v>
      </c>
      <c r="Z421" s="361" t="s">
        <v>1857</v>
      </c>
      <c r="AA421" s="345" t="s">
        <v>3047</v>
      </c>
      <c r="AB421" s="361" t="str">
        <f t="shared" si="37"/>
        <v/>
      </c>
      <c r="AC421" s="433" t="s">
        <v>63</v>
      </c>
      <c r="AD421" s="433" t="s">
        <v>63</v>
      </c>
      <c r="AE421" s="433" t="s">
        <v>63</v>
      </c>
      <c r="AF421" s="433" t="s">
        <v>63</v>
      </c>
      <c r="AG421" s="361" t="s">
        <v>62</v>
      </c>
      <c r="AH421" s="361" t="s">
        <v>49</v>
      </c>
      <c r="AI421" s="361" t="s">
        <v>49</v>
      </c>
      <c r="AJ421" s="361" t="s">
        <v>49</v>
      </c>
      <c r="AK421" s="361" t="s">
        <v>63</v>
      </c>
      <c r="AL421" s="361" t="s">
        <v>63</v>
      </c>
      <c r="AM421" s="361" t="s">
        <v>63</v>
      </c>
      <c r="AN421" s="361" t="s">
        <v>63</v>
      </c>
      <c r="AO421" s="361" t="s">
        <v>63</v>
      </c>
      <c r="AP421" s="361" t="s">
        <v>63</v>
      </c>
      <c r="AQ421" s="361" t="s">
        <v>63</v>
      </c>
      <c r="AR421" s="361" t="s">
        <v>63</v>
      </c>
      <c r="AS421" s="361" t="s">
        <v>63</v>
      </c>
      <c r="AT421" s="361" t="s">
        <v>63</v>
      </c>
      <c r="AU421" s="361" t="s">
        <v>63</v>
      </c>
      <c r="AV421" s="361" t="s">
        <v>63</v>
      </c>
      <c r="AW421" s="361" t="s">
        <v>63</v>
      </c>
      <c r="AX421" s="361" t="str">
        <f t="shared" si="38"/>
        <v xml:space="preserve">SEX, AGE, RESIDENCE, WEALTH, </v>
      </c>
      <c r="AZ421" s="344" t="e">
        <f>INDEX('Standard Outcome Indicators'!$C$2:$C$900,MATCH(AY421,'Standard Outcome Indicators'!$B$2:$B$708,0))</f>
        <v>#N/A</v>
      </c>
      <c r="BA421" s="344" t="e">
        <f>INDEX('Standard Outcome Indicators'!$F$2:$F$900,MATCH(AY421,'Standard Outcome Indicators'!$B$2:$B$708,0))</f>
        <v>#N/A</v>
      </c>
      <c r="BB421" s="344" t="e">
        <f>INDEX('Standard Outcome Indicators'!$H$2:$H$900,MATCH(AY421,'Standard Outcome Indicators'!$B$2:$B$708,0))</f>
        <v>#N/A</v>
      </c>
      <c r="BC421" s="344" t="e">
        <f>INDEX('Standard Outcome Indicators'!$Q$2:$Q$900,MATCH(AY421,'Standard Outcome Indicators'!$B$2:$B$708,0))</f>
        <v>#N/A</v>
      </c>
      <c r="BD421" s="344" t="e">
        <f>INDEX('Standard Outcome Indicators'!$R$2:$R$900,MATCH(AY421,'Standard Outcome Indicators'!$B$2:$B$708,0))</f>
        <v>#N/A</v>
      </c>
      <c r="BE421" s="344" t="e">
        <f>INDEX('Standard Outcome Indicators'!$S$2:$S$900,MATCH(AY421,'Standard Outcome Indicators'!$B$2:$B$708,0))</f>
        <v>#N/A</v>
      </c>
      <c r="BF421" s="344" t="e">
        <f>INDEX('Standard Outcome Indicators'!$T$2:$T$900,MATCH(AY421,'Standard Outcome Indicators'!$B$2:$B$708,0))</f>
        <v>#N/A</v>
      </c>
      <c r="BG421" s="344" t="e">
        <f>INDEX('Standard Outcome Indicators'!$U$2:$U$900,MATCH(AY421,'Standard Outcome Indicators'!$B$2:$B$708,0))</f>
        <v>#N/A</v>
      </c>
    </row>
    <row r="422" spans="1:59" ht="259.5">
      <c r="A422" s="392" t="s">
        <v>2587</v>
      </c>
      <c r="B422" s="396" t="s">
        <v>2783</v>
      </c>
      <c r="C422" s="346" t="s">
        <v>3058</v>
      </c>
      <c r="D422" s="438" t="s">
        <v>3059</v>
      </c>
      <c r="E422" s="345" t="s">
        <v>3060</v>
      </c>
      <c r="F422" s="433"/>
      <c r="G422" s="433"/>
      <c r="H422" s="433"/>
      <c r="I422" s="478" t="e">
        <v>#N/A</v>
      </c>
      <c r="J422" s="478" t="e">
        <v>#N/A</v>
      </c>
      <c r="K422" s="478" t="e">
        <v>#N/A</v>
      </c>
      <c r="L422" s="478" t="e">
        <v>#N/A</v>
      </c>
      <c r="M422" s="478" t="e">
        <v>#N/A</v>
      </c>
      <c r="N422" s="478"/>
      <c r="O422" s="345"/>
      <c r="P422" s="345" t="str">
        <f t="shared" si="40"/>
        <v/>
      </c>
      <c r="R422" s="345"/>
      <c r="S422" s="433" t="str">
        <f t="shared" si="39"/>
        <v/>
      </c>
      <c r="T422" s="361" t="s">
        <v>245</v>
      </c>
      <c r="U422" s="361" t="s">
        <v>63</v>
      </c>
      <c r="V422" s="344" t="s">
        <v>2589</v>
      </c>
      <c r="W422" s="433" t="s">
        <v>63</v>
      </c>
      <c r="X422" s="433" t="s">
        <v>63</v>
      </c>
      <c r="Y422" s="361">
        <v>2019</v>
      </c>
      <c r="Z422" s="361" t="s">
        <v>1857</v>
      </c>
      <c r="AA422" s="345" t="s">
        <v>3061</v>
      </c>
      <c r="AB422" s="361" t="str">
        <f t="shared" si="37"/>
        <v/>
      </c>
      <c r="AC422" s="433" t="s">
        <v>63</v>
      </c>
      <c r="AD422" s="433" t="s">
        <v>63</v>
      </c>
      <c r="AE422" s="433" t="s">
        <v>63</v>
      </c>
      <c r="AF422" s="433" t="s">
        <v>63</v>
      </c>
      <c r="AG422" s="361" t="s">
        <v>62</v>
      </c>
      <c r="AH422" s="361" t="s">
        <v>49</v>
      </c>
      <c r="AI422" s="361" t="s">
        <v>49</v>
      </c>
      <c r="AJ422" s="361" t="s">
        <v>49</v>
      </c>
      <c r="AK422" s="361" t="s">
        <v>63</v>
      </c>
      <c r="AL422" s="361" t="s">
        <v>63</v>
      </c>
      <c r="AM422" s="361" t="s">
        <v>63</v>
      </c>
      <c r="AN422" s="361" t="s">
        <v>63</v>
      </c>
      <c r="AO422" s="361" t="s">
        <v>63</v>
      </c>
      <c r="AP422" s="361" t="s">
        <v>63</v>
      </c>
      <c r="AQ422" s="361" t="s">
        <v>63</v>
      </c>
      <c r="AR422" s="361" t="s">
        <v>63</v>
      </c>
      <c r="AS422" s="361" t="s">
        <v>63</v>
      </c>
      <c r="AT422" s="361" t="s">
        <v>63</v>
      </c>
      <c r="AU422" s="361" t="s">
        <v>63</v>
      </c>
      <c r="AV422" s="361" t="s">
        <v>63</v>
      </c>
      <c r="AW422" s="361" t="s">
        <v>63</v>
      </c>
      <c r="AX422" s="361" t="str">
        <f t="shared" si="38"/>
        <v xml:space="preserve">SEX, AGE, RESIDENCE, WEALTH, </v>
      </c>
      <c r="AZ422" s="344" t="e">
        <f>INDEX('Standard Outcome Indicators'!$C$2:$C$900,MATCH(AY422,'Standard Outcome Indicators'!$B$2:$B$708,0))</f>
        <v>#N/A</v>
      </c>
      <c r="BA422" s="344" t="e">
        <f>INDEX('Standard Outcome Indicators'!$F$2:$F$900,MATCH(AY422,'Standard Outcome Indicators'!$B$2:$B$708,0))</f>
        <v>#N/A</v>
      </c>
      <c r="BB422" s="344" t="e">
        <f>INDEX('Standard Outcome Indicators'!$H$2:$H$900,MATCH(AY422,'Standard Outcome Indicators'!$B$2:$B$708,0))</f>
        <v>#N/A</v>
      </c>
      <c r="BC422" s="344" t="e">
        <f>INDEX('Standard Outcome Indicators'!$Q$2:$Q$900,MATCH(AY422,'Standard Outcome Indicators'!$B$2:$B$708,0))</f>
        <v>#N/A</v>
      </c>
      <c r="BD422" s="344" t="e">
        <f>INDEX('Standard Outcome Indicators'!$R$2:$R$900,MATCH(AY422,'Standard Outcome Indicators'!$B$2:$B$708,0))</f>
        <v>#N/A</v>
      </c>
      <c r="BE422" s="344" t="e">
        <f>INDEX('Standard Outcome Indicators'!$S$2:$S$900,MATCH(AY422,'Standard Outcome Indicators'!$B$2:$B$708,0))</f>
        <v>#N/A</v>
      </c>
      <c r="BF422" s="344" t="e">
        <f>INDEX('Standard Outcome Indicators'!$T$2:$T$900,MATCH(AY422,'Standard Outcome Indicators'!$B$2:$B$708,0))</f>
        <v>#N/A</v>
      </c>
      <c r="BG422" s="344" t="e">
        <f>INDEX('Standard Outcome Indicators'!$U$2:$U$900,MATCH(AY422,'Standard Outcome Indicators'!$B$2:$B$708,0))</f>
        <v>#N/A</v>
      </c>
    </row>
    <row r="423" spans="1:59" ht="275.25">
      <c r="A423" s="392" t="s">
        <v>2587</v>
      </c>
      <c r="B423" s="396" t="s">
        <v>2783</v>
      </c>
      <c r="C423" s="346" t="s">
        <v>3062</v>
      </c>
      <c r="D423" s="438" t="s">
        <v>3063</v>
      </c>
      <c r="E423" s="345" t="s">
        <v>3064</v>
      </c>
      <c r="F423" s="433"/>
      <c r="G423" s="433"/>
      <c r="H423" s="433"/>
      <c r="I423" s="478" t="e">
        <v>#N/A</v>
      </c>
      <c r="J423" s="478" t="e">
        <v>#N/A</v>
      </c>
      <c r="K423" s="478" t="e">
        <v>#N/A</v>
      </c>
      <c r="L423" s="478" t="e">
        <v>#N/A</v>
      </c>
      <c r="M423" s="478" t="e">
        <v>#N/A</v>
      </c>
      <c r="N423" s="478"/>
      <c r="O423" s="345"/>
      <c r="P423" s="345" t="str">
        <f t="shared" si="40"/>
        <v/>
      </c>
      <c r="R423" s="345"/>
      <c r="S423" s="433" t="str">
        <f t="shared" si="39"/>
        <v/>
      </c>
      <c r="T423" s="361" t="s">
        <v>245</v>
      </c>
      <c r="U423" s="361" t="s">
        <v>63</v>
      </c>
      <c r="V423" s="344" t="s">
        <v>2589</v>
      </c>
      <c r="W423" s="433" t="s">
        <v>63</v>
      </c>
      <c r="X423" s="433" t="s">
        <v>63</v>
      </c>
      <c r="Y423" s="361">
        <v>2019</v>
      </c>
      <c r="Z423" s="361" t="s">
        <v>1762</v>
      </c>
      <c r="AA423" s="345" t="s">
        <v>2723</v>
      </c>
      <c r="AB423" s="361" t="str">
        <f t="shared" si="37"/>
        <v/>
      </c>
      <c r="AC423" s="433" t="s">
        <v>63</v>
      </c>
      <c r="AD423" s="433" t="s">
        <v>63</v>
      </c>
      <c r="AE423" s="433" t="s">
        <v>63</v>
      </c>
      <c r="AF423" s="433" t="s">
        <v>63</v>
      </c>
      <c r="AG423" s="361" t="s">
        <v>62</v>
      </c>
      <c r="AH423" s="361" t="s">
        <v>49</v>
      </c>
      <c r="AI423" s="361" t="s">
        <v>49</v>
      </c>
      <c r="AJ423" s="361" t="s">
        <v>49</v>
      </c>
      <c r="AK423" s="361" t="s">
        <v>63</v>
      </c>
      <c r="AL423" s="361" t="s">
        <v>63</v>
      </c>
      <c r="AM423" s="361" t="s">
        <v>63</v>
      </c>
      <c r="AN423" s="361" t="s">
        <v>63</v>
      </c>
      <c r="AO423" s="361" t="s">
        <v>63</v>
      </c>
      <c r="AP423" s="361" t="s">
        <v>63</v>
      </c>
      <c r="AQ423" s="361" t="s">
        <v>63</v>
      </c>
      <c r="AR423" s="361" t="s">
        <v>63</v>
      </c>
      <c r="AS423" s="361" t="s">
        <v>63</v>
      </c>
      <c r="AT423" s="361" t="s">
        <v>63</v>
      </c>
      <c r="AU423" s="361" t="s">
        <v>63</v>
      </c>
      <c r="AV423" s="361" t="s">
        <v>63</v>
      </c>
      <c r="AW423" s="361" t="s">
        <v>63</v>
      </c>
      <c r="AX423" s="361" t="str">
        <f t="shared" si="38"/>
        <v xml:space="preserve">SEX, AGE, RESIDENCE, WEALTH, </v>
      </c>
      <c r="AZ423" s="344" t="e">
        <f>INDEX('Standard Outcome Indicators'!$C$2:$C$900,MATCH(AY423,'Standard Outcome Indicators'!$B$2:$B$708,0))</f>
        <v>#N/A</v>
      </c>
      <c r="BA423" s="344" t="e">
        <f>INDEX('Standard Outcome Indicators'!$F$2:$F$900,MATCH(AY423,'Standard Outcome Indicators'!$B$2:$B$708,0))</f>
        <v>#N/A</v>
      </c>
      <c r="BB423" s="344" t="e">
        <f>INDEX('Standard Outcome Indicators'!$H$2:$H$900,MATCH(AY423,'Standard Outcome Indicators'!$B$2:$B$708,0))</f>
        <v>#N/A</v>
      </c>
      <c r="BC423" s="344" t="e">
        <f>INDEX('Standard Outcome Indicators'!$Q$2:$Q$900,MATCH(AY423,'Standard Outcome Indicators'!$B$2:$B$708,0))</f>
        <v>#N/A</v>
      </c>
      <c r="BD423" s="344" t="e">
        <f>INDEX('Standard Outcome Indicators'!$R$2:$R$900,MATCH(AY423,'Standard Outcome Indicators'!$B$2:$B$708,0))</f>
        <v>#N/A</v>
      </c>
      <c r="BE423" s="344" t="e">
        <f>INDEX('Standard Outcome Indicators'!$S$2:$S$900,MATCH(AY423,'Standard Outcome Indicators'!$B$2:$B$708,0))</f>
        <v>#N/A</v>
      </c>
      <c r="BF423" s="344" t="e">
        <f>INDEX('Standard Outcome Indicators'!$T$2:$T$900,MATCH(AY423,'Standard Outcome Indicators'!$B$2:$B$708,0))</f>
        <v>#N/A</v>
      </c>
      <c r="BG423" s="344" t="e">
        <f>INDEX('Standard Outcome Indicators'!$U$2:$U$900,MATCH(AY423,'Standard Outcome Indicators'!$B$2:$B$708,0))</f>
        <v>#N/A</v>
      </c>
    </row>
    <row r="424" spans="1:59" ht="275.25">
      <c r="A424" s="392" t="s">
        <v>2587</v>
      </c>
      <c r="B424" s="396" t="s">
        <v>2783</v>
      </c>
      <c r="C424" s="348" t="s">
        <v>3065</v>
      </c>
      <c r="D424" s="438" t="s">
        <v>3066</v>
      </c>
      <c r="E424" s="345" t="s">
        <v>3067</v>
      </c>
      <c r="F424" s="433"/>
      <c r="G424" s="433"/>
      <c r="H424" s="433"/>
      <c r="I424" s="478" t="e">
        <v>#N/A</v>
      </c>
      <c r="J424" s="478" t="e">
        <v>#N/A</v>
      </c>
      <c r="K424" s="478" t="e">
        <v>#N/A</v>
      </c>
      <c r="L424" s="478" t="e">
        <v>#N/A</v>
      </c>
      <c r="M424" s="478" t="e">
        <v>#N/A</v>
      </c>
      <c r="N424" s="478"/>
      <c r="O424" s="345"/>
      <c r="P424" s="345" t="str">
        <f t="shared" si="40"/>
        <v/>
      </c>
      <c r="R424" s="345"/>
      <c r="S424" s="433" t="str">
        <f t="shared" si="39"/>
        <v/>
      </c>
      <c r="T424" s="361" t="s">
        <v>245</v>
      </c>
      <c r="U424" s="361" t="s">
        <v>63</v>
      </c>
      <c r="V424" s="344" t="s">
        <v>2589</v>
      </c>
      <c r="W424" s="433" t="s">
        <v>63</v>
      </c>
      <c r="X424" s="433" t="s">
        <v>63</v>
      </c>
      <c r="Y424" s="361">
        <v>2019</v>
      </c>
      <c r="Z424" s="361" t="s">
        <v>1762</v>
      </c>
      <c r="AA424" s="345" t="s">
        <v>3068</v>
      </c>
      <c r="AB424" s="361" t="str">
        <f t="shared" si="37"/>
        <v/>
      </c>
      <c r="AC424" s="433" t="s">
        <v>63</v>
      </c>
      <c r="AD424" s="433" t="s">
        <v>63</v>
      </c>
      <c r="AE424" s="433" t="s">
        <v>63</v>
      </c>
      <c r="AF424" s="433" t="s">
        <v>63</v>
      </c>
      <c r="AG424" s="361" t="s">
        <v>49</v>
      </c>
      <c r="AH424" s="361" t="s">
        <v>49</v>
      </c>
      <c r="AI424" s="361" t="s">
        <v>49</v>
      </c>
      <c r="AJ424" s="361" t="s">
        <v>49</v>
      </c>
      <c r="AK424" s="361" t="s">
        <v>63</v>
      </c>
      <c r="AL424" s="361" t="s">
        <v>63</v>
      </c>
      <c r="AM424" s="361" t="s">
        <v>63</v>
      </c>
      <c r="AN424" s="361" t="s">
        <v>63</v>
      </c>
      <c r="AO424" s="361" t="s">
        <v>63</v>
      </c>
      <c r="AP424" s="361" t="s">
        <v>63</v>
      </c>
      <c r="AQ424" s="361" t="s">
        <v>63</v>
      </c>
      <c r="AR424" s="361" t="s">
        <v>63</v>
      </c>
      <c r="AS424" s="361" t="s">
        <v>63</v>
      </c>
      <c r="AT424" s="361" t="s">
        <v>63</v>
      </c>
      <c r="AU424" s="361" t="s">
        <v>63</v>
      </c>
      <c r="AV424" s="361" t="s">
        <v>63</v>
      </c>
      <c r="AW424" s="361" t="s">
        <v>63</v>
      </c>
      <c r="AX424" s="361" t="str">
        <f t="shared" si="38"/>
        <v xml:space="preserve">SEX, AGE, RESIDENCE, WEALTH, </v>
      </c>
      <c r="AZ424" s="344" t="e">
        <f>INDEX('Standard Outcome Indicators'!$C$2:$C$900,MATCH(AY424,'Standard Outcome Indicators'!$B$2:$B$708,0))</f>
        <v>#N/A</v>
      </c>
      <c r="BA424" s="344" t="e">
        <f>INDEX('Standard Outcome Indicators'!$F$2:$F$900,MATCH(AY424,'Standard Outcome Indicators'!$B$2:$B$708,0))</f>
        <v>#N/A</v>
      </c>
      <c r="BB424" s="344" t="e">
        <f>INDEX('Standard Outcome Indicators'!$H$2:$H$900,MATCH(AY424,'Standard Outcome Indicators'!$B$2:$B$708,0))</f>
        <v>#N/A</v>
      </c>
      <c r="BC424" s="344" t="e">
        <f>INDEX('Standard Outcome Indicators'!$Q$2:$Q$900,MATCH(AY424,'Standard Outcome Indicators'!$B$2:$B$708,0))</f>
        <v>#N/A</v>
      </c>
      <c r="BD424" s="344" t="e">
        <f>INDEX('Standard Outcome Indicators'!$R$2:$R$900,MATCH(AY424,'Standard Outcome Indicators'!$B$2:$B$708,0))</f>
        <v>#N/A</v>
      </c>
      <c r="BE424" s="344" t="e">
        <f>INDEX('Standard Outcome Indicators'!$S$2:$S$900,MATCH(AY424,'Standard Outcome Indicators'!$B$2:$B$708,0))</f>
        <v>#N/A</v>
      </c>
      <c r="BF424" s="344" t="e">
        <f>INDEX('Standard Outcome Indicators'!$T$2:$T$900,MATCH(AY424,'Standard Outcome Indicators'!$B$2:$B$708,0))</f>
        <v>#N/A</v>
      </c>
      <c r="BG424" s="344" t="e">
        <f>INDEX('Standard Outcome Indicators'!$U$2:$U$900,MATCH(AY424,'Standard Outcome Indicators'!$B$2:$B$708,0))</f>
        <v>#N/A</v>
      </c>
    </row>
    <row r="425" spans="1:59" ht="275.25">
      <c r="A425" s="392" t="s">
        <v>2587</v>
      </c>
      <c r="B425" s="396" t="s">
        <v>2783</v>
      </c>
      <c r="C425" s="346" t="s">
        <v>3069</v>
      </c>
      <c r="D425" s="438" t="s">
        <v>3070</v>
      </c>
      <c r="E425" s="345" t="s">
        <v>3071</v>
      </c>
      <c r="F425" s="433"/>
      <c r="G425" s="433"/>
      <c r="H425" s="433"/>
      <c r="I425" s="478" t="e">
        <v>#N/A</v>
      </c>
      <c r="J425" s="478" t="e">
        <v>#N/A</v>
      </c>
      <c r="K425" s="478" t="e">
        <v>#N/A</v>
      </c>
      <c r="L425" s="478" t="e">
        <v>#N/A</v>
      </c>
      <c r="M425" s="478" t="e">
        <v>#N/A</v>
      </c>
      <c r="N425" s="478"/>
      <c r="O425" s="345"/>
      <c r="P425" s="345" t="str">
        <f t="shared" si="40"/>
        <v/>
      </c>
      <c r="R425" s="345"/>
      <c r="S425" s="433" t="str">
        <f t="shared" si="39"/>
        <v/>
      </c>
      <c r="T425" s="361" t="s">
        <v>245</v>
      </c>
      <c r="U425" s="361" t="s">
        <v>63</v>
      </c>
      <c r="V425" s="344" t="s">
        <v>2589</v>
      </c>
      <c r="W425" s="433" t="s">
        <v>63</v>
      </c>
      <c r="X425" s="433" t="s">
        <v>63</v>
      </c>
      <c r="Y425" s="361">
        <v>2019</v>
      </c>
      <c r="Z425" s="361" t="s">
        <v>1808</v>
      </c>
      <c r="AA425" s="345" t="s">
        <v>3072</v>
      </c>
      <c r="AB425" s="361" t="str">
        <f t="shared" si="37"/>
        <v/>
      </c>
      <c r="AC425" s="433" t="s">
        <v>63</v>
      </c>
      <c r="AD425" s="433" t="s">
        <v>63</v>
      </c>
      <c r="AE425" s="433" t="s">
        <v>63</v>
      </c>
      <c r="AF425" s="433" t="s">
        <v>63</v>
      </c>
      <c r="AG425" s="361" t="s">
        <v>62</v>
      </c>
      <c r="AH425" s="361" t="s">
        <v>49</v>
      </c>
      <c r="AI425" s="361" t="s">
        <v>49</v>
      </c>
      <c r="AJ425" s="361" t="s">
        <v>49</v>
      </c>
      <c r="AK425" s="361" t="s">
        <v>63</v>
      </c>
      <c r="AL425" s="361" t="s">
        <v>63</v>
      </c>
      <c r="AM425" s="361" t="s">
        <v>63</v>
      </c>
      <c r="AN425" s="361" t="s">
        <v>63</v>
      </c>
      <c r="AO425" s="361" t="s">
        <v>63</v>
      </c>
      <c r="AP425" s="361" t="s">
        <v>63</v>
      </c>
      <c r="AQ425" s="361" t="s">
        <v>63</v>
      </c>
      <c r="AR425" s="361" t="s">
        <v>63</v>
      </c>
      <c r="AS425" s="361" t="s">
        <v>63</v>
      </c>
      <c r="AT425" s="361" t="s">
        <v>63</v>
      </c>
      <c r="AU425" s="361" t="s">
        <v>63</v>
      </c>
      <c r="AV425" s="361" t="s">
        <v>63</v>
      </c>
      <c r="AW425" s="361" t="s">
        <v>63</v>
      </c>
      <c r="AX425" s="361" t="str">
        <f t="shared" si="38"/>
        <v xml:space="preserve">SEX, AGE, RESIDENCE, WEALTH, </v>
      </c>
      <c r="AZ425" s="344" t="e">
        <f>INDEX('Standard Outcome Indicators'!$C$2:$C$900,MATCH(AY425,'Standard Outcome Indicators'!$B$2:$B$708,0))</f>
        <v>#N/A</v>
      </c>
      <c r="BA425" s="344" t="e">
        <f>INDEX('Standard Outcome Indicators'!$F$2:$F$900,MATCH(AY425,'Standard Outcome Indicators'!$B$2:$B$708,0))</f>
        <v>#N/A</v>
      </c>
      <c r="BB425" s="344" t="e">
        <f>INDEX('Standard Outcome Indicators'!$H$2:$H$900,MATCH(AY425,'Standard Outcome Indicators'!$B$2:$B$708,0))</f>
        <v>#N/A</v>
      </c>
      <c r="BC425" s="344" t="e">
        <f>INDEX('Standard Outcome Indicators'!$Q$2:$Q$900,MATCH(AY425,'Standard Outcome Indicators'!$B$2:$B$708,0))</f>
        <v>#N/A</v>
      </c>
      <c r="BD425" s="344" t="e">
        <f>INDEX('Standard Outcome Indicators'!$R$2:$R$900,MATCH(AY425,'Standard Outcome Indicators'!$B$2:$B$708,0))</f>
        <v>#N/A</v>
      </c>
      <c r="BE425" s="344" t="e">
        <f>INDEX('Standard Outcome Indicators'!$S$2:$S$900,MATCH(AY425,'Standard Outcome Indicators'!$B$2:$B$708,0))</f>
        <v>#N/A</v>
      </c>
      <c r="BF425" s="344" t="e">
        <f>INDEX('Standard Outcome Indicators'!$T$2:$T$900,MATCH(AY425,'Standard Outcome Indicators'!$B$2:$B$708,0))</f>
        <v>#N/A</v>
      </c>
      <c r="BG425" s="344" t="e">
        <f>INDEX('Standard Outcome Indicators'!$U$2:$U$900,MATCH(AY425,'Standard Outcome Indicators'!$B$2:$B$708,0))</f>
        <v>#N/A</v>
      </c>
    </row>
    <row r="426" spans="1:59" ht="275.25">
      <c r="A426" s="392" t="s">
        <v>2587</v>
      </c>
      <c r="B426" s="396" t="s">
        <v>2783</v>
      </c>
      <c r="C426" s="346" t="s">
        <v>3073</v>
      </c>
      <c r="D426" s="438" t="s">
        <v>3074</v>
      </c>
      <c r="E426" s="345" t="s">
        <v>3075</v>
      </c>
      <c r="F426" s="433"/>
      <c r="G426" s="433"/>
      <c r="H426" s="433"/>
      <c r="I426" s="478" t="e">
        <v>#N/A</v>
      </c>
      <c r="J426" s="478" t="e">
        <v>#N/A</v>
      </c>
      <c r="K426" s="478" t="e">
        <v>#N/A</v>
      </c>
      <c r="L426" s="478" t="e">
        <v>#N/A</v>
      </c>
      <c r="M426" s="478" t="e">
        <v>#N/A</v>
      </c>
      <c r="N426" s="478"/>
      <c r="O426" s="345"/>
      <c r="P426" s="345" t="str">
        <f t="shared" si="40"/>
        <v/>
      </c>
      <c r="R426" s="345"/>
      <c r="S426" s="433" t="str">
        <f t="shared" si="39"/>
        <v/>
      </c>
      <c r="T426" s="361" t="s">
        <v>245</v>
      </c>
      <c r="U426" s="361" t="s">
        <v>63</v>
      </c>
      <c r="V426" s="344" t="s">
        <v>2589</v>
      </c>
      <c r="W426" s="433" t="s">
        <v>63</v>
      </c>
      <c r="X426" s="433" t="s">
        <v>63</v>
      </c>
      <c r="Y426" s="361">
        <v>2019</v>
      </c>
      <c r="Z426" s="361" t="s">
        <v>1808</v>
      </c>
      <c r="AA426" s="345" t="s">
        <v>3072</v>
      </c>
      <c r="AB426" s="361" t="str">
        <f t="shared" si="37"/>
        <v/>
      </c>
      <c r="AC426" s="433" t="s">
        <v>63</v>
      </c>
      <c r="AD426" s="433" t="s">
        <v>63</v>
      </c>
      <c r="AE426" s="433" t="s">
        <v>63</v>
      </c>
      <c r="AF426" s="433" t="s">
        <v>63</v>
      </c>
      <c r="AG426" s="361" t="s">
        <v>49</v>
      </c>
      <c r="AH426" s="361" t="s">
        <v>49</v>
      </c>
      <c r="AI426" s="361" t="s">
        <v>49</v>
      </c>
      <c r="AJ426" s="361" t="s">
        <v>49</v>
      </c>
      <c r="AK426" s="361" t="s">
        <v>63</v>
      </c>
      <c r="AL426" s="361" t="s">
        <v>63</v>
      </c>
      <c r="AM426" s="361" t="s">
        <v>63</v>
      </c>
      <c r="AN426" s="361" t="s">
        <v>63</v>
      </c>
      <c r="AO426" s="361" t="s">
        <v>63</v>
      </c>
      <c r="AP426" s="361" t="s">
        <v>63</v>
      </c>
      <c r="AQ426" s="361" t="s">
        <v>63</v>
      </c>
      <c r="AR426" s="361" t="s">
        <v>63</v>
      </c>
      <c r="AS426" s="361" t="s">
        <v>63</v>
      </c>
      <c r="AT426" s="361" t="s">
        <v>63</v>
      </c>
      <c r="AU426" s="361" t="s">
        <v>63</v>
      </c>
      <c r="AV426" s="361" t="s">
        <v>63</v>
      </c>
      <c r="AW426" s="361" t="s">
        <v>63</v>
      </c>
      <c r="AX426" s="361" t="str">
        <f t="shared" si="38"/>
        <v xml:space="preserve">SEX, AGE, RESIDENCE, WEALTH, </v>
      </c>
      <c r="AZ426" s="344" t="e">
        <f>INDEX('Standard Outcome Indicators'!$C$2:$C$900,MATCH(AY426,'Standard Outcome Indicators'!$B$2:$B$708,0))</f>
        <v>#N/A</v>
      </c>
      <c r="BA426" s="344" t="e">
        <f>INDEX('Standard Outcome Indicators'!$F$2:$F$900,MATCH(AY426,'Standard Outcome Indicators'!$B$2:$B$708,0))</f>
        <v>#N/A</v>
      </c>
      <c r="BB426" s="344" t="e">
        <f>INDEX('Standard Outcome Indicators'!$H$2:$H$900,MATCH(AY426,'Standard Outcome Indicators'!$B$2:$B$708,0))</f>
        <v>#N/A</v>
      </c>
      <c r="BC426" s="344" t="e">
        <f>INDEX('Standard Outcome Indicators'!$Q$2:$Q$900,MATCH(AY426,'Standard Outcome Indicators'!$B$2:$B$708,0))</f>
        <v>#N/A</v>
      </c>
      <c r="BD426" s="344" t="e">
        <f>INDEX('Standard Outcome Indicators'!$R$2:$R$900,MATCH(AY426,'Standard Outcome Indicators'!$B$2:$B$708,0))</f>
        <v>#N/A</v>
      </c>
      <c r="BE426" s="344" t="e">
        <f>INDEX('Standard Outcome Indicators'!$S$2:$S$900,MATCH(AY426,'Standard Outcome Indicators'!$B$2:$B$708,0))</f>
        <v>#N/A</v>
      </c>
      <c r="BF426" s="344" t="e">
        <f>INDEX('Standard Outcome Indicators'!$T$2:$T$900,MATCH(AY426,'Standard Outcome Indicators'!$B$2:$B$708,0))</f>
        <v>#N/A</v>
      </c>
      <c r="BG426" s="344" t="e">
        <f>INDEX('Standard Outcome Indicators'!$U$2:$U$900,MATCH(AY426,'Standard Outcome Indicators'!$B$2:$B$708,0))</f>
        <v>#N/A</v>
      </c>
    </row>
    <row r="427" spans="1:59" ht="275.25">
      <c r="A427" s="392" t="s">
        <v>2587</v>
      </c>
      <c r="B427" s="396" t="s">
        <v>2783</v>
      </c>
      <c r="C427" s="346" t="s">
        <v>3076</v>
      </c>
      <c r="D427" s="438" t="s">
        <v>3077</v>
      </c>
      <c r="E427" s="345" t="s">
        <v>3078</v>
      </c>
      <c r="F427" s="433"/>
      <c r="G427" s="433"/>
      <c r="H427" s="433"/>
      <c r="I427" s="478" t="e">
        <v>#N/A</v>
      </c>
      <c r="J427" s="478" t="e">
        <v>#N/A</v>
      </c>
      <c r="K427" s="478" t="e">
        <v>#N/A</v>
      </c>
      <c r="L427" s="478" t="e">
        <v>#N/A</v>
      </c>
      <c r="M427" s="478" t="e">
        <v>#N/A</v>
      </c>
      <c r="N427" s="478"/>
      <c r="O427" s="345"/>
      <c r="P427" s="345" t="str">
        <f t="shared" ref="P427:P458" si="41">IF(F427="Yes", IF(Q427="", D427, Q427), "")</f>
        <v/>
      </c>
      <c r="R427" s="345"/>
      <c r="S427" s="433" t="str">
        <f t="shared" si="39"/>
        <v/>
      </c>
      <c r="T427" s="361" t="s">
        <v>2001</v>
      </c>
      <c r="U427" s="361" t="s">
        <v>63</v>
      </c>
      <c r="V427" s="344" t="s">
        <v>2002</v>
      </c>
      <c r="W427" s="433" t="s">
        <v>63</v>
      </c>
      <c r="X427" s="433" t="s">
        <v>63</v>
      </c>
      <c r="Y427" s="361">
        <v>2022</v>
      </c>
      <c r="Z427" s="361" t="s">
        <v>1762</v>
      </c>
      <c r="AA427" s="345" t="s">
        <v>3079</v>
      </c>
      <c r="AB427" s="361" t="str">
        <f t="shared" si="37"/>
        <v/>
      </c>
      <c r="AC427" s="433" t="s">
        <v>63</v>
      </c>
      <c r="AD427" s="433" t="s">
        <v>63</v>
      </c>
      <c r="AE427" s="433" t="s">
        <v>63</v>
      </c>
      <c r="AF427" s="433" t="s">
        <v>63</v>
      </c>
      <c r="AG427" s="361" t="s">
        <v>49</v>
      </c>
      <c r="AH427" s="361" t="s">
        <v>49</v>
      </c>
      <c r="AI427" s="361" t="s">
        <v>49</v>
      </c>
      <c r="AJ427" s="361" t="s">
        <v>49</v>
      </c>
      <c r="AK427" s="361" t="s">
        <v>63</v>
      </c>
      <c r="AL427" s="361" t="s">
        <v>63</v>
      </c>
      <c r="AM427" s="361" t="s">
        <v>63</v>
      </c>
      <c r="AN427" s="361" t="s">
        <v>63</v>
      </c>
      <c r="AO427" s="361" t="s">
        <v>63</v>
      </c>
      <c r="AP427" s="361" t="s">
        <v>63</v>
      </c>
      <c r="AQ427" s="361" t="s">
        <v>63</v>
      </c>
      <c r="AR427" s="361" t="s">
        <v>63</v>
      </c>
      <c r="AS427" s="361" t="s">
        <v>63</v>
      </c>
      <c r="AT427" s="361" t="s">
        <v>63</v>
      </c>
      <c r="AU427" s="361" t="s">
        <v>63</v>
      </c>
      <c r="AV427" s="361" t="s">
        <v>63</v>
      </c>
      <c r="AW427" s="361" t="s">
        <v>63</v>
      </c>
      <c r="AX427" s="361" t="str">
        <f t="shared" si="38"/>
        <v xml:space="preserve">SEX, AGE, RESIDENCE, WEALTH, </v>
      </c>
      <c r="AZ427" s="344" t="e">
        <f>INDEX('Standard Outcome Indicators'!$C$2:$C$900,MATCH(AY427,'Standard Outcome Indicators'!$B$2:$B$708,0))</f>
        <v>#N/A</v>
      </c>
      <c r="BA427" s="344" t="e">
        <f>INDEX('Standard Outcome Indicators'!$F$2:$F$900,MATCH(AY427,'Standard Outcome Indicators'!$B$2:$B$708,0))</f>
        <v>#N/A</v>
      </c>
      <c r="BB427" s="344" t="e">
        <f>INDEX('Standard Outcome Indicators'!$H$2:$H$900,MATCH(AY427,'Standard Outcome Indicators'!$B$2:$B$708,0))</f>
        <v>#N/A</v>
      </c>
      <c r="BC427" s="344" t="e">
        <f>INDEX('Standard Outcome Indicators'!$Q$2:$Q$900,MATCH(AY427,'Standard Outcome Indicators'!$B$2:$B$708,0))</f>
        <v>#N/A</v>
      </c>
      <c r="BD427" s="344" t="e">
        <f>INDEX('Standard Outcome Indicators'!$R$2:$R$900,MATCH(AY427,'Standard Outcome Indicators'!$B$2:$B$708,0))</f>
        <v>#N/A</v>
      </c>
      <c r="BE427" s="344" t="e">
        <f>INDEX('Standard Outcome Indicators'!$S$2:$S$900,MATCH(AY427,'Standard Outcome Indicators'!$B$2:$B$708,0))</f>
        <v>#N/A</v>
      </c>
      <c r="BF427" s="344" t="e">
        <f>INDEX('Standard Outcome Indicators'!$T$2:$T$900,MATCH(AY427,'Standard Outcome Indicators'!$B$2:$B$708,0))</f>
        <v>#N/A</v>
      </c>
      <c r="BG427" s="344" t="e">
        <f>INDEX('Standard Outcome Indicators'!$U$2:$U$900,MATCH(AY427,'Standard Outcome Indicators'!$B$2:$B$708,0))</f>
        <v>#N/A</v>
      </c>
    </row>
    <row r="428" spans="1:59" ht="259.5">
      <c r="A428" s="392" t="s">
        <v>2587</v>
      </c>
      <c r="B428" s="396" t="s">
        <v>2783</v>
      </c>
      <c r="C428" s="346" t="s">
        <v>3080</v>
      </c>
      <c r="D428" s="438" t="s">
        <v>3081</v>
      </c>
      <c r="E428" s="345" t="s">
        <v>3082</v>
      </c>
      <c r="F428" s="433"/>
      <c r="G428" s="433"/>
      <c r="H428" s="433"/>
      <c r="I428" s="478" t="e">
        <v>#N/A</v>
      </c>
      <c r="J428" s="478" t="e">
        <v>#N/A</v>
      </c>
      <c r="K428" s="478" t="e">
        <v>#N/A</v>
      </c>
      <c r="L428" s="478" t="e">
        <v>#N/A</v>
      </c>
      <c r="M428" s="478" t="e">
        <v>#N/A</v>
      </c>
      <c r="N428" s="478"/>
      <c r="O428" s="345"/>
      <c r="P428" s="345" t="str">
        <f t="shared" si="41"/>
        <v/>
      </c>
      <c r="R428" s="345"/>
      <c r="S428" s="433" t="str">
        <f t="shared" si="39"/>
        <v/>
      </c>
      <c r="T428" s="361" t="s">
        <v>2070</v>
      </c>
      <c r="U428" s="361" t="s">
        <v>63</v>
      </c>
      <c r="V428" s="344" t="s">
        <v>2002</v>
      </c>
      <c r="W428" s="433" t="s">
        <v>63</v>
      </c>
      <c r="X428" s="433" t="s">
        <v>63</v>
      </c>
      <c r="Y428" s="361">
        <v>2022</v>
      </c>
      <c r="Z428" s="361" t="s">
        <v>1820</v>
      </c>
      <c r="AA428" s="345" t="s">
        <v>3034</v>
      </c>
      <c r="AB428" s="361" t="str">
        <f t="shared" si="37"/>
        <v/>
      </c>
      <c r="AC428" s="433" t="s">
        <v>63</v>
      </c>
      <c r="AD428" s="433" t="s">
        <v>63</v>
      </c>
      <c r="AE428" s="433" t="s">
        <v>63</v>
      </c>
      <c r="AF428" s="433" t="s">
        <v>63</v>
      </c>
      <c r="AG428" s="361" t="s">
        <v>49</v>
      </c>
      <c r="AH428" s="361" t="s">
        <v>49</v>
      </c>
      <c r="AI428" s="361" t="s">
        <v>49</v>
      </c>
      <c r="AJ428" s="361" t="s">
        <v>49</v>
      </c>
      <c r="AK428" s="361" t="s">
        <v>63</v>
      </c>
      <c r="AL428" s="361" t="s">
        <v>63</v>
      </c>
      <c r="AM428" s="361" t="s">
        <v>63</v>
      </c>
      <c r="AN428" s="361" t="s">
        <v>63</v>
      </c>
      <c r="AO428" s="361" t="s">
        <v>63</v>
      </c>
      <c r="AP428" s="361" t="s">
        <v>63</v>
      </c>
      <c r="AQ428" s="361" t="s">
        <v>63</v>
      </c>
      <c r="AR428" s="361" t="s">
        <v>63</v>
      </c>
      <c r="AS428" s="361" t="s">
        <v>63</v>
      </c>
      <c r="AT428" s="361" t="s">
        <v>63</v>
      </c>
      <c r="AU428" s="361" t="s">
        <v>63</v>
      </c>
      <c r="AV428" s="361" t="s">
        <v>63</v>
      </c>
      <c r="AW428" s="361" t="s">
        <v>63</v>
      </c>
      <c r="AX428" s="361" t="str">
        <f t="shared" si="38"/>
        <v xml:space="preserve">SEX, AGE, RESIDENCE, WEALTH, </v>
      </c>
      <c r="AZ428" s="344" t="e">
        <f>INDEX('Standard Outcome Indicators'!$C$2:$C$900,MATCH(AY428,'Standard Outcome Indicators'!$B$2:$B$708,0))</f>
        <v>#N/A</v>
      </c>
      <c r="BA428" s="344" t="e">
        <f>INDEX('Standard Outcome Indicators'!$F$2:$F$900,MATCH(AY428,'Standard Outcome Indicators'!$B$2:$B$708,0))</f>
        <v>#N/A</v>
      </c>
      <c r="BB428" s="344" t="e">
        <f>INDEX('Standard Outcome Indicators'!$H$2:$H$900,MATCH(AY428,'Standard Outcome Indicators'!$B$2:$B$708,0))</f>
        <v>#N/A</v>
      </c>
      <c r="BC428" s="344" t="e">
        <f>INDEX('Standard Outcome Indicators'!$Q$2:$Q$900,MATCH(AY428,'Standard Outcome Indicators'!$B$2:$B$708,0))</f>
        <v>#N/A</v>
      </c>
      <c r="BD428" s="344" t="e">
        <f>INDEX('Standard Outcome Indicators'!$R$2:$R$900,MATCH(AY428,'Standard Outcome Indicators'!$B$2:$B$708,0))</f>
        <v>#N/A</v>
      </c>
      <c r="BE428" s="344" t="e">
        <f>INDEX('Standard Outcome Indicators'!$S$2:$S$900,MATCH(AY428,'Standard Outcome Indicators'!$B$2:$B$708,0))</f>
        <v>#N/A</v>
      </c>
      <c r="BF428" s="344" t="e">
        <f>INDEX('Standard Outcome Indicators'!$T$2:$T$900,MATCH(AY428,'Standard Outcome Indicators'!$B$2:$B$708,0))</f>
        <v>#N/A</v>
      </c>
      <c r="BG428" s="344" t="e">
        <f>INDEX('Standard Outcome Indicators'!$U$2:$U$900,MATCH(AY428,'Standard Outcome Indicators'!$B$2:$B$708,0))</f>
        <v>#N/A</v>
      </c>
    </row>
    <row r="429" spans="1:59" ht="259.5">
      <c r="A429" s="392" t="s">
        <v>2587</v>
      </c>
      <c r="B429" s="396" t="s">
        <v>2783</v>
      </c>
      <c r="C429" s="346" t="s">
        <v>3083</v>
      </c>
      <c r="D429" s="438" t="s">
        <v>3084</v>
      </c>
      <c r="E429" s="345" t="s">
        <v>3085</v>
      </c>
      <c r="F429" s="433"/>
      <c r="G429" s="433"/>
      <c r="H429" s="433"/>
      <c r="I429" s="478" t="e">
        <v>#N/A</v>
      </c>
      <c r="J429" s="478" t="e">
        <v>#N/A</v>
      </c>
      <c r="K429" s="478" t="e">
        <v>#N/A</v>
      </c>
      <c r="L429" s="478" t="e">
        <v>#N/A</v>
      </c>
      <c r="M429" s="478" t="e">
        <v>#N/A</v>
      </c>
      <c r="N429" s="478"/>
      <c r="O429" s="345"/>
      <c r="P429" s="345" t="str">
        <f t="shared" si="41"/>
        <v/>
      </c>
      <c r="R429" s="345"/>
      <c r="S429" s="433" t="str">
        <f t="shared" si="39"/>
        <v/>
      </c>
      <c r="T429" s="361" t="s">
        <v>2070</v>
      </c>
      <c r="U429" s="361" t="s">
        <v>63</v>
      </c>
      <c r="V429" s="344" t="s">
        <v>2002</v>
      </c>
      <c r="W429" s="433" t="s">
        <v>63</v>
      </c>
      <c r="X429" s="433" t="s">
        <v>63</v>
      </c>
      <c r="Y429" s="361">
        <v>2022</v>
      </c>
      <c r="Z429" s="361" t="s">
        <v>1857</v>
      </c>
      <c r="AA429" s="345" t="s">
        <v>3039</v>
      </c>
      <c r="AB429" s="361" t="str">
        <f t="shared" si="37"/>
        <v/>
      </c>
      <c r="AC429" s="433" t="s">
        <v>63</v>
      </c>
      <c r="AD429" s="433" t="s">
        <v>63</v>
      </c>
      <c r="AE429" s="433" t="s">
        <v>63</v>
      </c>
      <c r="AF429" s="433" t="s">
        <v>63</v>
      </c>
      <c r="AG429" s="361" t="s">
        <v>49</v>
      </c>
      <c r="AH429" s="361" t="s">
        <v>49</v>
      </c>
      <c r="AI429" s="361" t="s">
        <v>49</v>
      </c>
      <c r="AJ429" s="361" t="s">
        <v>49</v>
      </c>
      <c r="AK429" s="361" t="s">
        <v>63</v>
      </c>
      <c r="AL429" s="361" t="s">
        <v>63</v>
      </c>
      <c r="AM429" s="361" t="s">
        <v>63</v>
      </c>
      <c r="AN429" s="361" t="s">
        <v>63</v>
      </c>
      <c r="AO429" s="361" t="s">
        <v>63</v>
      </c>
      <c r="AP429" s="361" t="s">
        <v>63</v>
      </c>
      <c r="AQ429" s="361" t="s">
        <v>63</v>
      </c>
      <c r="AR429" s="361" t="s">
        <v>63</v>
      </c>
      <c r="AS429" s="361" t="s">
        <v>63</v>
      </c>
      <c r="AT429" s="361" t="s">
        <v>63</v>
      </c>
      <c r="AU429" s="361" t="s">
        <v>63</v>
      </c>
      <c r="AV429" s="361" t="s">
        <v>63</v>
      </c>
      <c r="AW429" s="361" t="s">
        <v>63</v>
      </c>
      <c r="AX429" s="361" t="str">
        <f t="shared" si="38"/>
        <v xml:space="preserve">SEX, AGE, RESIDENCE, WEALTH, </v>
      </c>
      <c r="AZ429" s="344" t="e">
        <f>INDEX('Standard Outcome Indicators'!$C$2:$C$900,MATCH(AY429,'Standard Outcome Indicators'!$B$2:$B$708,0))</f>
        <v>#N/A</v>
      </c>
      <c r="BA429" s="344" t="e">
        <f>INDEX('Standard Outcome Indicators'!$F$2:$F$900,MATCH(AY429,'Standard Outcome Indicators'!$B$2:$B$708,0))</f>
        <v>#N/A</v>
      </c>
      <c r="BB429" s="344" t="e">
        <f>INDEX('Standard Outcome Indicators'!$H$2:$H$900,MATCH(AY429,'Standard Outcome Indicators'!$B$2:$B$708,0))</f>
        <v>#N/A</v>
      </c>
      <c r="BC429" s="344" t="e">
        <f>INDEX('Standard Outcome Indicators'!$Q$2:$Q$900,MATCH(AY429,'Standard Outcome Indicators'!$B$2:$B$708,0))</f>
        <v>#N/A</v>
      </c>
      <c r="BD429" s="344" t="e">
        <f>INDEX('Standard Outcome Indicators'!$R$2:$R$900,MATCH(AY429,'Standard Outcome Indicators'!$B$2:$B$708,0))</f>
        <v>#N/A</v>
      </c>
      <c r="BE429" s="344" t="e">
        <f>INDEX('Standard Outcome Indicators'!$S$2:$S$900,MATCH(AY429,'Standard Outcome Indicators'!$B$2:$B$708,0))</f>
        <v>#N/A</v>
      </c>
      <c r="BF429" s="344" t="e">
        <f>INDEX('Standard Outcome Indicators'!$T$2:$T$900,MATCH(AY429,'Standard Outcome Indicators'!$B$2:$B$708,0))</f>
        <v>#N/A</v>
      </c>
      <c r="BG429" s="344" t="e">
        <f>INDEX('Standard Outcome Indicators'!$U$2:$U$900,MATCH(AY429,'Standard Outcome Indicators'!$B$2:$B$708,0))</f>
        <v>#N/A</v>
      </c>
    </row>
    <row r="430" spans="1:59" ht="259.5">
      <c r="A430" s="392" t="s">
        <v>2587</v>
      </c>
      <c r="B430" s="396" t="s">
        <v>2783</v>
      </c>
      <c r="C430" s="346" t="s">
        <v>3086</v>
      </c>
      <c r="D430" s="438" t="s">
        <v>3087</v>
      </c>
      <c r="E430" s="345" t="s">
        <v>3088</v>
      </c>
      <c r="F430" s="433"/>
      <c r="G430" s="433"/>
      <c r="H430" s="433"/>
      <c r="I430" s="478" t="e">
        <v>#N/A</v>
      </c>
      <c r="J430" s="478" t="e">
        <v>#N/A</v>
      </c>
      <c r="K430" s="478" t="e">
        <v>#N/A</v>
      </c>
      <c r="L430" s="478" t="e">
        <v>#N/A</v>
      </c>
      <c r="M430" s="478" t="e">
        <v>#N/A</v>
      </c>
      <c r="N430" s="478"/>
      <c r="O430" s="345"/>
      <c r="P430" s="345" t="str">
        <f t="shared" si="41"/>
        <v/>
      </c>
      <c r="R430" s="345"/>
      <c r="S430" s="433" t="str">
        <f t="shared" si="39"/>
        <v/>
      </c>
      <c r="T430" s="361" t="s">
        <v>2070</v>
      </c>
      <c r="U430" s="361" t="s">
        <v>63</v>
      </c>
      <c r="V430" s="344" t="s">
        <v>2002</v>
      </c>
      <c r="W430" s="433" t="s">
        <v>63</v>
      </c>
      <c r="X430" s="433" t="s">
        <v>63</v>
      </c>
      <c r="Y430" s="361">
        <v>2022</v>
      </c>
      <c r="Z430" s="361" t="s">
        <v>1820</v>
      </c>
      <c r="AA430" s="345" t="s">
        <v>3054</v>
      </c>
      <c r="AB430" s="361" t="str">
        <f t="shared" si="37"/>
        <v/>
      </c>
      <c r="AC430" s="433" t="s">
        <v>63</v>
      </c>
      <c r="AD430" s="433" t="s">
        <v>63</v>
      </c>
      <c r="AE430" s="433" t="s">
        <v>63</v>
      </c>
      <c r="AF430" s="433" t="s">
        <v>63</v>
      </c>
      <c r="AG430" s="361" t="s">
        <v>49</v>
      </c>
      <c r="AH430" s="361" t="s">
        <v>49</v>
      </c>
      <c r="AI430" s="361" t="s">
        <v>49</v>
      </c>
      <c r="AJ430" s="361" t="s">
        <v>49</v>
      </c>
      <c r="AK430" s="361" t="s">
        <v>63</v>
      </c>
      <c r="AL430" s="361" t="s">
        <v>63</v>
      </c>
      <c r="AM430" s="361" t="s">
        <v>63</v>
      </c>
      <c r="AN430" s="361" t="s">
        <v>63</v>
      </c>
      <c r="AO430" s="361" t="s">
        <v>63</v>
      </c>
      <c r="AP430" s="361" t="s">
        <v>63</v>
      </c>
      <c r="AQ430" s="361" t="s">
        <v>63</v>
      </c>
      <c r="AR430" s="361" t="s">
        <v>63</v>
      </c>
      <c r="AS430" s="361" t="s">
        <v>63</v>
      </c>
      <c r="AT430" s="361" t="s">
        <v>63</v>
      </c>
      <c r="AU430" s="361" t="s">
        <v>63</v>
      </c>
      <c r="AV430" s="361" t="s">
        <v>63</v>
      </c>
      <c r="AW430" s="361" t="s">
        <v>63</v>
      </c>
      <c r="AX430" s="361" t="str">
        <f t="shared" si="38"/>
        <v xml:space="preserve">SEX, AGE, RESIDENCE, WEALTH, </v>
      </c>
      <c r="AZ430" s="344" t="e">
        <f>INDEX('Standard Outcome Indicators'!$C$2:$C$900,MATCH(AY430,'Standard Outcome Indicators'!$B$2:$B$708,0))</f>
        <v>#N/A</v>
      </c>
      <c r="BA430" s="344" t="e">
        <f>INDEX('Standard Outcome Indicators'!$F$2:$F$900,MATCH(AY430,'Standard Outcome Indicators'!$B$2:$B$708,0))</f>
        <v>#N/A</v>
      </c>
      <c r="BB430" s="344" t="e">
        <f>INDEX('Standard Outcome Indicators'!$H$2:$H$900,MATCH(AY430,'Standard Outcome Indicators'!$B$2:$B$708,0))</f>
        <v>#N/A</v>
      </c>
      <c r="BC430" s="344" t="e">
        <f>INDEX('Standard Outcome Indicators'!$Q$2:$Q$900,MATCH(AY430,'Standard Outcome Indicators'!$B$2:$B$708,0))</f>
        <v>#N/A</v>
      </c>
      <c r="BD430" s="344" t="e">
        <f>INDEX('Standard Outcome Indicators'!$R$2:$R$900,MATCH(AY430,'Standard Outcome Indicators'!$B$2:$B$708,0))</f>
        <v>#N/A</v>
      </c>
      <c r="BE430" s="344" t="e">
        <f>INDEX('Standard Outcome Indicators'!$S$2:$S$900,MATCH(AY430,'Standard Outcome Indicators'!$B$2:$B$708,0))</f>
        <v>#N/A</v>
      </c>
      <c r="BF430" s="344" t="e">
        <f>INDEX('Standard Outcome Indicators'!$T$2:$T$900,MATCH(AY430,'Standard Outcome Indicators'!$B$2:$B$708,0))</f>
        <v>#N/A</v>
      </c>
      <c r="BG430" s="344" t="e">
        <f>INDEX('Standard Outcome Indicators'!$U$2:$U$900,MATCH(AY430,'Standard Outcome Indicators'!$B$2:$B$708,0))</f>
        <v>#N/A</v>
      </c>
    </row>
    <row r="431" spans="1:59" ht="259.5">
      <c r="A431" s="392" t="s">
        <v>2587</v>
      </c>
      <c r="B431" s="396" t="s">
        <v>2783</v>
      </c>
      <c r="C431" s="346" t="s">
        <v>3089</v>
      </c>
      <c r="D431" s="438" t="s">
        <v>3090</v>
      </c>
      <c r="E431" s="345" t="s">
        <v>3091</v>
      </c>
      <c r="F431" s="433"/>
      <c r="G431" s="433"/>
      <c r="H431" s="433"/>
      <c r="I431" s="478" t="e">
        <v>#N/A</v>
      </c>
      <c r="J431" s="478" t="e">
        <v>#N/A</v>
      </c>
      <c r="K431" s="478" t="e">
        <v>#N/A</v>
      </c>
      <c r="L431" s="478" t="e">
        <v>#N/A</v>
      </c>
      <c r="M431" s="478" t="e">
        <v>#N/A</v>
      </c>
      <c r="N431" s="478"/>
      <c r="O431" s="345"/>
      <c r="P431" s="345" t="str">
        <f t="shared" si="41"/>
        <v/>
      </c>
      <c r="R431" s="345"/>
      <c r="S431" s="433" t="str">
        <f t="shared" si="39"/>
        <v/>
      </c>
      <c r="T431" s="361" t="s">
        <v>2070</v>
      </c>
      <c r="U431" s="361" t="s">
        <v>63</v>
      </c>
      <c r="V431" s="344" t="s">
        <v>2002</v>
      </c>
      <c r="W431" s="433" t="s">
        <v>63</v>
      </c>
      <c r="X431" s="433" t="s">
        <v>63</v>
      </c>
      <c r="Y431" s="361">
        <v>2022</v>
      </c>
      <c r="Z431" s="361" t="s">
        <v>1820</v>
      </c>
      <c r="AA431" s="345" t="s">
        <v>3092</v>
      </c>
      <c r="AB431" s="361" t="str">
        <f t="shared" si="37"/>
        <v/>
      </c>
      <c r="AC431" s="433" t="s">
        <v>63</v>
      </c>
      <c r="AD431" s="433" t="s">
        <v>63</v>
      </c>
      <c r="AE431" s="433" t="s">
        <v>63</v>
      </c>
      <c r="AF431" s="433" t="s">
        <v>63</v>
      </c>
      <c r="AG431" s="361" t="s">
        <v>49</v>
      </c>
      <c r="AH431" s="361" t="s">
        <v>49</v>
      </c>
      <c r="AI431" s="361" t="s">
        <v>49</v>
      </c>
      <c r="AJ431" s="361" t="s">
        <v>49</v>
      </c>
      <c r="AK431" s="361" t="s">
        <v>63</v>
      </c>
      <c r="AL431" s="361" t="s">
        <v>63</v>
      </c>
      <c r="AM431" s="361" t="s">
        <v>63</v>
      </c>
      <c r="AN431" s="361" t="s">
        <v>63</v>
      </c>
      <c r="AO431" s="361" t="s">
        <v>63</v>
      </c>
      <c r="AP431" s="361" t="s">
        <v>63</v>
      </c>
      <c r="AQ431" s="361" t="s">
        <v>63</v>
      </c>
      <c r="AR431" s="361" t="s">
        <v>63</v>
      </c>
      <c r="AS431" s="361" t="s">
        <v>63</v>
      </c>
      <c r="AT431" s="361" t="s">
        <v>63</v>
      </c>
      <c r="AU431" s="361" t="s">
        <v>63</v>
      </c>
      <c r="AV431" s="361" t="s">
        <v>63</v>
      </c>
      <c r="AW431" s="361" t="s">
        <v>63</v>
      </c>
      <c r="AX431" s="361" t="str">
        <f t="shared" si="38"/>
        <v xml:space="preserve">SEX, AGE, RESIDENCE, WEALTH, </v>
      </c>
      <c r="AZ431" s="344" t="e">
        <f>INDEX('Standard Outcome Indicators'!$C$2:$C$900,MATCH(AY431,'Standard Outcome Indicators'!$B$2:$B$708,0))</f>
        <v>#N/A</v>
      </c>
      <c r="BA431" s="344" t="e">
        <f>INDEX('Standard Outcome Indicators'!$F$2:$F$900,MATCH(AY431,'Standard Outcome Indicators'!$B$2:$B$708,0))</f>
        <v>#N/A</v>
      </c>
      <c r="BB431" s="344" t="e">
        <f>INDEX('Standard Outcome Indicators'!$H$2:$H$900,MATCH(AY431,'Standard Outcome Indicators'!$B$2:$B$708,0))</f>
        <v>#N/A</v>
      </c>
      <c r="BC431" s="344" t="e">
        <f>INDEX('Standard Outcome Indicators'!$Q$2:$Q$900,MATCH(AY431,'Standard Outcome Indicators'!$B$2:$B$708,0))</f>
        <v>#N/A</v>
      </c>
      <c r="BD431" s="344" t="e">
        <f>INDEX('Standard Outcome Indicators'!$R$2:$R$900,MATCH(AY431,'Standard Outcome Indicators'!$B$2:$B$708,0))</f>
        <v>#N/A</v>
      </c>
      <c r="BE431" s="344" t="e">
        <f>INDEX('Standard Outcome Indicators'!$S$2:$S$900,MATCH(AY431,'Standard Outcome Indicators'!$B$2:$B$708,0))</f>
        <v>#N/A</v>
      </c>
      <c r="BF431" s="344" t="e">
        <f>INDEX('Standard Outcome Indicators'!$T$2:$T$900,MATCH(AY431,'Standard Outcome Indicators'!$B$2:$B$708,0))</f>
        <v>#N/A</v>
      </c>
      <c r="BG431" s="344" t="e">
        <f>INDEX('Standard Outcome Indicators'!$U$2:$U$900,MATCH(AY431,'Standard Outcome Indicators'!$B$2:$B$708,0))</f>
        <v>#N/A</v>
      </c>
    </row>
    <row r="432" spans="1:59" ht="45.75">
      <c r="A432" s="392" t="s">
        <v>2587</v>
      </c>
      <c r="B432" s="396" t="s">
        <v>2783</v>
      </c>
      <c r="C432" s="346" t="s">
        <v>3093</v>
      </c>
      <c r="D432" s="438" t="s">
        <v>3094</v>
      </c>
      <c r="E432" s="345" t="s">
        <v>3095</v>
      </c>
      <c r="F432" s="433"/>
      <c r="G432" s="433"/>
      <c r="H432" s="433"/>
      <c r="I432" s="478" t="e">
        <v>#N/A</v>
      </c>
      <c r="J432" s="478" t="e">
        <v>#N/A</v>
      </c>
      <c r="K432" s="478" t="e">
        <v>#N/A</v>
      </c>
      <c r="L432" s="478" t="e">
        <v>#N/A</v>
      </c>
      <c r="M432" s="478" t="e">
        <v>#N/A</v>
      </c>
      <c r="N432" s="478"/>
      <c r="O432" s="345"/>
      <c r="P432" s="345" t="str">
        <f t="shared" si="41"/>
        <v/>
      </c>
      <c r="R432" s="345"/>
      <c r="S432" s="433" t="str">
        <f t="shared" si="39"/>
        <v/>
      </c>
      <c r="T432" s="361" t="s">
        <v>333</v>
      </c>
      <c r="U432" s="361" t="s">
        <v>63</v>
      </c>
      <c r="V432" s="344" t="s">
        <v>3096</v>
      </c>
      <c r="W432" s="433" t="s">
        <v>63</v>
      </c>
      <c r="X432" s="433" t="s">
        <v>63</v>
      </c>
      <c r="Y432" s="361">
        <v>2021</v>
      </c>
      <c r="Z432" s="361" t="s">
        <v>3097</v>
      </c>
      <c r="AA432" s="345" t="s">
        <v>3098</v>
      </c>
      <c r="AB432" s="361" t="str">
        <f t="shared" si="37"/>
        <v/>
      </c>
      <c r="AC432" s="433" t="s">
        <v>63</v>
      </c>
      <c r="AD432" s="433" t="s">
        <v>63</v>
      </c>
      <c r="AE432" s="433" t="s">
        <v>63</v>
      </c>
      <c r="AF432" s="433" t="s">
        <v>63</v>
      </c>
      <c r="AG432" s="361" t="s">
        <v>49</v>
      </c>
      <c r="AH432" s="361" t="s">
        <v>49</v>
      </c>
      <c r="AI432" s="361" t="s">
        <v>49</v>
      </c>
      <c r="AJ432" s="361" t="s">
        <v>49</v>
      </c>
      <c r="AK432" s="361" t="s">
        <v>63</v>
      </c>
      <c r="AL432" s="361" t="s">
        <v>63</v>
      </c>
      <c r="AM432" s="361" t="s">
        <v>63</v>
      </c>
      <c r="AN432" s="361" t="s">
        <v>63</v>
      </c>
      <c r="AO432" s="361" t="s">
        <v>63</v>
      </c>
      <c r="AP432" s="361" t="s">
        <v>63</v>
      </c>
      <c r="AQ432" s="361" t="s">
        <v>63</v>
      </c>
      <c r="AR432" s="361" t="s">
        <v>63</v>
      </c>
      <c r="AS432" s="361" t="s">
        <v>63</v>
      </c>
      <c r="AT432" s="361" t="s">
        <v>63</v>
      </c>
      <c r="AU432" s="361" t="s">
        <v>63</v>
      </c>
      <c r="AV432" s="361" t="s">
        <v>63</v>
      </c>
      <c r="AW432" s="361" t="s">
        <v>63</v>
      </c>
      <c r="AX432" s="361" t="str">
        <f t="shared" si="38"/>
        <v xml:space="preserve">SEX, AGE, RESIDENCE, WEALTH, </v>
      </c>
      <c r="AZ432" s="344" t="e">
        <f>INDEX('Standard Outcome Indicators'!$C$2:$C$900,MATCH(AY432,'Standard Outcome Indicators'!$B$2:$B$708,0))</f>
        <v>#N/A</v>
      </c>
      <c r="BA432" s="344" t="e">
        <f>INDEX('Standard Outcome Indicators'!$F$2:$F$900,MATCH(AY432,'Standard Outcome Indicators'!$B$2:$B$708,0))</f>
        <v>#N/A</v>
      </c>
      <c r="BB432" s="344" t="e">
        <f>INDEX('Standard Outcome Indicators'!$H$2:$H$900,MATCH(AY432,'Standard Outcome Indicators'!$B$2:$B$708,0))</f>
        <v>#N/A</v>
      </c>
      <c r="BC432" s="344" t="e">
        <f>INDEX('Standard Outcome Indicators'!$Q$2:$Q$900,MATCH(AY432,'Standard Outcome Indicators'!$B$2:$B$708,0))</f>
        <v>#N/A</v>
      </c>
      <c r="BD432" s="344" t="e">
        <f>INDEX('Standard Outcome Indicators'!$R$2:$R$900,MATCH(AY432,'Standard Outcome Indicators'!$B$2:$B$708,0))</f>
        <v>#N/A</v>
      </c>
      <c r="BE432" s="344" t="e">
        <f>INDEX('Standard Outcome Indicators'!$S$2:$S$900,MATCH(AY432,'Standard Outcome Indicators'!$B$2:$B$708,0))</f>
        <v>#N/A</v>
      </c>
      <c r="BF432" s="344" t="e">
        <f>INDEX('Standard Outcome Indicators'!$T$2:$T$900,MATCH(AY432,'Standard Outcome Indicators'!$B$2:$B$708,0))</f>
        <v>#N/A</v>
      </c>
      <c r="BG432" s="344" t="e">
        <f>INDEX('Standard Outcome Indicators'!$U$2:$U$900,MATCH(AY432,'Standard Outcome Indicators'!$B$2:$B$708,0))</f>
        <v>#N/A</v>
      </c>
    </row>
    <row r="433" spans="1:59" ht="45.75">
      <c r="A433" s="392" t="s">
        <v>2587</v>
      </c>
      <c r="B433" s="396" t="s">
        <v>2783</v>
      </c>
      <c r="C433" s="346" t="s">
        <v>3099</v>
      </c>
      <c r="D433" s="438" t="s">
        <v>3100</v>
      </c>
      <c r="E433" s="345" t="s">
        <v>3101</v>
      </c>
      <c r="F433" s="433"/>
      <c r="G433" s="433"/>
      <c r="H433" s="433"/>
      <c r="I433" s="478" t="e">
        <v>#N/A</v>
      </c>
      <c r="J433" s="478" t="e">
        <v>#N/A</v>
      </c>
      <c r="K433" s="478" t="e">
        <v>#N/A</v>
      </c>
      <c r="L433" s="478" t="e">
        <v>#N/A</v>
      </c>
      <c r="M433" s="478" t="e">
        <v>#N/A</v>
      </c>
      <c r="N433" s="478"/>
      <c r="O433" s="345"/>
      <c r="P433" s="345" t="str">
        <f t="shared" si="41"/>
        <v/>
      </c>
      <c r="R433" s="345"/>
      <c r="S433" s="433" t="str">
        <f t="shared" si="39"/>
        <v/>
      </c>
      <c r="T433" s="361" t="s">
        <v>333</v>
      </c>
      <c r="U433" s="361" t="s">
        <v>63</v>
      </c>
      <c r="V433" s="344" t="s">
        <v>3102</v>
      </c>
      <c r="W433" s="433" t="s">
        <v>63</v>
      </c>
      <c r="X433" s="433" t="s">
        <v>63</v>
      </c>
      <c r="Y433" s="361">
        <v>2021</v>
      </c>
      <c r="Z433" s="361" t="s">
        <v>2112</v>
      </c>
      <c r="AA433" s="345" t="s">
        <v>3103</v>
      </c>
      <c r="AB433" s="361" t="str">
        <f t="shared" ref="AB433:AB496" si="42">IFERROR(MID(D433, FIND("- SDG ", D433) + 6, LEN(D433) - FIND("- SDG ", D433) - 5), "")</f>
        <v/>
      </c>
      <c r="AC433" s="433" t="s">
        <v>63</v>
      </c>
      <c r="AD433" s="433" t="s">
        <v>63</v>
      </c>
      <c r="AE433" s="433" t="s">
        <v>63</v>
      </c>
      <c r="AF433" s="433" t="s">
        <v>63</v>
      </c>
      <c r="AG433" s="361" t="s">
        <v>49</v>
      </c>
      <c r="AH433" s="361" t="s">
        <v>49</v>
      </c>
      <c r="AI433" s="361" t="s">
        <v>49</v>
      </c>
      <c r="AJ433" s="361" t="s">
        <v>49</v>
      </c>
      <c r="AK433" s="361" t="s">
        <v>63</v>
      </c>
      <c r="AL433" s="361" t="s">
        <v>63</v>
      </c>
      <c r="AM433" s="361" t="s">
        <v>63</v>
      </c>
      <c r="AN433" s="361" t="s">
        <v>63</v>
      </c>
      <c r="AO433" s="361" t="s">
        <v>63</v>
      </c>
      <c r="AP433" s="361" t="s">
        <v>63</v>
      </c>
      <c r="AQ433" s="361" t="s">
        <v>63</v>
      </c>
      <c r="AR433" s="361" t="s">
        <v>63</v>
      </c>
      <c r="AS433" s="361" t="s">
        <v>63</v>
      </c>
      <c r="AT433" s="361" t="s">
        <v>63</v>
      </c>
      <c r="AU433" s="361" t="s">
        <v>63</v>
      </c>
      <c r="AV433" s="361" t="s">
        <v>63</v>
      </c>
      <c r="AW433" s="361" t="s">
        <v>63</v>
      </c>
      <c r="AX433" s="361" t="str">
        <f t="shared" ref="AX433:AX496" si="43">_xlfn.CONCAT(
    IF(OR(AG433="YES", AG433="NO"), $AG$2 &amp; ", ", ""),
    IF(OR(AH433="YES", AH433="NO"), $AH$2 &amp; ", ", ""),
    IF(OR(AI433="YES", AI433="NO"), $AI$2 &amp; ", ", ""),
    IF(OR(AJ433="YES", AJ433="NO"), $AJ$2 &amp; ", ", ""),
    IF(OR(AK433="YES", AK433="NO"), $AK$2 &amp; ", ", ""),
    IF(OR(AL433="YES", AL433="NO"), $AL$2 &amp; ", ", ""),
    IF(OR(AM433="YES", AM433="NO"), $AM$2 &amp; ", ", ""),
    IF(OR(AN433="YES", AN433="NO"), $AN$2 &amp; ", ", ""),
    IF(OR(AO433="YES", AO433="NO"), $AO$2 &amp; ", ", ""),
    IF(OR(AP433="YES", AP433="NO"), $AP$2 &amp; ", ", ""),
    IF(OR(AQ433="YES", AQ433="NO"), $AQ$2 &amp; ", ", ""),
    IF(OR(AR433="YES", AR433="NO"), $AR$2 &amp; ", ", ""),
    IF(OR(AS433="YES", AS433="NO"), $AS$2 &amp; ", ", ""),
    IF(OR(AT433="YES", AT433="NO"), $AT$2 &amp; ", ", ""),
    IF(OR(AU433="YES", AU433="NO"), $AU$2 &amp; ", ", ""),
    IF(OR(AV433="YES", AV433="NO"), $AV$2, ""),
    IF(AW433&lt;&gt;"", AW433, "")
)</f>
        <v xml:space="preserve">SEX, AGE, RESIDENCE, WEALTH, </v>
      </c>
      <c r="AZ433" s="344" t="e">
        <f>INDEX('Standard Outcome Indicators'!$C$2:$C$900,MATCH(AY433,'Standard Outcome Indicators'!$B$2:$B$708,0))</f>
        <v>#N/A</v>
      </c>
      <c r="BA433" s="344" t="e">
        <f>INDEX('Standard Outcome Indicators'!$F$2:$F$900,MATCH(AY433,'Standard Outcome Indicators'!$B$2:$B$708,0))</f>
        <v>#N/A</v>
      </c>
      <c r="BB433" s="344" t="e">
        <f>INDEX('Standard Outcome Indicators'!$H$2:$H$900,MATCH(AY433,'Standard Outcome Indicators'!$B$2:$B$708,0))</f>
        <v>#N/A</v>
      </c>
      <c r="BC433" s="344" t="e">
        <f>INDEX('Standard Outcome Indicators'!$Q$2:$Q$900,MATCH(AY433,'Standard Outcome Indicators'!$B$2:$B$708,0))</f>
        <v>#N/A</v>
      </c>
      <c r="BD433" s="344" t="e">
        <f>INDEX('Standard Outcome Indicators'!$R$2:$R$900,MATCH(AY433,'Standard Outcome Indicators'!$B$2:$B$708,0))</f>
        <v>#N/A</v>
      </c>
      <c r="BE433" s="344" t="e">
        <f>INDEX('Standard Outcome Indicators'!$S$2:$S$900,MATCH(AY433,'Standard Outcome Indicators'!$B$2:$B$708,0))</f>
        <v>#N/A</v>
      </c>
      <c r="BF433" s="344" t="e">
        <f>INDEX('Standard Outcome Indicators'!$T$2:$T$900,MATCH(AY433,'Standard Outcome Indicators'!$B$2:$B$708,0))</f>
        <v>#N/A</v>
      </c>
      <c r="BG433" s="344" t="e">
        <f>INDEX('Standard Outcome Indicators'!$U$2:$U$900,MATCH(AY433,'Standard Outcome Indicators'!$B$2:$B$708,0))</f>
        <v>#N/A</v>
      </c>
    </row>
    <row r="434" spans="1:59" ht="244.5">
      <c r="A434" s="392" t="s">
        <v>2587</v>
      </c>
      <c r="B434" s="396" t="s">
        <v>2783</v>
      </c>
      <c r="C434" s="346" t="s">
        <v>3104</v>
      </c>
      <c r="D434" s="438" t="s">
        <v>3105</v>
      </c>
      <c r="E434" s="345" t="s">
        <v>3106</v>
      </c>
      <c r="F434" s="433"/>
      <c r="G434" s="433"/>
      <c r="H434" s="433"/>
      <c r="I434" s="478" t="e">
        <v>#N/A</v>
      </c>
      <c r="J434" s="478" t="e">
        <v>#N/A</v>
      </c>
      <c r="K434" s="478" t="e">
        <v>#N/A</v>
      </c>
      <c r="L434" s="478" t="e">
        <v>#N/A</v>
      </c>
      <c r="M434" s="478" t="e">
        <v>#N/A</v>
      </c>
      <c r="N434" s="478"/>
      <c r="O434" s="345"/>
      <c r="P434" s="345" t="str">
        <f t="shared" si="41"/>
        <v/>
      </c>
      <c r="R434" s="345"/>
      <c r="S434" s="433" t="str">
        <f t="shared" si="39"/>
        <v/>
      </c>
      <c r="T434" s="361" t="s">
        <v>2001</v>
      </c>
      <c r="U434" s="361" t="s">
        <v>63</v>
      </c>
      <c r="V434" s="344" t="s">
        <v>2002</v>
      </c>
      <c r="W434" s="433" t="s">
        <v>63</v>
      </c>
      <c r="X434" s="433" t="s">
        <v>63</v>
      </c>
      <c r="Y434" s="361">
        <v>2022</v>
      </c>
      <c r="Z434" s="361" t="s">
        <v>1733</v>
      </c>
      <c r="AA434" s="345" t="s">
        <v>3107</v>
      </c>
      <c r="AB434" s="361" t="str">
        <f t="shared" si="42"/>
        <v/>
      </c>
      <c r="AC434" s="433" t="s">
        <v>63</v>
      </c>
      <c r="AD434" s="433" t="s">
        <v>63</v>
      </c>
      <c r="AE434" s="433" t="s">
        <v>63</v>
      </c>
      <c r="AF434" s="433" t="s">
        <v>63</v>
      </c>
      <c r="AG434" s="361" t="s">
        <v>49</v>
      </c>
      <c r="AH434" s="361" t="s">
        <v>49</v>
      </c>
      <c r="AI434" s="361" t="s">
        <v>49</v>
      </c>
      <c r="AJ434" s="361" t="s">
        <v>49</v>
      </c>
      <c r="AK434" s="361" t="s">
        <v>63</v>
      </c>
      <c r="AL434" s="361" t="s">
        <v>63</v>
      </c>
      <c r="AM434" s="361" t="s">
        <v>63</v>
      </c>
      <c r="AN434" s="361" t="s">
        <v>63</v>
      </c>
      <c r="AO434" s="361" t="s">
        <v>63</v>
      </c>
      <c r="AP434" s="361" t="s">
        <v>63</v>
      </c>
      <c r="AQ434" s="361" t="s">
        <v>63</v>
      </c>
      <c r="AR434" s="361" t="s">
        <v>63</v>
      </c>
      <c r="AS434" s="361" t="s">
        <v>63</v>
      </c>
      <c r="AT434" s="361" t="s">
        <v>63</v>
      </c>
      <c r="AU434" s="361" t="s">
        <v>63</v>
      </c>
      <c r="AV434" s="361" t="s">
        <v>63</v>
      </c>
      <c r="AW434" s="361" t="s">
        <v>63</v>
      </c>
      <c r="AX434" s="361" t="str">
        <f t="shared" si="43"/>
        <v xml:space="preserve">SEX, AGE, RESIDENCE, WEALTH, </v>
      </c>
      <c r="AZ434" s="344" t="e">
        <f>INDEX('Standard Outcome Indicators'!$C$2:$C$900,MATCH(AY434,'Standard Outcome Indicators'!$B$2:$B$708,0))</f>
        <v>#N/A</v>
      </c>
      <c r="BA434" s="344" t="e">
        <f>INDEX('Standard Outcome Indicators'!$F$2:$F$900,MATCH(AY434,'Standard Outcome Indicators'!$B$2:$B$708,0))</f>
        <v>#N/A</v>
      </c>
      <c r="BB434" s="344" t="e">
        <f>INDEX('Standard Outcome Indicators'!$H$2:$H$900,MATCH(AY434,'Standard Outcome Indicators'!$B$2:$B$708,0))</f>
        <v>#N/A</v>
      </c>
      <c r="BC434" s="344" t="e">
        <f>INDEX('Standard Outcome Indicators'!$Q$2:$Q$900,MATCH(AY434,'Standard Outcome Indicators'!$B$2:$B$708,0))</f>
        <v>#N/A</v>
      </c>
      <c r="BD434" s="344" t="e">
        <f>INDEX('Standard Outcome Indicators'!$R$2:$R$900,MATCH(AY434,'Standard Outcome Indicators'!$B$2:$B$708,0))</f>
        <v>#N/A</v>
      </c>
      <c r="BE434" s="344" t="e">
        <f>INDEX('Standard Outcome Indicators'!$S$2:$S$900,MATCH(AY434,'Standard Outcome Indicators'!$B$2:$B$708,0))</f>
        <v>#N/A</v>
      </c>
      <c r="BF434" s="344" t="e">
        <f>INDEX('Standard Outcome Indicators'!$T$2:$T$900,MATCH(AY434,'Standard Outcome Indicators'!$B$2:$B$708,0))</f>
        <v>#N/A</v>
      </c>
      <c r="BG434" s="344" t="e">
        <f>INDEX('Standard Outcome Indicators'!$U$2:$U$900,MATCH(AY434,'Standard Outcome Indicators'!$B$2:$B$708,0))</f>
        <v>#N/A</v>
      </c>
    </row>
    <row r="435" spans="1:59" ht="244.5">
      <c r="A435" s="392" t="s">
        <v>2587</v>
      </c>
      <c r="B435" s="396" t="s">
        <v>2783</v>
      </c>
      <c r="C435" s="346" t="s">
        <v>3108</v>
      </c>
      <c r="D435" s="438" t="s">
        <v>3109</v>
      </c>
      <c r="E435" s="345" t="s">
        <v>3110</v>
      </c>
      <c r="F435" s="433"/>
      <c r="G435" s="433"/>
      <c r="H435" s="433"/>
      <c r="I435" s="478" t="e">
        <v>#N/A</v>
      </c>
      <c r="J435" s="478" t="e">
        <v>#N/A</v>
      </c>
      <c r="K435" s="478" t="e">
        <v>#N/A</v>
      </c>
      <c r="L435" s="478" t="e">
        <v>#N/A</v>
      </c>
      <c r="M435" s="478" t="e">
        <v>#N/A</v>
      </c>
      <c r="N435" s="478"/>
      <c r="O435" s="345" t="s">
        <v>63</v>
      </c>
      <c r="P435" s="345" t="str">
        <f t="shared" si="41"/>
        <v/>
      </c>
      <c r="R435" s="345"/>
      <c r="S435" s="433" t="str">
        <f t="shared" si="39"/>
        <v/>
      </c>
      <c r="T435" s="361" t="s">
        <v>2070</v>
      </c>
      <c r="U435" s="361" t="s">
        <v>63</v>
      </c>
      <c r="V435" s="344" t="s">
        <v>2002</v>
      </c>
      <c r="W435" s="433" t="s">
        <v>63</v>
      </c>
      <c r="X435" s="433" t="s">
        <v>63</v>
      </c>
      <c r="Y435" s="361">
        <v>2021</v>
      </c>
      <c r="Z435" s="361" t="s">
        <v>1733</v>
      </c>
      <c r="AA435" s="345" t="s">
        <v>3111</v>
      </c>
      <c r="AB435" s="361" t="str">
        <f t="shared" si="42"/>
        <v/>
      </c>
      <c r="AC435" s="433" t="s">
        <v>63</v>
      </c>
      <c r="AD435" s="433" t="s">
        <v>63</v>
      </c>
      <c r="AE435" s="433" t="s">
        <v>63</v>
      </c>
      <c r="AF435" s="433" t="s">
        <v>63</v>
      </c>
      <c r="AG435" s="361" t="s">
        <v>62</v>
      </c>
      <c r="AH435" s="361" t="s">
        <v>49</v>
      </c>
      <c r="AI435" s="361" t="s">
        <v>49</v>
      </c>
      <c r="AJ435" s="361" t="s">
        <v>49</v>
      </c>
      <c r="AK435" s="361" t="s">
        <v>63</v>
      </c>
      <c r="AL435" s="361" t="s">
        <v>63</v>
      </c>
      <c r="AM435" s="361" t="s">
        <v>63</v>
      </c>
      <c r="AN435" s="361" t="s">
        <v>63</v>
      </c>
      <c r="AO435" s="361" t="s">
        <v>63</v>
      </c>
      <c r="AP435" s="361" t="s">
        <v>63</v>
      </c>
      <c r="AQ435" s="361" t="s">
        <v>63</v>
      </c>
      <c r="AR435" s="361" t="s">
        <v>63</v>
      </c>
      <c r="AS435" s="361" t="s">
        <v>63</v>
      </c>
      <c r="AT435" s="361" t="s">
        <v>63</v>
      </c>
      <c r="AU435" s="361" t="s">
        <v>63</v>
      </c>
      <c r="AV435" s="361" t="s">
        <v>63</v>
      </c>
      <c r="AW435" s="361" t="s">
        <v>63</v>
      </c>
      <c r="AX435" s="361" t="str">
        <f t="shared" si="43"/>
        <v xml:space="preserve">SEX, AGE, RESIDENCE, WEALTH, </v>
      </c>
      <c r="AZ435" s="344" t="e">
        <f>INDEX('Standard Outcome Indicators'!$C$2:$C$900,MATCH(AY435,'Standard Outcome Indicators'!$B$2:$B$708,0))</f>
        <v>#N/A</v>
      </c>
      <c r="BA435" s="344" t="e">
        <f>INDEX('Standard Outcome Indicators'!$F$2:$F$900,MATCH(AY435,'Standard Outcome Indicators'!$B$2:$B$708,0))</f>
        <v>#N/A</v>
      </c>
      <c r="BB435" s="344" t="e">
        <f>INDEX('Standard Outcome Indicators'!$H$2:$H$900,MATCH(AY435,'Standard Outcome Indicators'!$B$2:$B$708,0))</f>
        <v>#N/A</v>
      </c>
      <c r="BC435" s="344" t="e">
        <f>INDEX('Standard Outcome Indicators'!$Q$2:$Q$900,MATCH(AY435,'Standard Outcome Indicators'!$B$2:$B$708,0))</f>
        <v>#N/A</v>
      </c>
      <c r="BD435" s="344" t="e">
        <f>INDEX('Standard Outcome Indicators'!$R$2:$R$900,MATCH(AY435,'Standard Outcome Indicators'!$B$2:$B$708,0))</f>
        <v>#N/A</v>
      </c>
      <c r="BE435" s="344" t="e">
        <f>INDEX('Standard Outcome Indicators'!$S$2:$S$900,MATCH(AY435,'Standard Outcome Indicators'!$B$2:$B$708,0))</f>
        <v>#N/A</v>
      </c>
      <c r="BF435" s="344" t="e">
        <f>INDEX('Standard Outcome Indicators'!$T$2:$T$900,MATCH(AY435,'Standard Outcome Indicators'!$B$2:$B$708,0))</f>
        <v>#N/A</v>
      </c>
      <c r="BG435" s="344" t="e">
        <f>INDEX('Standard Outcome Indicators'!$U$2:$U$900,MATCH(AY435,'Standard Outcome Indicators'!$B$2:$B$708,0))</f>
        <v>#N/A</v>
      </c>
    </row>
    <row r="436" spans="1:59" ht="259.5">
      <c r="A436" s="392" t="s">
        <v>2587</v>
      </c>
      <c r="B436" s="396" t="s">
        <v>2783</v>
      </c>
      <c r="C436" s="346" t="s">
        <v>3112</v>
      </c>
      <c r="D436" s="438" t="s">
        <v>3113</v>
      </c>
      <c r="E436" s="345" t="s">
        <v>3114</v>
      </c>
      <c r="F436" s="433"/>
      <c r="G436" s="433"/>
      <c r="H436" s="433"/>
      <c r="I436" s="478" t="e">
        <v>#N/A</v>
      </c>
      <c r="J436" s="478" t="e">
        <v>#N/A</v>
      </c>
      <c r="K436" s="478" t="e">
        <v>#N/A</v>
      </c>
      <c r="L436" s="478" t="e">
        <v>#N/A</v>
      </c>
      <c r="M436" s="478" t="e">
        <v>#N/A</v>
      </c>
      <c r="N436" s="478"/>
      <c r="O436" s="345"/>
      <c r="P436" s="345" t="str">
        <f t="shared" si="41"/>
        <v/>
      </c>
      <c r="R436" s="345"/>
      <c r="S436" s="433" t="str">
        <f t="shared" si="39"/>
        <v/>
      </c>
      <c r="T436" s="361" t="s">
        <v>2001</v>
      </c>
      <c r="U436" s="361" t="s">
        <v>63</v>
      </c>
      <c r="V436" s="344" t="s">
        <v>2002</v>
      </c>
      <c r="W436" s="433" t="s">
        <v>63</v>
      </c>
      <c r="X436" s="433" t="s">
        <v>63</v>
      </c>
      <c r="Y436" s="361">
        <v>2022</v>
      </c>
      <c r="Z436" s="361" t="s">
        <v>1870</v>
      </c>
      <c r="AA436" s="345" t="s">
        <v>3115</v>
      </c>
      <c r="AB436" s="361" t="str">
        <f t="shared" si="42"/>
        <v/>
      </c>
      <c r="AC436" s="433" t="s">
        <v>63</v>
      </c>
      <c r="AD436" s="433" t="s">
        <v>63</v>
      </c>
      <c r="AE436" s="433" t="s">
        <v>63</v>
      </c>
      <c r="AF436" s="433" t="s">
        <v>63</v>
      </c>
      <c r="AG436" s="361" t="s">
        <v>62</v>
      </c>
      <c r="AH436" s="361" t="s">
        <v>49</v>
      </c>
      <c r="AI436" s="361" t="s">
        <v>49</v>
      </c>
      <c r="AJ436" s="361" t="s">
        <v>49</v>
      </c>
      <c r="AK436" s="361" t="s">
        <v>63</v>
      </c>
      <c r="AL436" s="361" t="s">
        <v>63</v>
      </c>
      <c r="AM436" s="361" t="s">
        <v>63</v>
      </c>
      <c r="AN436" s="361" t="s">
        <v>63</v>
      </c>
      <c r="AO436" s="361" t="s">
        <v>63</v>
      </c>
      <c r="AP436" s="361" t="s">
        <v>63</v>
      </c>
      <c r="AQ436" s="361" t="s">
        <v>63</v>
      </c>
      <c r="AR436" s="361" t="s">
        <v>63</v>
      </c>
      <c r="AS436" s="361" t="s">
        <v>63</v>
      </c>
      <c r="AT436" s="361" t="s">
        <v>63</v>
      </c>
      <c r="AU436" s="361" t="s">
        <v>63</v>
      </c>
      <c r="AV436" s="361" t="s">
        <v>63</v>
      </c>
      <c r="AW436" s="361" t="s">
        <v>63</v>
      </c>
      <c r="AX436" s="361" t="str">
        <f t="shared" si="43"/>
        <v xml:space="preserve">SEX, AGE, RESIDENCE, WEALTH, </v>
      </c>
      <c r="AZ436" s="344" t="e">
        <f>INDEX('Standard Outcome Indicators'!$C$2:$C$900,MATCH(AY436,'Standard Outcome Indicators'!$B$2:$B$708,0))</f>
        <v>#N/A</v>
      </c>
      <c r="BA436" s="344" t="e">
        <f>INDEX('Standard Outcome Indicators'!$F$2:$F$900,MATCH(AY436,'Standard Outcome Indicators'!$B$2:$B$708,0))</f>
        <v>#N/A</v>
      </c>
      <c r="BB436" s="344" t="e">
        <f>INDEX('Standard Outcome Indicators'!$H$2:$H$900,MATCH(AY436,'Standard Outcome Indicators'!$B$2:$B$708,0))</f>
        <v>#N/A</v>
      </c>
      <c r="BC436" s="344" t="e">
        <f>INDEX('Standard Outcome Indicators'!$Q$2:$Q$900,MATCH(AY436,'Standard Outcome Indicators'!$B$2:$B$708,0))</f>
        <v>#N/A</v>
      </c>
      <c r="BD436" s="344" t="e">
        <f>INDEX('Standard Outcome Indicators'!$R$2:$R$900,MATCH(AY436,'Standard Outcome Indicators'!$B$2:$B$708,0))</f>
        <v>#N/A</v>
      </c>
      <c r="BE436" s="344" t="e">
        <f>INDEX('Standard Outcome Indicators'!$S$2:$S$900,MATCH(AY436,'Standard Outcome Indicators'!$B$2:$B$708,0))</f>
        <v>#N/A</v>
      </c>
      <c r="BF436" s="344" t="e">
        <f>INDEX('Standard Outcome Indicators'!$T$2:$T$900,MATCH(AY436,'Standard Outcome Indicators'!$B$2:$B$708,0))</f>
        <v>#N/A</v>
      </c>
      <c r="BG436" s="344" t="e">
        <f>INDEX('Standard Outcome Indicators'!$U$2:$U$900,MATCH(AY436,'Standard Outcome Indicators'!$B$2:$B$708,0))</f>
        <v>#N/A</v>
      </c>
    </row>
    <row r="437" spans="1:59" ht="259.5">
      <c r="A437" s="392" t="s">
        <v>2587</v>
      </c>
      <c r="B437" s="396" t="s">
        <v>2783</v>
      </c>
      <c r="C437" s="346" t="s">
        <v>3116</v>
      </c>
      <c r="D437" s="438" t="s">
        <v>3117</v>
      </c>
      <c r="E437" s="345" t="s">
        <v>3118</v>
      </c>
      <c r="F437" s="433"/>
      <c r="G437" s="433"/>
      <c r="H437" s="433"/>
      <c r="I437" s="478" t="e">
        <v>#N/A</v>
      </c>
      <c r="J437" s="478" t="e">
        <v>#N/A</v>
      </c>
      <c r="K437" s="478" t="e">
        <v>#N/A</v>
      </c>
      <c r="L437" s="478" t="e">
        <v>#N/A</v>
      </c>
      <c r="M437" s="478" t="e">
        <v>#N/A</v>
      </c>
      <c r="N437" s="478"/>
      <c r="O437" s="345"/>
      <c r="P437" s="345" t="str">
        <f t="shared" si="41"/>
        <v/>
      </c>
      <c r="R437" s="345"/>
      <c r="S437" s="433" t="str">
        <f t="shared" si="39"/>
        <v/>
      </c>
      <c r="T437" s="361" t="s">
        <v>245</v>
      </c>
      <c r="U437" s="361" t="s">
        <v>63</v>
      </c>
      <c r="V437" s="344" t="s">
        <v>2589</v>
      </c>
      <c r="W437" s="433" t="s">
        <v>63</v>
      </c>
      <c r="X437" s="433" t="s">
        <v>63</v>
      </c>
      <c r="Y437" s="361">
        <v>2019</v>
      </c>
      <c r="Z437" s="361" t="s">
        <v>1870</v>
      </c>
      <c r="AA437" s="345" t="s">
        <v>3119</v>
      </c>
      <c r="AB437" s="361" t="str">
        <f t="shared" si="42"/>
        <v/>
      </c>
      <c r="AC437" s="433" t="s">
        <v>63</v>
      </c>
      <c r="AD437" s="433" t="s">
        <v>63</v>
      </c>
      <c r="AE437" s="433" t="s">
        <v>63</v>
      </c>
      <c r="AF437" s="433" t="s">
        <v>63</v>
      </c>
      <c r="AG437" s="361" t="s">
        <v>62</v>
      </c>
      <c r="AH437" s="361" t="s">
        <v>49</v>
      </c>
      <c r="AI437" s="361" t="s">
        <v>49</v>
      </c>
      <c r="AJ437" s="361" t="s">
        <v>49</v>
      </c>
      <c r="AK437" s="361" t="s">
        <v>63</v>
      </c>
      <c r="AL437" s="361" t="s">
        <v>63</v>
      </c>
      <c r="AM437" s="361" t="s">
        <v>63</v>
      </c>
      <c r="AN437" s="361" t="s">
        <v>63</v>
      </c>
      <c r="AO437" s="361" t="s">
        <v>63</v>
      </c>
      <c r="AP437" s="361" t="s">
        <v>63</v>
      </c>
      <c r="AQ437" s="361" t="s">
        <v>63</v>
      </c>
      <c r="AR437" s="361" t="s">
        <v>63</v>
      </c>
      <c r="AS437" s="361" t="s">
        <v>63</v>
      </c>
      <c r="AT437" s="361" t="s">
        <v>63</v>
      </c>
      <c r="AU437" s="361" t="s">
        <v>63</v>
      </c>
      <c r="AV437" s="361" t="s">
        <v>63</v>
      </c>
      <c r="AW437" s="361" t="s">
        <v>63</v>
      </c>
      <c r="AX437" s="361" t="str">
        <f t="shared" si="43"/>
        <v xml:space="preserve">SEX, AGE, RESIDENCE, WEALTH, </v>
      </c>
      <c r="AZ437" s="344" t="e">
        <f>INDEX('Standard Outcome Indicators'!$C$2:$C$900,MATCH(AY437,'Standard Outcome Indicators'!$B$2:$B$708,0))</f>
        <v>#N/A</v>
      </c>
      <c r="BA437" s="344" t="e">
        <f>INDEX('Standard Outcome Indicators'!$F$2:$F$900,MATCH(AY437,'Standard Outcome Indicators'!$B$2:$B$708,0))</f>
        <v>#N/A</v>
      </c>
      <c r="BB437" s="344" t="e">
        <f>INDEX('Standard Outcome Indicators'!$H$2:$H$900,MATCH(AY437,'Standard Outcome Indicators'!$B$2:$B$708,0))</f>
        <v>#N/A</v>
      </c>
      <c r="BC437" s="344" t="e">
        <f>INDEX('Standard Outcome Indicators'!$Q$2:$Q$900,MATCH(AY437,'Standard Outcome Indicators'!$B$2:$B$708,0))</f>
        <v>#N/A</v>
      </c>
      <c r="BD437" s="344" t="e">
        <f>INDEX('Standard Outcome Indicators'!$R$2:$R$900,MATCH(AY437,'Standard Outcome Indicators'!$B$2:$B$708,0))</f>
        <v>#N/A</v>
      </c>
      <c r="BE437" s="344" t="e">
        <f>INDEX('Standard Outcome Indicators'!$S$2:$S$900,MATCH(AY437,'Standard Outcome Indicators'!$B$2:$B$708,0))</f>
        <v>#N/A</v>
      </c>
      <c r="BF437" s="344" t="e">
        <f>INDEX('Standard Outcome Indicators'!$T$2:$T$900,MATCH(AY437,'Standard Outcome Indicators'!$B$2:$B$708,0))</f>
        <v>#N/A</v>
      </c>
      <c r="BG437" s="344" t="e">
        <f>INDEX('Standard Outcome Indicators'!$U$2:$U$900,MATCH(AY437,'Standard Outcome Indicators'!$B$2:$B$708,0))</f>
        <v>#N/A</v>
      </c>
    </row>
    <row r="438" spans="1:59" ht="259.5">
      <c r="A438" s="392" t="s">
        <v>2587</v>
      </c>
      <c r="B438" s="396" t="s">
        <v>2783</v>
      </c>
      <c r="C438" s="346" t="s">
        <v>3120</v>
      </c>
      <c r="D438" s="438" t="s">
        <v>3121</v>
      </c>
      <c r="E438" s="345" t="s">
        <v>3122</v>
      </c>
      <c r="F438" s="433"/>
      <c r="G438" s="433"/>
      <c r="H438" s="433"/>
      <c r="I438" s="478" t="e">
        <v>#N/A</v>
      </c>
      <c r="J438" s="478" t="e">
        <v>#N/A</v>
      </c>
      <c r="K438" s="478" t="e">
        <v>#N/A</v>
      </c>
      <c r="L438" s="478" t="e">
        <v>#N/A</v>
      </c>
      <c r="M438" s="478" t="e">
        <v>#N/A</v>
      </c>
      <c r="N438" s="478"/>
      <c r="O438" s="345"/>
      <c r="P438" s="345" t="str">
        <f t="shared" si="41"/>
        <v/>
      </c>
      <c r="R438" s="345"/>
      <c r="S438" s="433" t="str">
        <f t="shared" si="39"/>
        <v/>
      </c>
      <c r="T438" s="361" t="s">
        <v>245</v>
      </c>
      <c r="U438" s="361" t="s">
        <v>63</v>
      </c>
      <c r="V438" s="344" t="s">
        <v>2589</v>
      </c>
      <c r="W438" s="433" t="s">
        <v>63</v>
      </c>
      <c r="X438" s="433" t="s">
        <v>63</v>
      </c>
      <c r="Y438" s="361">
        <v>2019</v>
      </c>
      <c r="Z438" s="361" t="s">
        <v>1857</v>
      </c>
      <c r="AA438" s="345" t="s">
        <v>3123</v>
      </c>
      <c r="AB438" s="361" t="str">
        <f t="shared" si="42"/>
        <v/>
      </c>
      <c r="AC438" s="433" t="s">
        <v>63</v>
      </c>
      <c r="AD438" s="433" t="s">
        <v>63</v>
      </c>
      <c r="AE438" s="433" t="s">
        <v>63</v>
      </c>
      <c r="AF438" s="433" t="s">
        <v>63</v>
      </c>
      <c r="AG438" s="361" t="s">
        <v>62</v>
      </c>
      <c r="AH438" s="361" t="s">
        <v>49</v>
      </c>
      <c r="AI438" s="361" t="s">
        <v>49</v>
      </c>
      <c r="AJ438" s="361" t="s">
        <v>49</v>
      </c>
      <c r="AK438" s="361" t="s">
        <v>63</v>
      </c>
      <c r="AL438" s="361" t="s">
        <v>63</v>
      </c>
      <c r="AM438" s="361" t="s">
        <v>63</v>
      </c>
      <c r="AN438" s="361" t="s">
        <v>63</v>
      </c>
      <c r="AO438" s="361" t="s">
        <v>63</v>
      </c>
      <c r="AP438" s="361" t="s">
        <v>63</v>
      </c>
      <c r="AQ438" s="361" t="s">
        <v>63</v>
      </c>
      <c r="AR438" s="361" t="s">
        <v>63</v>
      </c>
      <c r="AS438" s="361" t="s">
        <v>63</v>
      </c>
      <c r="AT438" s="361" t="s">
        <v>63</v>
      </c>
      <c r="AU438" s="361" t="s">
        <v>63</v>
      </c>
      <c r="AV438" s="361" t="s">
        <v>63</v>
      </c>
      <c r="AW438" s="361" t="s">
        <v>63</v>
      </c>
      <c r="AX438" s="361" t="str">
        <f t="shared" si="43"/>
        <v xml:space="preserve">SEX, AGE, RESIDENCE, WEALTH, </v>
      </c>
      <c r="AZ438" s="344" t="e">
        <f>INDEX('Standard Outcome Indicators'!$C$2:$C$900,MATCH(AY438,'Standard Outcome Indicators'!$B$2:$B$708,0))</f>
        <v>#N/A</v>
      </c>
      <c r="BA438" s="344" t="e">
        <f>INDEX('Standard Outcome Indicators'!$F$2:$F$900,MATCH(AY438,'Standard Outcome Indicators'!$B$2:$B$708,0))</f>
        <v>#N/A</v>
      </c>
      <c r="BB438" s="344" t="e">
        <f>INDEX('Standard Outcome Indicators'!$H$2:$H$900,MATCH(AY438,'Standard Outcome Indicators'!$B$2:$B$708,0))</f>
        <v>#N/A</v>
      </c>
      <c r="BC438" s="344" t="e">
        <f>INDEX('Standard Outcome Indicators'!$Q$2:$Q$900,MATCH(AY438,'Standard Outcome Indicators'!$B$2:$B$708,0))</f>
        <v>#N/A</v>
      </c>
      <c r="BD438" s="344" t="e">
        <f>INDEX('Standard Outcome Indicators'!$R$2:$R$900,MATCH(AY438,'Standard Outcome Indicators'!$B$2:$B$708,0))</f>
        <v>#N/A</v>
      </c>
      <c r="BE438" s="344" t="e">
        <f>INDEX('Standard Outcome Indicators'!$S$2:$S$900,MATCH(AY438,'Standard Outcome Indicators'!$B$2:$B$708,0))</f>
        <v>#N/A</v>
      </c>
      <c r="BF438" s="344" t="e">
        <f>INDEX('Standard Outcome Indicators'!$T$2:$T$900,MATCH(AY438,'Standard Outcome Indicators'!$B$2:$B$708,0))</f>
        <v>#N/A</v>
      </c>
      <c r="BG438" s="344" t="e">
        <f>INDEX('Standard Outcome Indicators'!$U$2:$U$900,MATCH(AY438,'Standard Outcome Indicators'!$B$2:$B$708,0))</f>
        <v>#N/A</v>
      </c>
    </row>
    <row r="439" spans="1:59" ht="152.25">
      <c r="A439" s="392" t="s">
        <v>2587</v>
      </c>
      <c r="B439" s="396" t="s">
        <v>2783</v>
      </c>
      <c r="C439" s="346" t="s">
        <v>3124</v>
      </c>
      <c r="D439" s="438" t="s">
        <v>3125</v>
      </c>
      <c r="E439" s="345" t="s">
        <v>3126</v>
      </c>
      <c r="F439" s="433"/>
      <c r="G439" s="433"/>
      <c r="H439" s="433"/>
      <c r="I439" s="478" t="e">
        <v>#N/A</v>
      </c>
      <c r="J439" s="478" t="e">
        <v>#N/A</v>
      </c>
      <c r="K439" s="478" t="e">
        <v>#N/A</v>
      </c>
      <c r="L439" s="478" t="e">
        <v>#N/A</v>
      </c>
      <c r="M439" s="478" t="e">
        <v>#N/A</v>
      </c>
      <c r="N439" s="478"/>
      <c r="O439" s="345"/>
      <c r="P439" s="345" t="str">
        <f t="shared" si="41"/>
        <v/>
      </c>
      <c r="R439" s="345"/>
      <c r="S439" s="433" t="str">
        <f t="shared" si="39"/>
        <v/>
      </c>
      <c r="T439" s="361" t="s">
        <v>16</v>
      </c>
      <c r="U439" s="361" t="s">
        <v>63</v>
      </c>
      <c r="V439" s="344" t="s">
        <v>2891</v>
      </c>
      <c r="W439" s="433" t="s">
        <v>63</v>
      </c>
      <c r="X439" s="433" t="s">
        <v>63</v>
      </c>
      <c r="Y439" s="361">
        <v>2016</v>
      </c>
      <c r="Z439" s="361" t="s">
        <v>1780</v>
      </c>
      <c r="AA439" s="345" t="s">
        <v>3127</v>
      </c>
      <c r="AB439" s="361" t="str">
        <f t="shared" si="42"/>
        <v>4.5.1</v>
      </c>
      <c r="AC439" s="433" t="s">
        <v>63</v>
      </c>
      <c r="AD439" s="433" t="s">
        <v>63</v>
      </c>
      <c r="AE439" s="433" t="s">
        <v>63</v>
      </c>
      <c r="AF439" s="433" t="s">
        <v>63</v>
      </c>
      <c r="AG439" s="361" t="s">
        <v>49</v>
      </c>
      <c r="AH439" s="361" t="s">
        <v>49</v>
      </c>
      <c r="AI439" s="361" t="s">
        <v>49</v>
      </c>
      <c r="AJ439" s="361" t="s">
        <v>49</v>
      </c>
      <c r="AK439" s="361" t="s">
        <v>63</v>
      </c>
      <c r="AL439" s="361" t="s">
        <v>63</v>
      </c>
      <c r="AM439" s="361" t="s">
        <v>63</v>
      </c>
      <c r="AN439" s="361" t="s">
        <v>63</v>
      </c>
      <c r="AO439" s="361" t="s">
        <v>63</v>
      </c>
      <c r="AP439" s="361" t="s">
        <v>63</v>
      </c>
      <c r="AQ439" s="361" t="s">
        <v>63</v>
      </c>
      <c r="AR439" s="361" t="s">
        <v>63</v>
      </c>
      <c r="AS439" s="361" t="s">
        <v>63</v>
      </c>
      <c r="AT439" s="361" t="s">
        <v>63</v>
      </c>
      <c r="AU439" s="361" t="s">
        <v>63</v>
      </c>
      <c r="AV439" s="361" t="s">
        <v>63</v>
      </c>
      <c r="AW439" s="361" t="s">
        <v>63</v>
      </c>
      <c r="AX439" s="361" t="str">
        <f t="shared" si="43"/>
        <v xml:space="preserve">SEX, AGE, RESIDENCE, WEALTH, </v>
      </c>
      <c r="AZ439" s="344" t="e">
        <f>INDEX('Standard Outcome Indicators'!$C$2:$C$900,MATCH(AY439,'Standard Outcome Indicators'!$B$2:$B$708,0))</f>
        <v>#N/A</v>
      </c>
      <c r="BA439" s="344" t="e">
        <f>INDEX('Standard Outcome Indicators'!$F$2:$F$900,MATCH(AY439,'Standard Outcome Indicators'!$B$2:$B$708,0))</f>
        <v>#N/A</v>
      </c>
      <c r="BB439" s="344" t="e">
        <f>INDEX('Standard Outcome Indicators'!$H$2:$H$900,MATCH(AY439,'Standard Outcome Indicators'!$B$2:$B$708,0))</f>
        <v>#N/A</v>
      </c>
      <c r="BC439" s="344" t="e">
        <f>INDEX('Standard Outcome Indicators'!$Q$2:$Q$900,MATCH(AY439,'Standard Outcome Indicators'!$B$2:$B$708,0))</f>
        <v>#N/A</v>
      </c>
      <c r="BD439" s="344" t="e">
        <f>INDEX('Standard Outcome Indicators'!$R$2:$R$900,MATCH(AY439,'Standard Outcome Indicators'!$B$2:$B$708,0))</f>
        <v>#N/A</v>
      </c>
      <c r="BE439" s="344" t="e">
        <f>INDEX('Standard Outcome Indicators'!$S$2:$S$900,MATCH(AY439,'Standard Outcome Indicators'!$B$2:$B$708,0))</f>
        <v>#N/A</v>
      </c>
      <c r="BF439" s="344" t="e">
        <f>INDEX('Standard Outcome Indicators'!$T$2:$T$900,MATCH(AY439,'Standard Outcome Indicators'!$B$2:$B$708,0))</f>
        <v>#N/A</v>
      </c>
      <c r="BG439" s="344" t="e">
        <f>INDEX('Standard Outcome Indicators'!$U$2:$U$900,MATCH(AY439,'Standard Outcome Indicators'!$B$2:$B$708,0))</f>
        <v>#N/A</v>
      </c>
    </row>
    <row r="440" spans="1:59" ht="198">
      <c r="A440" s="392" t="s">
        <v>2587</v>
      </c>
      <c r="B440" s="396" t="s">
        <v>2783</v>
      </c>
      <c r="C440" s="346" t="s">
        <v>3128</v>
      </c>
      <c r="D440" s="438" t="s">
        <v>3129</v>
      </c>
      <c r="E440" s="345" t="s">
        <v>3130</v>
      </c>
      <c r="F440" s="433"/>
      <c r="G440" s="433"/>
      <c r="H440" s="433"/>
      <c r="I440" s="478" t="e">
        <v>#N/A</v>
      </c>
      <c r="J440" s="478" t="e">
        <v>#N/A</v>
      </c>
      <c r="K440" s="478" t="e">
        <v>#N/A</v>
      </c>
      <c r="L440" s="478" t="e">
        <v>#N/A</v>
      </c>
      <c r="M440" s="478" t="e">
        <v>#N/A</v>
      </c>
      <c r="N440" s="478"/>
      <c r="O440" s="345"/>
      <c r="P440" s="345" t="str">
        <f t="shared" si="41"/>
        <v/>
      </c>
      <c r="R440" s="345"/>
      <c r="S440" s="433" t="str">
        <f t="shared" si="39"/>
        <v/>
      </c>
      <c r="T440" s="361" t="s">
        <v>16</v>
      </c>
      <c r="U440" s="361" t="s">
        <v>63</v>
      </c>
      <c r="V440" s="344" t="s">
        <v>2891</v>
      </c>
      <c r="W440" s="433" t="s">
        <v>63</v>
      </c>
      <c r="X440" s="433" t="s">
        <v>63</v>
      </c>
      <c r="Y440" s="361">
        <v>2019</v>
      </c>
      <c r="Z440" s="361" t="s">
        <v>2253</v>
      </c>
      <c r="AA440" s="345" t="s">
        <v>3131</v>
      </c>
      <c r="AB440" s="361" t="str">
        <f t="shared" si="42"/>
        <v>4.5.1</v>
      </c>
      <c r="AC440" s="433" t="s">
        <v>63</v>
      </c>
      <c r="AD440" s="433" t="s">
        <v>63</v>
      </c>
      <c r="AE440" s="433" t="s">
        <v>63</v>
      </c>
      <c r="AF440" s="433" t="s">
        <v>63</v>
      </c>
      <c r="AG440" s="361" t="s">
        <v>49</v>
      </c>
      <c r="AH440" s="361" t="s">
        <v>49</v>
      </c>
      <c r="AI440" s="361" t="s">
        <v>49</v>
      </c>
      <c r="AJ440" s="361" t="s">
        <v>49</v>
      </c>
      <c r="AK440" s="361" t="s">
        <v>63</v>
      </c>
      <c r="AL440" s="361" t="s">
        <v>63</v>
      </c>
      <c r="AM440" s="361" t="s">
        <v>63</v>
      </c>
      <c r="AN440" s="361" t="s">
        <v>63</v>
      </c>
      <c r="AO440" s="361" t="s">
        <v>63</v>
      </c>
      <c r="AP440" s="361" t="s">
        <v>63</v>
      </c>
      <c r="AQ440" s="361" t="s">
        <v>63</v>
      </c>
      <c r="AR440" s="361" t="s">
        <v>63</v>
      </c>
      <c r="AS440" s="361" t="s">
        <v>63</v>
      </c>
      <c r="AT440" s="361" t="s">
        <v>63</v>
      </c>
      <c r="AU440" s="361" t="s">
        <v>63</v>
      </c>
      <c r="AV440" s="361" t="s">
        <v>63</v>
      </c>
      <c r="AW440" s="361" t="s">
        <v>63</v>
      </c>
      <c r="AX440" s="361" t="str">
        <f t="shared" si="43"/>
        <v xml:space="preserve">SEX, AGE, RESIDENCE, WEALTH, </v>
      </c>
      <c r="AZ440" s="344" t="e">
        <f>INDEX('Standard Outcome Indicators'!$C$2:$C$900,MATCH(AY440,'Standard Outcome Indicators'!$B$2:$B$708,0))</f>
        <v>#N/A</v>
      </c>
      <c r="BA440" s="344" t="e">
        <f>INDEX('Standard Outcome Indicators'!$F$2:$F$900,MATCH(AY440,'Standard Outcome Indicators'!$B$2:$B$708,0))</f>
        <v>#N/A</v>
      </c>
      <c r="BB440" s="344" t="e">
        <f>INDEX('Standard Outcome Indicators'!$H$2:$H$900,MATCH(AY440,'Standard Outcome Indicators'!$B$2:$B$708,0))</f>
        <v>#N/A</v>
      </c>
      <c r="BC440" s="344" t="e">
        <f>INDEX('Standard Outcome Indicators'!$Q$2:$Q$900,MATCH(AY440,'Standard Outcome Indicators'!$B$2:$B$708,0))</f>
        <v>#N/A</v>
      </c>
      <c r="BD440" s="344" t="e">
        <f>INDEX('Standard Outcome Indicators'!$R$2:$R$900,MATCH(AY440,'Standard Outcome Indicators'!$B$2:$B$708,0))</f>
        <v>#N/A</v>
      </c>
      <c r="BE440" s="344" t="e">
        <f>INDEX('Standard Outcome Indicators'!$S$2:$S$900,MATCH(AY440,'Standard Outcome Indicators'!$B$2:$B$708,0))</f>
        <v>#N/A</v>
      </c>
      <c r="BF440" s="344" t="e">
        <f>INDEX('Standard Outcome Indicators'!$T$2:$T$900,MATCH(AY440,'Standard Outcome Indicators'!$B$2:$B$708,0))</f>
        <v>#N/A</v>
      </c>
      <c r="BG440" s="344" t="e">
        <f>INDEX('Standard Outcome Indicators'!$U$2:$U$900,MATCH(AY440,'Standard Outcome Indicators'!$B$2:$B$708,0))</f>
        <v>#N/A</v>
      </c>
    </row>
    <row r="441" spans="1:59" ht="121.5">
      <c r="A441" s="392" t="s">
        <v>2587</v>
      </c>
      <c r="B441" s="396" t="s">
        <v>2783</v>
      </c>
      <c r="C441" s="346" t="s">
        <v>3132</v>
      </c>
      <c r="D441" s="438" t="s">
        <v>3133</v>
      </c>
      <c r="E441" s="345" t="s">
        <v>3134</v>
      </c>
      <c r="F441" s="433"/>
      <c r="G441" s="433"/>
      <c r="H441" s="433"/>
      <c r="I441" s="478" t="e">
        <v>#N/A</v>
      </c>
      <c r="J441" s="478" t="e">
        <v>#N/A</v>
      </c>
      <c r="K441" s="478" t="e">
        <v>#N/A</v>
      </c>
      <c r="L441" s="478" t="e">
        <v>#N/A</v>
      </c>
      <c r="M441" s="478" t="e">
        <v>#N/A</v>
      </c>
      <c r="N441" s="478"/>
      <c r="O441" s="345"/>
      <c r="P441" s="345" t="str">
        <f t="shared" si="41"/>
        <v/>
      </c>
      <c r="R441" s="345"/>
      <c r="S441" s="433" t="str">
        <f t="shared" si="39"/>
        <v/>
      </c>
      <c r="T441" s="361" t="s">
        <v>16</v>
      </c>
      <c r="U441" s="361" t="s">
        <v>63</v>
      </c>
      <c r="V441" s="344" t="s">
        <v>2891</v>
      </c>
      <c r="W441" s="433" t="s">
        <v>63</v>
      </c>
      <c r="X441" s="433" t="s">
        <v>63</v>
      </c>
      <c r="Y441" s="361">
        <v>2017</v>
      </c>
      <c r="Z441" s="361" t="s">
        <v>1966</v>
      </c>
      <c r="AA441" s="345" t="s">
        <v>3135</v>
      </c>
      <c r="AB441" s="361" t="str">
        <f t="shared" si="42"/>
        <v>4.5.1</v>
      </c>
      <c r="AC441" s="433" t="s">
        <v>63</v>
      </c>
      <c r="AD441" s="433" t="s">
        <v>63</v>
      </c>
      <c r="AE441" s="433" t="s">
        <v>63</v>
      </c>
      <c r="AF441" s="433" t="s">
        <v>63</v>
      </c>
      <c r="AG441" s="361" t="s">
        <v>49</v>
      </c>
      <c r="AH441" s="361" t="s">
        <v>49</v>
      </c>
      <c r="AI441" s="361" t="s">
        <v>49</v>
      </c>
      <c r="AJ441" s="361" t="s">
        <v>49</v>
      </c>
      <c r="AK441" s="361" t="s">
        <v>63</v>
      </c>
      <c r="AL441" s="361" t="s">
        <v>63</v>
      </c>
      <c r="AM441" s="361" t="s">
        <v>63</v>
      </c>
      <c r="AN441" s="361" t="s">
        <v>63</v>
      </c>
      <c r="AO441" s="361" t="s">
        <v>63</v>
      </c>
      <c r="AP441" s="361" t="s">
        <v>63</v>
      </c>
      <c r="AQ441" s="361" t="s">
        <v>63</v>
      </c>
      <c r="AR441" s="361" t="s">
        <v>63</v>
      </c>
      <c r="AS441" s="361" t="s">
        <v>63</v>
      </c>
      <c r="AT441" s="361" t="s">
        <v>63</v>
      </c>
      <c r="AU441" s="361" t="s">
        <v>63</v>
      </c>
      <c r="AV441" s="361" t="s">
        <v>63</v>
      </c>
      <c r="AW441" s="361" t="s">
        <v>63</v>
      </c>
      <c r="AX441" s="361" t="str">
        <f t="shared" si="43"/>
        <v xml:space="preserve">SEX, AGE, RESIDENCE, WEALTH, </v>
      </c>
      <c r="AZ441" s="344" t="e">
        <f>INDEX('Standard Outcome Indicators'!$C$2:$C$900,MATCH(AY441,'Standard Outcome Indicators'!$B$2:$B$708,0))</f>
        <v>#N/A</v>
      </c>
      <c r="BA441" s="344" t="e">
        <f>INDEX('Standard Outcome Indicators'!$F$2:$F$900,MATCH(AY441,'Standard Outcome Indicators'!$B$2:$B$708,0))</f>
        <v>#N/A</v>
      </c>
      <c r="BB441" s="344" t="e">
        <f>INDEX('Standard Outcome Indicators'!$H$2:$H$900,MATCH(AY441,'Standard Outcome Indicators'!$B$2:$B$708,0))</f>
        <v>#N/A</v>
      </c>
      <c r="BC441" s="344" t="e">
        <f>INDEX('Standard Outcome Indicators'!$Q$2:$Q$900,MATCH(AY441,'Standard Outcome Indicators'!$B$2:$B$708,0))</f>
        <v>#N/A</v>
      </c>
      <c r="BD441" s="344" t="e">
        <f>INDEX('Standard Outcome Indicators'!$R$2:$R$900,MATCH(AY441,'Standard Outcome Indicators'!$B$2:$B$708,0))</f>
        <v>#N/A</v>
      </c>
      <c r="BE441" s="344" t="e">
        <f>INDEX('Standard Outcome Indicators'!$S$2:$S$900,MATCH(AY441,'Standard Outcome Indicators'!$B$2:$B$708,0))</f>
        <v>#N/A</v>
      </c>
      <c r="BF441" s="344" t="e">
        <f>INDEX('Standard Outcome Indicators'!$T$2:$T$900,MATCH(AY441,'Standard Outcome Indicators'!$B$2:$B$708,0))</f>
        <v>#N/A</v>
      </c>
      <c r="BG441" s="344" t="e">
        <f>INDEX('Standard Outcome Indicators'!$U$2:$U$900,MATCH(AY441,'Standard Outcome Indicators'!$B$2:$B$708,0))</f>
        <v>#N/A</v>
      </c>
    </row>
    <row r="442" spans="1:59" ht="121.5">
      <c r="A442" s="392" t="s">
        <v>2587</v>
      </c>
      <c r="B442" s="396" t="s">
        <v>2783</v>
      </c>
      <c r="C442" s="346" t="s">
        <v>3136</v>
      </c>
      <c r="D442" s="438" t="s">
        <v>3137</v>
      </c>
      <c r="E442" s="345" t="s">
        <v>3138</v>
      </c>
      <c r="F442" s="433"/>
      <c r="G442" s="433"/>
      <c r="H442" s="433"/>
      <c r="I442" s="478" t="e">
        <v>#N/A</v>
      </c>
      <c r="J442" s="478" t="e">
        <v>#N/A</v>
      </c>
      <c r="K442" s="478" t="e">
        <v>#N/A</v>
      </c>
      <c r="L442" s="478" t="e">
        <v>#N/A</v>
      </c>
      <c r="M442" s="478" t="e">
        <v>#N/A</v>
      </c>
      <c r="N442" s="478"/>
      <c r="O442" s="345"/>
      <c r="P442" s="345" t="str">
        <f t="shared" si="41"/>
        <v/>
      </c>
      <c r="R442" s="345"/>
      <c r="S442" s="433" t="str">
        <f t="shared" si="39"/>
        <v/>
      </c>
      <c r="T442" s="361" t="s">
        <v>16</v>
      </c>
      <c r="U442" s="361" t="s">
        <v>63</v>
      </c>
      <c r="V442" s="344" t="s">
        <v>2891</v>
      </c>
      <c r="W442" s="433" t="s">
        <v>63</v>
      </c>
      <c r="X442" s="433" t="s">
        <v>63</v>
      </c>
      <c r="Y442" s="361">
        <v>2017</v>
      </c>
      <c r="Z442" s="361" t="s">
        <v>1966</v>
      </c>
      <c r="AA442" s="345" t="s">
        <v>3135</v>
      </c>
      <c r="AB442" s="361" t="str">
        <f t="shared" si="42"/>
        <v>4.5.1</v>
      </c>
      <c r="AC442" s="433" t="s">
        <v>63</v>
      </c>
      <c r="AD442" s="433" t="s">
        <v>63</v>
      </c>
      <c r="AE442" s="433" t="s">
        <v>63</v>
      </c>
      <c r="AF442" s="433" t="s">
        <v>63</v>
      </c>
      <c r="AG442" s="361" t="s">
        <v>49</v>
      </c>
      <c r="AH442" s="361" t="s">
        <v>49</v>
      </c>
      <c r="AI442" s="361" t="s">
        <v>49</v>
      </c>
      <c r="AJ442" s="361" t="s">
        <v>49</v>
      </c>
      <c r="AK442" s="361" t="s">
        <v>63</v>
      </c>
      <c r="AL442" s="361" t="s">
        <v>63</v>
      </c>
      <c r="AM442" s="361" t="s">
        <v>63</v>
      </c>
      <c r="AN442" s="361" t="s">
        <v>63</v>
      </c>
      <c r="AO442" s="361" t="s">
        <v>63</v>
      </c>
      <c r="AP442" s="361" t="s">
        <v>63</v>
      </c>
      <c r="AQ442" s="361" t="s">
        <v>63</v>
      </c>
      <c r="AR442" s="361" t="s">
        <v>63</v>
      </c>
      <c r="AS442" s="361" t="s">
        <v>63</v>
      </c>
      <c r="AT442" s="361" t="s">
        <v>63</v>
      </c>
      <c r="AU442" s="361" t="s">
        <v>63</v>
      </c>
      <c r="AV442" s="361" t="s">
        <v>63</v>
      </c>
      <c r="AW442" s="361" t="s">
        <v>63</v>
      </c>
      <c r="AX442" s="361" t="str">
        <f t="shared" si="43"/>
        <v xml:space="preserve">SEX, AGE, RESIDENCE, WEALTH, </v>
      </c>
      <c r="AZ442" s="344" t="e">
        <f>INDEX('Standard Outcome Indicators'!$C$2:$C$900,MATCH(AY442,'Standard Outcome Indicators'!$B$2:$B$708,0))</f>
        <v>#N/A</v>
      </c>
      <c r="BA442" s="344" t="e">
        <f>INDEX('Standard Outcome Indicators'!$F$2:$F$900,MATCH(AY442,'Standard Outcome Indicators'!$B$2:$B$708,0))</f>
        <v>#N/A</v>
      </c>
      <c r="BB442" s="344" t="e">
        <f>INDEX('Standard Outcome Indicators'!$H$2:$H$900,MATCH(AY442,'Standard Outcome Indicators'!$B$2:$B$708,0))</f>
        <v>#N/A</v>
      </c>
      <c r="BC442" s="344" t="e">
        <f>INDEX('Standard Outcome Indicators'!$Q$2:$Q$900,MATCH(AY442,'Standard Outcome Indicators'!$B$2:$B$708,0))</f>
        <v>#N/A</v>
      </c>
      <c r="BD442" s="344" t="e">
        <f>INDEX('Standard Outcome Indicators'!$R$2:$R$900,MATCH(AY442,'Standard Outcome Indicators'!$B$2:$B$708,0))</f>
        <v>#N/A</v>
      </c>
      <c r="BE442" s="344" t="e">
        <f>INDEX('Standard Outcome Indicators'!$S$2:$S$900,MATCH(AY442,'Standard Outcome Indicators'!$B$2:$B$708,0))</f>
        <v>#N/A</v>
      </c>
      <c r="BF442" s="344" t="e">
        <f>INDEX('Standard Outcome Indicators'!$T$2:$T$900,MATCH(AY442,'Standard Outcome Indicators'!$B$2:$B$708,0))</f>
        <v>#N/A</v>
      </c>
      <c r="BG442" s="344" t="e">
        <f>INDEX('Standard Outcome Indicators'!$U$2:$U$900,MATCH(AY442,'Standard Outcome Indicators'!$B$2:$B$708,0))</f>
        <v>#N/A</v>
      </c>
    </row>
    <row r="443" spans="1:59" ht="213">
      <c r="A443" s="392" t="s">
        <v>2587</v>
      </c>
      <c r="B443" s="396" t="s">
        <v>2783</v>
      </c>
      <c r="C443" s="346" t="s">
        <v>3139</v>
      </c>
      <c r="D443" s="438" t="s">
        <v>3140</v>
      </c>
      <c r="E443" s="345" t="s">
        <v>3141</v>
      </c>
      <c r="F443" s="433"/>
      <c r="G443" s="433"/>
      <c r="H443" s="433"/>
      <c r="I443" s="478" t="e">
        <v>#N/A</v>
      </c>
      <c r="J443" s="478" t="e">
        <v>#N/A</v>
      </c>
      <c r="K443" s="478" t="e">
        <v>#N/A</v>
      </c>
      <c r="L443" s="478" t="e">
        <v>#N/A</v>
      </c>
      <c r="M443" s="478" t="e">
        <v>#N/A</v>
      </c>
      <c r="N443" s="478"/>
      <c r="O443" s="345"/>
      <c r="P443" s="345" t="str">
        <f t="shared" si="41"/>
        <v/>
      </c>
      <c r="R443" s="345"/>
      <c r="S443" s="433" t="str">
        <f t="shared" si="39"/>
        <v/>
      </c>
      <c r="T443" s="361" t="s">
        <v>16</v>
      </c>
      <c r="U443" s="361" t="s">
        <v>63</v>
      </c>
      <c r="V443" s="344" t="s">
        <v>2891</v>
      </c>
      <c r="W443" s="433" t="s">
        <v>63</v>
      </c>
      <c r="X443" s="433" t="s">
        <v>63</v>
      </c>
      <c r="Y443" s="361">
        <v>2021</v>
      </c>
      <c r="Z443" s="361" t="s">
        <v>2912</v>
      </c>
      <c r="AA443" s="345" t="s">
        <v>3142</v>
      </c>
      <c r="AB443" s="361" t="str">
        <f t="shared" si="42"/>
        <v>4.5.1</v>
      </c>
      <c r="AC443" s="433" t="s">
        <v>63</v>
      </c>
      <c r="AD443" s="433" t="s">
        <v>63</v>
      </c>
      <c r="AE443" s="433" t="s">
        <v>63</v>
      </c>
      <c r="AF443" s="433" t="s">
        <v>63</v>
      </c>
      <c r="AG443" s="361" t="s">
        <v>49</v>
      </c>
      <c r="AH443" s="361" t="s">
        <v>62</v>
      </c>
      <c r="AI443" s="361" t="s">
        <v>49</v>
      </c>
      <c r="AJ443" s="361" t="s">
        <v>49</v>
      </c>
      <c r="AK443" s="361" t="s">
        <v>63</v>
      </c>
      <c r="AL443" s="361" t="s">
        <v>63</v>
      </c>
      <c r="AM443" s="361" t="s">
        <v>63</v>
      </c>
      <c r="AN443" s="361" t="s">
        <v>63</v>
      </c>
      <c r="AO443" s="361" t="s">
        <v>63</v>
      </c>
      <c r="AP443" s="361" t="s">
        <v>63</v>
      </c>
      <c r="AQ443" s="361" t="s">
        <v>63</v>
      </c>
      <c r="AR443" s="361" t="s">
        <v>63</v>
      </c>
      <c r="AS443" s="361" t="s">
        <v>63</v>
      </c>
      <c r="AT443" s="361" t="s">
        <v>63</v>
      </c>
      <c r="AU443" s="361" t="s">
        <v>63</v>
      </c>
      <c r="AV443" s="361" t="s">
        <v>63</v>
      </c>
      <c r="AW443" s="361" t="s">
        <v>63</v>
      </c>
      <c r="AX443" s="361" t="str">
        <f t="shared" si="43"/>
        <v xml:space="preserve">SEX, AGE, RESIDENCE, WEALTH, </v>
      </c>
      <c r="AZ443" s="344" t="e">
        <f>INDEX('Standard Outcome Indicators'!$C$2:$C$900,MATCH(AY443,'Standard Outcome Indicators'!$B$2:$B$708,0))</f>
        <v>#N/A</v>
      </c>
      <c r="BA443" s="344" t="e">
        <f>INDEX('Standard Outcome Indicators'!$F$2:$F$900,MATCH(AY443,'Standard Outcome Indicators'!$B$2:$B$708,0))</f>
        <v>#N/A</v>
      </c>
      <c r="BB443" s="344" t="e">
        <f>INDEX('Standard Outcome Indicators'!$H$2:$H$900,MATCH(AY443,'Standard Outcome Indicators'!$B$2:$B$708,0))</f>
        <v>#N/A</v>
      </c>
      <c r="BC443" s="344" t="e">
        <f>INDEX('Standard Outcome Indicators'!$Q$2:$Q$900,MATCH(AY443,'Standard Outcome Indicators'!$B$2:$B$708,0))</f>
        <v>#N/A</v>
      </c>
      <c r="BD443" s="344" t="e">
        <f>INDEX('Standard Outcome Indicators'!$R$2:$R$900,MATCH(AY443,'Standard Outcome Indicators'!$B$2:$B$708,0))</f>
        <v>#N/A</v>
      </c>
      <c r="BE443" s="344" t="e">
        <f>INDEX('Standard Outcome Indicators'!$S$2:$S$900,MATCH(AY443,'Standard Outcome Indicators'!$B$2:$B$708,0))</f>
        <v>#N/A</v>
      </c>
      <c r="BF443" s="344" t="e">
        <f>INDEX('Standard Outcome Indicators'!$T$2:$T$900,MATCH(AY443,'Standard Outcome Indicators'!$B$2:$B$708,0))</f>
        <v>#N/A</v>
      </c>
      <c r="BG443" s="344" t="e">
        <f>INDEX('Standard Outcome Indicators'!$U$2:$U$900,MATCH(AY443,'Standard Outcome Indicators'!$B$2:$B$708,0))</f>
        <v>#N/A</v>
      </c>
    </row>
    <row r="444" spans="1:59" ht="259.5">
      <c r="A444" s="392" t="s">
        <v>2587</v>
      </c>
      <c r="B444" s="396" t="s">
        <v>2783</v>
      </c>
      <c r="C444" s="346" t="s">
        <v>3143</v>
      </c>
      <c r="D444" s="438" t="s">
        <v>3144</v>
      </c>
      <c r="E444" s="345" t="s">
        <v>3145</v>
      </c>
      <c r="F444" s="433"/>
      <c r="G444" s="433"/>
      <c r="H444" s="433"/>
      <c r="I444" s="478" t="e">
        <v>#N/A</v>
      </c>
      <c r="J444" s="478" t="e">
        <v>#N/A</v>
      </c>
      <c r="K444" s="478" t="e">
        <v>#N/A</v>
      </c>
      <c r="L444" s="478" t="e">
        <v>#N/A</v>
      </c>
      <c r="M444" s="478" t="e">
        <v>#N/A</v>
      </c>
      <c r="N444" s="478"/>
      <c r="O444" s="345"/>
      <c r="P444" s="345" t="str">
        <f t="shared" si="41"/>
        <v/>
      </c>
      <c r="R444" s="345"/>
      <c r="S444" s="433" t="str">
        <f t="shared" si="39"/>
        <v/>
      </c>
      <c r="T444" s="361" t="s">
        <v>16</v>
      </c>
      <c r="U444" s="361" t="s">
        <v>63</v>
      </c>
      <c r="V444" s="344" t="s">
        <v>2891</v>
      </c>
      <c r="W444" s="433" t="s">
        <v>63</v>
      </c>
      <c r="X444" s="433" t="s">
        <v>63</v>
      </c>
      <c r="Y444" s="361">
        <v>2022</v>
      </c>
      <c r="Z444" s="361" t="s">
        <v>1857</v>
      </c>
      <c r="AA444" s="345" t="s">
        <v>2872</v>
      </c>
      <c r="AB444" s="361" t="str">
        <f t="shared" si="42"/>
        <v>4.5.1</v>
      </c>
      <c r="AC444" s="433" t="s">
        <v>63</v>
      </c>
      <c r="AD444" s="433" t="s">
        <v>63</v>
      </c>
      <c r="AE444" s="433" t="s">
        <v>63</v>
      </c>
      <c r="AF444" s="433" t="s">
        <v>63</v>
      </c>
      <c r="AG444" s="361" t="s">
        <v>49</v>
      </c>
      <c r="AH444" s="361" t="s">
        <v>49</v>
      </c>
      <c r="AI444" s="361" t="s">
        <v>49</v>
      </c>
      <c r="AJ444" s="361" t="s">
        <v>49</v>
      </c>
      <c r="AK444" s="361" t="s">
        <v>63</v>
      </c>
      <c r="AL444" s="361" t="s">
        <v>63</v>
      </c>
      <c r="AM444" s="361" t="s">
        <v>63</v>
      </c>
      <c r="AN444" s="361" t="s">
        <v>63</v>
      </c>
      <c r="AO444" s="361" t="s">
        <v>63</v>
      </c>
      <c r="AP444" s="361" t="s">
        <v>63</v>
      </c>
      <c r="AQ444" s="361" t="s">
        <v>63</v>
      </c>
      <c r="AR444" s="361" t="s">
        <v>63</v>
      </c>
      <c r="AS444" s="361" t="s">
        <v>63</v>
      </c>
      <c r="AT444" s="361" t="s">
        <v>63</v>
      </c>
      <c r="AU444" s="361" t="s">
        <v>63</v>
      </c>
      <c r="AV444" s="361" t="s">
        <v>63</v>
      </c>
      <c r="AW444" s="361" t="s">
        <v>63</v>
      </c>
      <c r="AX444" s="361" t="str">
        <f t="shared" si="43"/>
        <v xml:space="preserve">SEX, AGE, RESIDENCE, WEALTH, </v>
      </c>
      <c r="AZ444" s="344" t="e">
        <f>INDEX('Standard Outcome Indicators'!$C$2:$C$900,MATCH(AY444,'Standard Outcome Indicators'!$B$2:$B$708,0))</f>
        <v>#N/A</v>
      </c>
      <c r="BA444" s="344" t="e">
        <f>INDEX('Standard Outcome Indicators'!$F$2:$F$900,MATCH(AY444,'Standard Outcome Indicators'!$B$2:$B$708,0))</f>
        <v>#N/A</v>
      </c>
      <c r="BB444" s="344" t="e">
        <f>INDEX('Standard Outcome Indicators'!$H$2:$H$900,MATCH(AY444,'Standard Outcome Indicators'!$B$2:$B$708,0))</f>
        <v>#N/A</v>
      </c>
      <c r="BC444" s="344" t="e">
        <f>INDEX('Standard Outcome Indicators'!$Q$2:$Q$900,MATCH(AY444,'Standard Outcome Indicators'!$B$2:$B$708,0))</f>
        <v>#N/A</v>
      </c>
      <c r="BD444" s="344" t="e">
        <f>INDEX('Standard Outcome Indicators'!$R$2:$R$900,MATCH(AY444,'Standard Outcome Indicators'!$B$2:$B$708,0))</f>
        <v>#N/A</v>
      </c>
      <c r="BE444" s="344" t="e">
        <f>INDEX('Standard Outcome Indicators'!$S$2:$S$900,MATCH(AY444,'Standard Outcome Indicators'!$B$2:$B$708,0))</f>
        <v>#N/A</v>
      </c>
      <c r="BF444" s="344" t="e">
        <f>INDEX('Standard Outcome Indicators'!$T$2:$T$900,MATCH(AY444,'Standard Outcome Indicators'!$B$2:$B$708,0))</f>
        <v>#N/A</v>
      </c>
      <c r="BG444" s="344" t="e">
        <f>INDEX('Standard Outcome Indicators'!$U$2:$U$900,MATCH(AY444,'Standard Outcome Indicators'!$B$2:$B$708,0))</f>
        <v>#N/A</v>
      </c>
    </row>
    <row r="445" spans="1:59" ht="106.5">
      <c r="A445" s="392" t="s">
        <v>2587</v>
      </c>
      <c r="B445" s="396" t="s">
        <v>2783</v>
      </c>
      <c r="C445" s="346" t="s">
        <v>3146</v>
      </c>
      <c r="D445" s="438" t="s">
        <v>3147</v>
      </c>
      <c r="E445" s="345" t="s">
        <v>3148</v>
      </c>
      <c r="F445" s="433"/>
      <c r="G445" s="433"/>
      <c r="H445" s="433"/>
      <c r="I445" s="478" t="e">
        <v>#N/A</v>
      </c>
      <c r="J445" s="478" t="e">
        <v>#N/A</v>
      </c>
      <c r="K445" s="478" t="e">
        <v>#N/A</v>
      </c>
      <c r="L445" s="478" t="e">
        <v>#N/A</v>
      </c>
      <c r="M445" s="478" t="e">
        <v>#N/A</v>
      </c>
      <c r="N445" s="478"/>
      <c r="O445" s="345"/>
      <c r="P445" s="345" t="str">
        <f t="shared" si="41"/>
        <v/>
      </c>
      <c r="R445" s="345"/>
      <c r="S445" s="433" t="str">
        <f t="shared" si="39"/>
        <v/>
      </c>
      <c r="T445" s="361" t="s">
        <v>16</v>
      </c>
      <c r="U445" s="361" t="s">
        <v>63</v>
      </c>
      <c r="V445" s="344" t="s">
        <v>2891</v>
      </c>
      <c r="W445" s="433" t="s">
        <v>63</v>
      </c>
      <c r="X445" s="433" t="s">
        <v>63</v>
      </c>
      <c r="Y445" s="361">
        <v>2022</v>
      </c>
      <c r="Z445" s="361" t="s">
        <v>2491</v>
      </c>
      <c r="AA445" s="345" t="s">
        <v>3149</v>
      </c>
      <c r="AB445" s="361" t="str">
        <f t="shared" si="42"/>
        <v>4.5.1</v>
      </c>
      <c r="AC445" s="433" t="s">
        <v>63</v>
      </c>
      <c r="AD445" s="433" t="s">
        <v>63</v>
      </c>
      <c r="AE445" s="433" t="s">
        <v>63</v>
      </c>
      <c r="AF445" s="433" t="s">
        <v>63</v>
      </c>
      <c r="AG445" s="361" t="s">
        <v>49</v>
      </c>
      <c r="AH445" s="361" t="s">
        <v>49</v>
      </c>
      <c r="AI445" s="361" t="s">
        <v>49</v>
      </c>
      <c r="AJ445" s="361" t="s">
        <v>49</v>
      </c>
      <c r="AK445" s="361" t="s">
        <v>63</v>
      </c>
      <c r="AL445" s="361" t="s">
        <v>63</v>
      </c>
      <c r="AM445" s="361" t="s">
        <v>63</v>
      </c>
      <c r="AN445" s="361" t="s">
        <v>63</v>
      </c>
      <c r="AO445" s="361" t="s">
        <v>63</v>
      </c>
      <c r="AP445" s="361" t="s">
        <v>63</v>
      </c>
      <c r="AQ445" s="361" t="s">
        <v>63</v>
      </c>
      <c r="AR445" s="361" t="s">
        <v>63</v>
      </c>
      <c r="AS445" s="361" t="s">
        <v>63</v>
      </c>
      <c r="AT445" s="361" t="s">
        <v>63</v>
      </c>
      <c r="AU445" s="361" t="s">
        <v>63</v>
      </c>
      <c r="AV445" s="361" t="s">
        <v>63</v>
      </c>
      <c r="AW445" s="361" t="s">
        <v>63</v>
      </c>
      <c r="AX445" s="361" t="str">
        <f t="shared" si="43"/>
        <v xml:space="preserve">SEX, AGE, RESIDENCE, WEALTH, </v>
      </c>
      <c r="AZ445" s="344" t="e">
        <f>INDEX('Standard Outcome Indicators'!$C$2:$C$900,MATCH(AY445,'Standard Outcome Indicators'!$B$2:$B$708,0))</f>
        <v>#N/A</v>
      </c>
      <c r="BA445" s="344" t="e">
        <f>INDEX('Standard Outcome Indicators'!$F$2:$F$900,MATCH(AY445,'Standard Outcome Indicators'!$B$2:$B$708,0))</f>
        <v>#N/A</v>
      </c>
      <c r="BB445" s="344" t="e">
        <f>INDEX('Standard Outcome Indicators'!$H$2:$H$900,MATCH(AY445,'Standard Outcome Indicators'!$B$2:$B$708,0))</f>
        <v>#N/A</v>
      </c>
      <c r="BC445" s="344" t="e">
        <f>INDEX('Standard Outcome Indicators'!$Q$2:$Q$900,MATCH(AY445,'Standard Outcome Indicators'!$B$2:$B$708,0))</f>
        <v>#N/A</v>
      </c>
      <c r="BD445" s="344" t="e">
        <f>INDEX('Standard Outcome Indicators'!$R$2:$R$900,MATCH(AY445,'Standard Outcome Indicators'!$B$2:$B$708,0))</f>
        <v>#N/A</v>
      </c>
      <c r="BE445" s="344" t="e">
        <f>INDEX('Standard Outcome Indicators'!$S$2:$S$900,MATCH(AY445,'Standard Outcome Indicators'!$B$2:$B$708,0))</f>
        <v>#N/A</v>
      </c>
      <c r="BF445" s="344" t="e">
        <f>INDEX('Standard Outcome Indicators'!$T$2:$T$900,MATCH(AY445,'Standard Outcome Indicators'!$B$2:$B$708,0))</f>
        <v>#N/A</v>
      </c>
      <c r="BG445" s="344" t="e">
        <f>INDEX('Standard Outcome Indicators'!$U$2:$U$900,MATCH(AY445,'Standard Outcome Indicators'!$B$2:$B$708,0))</f>
        <v>#N/A</v>
      </c>
    </row>
    <row r="446" spans="1:59" ht="121.5">
      <c r="A446" s="392" t="s">
        <v>2587</v>
      </c>
      <c r="B446" s="396" t="s">
        <v>2783</v>
      </c>
      <c r="C446" s="346" t="s">
        <v>3150</v>
      </c>
      <c r="D446" s="438" t="s">
        <v>3151</v>
      </c>
      <c r="E446" s="345" t="s">
        <v>3152</v>
      </c>
      <c r="F446" s="433"/>
      <c r="G446" s="433"/>
      <c r="H446" s="433"/>
      <c r="I446" s="478" t="e">
        <v>#N/A</v>
      </c>
      <c r="J446" s="478" t="e">
        <v>#N/A</v>
      </c>
      <c r="K446" s="478" t="e">
        <v>#N/A</v>
      </c>
      <c r="L446" s="478" t="e">
        <v>#N/A</v>
      </c>
      <c r="M446" s="478" t="e">
        <v>#N/A</v>
      </c>
      <c r="N446" s="478"/>
      <c r="O446" s="345"/>
      <c r="P446" s="345" t="str">
        <f t="shared" si="41"/>
        <v/>
      </c>
      <c r="R446" s="345"/>
      <c r="S446" s="433" t="str">
        <f t="shared" si="39"/>
        <v/>
      </c>
      <c r="T446" s="361" t="s">
        <v>16</v>
      </c>
      <c r="U446" s="361" t="s">
        <v>63</v>
      </c>
      <c r="V446" s="344" t="s">
        <v>2891</v>
      </c>
      <c r="W446" s="433" t="s">
        <v>63</v>
      </c>
      <c r="X446" s="433" t="s">
        <v>63</v>
      </c>
      <c r="Y446" s="361">
        <v>2022</v>
      </c>
      <c r="Z446" s="361">
        <v>40</v>
      </c>
      <c r="AA446" s="345" t="s">
        <v>3153</v>
      </c>
      <c r="AB446" s="361" t="str">
        <f t="shared" si="42"/>
        <v>4.5.1</v>
      </c>
      <c r="AC446" s="433" t="s">
        <v>63</v>
      </c>
      <c r="AD446" s="433" t="s">
        <v>63</v>
      </c>
      <c r="AE446" s="433" t="s">
        <v>63</v>
      </c>
      <c r="AF446" s="433" t="s">
        <v>63</v>
      </c>
      <c r="AG446" s="361" t="s">
        <v>49</v>
      </c>
      <c r="AH446" s="361" t="s">
        <v>49</v>
      </c>
      <c r="AI446" s="361" t="s">
        <v>49</v>
      </c>
      <c r="AJ446" s="361" t="s">
        <v>49</v>
      </c>
      <c r="AK446" s="361" t="s">
        <v>63</v>
      </c>
      <c r="AL446" s="361" t="s">
        <v>63</v>
      </c>
      <c r="AM446" s="361" t="s">
        <v>63</v>
      </c>
      <c r="AN446" s="361" t="s">
        <v>63</v>
      </c>
      <c r="AO446" s="361" t="s">
        <v>63</v>
      </c>
      <c r="AP446" s="361" t="s">
        <v>63</v>
      </c>
      <c r="AQ446" s="361" t="s">
        <v>63</v>
      </c>
      <c r="AR446" s="361" t="s">
        <v>63</v>
      </c>
      <c r="AS446" s="361" t="s">
        <v>63</v>
      </c>
      <c r="AT446" s="361" t="s">
        <v>63</v>
      </c>
      <c r="AU446" s="361" t="s">
        <v>63</v>
      </c>
      <c r="AV446" s="361" t="s">
        <v>63</v>
      </c>
      <c r="AW446" s="361" t="s">
        <v>63</v>
      </c>
      <c r="AX446" s="361" t="str">
        <f t="shared" si="43"/>
        <v xml:space="preserve">SEX, AGE, RESIDENCE, WEALTH, </v>
      </c>
      <c r="AZ446" s="344" t="e">
        <f>INDEX('Standard Outcome Indicators'!$C$2:$C$900,MATCH(AY446,'Standard Outcome Indicators'!$B$2:$B$708,0))</f>
        <v>#N/A</v>
      </c>
      <c r="BA446" s="344" t="e">
        <f>INDEX('Standard Outcome Indicators'!$F$2:$F$900,MATCH(AY446,'Standard Outcome Indicators'!$B$2:$B$708,0))</f>
        <v>#N/A</v>
      </c>
      <c r="BB446" s="344" t="e">
        <f>INDEX('Standard Outcome Indicators'!$H$2:$H$900,MATCH(AY446,'Standard Outcome Indicators'!$B$2:$B$708,0))</f>
        <v>#N/A</v>
      </c>
      <c r="BC446" s="344" t="e">
        <f>INDEX('Standard Outcome Indicators'!$Q$2:$Q$900,MATCH(AY446,'Standard Outcome Indicators'!$B$2:$B$708,0))</f>
        <v>#N/A</v>
      </c>
      <c r="BD446" s="344" t="e">
        <f>INDEX('Standard Outcome Indicators'!$R$2:$R$900,MATCH(AY446,'Standard Outcome Indicators'!$B$2:$B$708,0))</f>
        <v>#N/A</v>
      </c>
      <c r="BE446" s="344" t="e">
        <f>INDEX('Standard Outcome Indicators'!$S$2:$S$900,MATCH(AY446,'Standard Outcome Indicators'!$B$2:$B$708,0))</f>
        <v>#N/A</v>
      </c>
      <c r="BF446" s="344" t="e">
        <f>INDEX('Standard Outcome Indicators'!$T$2:$T$900,MATCH(AY446,'Standard Outcome Indicators'!$B$2:$B$708,0))</f>
        <v>#N/A</v>
      </c>
      <c r="BG446" s="344" t="e">
        <f>INDEX('Standard Outcome Indicators'!$U$2:$U$900,MATCH(AY446,'Standard Outcome Indicators'!$B$2:$B$708,0))</f>
        <v>#N/A</v>
      </c>
    </row>
    <row r="447" spans="1:59" ht="91.5">
      <c r="A447" s="392" t="s">
        <v>2587</v>
      </c>
      <c r="B447" s="396" t="s">
        <v>2783</v>
      </c>
      <c r="C447" s="346" t="s">
        <v>3154</v>
      </c>
      <c r="D447" s="438" t="s">
        <v>3155</v>
      </c>
      <c r="E447" s="345" t="s">
        <v>3156</v>
      </c>
      <c r="F447" s="433"/>
      <c r="G447" s="433"/>
      <c r="H447" s="433"/>
      <c r="I447" s="478" t="e">
        <v>#N/A</v>
      </c>
      <c r="J447" s="478" t="e">
        <v>#N/A</v>
      </c>
      <c r="K447" s="478" t="e">
        <v>#N/A</v>
      </c>
      <c r="L447" s="478" t="e">
        <v>#N/A</v>
      </c>
      <c r="M447" s="478" t="e">
        <v>#N/A</v>
      </c>
      <c r="N447" s="478"/>
      <c r="O447" s="345"/>
      <c r="P447" s="345" t="str">
        <f t="shared" si="41"/>
        <v/>
      </c>
      <c r="R447" s="345"/>
      <c r="S447" s="433" t="str">
        <f t="shared" si="39"/>
        <v/>
      </c>
      <c r="T447" s="361" t="s">
        <v>16</v>
      </c>
      <c r="U447" s="361" t="s">
        <v>63</v>
      </c>
      <c r="V447" s="344" t="s">
        <v>2891</v>
      </c>
      <c r="W447" s="433" t="s">
        <v>63</v>
      </c>
      <c r="X447" s="433" t="s">
        <v>63</v>
      </c>
      <c r="Y447" s="361">
        <v>2022</v>
      </c>
      <c r="Z447" s="361" t="s">
        <v>2816</v>
      </c>
      <c r="AA447" s="345" t="s">
        <v>3157</v>
      </c>
      <c r="AB447" s="361" t="str">
        <f t="shared" si="42"/>
        <v>4.5.1</v>
      </c>
      <c r="AC447" s="433" t="s">
        <v>63</v>
      </c>
      <c r="AD447" s="433" t="s">
        <v>63</v>
      </c>
      <c r="AE447" s="433" t="s">
        <v>63</v>
      </c>
      <c r="AF447" s="433" t="s">
        <v>63</v>
      </c>
      <c r="AG447" s="361" t="s">
        <v>49</v>
      </c>
      <c r="AH447" s="361" t="s">
        <v>49</v>
      </c>
      <c r="AI447" s="361" t="s">
        <v>49</v>
      </c>
      <c r="AJ447" s="361" t="s">
        <v>49</v>
      </c>
      <c r="AK447" s="361" t="s">
        <v>63</v>
      </c>
      <c r="AL447" s="361" t="s">
        <v>63</v>
      </c>
      <c r="AM447" s="361" t="s">
        <v>63</v>
      </c>
      <c r="AN447" s="361" t="s">
        <v>63</v>
      </c>
      <c r="AO447" s="361" t="s">
        <v>63</v>
      </c>
      <c r="AP447" s="361" t="s">
        <v>63</v>
      </c>
      <c r="AQ447" s="361" t="s">
        <v>63</v>
      </c>
      <c r="AR447" s="361" t="s">
        <v>63</v>
      </c>
      <c r="AS447" s="361" t="s">
        <v>63</v>
      </c>
      <c r="AT447" s="361" t="s">
        <v>63</v>
      </c>
      <c r="AU447" s="361" t="s">
        <v>63</v>
      </c>
      <c r="AV447" s="361" t="s">
        <v>63</v>
      </c>
      <c r="AW447" s="361" t="s">
        <v>63</v>
      </c>
      <c r="AX447" s="361" t="str">
        <f t="shared" si="43"/>
        <v xml:space="preserve">SEX, AGE, RESIDENCE, WEALTH, </v>
      </c>
      <c r="AZ447" s="344" t="e">
        <f>INDEX('Standard Outcome Indicators'!$C$2:$C$900,MATCH(AY447,'Standard Outcome Indicators'!$B$2:$B$708,0))</f>
        <v>#N/A</v>
      </c>
      <c r="BA447" s="344" t="e">
        <f>INDEX('Standard Outcome Indicators'!$F$2:$F$900,MATCH(AY447,'Standard Outcome Indicators'!$B$2:$B$708,0))</f>
        <v>#N/A</v>
      </c>
      <c r="BB447" s="344" t="e">
        <f>INDEX('Standard Outcome Indicators'!$H$2:$H$900,MATCH(AY447,'Standard Outcome Indicators'!$B$2:$B$708,0))</f>
        <v>#N/A</v>
      </c>
      <c r="BC447" s="344" t="e">
        <f>INDEX('Standard Outcome Indicators'!$Q$2:$Q$900,MATCH(AY447,'Standard Outcome Indicators'!$B$2:$B$708,0))</f>
        <v>#N/A</v>
      </c>
      <c r="BD447" s="344" t="e">
        <f>INDEX('Standard Outcome Indicators'!$R$2:$R$900,MATCH(AY447,'Standard Outcome Indicators'!$B$2:$B$708,0))</f>
        <v>#N/A</v>
      </c>
      <c r="BE447" s="344" t="e">
        <f>INDEX('Standard Outcome Indicators'!$S$2:$S$900,MATCH(AY447,'Standard Outcome Indicators'!$B$2:$B$708,0))</f>
        <v>#N/A</v>
      </c>
      <c r="BF447" s="344" t="e">
        <f>INDEX('Standard Outcome Indicators'!$T$2:$T$900,MATCH(AY447,'Standard Outcome Indicators'!$B$2:$B$708,0))</f>
        <v>#N/A</v>
      </c>
      <c r="BG447" s="344" t="e">
        <f>INDEX('Standard Outcome Indicators'!$U$2:$U$900,MATCH(AY447,'Standard Outcome Indicators'!$B$2:$B$708,0))</f>
        <v>#N/A</v>
      </c>
    </row>
    <row r="448" spans="1:59" ht="76.5">
      <c r="A448" s="392" t="s">
        <v>2587</v>
      </c>
      <c r="B448" s="396" t="s">
        <v>2783</v>
      </c>
      <c r="C448" s="346" t="s">
        <v>3158</v>
      </c>
      <c r="D448" s="438" t="s">
        <v>3159</v>
      </c>
      <c r="E448" s="345" t="s">
        <v>3160</v>
      </c>
      <c r="F448" s="433"/>
      <c r="G448" s="433"/>
      <c r="H448" s="433"/>
      <c r="I448" s="478" t="e">
        <v>#N/A</v>
      </c>
      <c r="J448" s="478" t="e">
        <v>#N/A</v>
      </c>
      <c r="K448" s="478" t="e">
        <v>#N/A</v>
      </c>
      <c r="L448" s="478" t="e">
        <v>#N/A</v>
      </c>
      <c r="M448" s="478" t="e">
        <v>#N/A</v>
      </c>
      <c r="N448" s="478"/>
      <c r="O448" s="345"/>
      <c r="P448" s="345" t="str">
        <f t="shared" si="41"/>
        <v/>
      </c>
      <c r="R448" s="345"/>
      <c r="S448" s="433" t="str">
        <f t="shared" si="39"/>
        <v/>
      </c>
      <c r="T448" s="361" t="s">
        <v>16</v>
      </c>
      <c r="U448" s="361" t="s">
        <v>63</v>
      </c>
      <c r="V448" s="344" t="s">
        <v>2891</v>
      </c>
      <c r="W448" s="433" t="s">
        <v>63</v>
      </c>
      <c r="X448" s="433" t="s">
        <v>63</v>
      </c>
      <c r="Y448" s="361">
        <v>2022</v>
      </c>
      <c r="Z448" s="361" t="s">
        <v>2391</v>
      </c>
      <c r="AA448" s="345" t="s">
        <v>3161</v>
      </c>
      <c r="AB448" s="361" t="str">
        <f t="shared" si="42"/>
        <v>4.5.1</v>
      </c>
      <c r="AC448" s="433" t="s">
        <v>63</v>
      </c>
      <c r="AD448" s="433" t="s">
        <v>63</v>
      </c>
      <c r="AE448" s="433" t="s">
        <v>63</v>
      </c>
      <c r="AF448" s="433" t="s">
        <v>63</v>
      </c>
      <c r="AG448" s="361" t="s">
        <v>49</v>
      </c>
      <c r="AH448" s="361" t="s">
        <v>49</v>
      </c>
      <c r="AI448" s="361" t="s">
        <v>49</v>
      </c>
      <c r="AJ448" s="361" t="s">
        <v>49</v>
      </c>
      <c r="AK448" s="361" t="s">
        <v>63</v>
      </c>
      <c r="AL448" s="361" t="s">
        <v>63</v>
      </c>
      <c r="AM448" s="361" t="s">
        <v>63</v>
      </c>
      <c r="AN448" s="361" t="s">
        <v>63</v>
      </c>
      <c r="AO448" s="361" t="s">
        <v>63</v>
      </c>
      <c r="AP448" s="361" t="s">
        <v>63</v>
      </c>
      <c r="AQ448" s="361" t="s">
        <v>63</v>
      </c>
      <c r="AR448" s="361" t="s">
        <v>63</v>
      </c>
      <c r="AS448" s="361" t="s">
        <v>63</v>
      </c>
      <c r="AT448" s="361" t="s">
        <v>63</v>
      </c>
      <c r="AU448" s="361" t="s">
        <v>63</v>
      </c>
      <c r="AV448" s="361" t="s">
        <v>63</v>
      </c>
      <c r="AW448" s="361" t="s">
        <v>63</v>
      </c>
      <c r="AX448" s="361" t="str">
        <f t="shared" si="43"/>
        <v xml:space="preserve">SEX, AGE, RESIDENCE, WEALTH, </v>
      </c>
      <c r="AZ448" s="344" t="e">
        <f>INDEX('Standard Outcome Indicators'!$C$2:$C$900,MATCH(AY448,'Standard Outcome Indicators'!$B$2:$B$708,0))</f>
        <v>#N/A</v>
      </c>
      <c r="BA448" s="344" t="e">
        <f>INDEX('Standard Outcome Indicators'!$F$2:$F$900,MATCH(AY448,'Standard Outcome Indicators'!$B$2:$B$708,0))</f>
        <v>#N/A</v>
      </c>
      <c r="BB448" s="344" t="e">
        <f>INDEX('Standard Outcome Indicators'!$H$2:$H$900,MATCH(AY448,'Standard Outcome Indicators'!$B$2:$B$708,0))</f>
        <v>#N/A</v>
      </c>
      <c r="BC448" s="344" t="e">
        <f>INDEX('Standard Outcome Indicators'!$Q$2:$Q$900,MATCH(AY448,'Standard Outcome Indicators'!$B$2:$B$708,0))</f>
        <v>#N/A</v>
      </c>
      <c r="BD448" s="344" t="e">
        <f>INDEX('Standard Outcome Indicators'!$R$2:$R$900,MATCH(AY448,'Standard Outcome Indicators'!$B$2:$B$708,0))</f>
        <v>#N/A</v>
      </c>
      <c r="BE448" s="344" t="e">
        <f>INDEX('Standard Outcome Indicators'!$S$2:$S$900,MATCH(AY448,'Standard Outcome Indicators'!$B$2:$B$708,0))</f>
        <v>#N/A</v>
      </c>
      <c r="BF448" s="344" t="e">
        <f>INDEX('Standard Outcome Indicators'!$T$2:$T$900,MATCH(AY448,'Standard Outcome Indicators'!$B$2:$B$708,0))</f>
        <v>#N/A</v>
      </c>
      <c r="BG448" s="344" t="e">
        <f>INDEX('Standard Outcome Indicators'!$U$2:$U$900,MATCH(AY448,'Standard Outcome Indicators'!$B$2:$B$708,0))</f>
        <v>#N/A</v>
      </c>
    </row>
    <row r="449" spans="1:59" ht="121.5">
      <c r="A449" s="392" t="s">
        <v>2587</v>
      </c>
      <c r="B449" s="396" t="s">
        <v>2783</v>
      </c>
      <c r="C449" s="346" t="s">
        <v>3162</v>
      </c>
      <c r="D449" s="438" t="s">
        <v>3163</v>
      </c>
      <c r="E449" s="345" t="s">
        <v>3164</v>
      </c>
      <c r="F449" s="433"/>
      <c r="G449" s="433"/>
      <c r="H449" s="433"/>
      <c r="I449" s="478" t="e">
        <v>#N/A</v>
      </c>
      <c r="J449" s="478" t="e">
        <v>#N/A</v>
      </c>
      <c r="K449" s="478" t="e">
        <v>#N/A</v>
      </c>
      <c r="L449" s="478" t="e">
        <v>#N/A</v>
      </c>
      <c r="M449" s="478" t="e">
        <v>#N/A</v>
      </c>
      <c r="N449" s="478"/>
      <c r="O449" s="345"/>
      <c r="P449" s="345" t="str">
        <f t="shared" si="41"/>
        <v/>
      </c>
      <c r="R449" s="345"/>
      <c r="S449" s="433" t="str">
        <f t="shared" si="39"/>
        <v/>
      </c>
      <c r="T449" s="361" t="s">
        <v>16</v>
      </c>
      <c r="U449" s="361" t="s">
        <v>63</v>
      </c>
      <c r="V449" s="344" t="s">
        <v>2891</v>
      </c>
      <c r="W449" s="433" t="s">
        <v>63</v>
      </c>
      <c r="X449" s="433" t="s">
        <v>63</v>
      </c>
      <c r="Y449" s="361">
        <v>2006</v>
      </c>
      <c r="Z449" s="361" t="s">
        <v>2249</v>
      </c>
      <c r="AA449" s="345" t="s">
        <v>3165</v>
      </c>
      <c r="AB449" s="361" t="str">
        <f t="shared" si="42"/>
        <v>4.5.1</v>
      </c>
      <c r="AC449" s="433" t="s">
        <v>63</v>
      </c>
      <c r="AD449" s="433" t="s">
        <v>63</v>
      </c>
      <c r="AE449" s="433" t="s">
        <v>63</v>
      </c>
      <c r="AF449" s="433" t="s">
        <v>63</v>
      </c>
      <c r="AG449" s="361" t="s">
        <v>49</v>
      </c>
      <c r="AH449" s="361" t="s">
        <v>49</v>
      </c>
      <c r="AI449" s="361" t="s">
        <v>49</v>
      </c>
      <c r="AJ449" s="361" t="s">
        <v>49</v>
      </c>
      <c r="AK449" s="361" t="s">
        <v>63</v>
      </c>
      <c r="AL449" s="361" t="s">
        <v>63</v>
      </c>
      <c r="AM449" s="361" t="s">
        <v>63</v>
      </c>
      <c r="AN449" s="361" t="s">
        <v>63</v>
      </c>
      <c r="AO449" s="361" t="s">
        <v>63</v>
      </c>
      <c r="AP449" s="361" t="s">
        <v>63</v>
      </c>
      <c r="AQ449" s="361" t="s">
        <v>63</v>
      </c>
      <c r="AR449" s="361" t="s">
        <v>63</v>
      </c>
      <c r="AS449" s="361" t="s">
        <v>63</v>
      </c>
      <c r="AT449" s="361" t="s">
        <v>63</v>
      </c>
      <c r="AU449" s="361" t="s">
        <v>63</v>
      </c>
      <c r="AV449" s="361" t="s">
        <v>63</v>
      </c>
      <c r="AW449" s="361" t="s">
        <v>63</v>
      </c>
      <c r="AX449" s="361" t="str">
        <f t="shared" si="43"/>
        <v xml:space="preserve">SEX, AGE, RESIDENCE, WEALTH, </v>
      </c>
      <c r="AZ449" s="344" t="e">
        <f>INDEX('Standard Outcome Indicators'!$C$2:$C$900,MATCH(AY449,'Standard Outcome Indicators'!$B$2:$B$708,0))</f>
        <v>#N/A</v>
      </c>
      <c r="BA449" s="344" t="e">
        <f>INDEX('Standard Outcome Indicators'!$F$2:$F$900,MATCH(AY449,'Standard Outcome Indicators'!$B$2:$B$708,0))</f>
        <v>#N/A</v>
      </c>
      <c r="BB449" s="344" t="e">
        <f>INDEX('Standard Outcome Indicators'!$H$2:$H$900,MATCH(AY449,'Standard Outcome Indicators'!$B$2:$B$708,0))</f>
        <v>#N/A</v>
      </c>
      <c r="BC449" s="344" t="e">
        <f>INDEX('Standard Outcome Indicators'!$Q$2:$Q$900,MATCH(AY449,'Standard Outcome Indicators'!$B$2:$B$708,0))</f>
        <v>#N/A</v>
      </c>
      <c r="BD449" s="344" t="e">
        <f>INDEX('Standard Outcome Indicators'!$R$2:$R$900,MATCH(AY449,'Standard Outcome Indicators'!$B$2:$B$708,0))</f>
        <v>#N/A</v>
      </c>
      <c r="BE449" s="344" t="e">
        <f>INDEX('Standard Outcome Indicators'!$S$2:$S$900,MATCH(AY449,'Standard Outcome Indicators'!$B$2:$B$708,0))</f>
        <v>#N/A</v>
      </c>
      <c r="BF449" s="344" t="e">
        <f>INDEX('Standard Outcome Indicators'!$T$2:$T$900,MATCH(AY449,'Standard Outcome Indicators'!$B$2:$B$708,0))</f>
        <v>#N/A</v>
      </c>
      <c r="BG449" s="344" t="e">
        <f>INDEX('Standard Outcome Indicators'!$U$2:$U$900,MATCH(AY449,'Standard Outcome Indicators'!$B$2:$B$708,0))</f>
        <v>#N/A</v>
      </c>
    </row>
    <row r="450" spans="1:59" ht="229.5">
      <c r="A450" s="392" t="s">
        <v>2587</v>
      </c>
      <c r="B450" s="396" t="s">
        <v>2783</v>
      </c>
      <c r="C450" s="346" t="s">
        <v>3166</v>
      </c>
      <c r="D450" s="438" t="s">
        <v>3167</v>
      </c>
      <c r="E450" s="345" t="s">
        <v>3168</v>
      </c>
      <c r="F450" s="433"/>
      <c r="G450" s="433"/>
      <c r="H450" s="433"/>
      <c r="I450" s="478" t="e">
        <v>#N/A</v>
      </c>
      <c r="J450" s="478" t="e">
        <v>#N/A</v>
      </c>
      <c r="K450" s="478" t="e">
        <v>#N/A</v>
      </c>
      <c r="L450" s="478" t="e">
        <v>#N/A</v>
      </c>
      <c r="M450" s="478" t="e">
        <v>#N/A</v>
      </c>
      <c r="N450" s="478"/>
      <c r="O450" s="345"/>
      <c r="P450" s="345" t="str">
        <f t="shared" si="41"/>
        <v/>
      </c>
      <c r="R450" s="345"/>
      <c r="S450" s="433" t="str">
        <f t="shared" si="39"/>
        <v/>
      </c>
      <c r="T450" s="361" t="s">
        <v>16</v>
      </c>
      <c r="U450" s="361" t="s">
        <v>63</v>
      </c>
      <c r="V450" s="344" t="s">
        <v>2891</v>
      </c>
      <c r="W450" s="433" t="s">
        <v>63</v>
      </c>
      <c r="X450" s="433" t="s">
        <v>63</v>
      </c>
      <c r="Y450" s="361">
        <v>2018</v>
      </c>
      <c r="Z450" s="361">
        <v>80</v>
      </c>
      <c r="AA450" s="345" t="s">
        <v>3169</v>
      </c>
      <c r="AB450" s="361" t="str">
        <f t="shared" si="42"/>
        <v>4.5.1</v>
      </c>
      <c r="AC450" s="433" t="s">
        <v>63</v>
      </c>
      <c r="AD450" s="433" t="s">
        <v>63</v>
      </c>
      <c r="AE450" s="433" t="s">
        <v>63</v>
      </c>
      <c r="AF450" s="433" t="s">
        <v>63</v>
      </c>
      <c r="AG450" s="361" t="s">
        <v>49</v>
      </c>
      <c r="AH450" s="361" t="s">
        <v>49</v>
      </c>
      <c r="AI450" s="361" t="s">
        <v>49</v>
      </c>
      <c r="AJ450" s="361" t="s">
        <v>49</v>
      </c>
      <c r="AK450" s="361" t="s">
        <v>63</v>
      </c>
      <c r="AL450" s="361" t="s">
        <v>63</v>
      </c>
      <c r="AM450" s="361" t="s">
        <v>63</v>
      </c>
      <c r="AN450" s="361" t="s">
        <v>63</v>
      </c>
      <c r="AO450" s="361" t="s">
        <v>63</v>
      </c>
      <c r="AP450" s="361" t="s">
        <v>63</v>
      </c>
      <c r="AQ450" s="361" t="s">
        <v>63</v>
      </c>
      <c r="AR450" s="361" t="s">
        <v>63</v>
      </c>
      <c r="AS450" s="361" t="s">
        <v>63</v>
      </c>
      <c r="AT450" s="361" t="s">
        <v>63</v>
      </c>
      <c r="AU450" s="361" t="s">
        <v>63</v>
      </c>
      <c r="AV450" s="361" t="s">
        <v>63</v>
      </c>
      <c r="AW450" s="361" t="s">
        <v>63</v>
      </c>
      <c r="AX450" s="361" t="str">
        <f t="shared" si="43"/>
        <v xml:space="preserve">SEX, AGE, RESIDENCE, WEALTH, </v>
      </c>
      <c r="AZ450" s="344" t="e">
        <f>INDEX('Standard Outcome Indicators'!$C$2:$C$900,MATCH(AY450,'Standard Outcome Indicators'!$B$2:$B$708,0))</f>
        <v>#N/A</v>
      </c>
      <c r="BA450" s="344" t="e">
        <f>INDEX('Standard Outcome Indicators'!$F$2:$F$900,MATCH(AY450,'Standard Outcome Indicators'!$B$2:$B$708,0))</f>
        <v>#N/A</v>
      </c>
      <c r="BB450" s="344" t="e">
        <f>INDEX('Standard Outcome Indicators'!$H$2:$H$900,MATCH(AY450,'Standard Outcome Indicators'!$B$2:$B$708,0))</f>
        <v>#N/A</v>
      </c>
      <c r="BC450" s="344" t="e">
        <f>INDEX('Standard Outcome Indicators'!$Q$2:$Q$900,MATCH(AY450,'Standard Outcome Indicators'!$B$2:$B$708,0))</f>
        <v>#N/A</v>
      </c>
      <c r="BD450" s="344" t="e">
        <f>INDEX('Standard Outcome Indicators'!$R$2:$R$900,MATCH(AY450,'Standard Outcome Indicators'!$B$2:$B$708,0))</f>
        <v>#N/A</v>
      </c>
      <c r="BE450" s="344" t="e">
        <f>INDEX('Standard Outcome Indicators'!$S$2:$S$900,MATCH(AY450,'Standard Outcome Indicators'!$B$2:$B$708,0))</f>
        <v>#N/A</v>
      </c>
      <c r="BF450" s="344" t="e">
        <f>INDEX('Standard Outcome Indicators'!$T$2:$T$900,MATCH(AY450,'Standard Outcome Indicators'!$B$2:$B$708,0))</f>
        <v>#N/A</v>
      </c>
      <c r="BG450" s="344" t="e">
        <f>INDEX('Standard Outcome Indicators'!$U$2:$U$900,MATCH(AY450,'Standard Outcome Indicators'!$B$2:$B$708,0))</f>
        <v>#N/A</v>
      </c>
    </row>
    <row r="451" spans="1:59" ht="183">
      <c r="A451" s="392" t="s">
        <v>2587</v>
      </c>
      <c r="B451" s="396" t="s">
        <v>2783</v>
      </c>
      <c r="C451" s="348" t="s">
        <v>3170</v>
      </c>
      <c r="D451" s="438" t="s">
        <v>3171</v>
      </c>
      <c r="E451" s="345" t="s">
        <v>3172</v>
      </c>
      <c r="F451" s="433"/>
      <c r="G451" s="433"/>
      <c r="H451" s="433"/>
      <c r="I451" s="478" t="e">
        <v>#N/A</v>
      </c>
      <c r="J451" s="478" t="e">
        <v>#N/A</v>
      </c>
      <c r="K451" s="478" t="e">
        <v>#N/A</v>
      </c>
      <c r="L451" s="478" t="e">
        <v>#N/A</v>
      </c>
      <c r="M451" s="478" t="e">
        <v>#N/A</v>
      </c>
      <c r="N451" s="478"/>
      <c r="O451" s="345"/>
      <c r="P451" s="345" t="str">
        <f t="shared" si="41"/>
        <v/>
      </c>
      <c r="R451" s="345"/>
      <c r="S451" s="433" t="str">
        <f t="shared" si="39"/>
        <v/>
      </c>
      <c r="T451" s="361" t="s">
        <v>16</v>
      </c>
      <c r="U451" s="361" t="s">
        <v>63</v>
      </c>
      <c r="V451" s="344" t="s">
        <v>2891</v>
      </c>
      <c r="W451" s="433" t="s">
        <v>63</v>
      </c>
      <c r="X451" s="433" t="s">
        <v>63</v>
      </c>
      <c r="Y451" s="361">
        <v>2019</v>
      </c>
      <c r="Z451" s="361" t="s">
        <v>2671</v>
      </c>
      <c r="AA451" s="345" t="s">
        <v>3173</v>
      </c>
      <c r="AB451" s="361" t="str">
        <f t="shared" si="42"/>
        <v>4.5.1</v>
      </c>
      <c r="AC451" s="433" t="s">
        <v>63</v>
      </c>
      <c r="AD451" s="433" t="s">
        <v>63</v>
      </c>
      <c r="AE451" s="433" t="s">
        <v>63</v>
      </c>
      <c r="AF451" s="433" t="s">
        <v>63</v>
      </c>
      <c r="AG451" s="361" t="s">
        <v>49</v>
      </c>
      <c r="AH451" s="361" t="s">
        <v>49</v>
      </c>
      <c r="AI451" s="361" t="s">
        <v>49</v>
      </c>
      <c r="AJ451" s="361" t="s">
        <v>49</v>
      </c>
      <c r="AK451" s="361" t="s">
        <v>63</v>
      </c>
      <c r="AL451" s="361" t="s">
        <v>63</v>
      </c>
      <c r="AM451" s="361" t="s">
        <v>63</v>
      </c>
      <c r="AN451" s="361" t="s">
        <v>63</v>
      </c>
      <c r="AO451" s="361" t="s">
        <v>63</v>
      </c>
      <c r="AP451" s="361" t="s">
        <v>63</v>
      </c>
      <c r="AQ451" s="361" t="s">
        <v>63</v>
      </c>
      <c r="AR451" s="361" t="s">
        <v>63</v>
      </c>
      <c r="AS451" s="361" t="s">
        <v>63</v>
      </c>
      <c r="AT451" s="361" t="s">
        <v>63</v>
      </c>
      <c r="AU451" s="361" t="s">
        <v>63</v>
      </c>
      <c r="AV451" s="361" t="s">
        <v>63</v>
      </c>
      <c r="AW451" s="361" t="s">
        <v>63</v>
      </c>
      <c r="AX451" s="361" t="str">
        <f t="shared" si="43"/>
        <v xml:space="preserve">SEX, AGE, RESIDENCE, WEALTH, </v>
      </c>
      <c r="AZ451" s="344" t="e">
        <f>INDEX('Standard Outcome Indicators'!$C$2:$C$900,MATCH(AY451,'Standard Outcome Indicators'!$B$2:$B$708,0))</f>
        <v>#N/A</v>
      </c>
      <c r="BA451" s="344" t="e">
        <f>INDEX('Standard Outcome Indicators'!$F$2:$F$900,MATCH(AY451,'Standard Outcome Indicators'!$B$2:$B$708,0))</f>
        <v>#N/A</v>
      </c>
      <c r="BB451" s="344" t="e">
        <f>INDEX('Standard Outcome Indicators'!$H$2:$H$900,MATCH(AY451,'Standard Outcome Indicators'!$B$2:$B$708,0))</f>
        <v>#N/A</v>
      </c>
      <c r="BC451" s="344" t="e">
        <f>INDEX('Standard Outcome Indicators'!$Q$2:$Q$900,MATCH(AY451,'Standard Outcome Indicators'!$B$2:$B$708,0))</f>
        <v>#N/A</v>
      </c>
      <c r="BD451" s="344" t="e">
        <f>INDEX('Standard Outcome Indicators'!$R$2:$R$900,MATCH(AY451,'Standard Outcome Indicators'!$B$2:$B$708,0))</f>
        <v>#N/A</v>
      </c>
      <c r="BE451" s="344" t="e">
        <f>INDEX('Standard Outcome Indicators'!$S$2:$S$900,MATCH(AY451,'Standard Outcome Indicators'!$B$2:$B$708,0))</f>
        <v>#N/A</v>
      </c>
      <c r="BF451" s="344" t="e">
        <f>INDEX('Standard Outcome Indicators'!$T$2:$T$900,MATCH(AY451,'Standard Outcome Indicators'!$B$2:$B$708,0))</f>
        <v>#N/A</v>
      </c>
      <c r="BG451" s="344" t="e">
        <f>INDEX('Standard Outcome Indicators'!$U$2:$U$900,MATCH(AY451,'Standard Outcome Indicators'!$B$2:$B$708,0))</f>
        <v>#N/A</v>
      </c>
    </row>
    <row r="452" spans="1:59" ht="213">
      <c r="A452" s="392" t="s">
        <v>2587</v>
      </c>
      <c r="B452" s="396" t="s">
        <v>2783</v>
      </c>
      <c r="C452" s="348" t="s">
        <v>3174</v>
      </c>
      <c r="D452" s="438" t="s">
        <v>3175</v>
      </c>
      <c r="E452" s="345" t="s">
        <v>3176</v>
      </c>
      <c r="F452" s="433"/>
      <c r="G452" s="433"/>
      <c r="H452" s="433"/>
      <c r="I452" s="478" t="e">
        <v>#N/A</v>
      </c>
      <c r="J452" s="478" t="e">
        <v>#N/A</v>
      </c>
      <c r="K452" s="478" t="e">
        <v>#N/A</v>
      </c>
      <c r="L452" s="478" t="e">
        <v>#N/A</v>
      </c>
      <c r="M452" s="478" t="e">
        <v>#N/A</v>
      </c>
      <c r="N452" s="478"/>
      <c r="O452" s="345"/>
      <c r="P452" s="345" t="str">
        <f t="shared" si="41"/>
        <v/>
      </c>
      <c r="R452" s="345"/>
      <c r="S452" s="433" t="str">
        <f t="shared" ref="S452:S515" si="44">IF(LEN(R452)&gt;0, 3, IF(LEN(Q452)&gt;0, 2, IF(LEN(P452)&gt;0, 1, "")))</f>
        <v/>
      </c>
      <c r="T452" s="361" t="s">
        <v>16</v>
      </c>
      <c r="U452" s="361" t="s">
        <v>63</v>
      </c>
      <c r="V452" s="344" t="s">
        <v>2891</v>
      </c>
      <c r="W452" s="433" t="s">
        <v>63</v>
      </c>
      <c r="X452" s="433" t="s">
        <v>63</v>
      </c>
      <c r="Y452" s="361">
        <v>2019</v>
      </c>
      <c r="Z452" s="361" t="s">
        <v>2967</v>
      </c>
      <c r="AA452" s="345" t="s">
        <v>3177</v>
      </c>
      <c r="AB452" s="361" t="str">
        <f t="shared" si="42"/>
        <v>4.5.1</v>
      </c>
      <c r="AC452" s="433" t="s">
        <v>63</v>
      </c>
      <c r="AD452" s="433" t="s">
        <v>63</v>
      </c>
      <c r="AE452" s="433" t="s">
        <v>63</v>
      </c>
      <c r="AF452" s="433" t="s">
        <v>63</v>
      </c>
      <c r="AG452" s="361" t="s">
        <v>49</v>
      </c>
      <c r="AH452" s="361" t="s">
        <v>49</v>
      </c>
      <c r="AI452" s="361" t="s">
        <v>49</v>
      </c>
      <c r="AJ452" s="361" t="s">
        <v>49</v>
      </c>
      <c r="AK452" s="361" t="s">
        <v>63</v>
      </c>
      <c r="AL452" s="361" t="s">
        <v>63</v>
      </c>
      <c r="AM452" s="361" t="s">
        <v>63</v>
      </c>
      <c r="AN452" s="361" t="s">
        <v>63</v>
      </c>
      <c r="AO452" s="361" t="s">
        <v>63</v>
      </c>
      <c r="AP452" s="361" t="s">
        <v>63</v>
      </c>
      <c r="AQ452" s="361" t="s">
        <v>63</v>
      </c>
      <c r="AR452" s="361" t="s">
        <v>63</v>
      </c>
      <c r="AS452" s="361" t="s">
        <v>63</v>
      </c>
      <c r="AT452" s="361" t="s">
        <v>63</v>
      </c>
      <c r="AU452" s="361" t="s">
        <v>63</v>
      </c>
      <c r="AV452" s="361" t="s">
        <v>63</v>
      </c>
      <c r="AW452" s="361" t="s">
        <v>63</v>
      </c>
      <c r="AX452" s="361" t="str">
        <f t="shared" si="43"/>
        <v xml:space="preserve">SEX, AGE, RESIDENCE, WEALTH, </v>
      </c>
      <c r="AZ452" s="344" t="e">
        <f>INDEX('Standard Outcome Indicators'!$C$2:$C$900,MATCH(AY452,'Standard Outcome Indicators'!$B$2:$B$708,0))</f>
        <v>#N/A</v>
      </c>
      <c r="BA452" s="344" t="e">
        <f>INDEX('Standard Outcome Indicators'!$F$2:$F$900,MATCH(AY452,'Standard Outcome Indicators'!$B$2:$B$708,0))</f>
        <v>#N/A</v>
      </c>
      <c r="BB452" s="344" t="e">
        <f>INDEX('Standard Outcome Indicators'!$H$2:$H$900,MATCH(AY452,'Standard Outcome Indicators'!$B$2:$B$708,0))</f>
        <v>#N/A</v>
      </c>
      <c r="BC452" s="344" t="e">
        <f>INDEX('Standard Outcome Indicators'!$Q$2:$Q$900,MATCH(AY452,'Standard Outcome Indicators'!$B$2:$B$708,0))</f>
        <v>#N/A</v>
      </c>
      <c r="BD452" s="344" t="e">
        <f>INDEX('Standard Outcome Indicators'!$R$2:$R$900,MATCH(AY452,'Standard Outcome Indicators'!$B$2:$B$708,0))</f>
        <v>#N/A</v>
      </c>
      <c r="BE452" s="344" t="e">
        <f>INDEX('Standard Outcome Indicators'!$S$2:$S$900,MATCH(AY452,'Standard Outcome Indicators'!$B$2:$B$708,0))</f>
        <v>#N/A</v>
      </c>
      <c r="BF452" s="344" t="e">
        <f>INDEX('Standard Outcome Indicators'!$T$2:$T$900,MATCH(AY452,'Standard Outcome Indicators'!$B$2:$B$708,0))</f>
        <v>#N/A</v>
      </c>
      <c r="BG452" s="344" t="e">
        <f>INDEX('Standard Outcome Indicators'!$U$2:$U$900,MATCH(AY452,'Standard Outcome Indicators'!$B$2:$B$708,0))</f>
        <v>#N/A</v>
      </c>
    </row>
    <row r="453" spans="1:59" ht="121.5">
      <c r="A453" s="392" t="s">
        <v>2587</v>
      </c>
      <c r="B453" s="396" t="s">
        <v>2783</v>
      </c>
      <c r="C453" s="348" t="s">
        <v>3178</v>
      </c>
      <c r="D453" s="438" t="s">
        <v>3179</v>
      </c>
      <c r="E453" s="345" t="s">
        <v>3180</v>
      </c>
      <c r="F453" s="433"/>
      <c r="G453" s="433"/>
      <c r="H453" s="433"/>
      <c r="I453" s="478" t="e">
        <v>#N/A</v>
      </c>
      <c r="J453" s="478" t="e">
        <v>#N/A</v>
      </c>
      <c r="K453" s="478" t="e">
        <v>#N/A</v>
      </c>
      <c r="L453" s="478" t="e">
        <v>#N/A</v>
      </c>
      <c r="M453" s="478" t="e">
        <v>#N/A</v>
      </c>
      <c r="N453" s="478"/>
      <c r="O453" s="345"/>
      <c r="P453" s="345" t="str">
        <f t="shared" si="41"/>
        <v/>
      </c>
      <c r="R453" s="345"/>
      <c r="S453" s="433" t="str">
        <f t="shared" si="44"/>
        <v/>
      </c>
      <c r="T453" s="361" t="s">
        <v>16</v>
      </c>
      <c r="U453" s="361" t="s">
        <v>63</v>
      </c>
      <c r="V453" s="344" t="s">
        <v>2891</v>
      </c>
      <c r="W453" s="433" t="s">
        <v>63</v>
      </c>
      <c r="X453" s="433" t="s">
        <v>63</v>
      </c>
      <c r="Y453" s="361">
        <v>2017</v>
      </c>
      <c r="Z453" s="361" t="s">
        <v>2454</v>
      </c>
      <c r="AA453" s="345" t="s">
        <v>3181</v>
      </c>
      <c r="AB453" s="361" t="str">
        <f t="shared" si="42"/>
        <v>4.5.1</v>
      </c>
      <c r="AC453" s="433" t="s">
        <v>63</v>
      </c>
      <c r="AD453" s="433" t="s">
        <v>63</v>
      </c>
      <c r="AE453" s="433" t="s">
        <v>63</v>
      </c>
      <c r="AF453" s="433" t="s">
        <v>63</v>
      </c>
      <c r="AG453" s="361" t="s">
        <v>49</v>
      </c>
      <c r="AH453" s="361" t="s">
        <v>49</v>
      </c>
      <c r="AI453" s="361" t="s">
        <v>49</v>
      </c>
      <c r="AJ453" s="361" t="s">
        <v>49</v>
      </c>
      <c r="AK453" s="361" t="s">
        <v>63</v>
      </c>
      <c r="AL453" s="361" t="s">
        <v>63</v>
      </c>
      <c r="AM453" s="361" t="s">
        <v>63</v>
      </c>
      <c r="AN453" s="361" t="s">
        <v>63</v>
      </c>
      <c r="AO453" s="361" t="s">
        <v>63</v>
      </c>
      <c r="AP453" s="361" t="s">
        <v>63</v>
      </c>
      <c r="AQ453" s="361" t="s">
        <v>63</v>
      </c>
      <c r="AR453" s="361" t="s">
        <v>63</v>
      </c>
      <c r="AS453" s="361" t="s">
        <v>63</v>
      </c>
      <c r="AT453" s="361" t="s">
        <v>63</v>
      </c>
      <c r="AU453" s="361" t="s">
        <v>63</v>
      </c>
      <c r="AV453" s="361" t="s">
        <v>63</v>
      </c>
      <c r="AW453" s="361" t="s">
        <v>63</v>
      </c>
      <c r="AX453" s="361" t="str">
        <f t="shared" si="43"/>
        <v xml:space="preserve">SEX, AGE, RESIDENCE, WEALTH, </v>
      </c>
      <c r="AZ453" s="344" t="e">
        <f>INDEX('Standard Outcome Indicators'!$C$2:$C$900,MATCH(AY453,'Standard Outcome Indicators'!$B$2:$B$708,0))</f>
        <v>#N/A</v>
      </c>
      <c r="BA453" s="344" t="e">
        <f>INDEX('Standard Outcome Indicators'!$F$2:$F$900,MATCH(AY453,'Standard Outcome Indicators'!$B$2:$B$708,0))</f>
        <v>#N/A</v>
      </c>
      <c r="BB453" s="344" t="e">
        <f>INDEX('Standard Outcome Indicators'!$H$2:$H$900,MATCH(AY453,'Standard Outcome Indicators'!$B$2:$B$708,0))</f>
        <v>#N/A</v>
      </c>
      <c r="BC453" s="344" t="e">
        <f>INDEX('Standard Outcome Indicators'!$Q$2:$Q$900,MATCH(AY453,'Standard Outcome Indicators'!$B$2:$B$708,0))</f>
        <v>#N/A</v>
      </c>
      <c r="BD453" s="344" t="e">
        <f>INDEX('Standard Outcome Indicators'!$R$2:$R$900,MATCH(AY453,'Standard Outcome Indicators'!$B$2:$B$708,0))</f>
        <v>#N/A</v>
      </c>
      <c r="BE453" s="344" t="e">
        <f>INDEX('Standard Outcome Indicators'!$S$2:$S$900,MATCH(AY453,'Standard Outcome Indicators'!$B$2:$B$708,0))</f>
        <v>#N/A</v>
      </c>
      <c r="BF453" s="344" t="e">
        <f>INDEX('Standard Outcome Indicators'!$T$2:$T$900,MATCH(AY453,'Standard Outcome Indicators'!$B$2:$B$708,0))</f>
        <v>#N/A</v>
      </c>
      <c r="BG453" s="344" t="e">
        <f>INDEX('Standard Outcome Indicators'!$U$2:$U$900,MATCH(AY453,'Standard Outcome Indicators'!$B$2:$B$708,0))</f>
        <v>#N/A</v>
      </c>
    </row>
    <row r="454" spans="1:59" ht="121.5">
      <c r="A454" s="392" t="s">
        <v>2587</v>
      </c>
      <c r="B454" s="396" t="s">
        <v>2783</v>
      </c>
      <c r="C454" s="348" t="s">
        <v>3182</v>
      </c>
      <c r="D454" s="438" t="s">
        <v>3183</v>
      </c>
      <c r="E454" s="345" t="s">
        <v>3184</v>
      </c>
      <c r="F454" s="433"/>
      <c r="G454" s="433"/>
      <c r="H454" s="433"/>
      <c r="I454" s="478" t="e">
        <v>#N/A</v>
      </c>
      <c r="J454" s="478" t="e">
        <v>#N/A</v>
      </c>
      <c r="K454" s="478" t="e">
        <v>#N/A</v>
      </c>
      <c r="L454" s="478" t="e">
        <v>#N/A</v>
      </c>
      <c r="M454" s="478" t="e">
        <v>#N/A</v>
      </c>
      <c r="N454" s="478"/>
      <c r="O454" s="345"/>
      <c r="P454" s="345" t="str">
        <f t="shared" si="41"/>
        <v/>
      </c>
      <c r="R454" s="345"/>
      <c r="S454" s="433" t="str">
        <f t="shared" si="44"/>
        <v/>
      </c>
      <c r="T454" s="361" t="s">
        <v>16</v>
      </c>
      <c r="U454" s="361" t="s">
        <v>63</v>
      </c>
      <c r="V454" s="344" t="s">
        <v>2891</v>
      </c>
      <c r="W454" s="433" t="s">
        <v>63</v>
      </c>
      <c r="X454" s="433" t="s">
        <v>63</v>
      </c>
      <c r="Y454" s="361">
        <v>2017</v>
      </c>
      <c r="Z454" s="361" t="s">
        <v>2454</v>
      </c>
      <c r="AA454" s="345" t="s">
        <v>3181</v>
      </c>
      <c r="AB454" s="361" t="str">
        <f t="shared" si="42"/>
        <v>4.5.1</v>
      </c>
      <c r="AC454" s="433" t="s">
        <v>63</v>
      </c>
      <c r="AD454" s="433" t="s">
        <v>63</v>
      </c>
      <c r="AE454" s="433" t="s">
        <v>63</v>
      </c>
      <c r="AF454" s="433" t="s">
        <v>63</v>
      </c>
      <c r="AG454" s="361" t="s">
        <v>49</v>
      </c>
      <c r="AH454" s="361" t="s">
        <v>49</v>
      </c>
      <c r="AI454" s="361" t="s">
        <v>49</v>
      </c>
      <c r="AJ454" s="361" t="s">
        <v>49</v>
      </c>
      <c r="AK454" s="361" t="s">
        <v>63</v>
      </c>
      <c r="AL454" s="361" t="s">
        <v>63</v>
      </c>
      <c r="AM454" s="361" t="s">
        <v>63</v>
      </c>
      <c r="AN454" s="361" t="s">
        <v>63</v>
      </c>
      <c r="AO454" s="361" t="s">
        <v>63</v>
      </c>
      <c r="AP454" s="361" t="s">
        <v>63</v>
      </c>
      <c r="AQ454" s="361" t="s">
        <v>63</v>
      </c>
      <c r="AR454" s="361" t="s">
        <v>63</v>
      </c>
      <c r="AS454" s="361" t="s">
        <v>63</v>
      </c>
      <c r="AT454" s="361" t="s">
        <v>63</v>
      </c>
      <c r="AU454" s="361" t="s">
        <v>63</v>
      </c>
      <c r="AV454" s="361" t="s">
        <v>63</v>
      </c>
      <c r="AW454" s="361" t="s">
        <v>63</v>
      </c>
      <c r="AX454" s="361" t="str">
        <f t="shared" si="43"/>
        <v xml:space="preserve">SEX, AGE, RESIDENCE, WEALTH, </v>
      </c>
      <c r="AZ454" s="344" t="e">
        <f>INDEX('Standard Outcome Indicators'!$C$2:$C$900,MATCH(AY454,'Standard Outcome Indicators'!$B$2:$B$708,0))</f>
        <v>#N/A</v>
      </c>
      <c r="BA454" s="344" t="e">
        <f>INDEX('Standard Outcome Indicators'!$F$2:$F$900,MATCH(AY454,'Standard Outcome Indicators'!$B$2:$B$708,0))</f>
        <v>#N/A</v>
      </c>
      <c r="BB454" s="344" t="e">
        <f>INDEX('Standard Outcome Indicators'!$H$2:$H$900,MATCH(AY454,'Standard Outcome Indicators'!$B$2:$B$708,0))</f>
        <v>#N/A</v>
      </c>
      <c r="BC454" s="344" t="e">
        <f>INDEX('Standard Outcome Indicators'!$Q$2:$Q$900,MATCH(AY454,'Standard Outcome Indicators'!$B$2:$B$708,0))</f>
        <v>#N/A</v>
      </c>
      <c r="BD454" s="344" t="e">
        <f>INDEX('Standard Outcome Indicators'!$R$2:$R$900,MATCH(AY454,'Standard Outcome Indicators'!$B$2:$B$708,0))</f>
        <v>#N/A</v>
      </c>
      <c r="BE454" s="344" t="e">
        <f>INDEX('Standard Outcome Indicators'!$S$2:$S$900,MATCH(AY454,'Standard Outcome Indicators'!$B$2:$B$708,0))</f>
        <v>#N/A</v>
      </c>
      <c r="BF454" s="344" t="e">
        <f>INDEX('Standard Outcome Indicators'!$T$2:$T$900,MATCH(AY454,'Standard Outcome Indicators'!$B$2:$B$708,0))</f>
        <v>#N/A</v>
      </c>
      <c r="BG454" s="344" t="e">
        <f>INDEX('Standard Outcome Indicators'!$U$2:$U$900,MATCH(AY454,'Standard Outcome Indicators'!$B$2:$B$708,0))</f>
        <v>#N/A</v>
      </c>
    </row>
    <row r="455" spans="1:59" ht="152.25">
      <c r="A455" s="392" t="s">
        <v>2587</v>
      </c>
      <c r="B455" s="396" t="s">
        <v>2783</v>
      </c>
      <c r="C455" s="348" t="s">
        <v>3185</v>
      </c>
      <c r="D455" s="438" t="s">
        <v>3186</v>
      </c>
      <c r="E455" s="345" t="s">
        <v>3187</v>
      </c>
      <c r="F455" s="433"/>
      <c r="G455" s="433"/>
      <c r="H455" s="433"/>
      <c r="I455" s="478" t="e">
        <v>#N/A</v>
      </c>
      <c r="J455" s="478" t="e">
        <v>#N/A</v>
      </c>
      <c r="K455" s="478" t="e">
        <v>#N/A</v>
      </c>
      <c r="L455" s="478" t="e">
        <v>#N/A</v>
      </c>
      <c r="M455" s="478" t="e">
        <v>#N/A</v>
      </c>
      <c r="N455" s="478"/>
      <c r="O455" s="345"/>
      <c r="P455" s="345" t="str">
        <f t="shared" si="41"/>
        <v/>
      </c>
      <c r="R455" s="345"/>
      <c r="S455" s="433" t="str">
        <f t="shared" si="44"/>
        <v/>
      </c>
      <c r="T455" s="361" t="s">
        <v>16</v>
      </c>
      <c r="U455" s="361" t="s">
        <v>63</v>
      </c>
      <c r="V455" s="344" t="s">
        <v>2891</v>
      </c>
      <c r="W455" s="433" t="s">
        <v>63</v>
      </c>
      <c r="X455" s="433" t="s">
        <v>63</v>
      </c>
      <c r="Y455" s="361">
        <v>2016</v>
      </c>
      <c r="Z455" s="361" t="s">
        <v>1780</v>
      </c>
      <c r="AA455" s="345" t="s">
        <v>3188</v>
      </c>
      <c r="AB455" s="361" t="str">
        <f t="shared" si="42"/>
        <v>4.5.1</v>
      </c>
      <c r="AC455" s="433" t="s">
        <v>63</v>
      </c>
      <c r="AD455" s="433" t="s">
        <v>63</v>
      </c>
      <c r="AE455" s="433" t="s">
        <v>63</v>
      </c>
      <c r="AF455" s="433" t="s">
        <v>63</v>
      </c>
      <c r="AG455" s="361" t="s">
        <v>49</v>
      </c>
      <c r="AH455" s="361" t="s">
        <v>49</v>
      </c>
      <c r="AI455" s="361" t="s">
        <v>49</v>
      </c>
      <c r="AJ455" s="361" t="s">
        <v>49</v>
      </c>
      <c r="AK455" s="361" t="s">
        <v>63</v>
      </c>
      <c r="AL455" s="361" t="s">
        <v>63</v>
      </c>
      <c r="AM455" s="361" t="s">
        <v>63</v>
      </c>
      <c r="AN455" s="361" t="s">
        <v>63</v>
      </c>
      <c r="AO455" s="361" t="s">
        <v>63</v>
      </c>
      <c r="AP455" s="361" t="s">
        <v>63</v>
      </c>
      <c r="AQ455" s="361" t="s">
        <v>63</v>
      </c>
      <c r="AR455" s="361" t="s">
        <v>63</v>
      </c>
      <c r="AS455" s="361" t="s">
        <v>63</v>
      </c>
      <c r="AT455" s="361" t="s">
        <v>63</v>
      </c>
      <c r="AU455" s="361" t="s">
        <v>63</v>
      </c>
      <c r="AV455" s="361" t="s">
        <v>63</v>
      </c>
      <c r="AW455" s="361" t="s">
        <v>63</v>
      </c>
      <c r="AX455" s="361" t="str">
        <f t="shared" si="43"/>
        <v xml:space="preserve">SEX, AGE, RESIDENCE, WEALTH, </v>
      </c>
      <c r="AZ455" s="344" t="e">
        <f>INDEX('Standard Outcome Indicators'!$C$2:$C$900,MATCH(AY455,'Standard Outcome Indicators'!$B$2:$B$708,0))</f>
        <v>#N/A</v>
      </c>
      <c r="BA455" s="344" t="e">
        <f>INDEX('Standard Outcome Indicators'!$F$2:$F$900,MATCH(AY455,'Standard Outcome Indicators'!$B$2:$B$708,0))</f>
        <v>#N/A</v>
      </c>
      <c r="BB455" s="344" t="e">
        <f>INDEX('Standard Outcome Indicators'!$H$2:$H$900,MATCH(AY455,'Standard Outcome Indicators'!$B$2:$B$708,0))</f>
        <v>#N/A</v>
      </c>
      <c r="BC455" s="344" t="e">
        <f>INDEX('Standard Outcome Indicators'!$Q$2:$Q$900,MATCH(AY455,'Standard Outcome Indicators'!$B$2:$B$708,0))</f>
        <v>#N/A</v>
      </c>
      <c r="BD455" s="344" t="e">
        <f>INDEX('Standard Outcome Indicators'!$R$2:$R$900,MATCH(AY455,'Standard Outcome Indicators'!$B$2:$B$708,0))</f>
        <v>#N/A</v>
      </c>
      <c r="BE455" s="344" t="e">
        <f>INDEX('Standard Outcome Indicators'!$S$2:$S$900,MATCH(AY455,'Standard Outcome Indicators'!$B$2:$B$708,0))</f>
        <v>#N/A</v>
      </c>
      <c r="BF455" s="344" t="e">
        <f>INDEX('Standard Outcome Indicators'!$T$2:$T$900,MATCH(AY455,'Standard Outcome Indicators'!$B$2:$B$708,0))</f>
        <v>#N/A</v>
      </c>
      <c r="BG455" s="344" t="e">
        <f>INDEX('Standard Outcome Indicators'!$U$2:$U$900,MATCH(AY455,'Standard Outcome Indicators'!$B$2:$B$708,0))</f>
        <v>#N/A</v>
      </c>
    </row>
    <row r="456" spans="1:59" ht="229.5">
      <c r="A456" s="392" t="s">
        <v>2587</v>
      </c>
      <c r="B456" s="396" t="s">
        <v>2783</v>
      </c>
      <c r="C456" s="348" t="s">
        <v>3189</v>
      </c>
      <c r="D456" s="438" t="s">
        <v>3190</v>
      </c>
      <c r="E456" s="345" t="s">
        <v>3191</v>
      </c>
      <c r="F456" s="433"/>
      <c r="G456" s="433"/>
      <c r="H456" s="433"/>
      <c r="I456" s="478" t="e">
        <v>#N/A</v>
      </c>
      <c r="J456" s="478" t="e">
        <v>#N/A</v>
      </c>
      <c r="K456" s="478" t="e">
        <v>#N/A</v>
      </c>
      <c r="L456" s="478" t="e">
        <v>#N/A</v>
      </c>
      <c r="M456" s="478" t="e">
        <v>#N/A</v>
      </c>
      <c r="N456" s="478"/>
      <c r="O456" s="345"/>
      <c r="P456" s="345" t="str">
        <f t="shared" si="41"/>
        <v/>
      </c>
      <c r="R456" s="345"/>
      <c r="S456" s="433" t="str">
        <f t="shared" si="44"/>
        <v/>
      </c>
      <c r="T456" s="361" t="s">
        <v>16</v>
      </c>
      <c r="U456" s="361" t="s">
        <v>63</v>
      </c>
      <c r="V456" s="344" t="s">
        <v>2891</v>
      </c>
      <c r="W456" s="433" t="s">
        <v>63</v>
      </c>
      <c r="X456" s="433" t="s">
        <v>63</v>
      </c>
      <c r="Y456" s="361">
        <v>2018</v>
      </c>
      <c r="Z456" s="361">
        <v>80</v>
      </c>
      <c r="AA456" s="345" t="s">
        <v>2963</v>
      </c>
      <c r="AB456" s="361" t="str">
        <f t="shared" si="42"/>
        <v>4.5.1</v>
      </c>
      <c r="AC456" s="433" t="s">
        <v>63</v>
      </c>
      <c r="AD456" s="433" t="s">
        <v>63</v>
      </c>
      <c r="AE456" s="433" t="s">
        <v>63</v>
      </c>
      <c r="AF456" s="433" t="s">
        <v>63</v>
      </c>
      <c r="AG456" s="361" t="s">
        <v>49</v>
      </c>
      <c r="AH456" s="361" t="s">
        <v>49</v>
      </c>
      <c r="AI456" s="361" t="s">
        <v>49</v>
      </c>
      <c r="AJ456" s="361" t="s">
        <v>49</v>
      </c>
      <c r="AK456" s="361" t="s">
        <v>63</v>
      </c>
      <c r="AL456" s="361" t="s">
        <v>63</v>
      </c>
      <c r="AM456" s="361" t="s">
        <v>63</v>
      </c>
      <c r="AN456" s="361" t="s">
        <v>63</v>
      </c>
      <c r="AO456" s="361" t="s">
        <v>63</v>
      </c>
      <c r="AP456" s="361" t="s">
        <v>63</v>
      </c>
      <c r="AQ456" s="361" t="s">
        <v>63</v>
      </c>
      <c r="AR456" s="361" t="s">
        <v>63</v>
      </c>
      <c r="AS456" s="361" t="s">
        <v>63</v>
      </c>
      <c r="AT456" s="361" t="s">
        <v>63</v>
      </c>
      <c r="AU456" s="361" t="s">
        <v>63</v>
      </c>
      <c r="AV456" s="361" t="s">
        <v>63</v>
      </c>
      <c r="AW456" s="361" t="s">
        <v>63</v>
      </c>
      <c r="AX456" s="361" t="str">
        <f t="shared" si="43"/>
        <v xml:space="preserve">SEX, AGE, RESIDENCE, WEALTH, </v>
      </c>
      <c r="AZ456" s="344" t="e">
        <f>INDEX('Standard Outcome Indicators'!$C$2:$C$900,MATCH(AY456,'Standard Outcome Indicators'!$B$2:$B$708,0))</f>
        <v>#N/A</v>
      </c>
      <c r="BA456" s="344" t="e">
        <f>INDEX('Standard Outcome Indicators'!$F$2:$F$900,MATCH(AY456,'Standard Outcome Indicators'!$B$2:$B$708,0))</f>
        <v>#N/A</v>
      </c>
      <c r="BB456" s="344" t="e">
        <f>INDEX('Standard Outcome Indicators'!$H$2:$H$900,MATCH(AY456,'Standard Outcome Indicators'!$B$2:$B$708,0))</f>
        <v>#N/A</v>
      </c>
      <c r="BC456" s="344" t="e">
        <f>INDEX('Standard Outcome Indicators'!$Q$2:$Q$900,MATCH(AY456,'Standard Outcome Indicators'!$B$2:$B$708,0))</f>
        <v>#N/A</v>
      </c>
      <c r="BD456" s="344" t="e">
        <f>INDEX('Standard Outcome Indicators'!$R$2:$R$900,MATCH(AY456,'Standard Outcome Indicators'!$B$2:$B$708,0))</f>
        <v>#N/A</v>
      </c>
      <c r="BE456" s="344" t="e">
        <f>INDEX('Standard Outcome Indicators'!$S$2:$S$900,MATCH(AY456,'Standard Outcome Indicators'!$B$2:$B$708,0))</f>
        <v>#N/A</v>
      </c>
      <c r="BF456" s="344" t="e">
        <f>INDEX('Standard Outcome Indicators'!$T$2:$T$900,MATCH(AY456,'Standard Outcome Indicators'!$B$2:$B$708,0))</f>
        <v>#N/A</v>
      </c>
      <c r="BG456" s="344" t="e">
        <f>INDEX('Standard Outcome Indicators'!$U$2:$U$900,MATCH(AY456,'Standard Outcome Indicators'!$B$2:$B$708,0))</f>
        <v>#N/A</v>
      </c>
    </row>
    <row r="457" spans="1:59" ht="198">
      <c r="A457" s="392" t="s">
        <v>2587</v>
      </c>
      <c r="B457" s="396" t="s">
        <v>2783</v>
      </c>
      <c r="C457" s="348" t="s">
        <v>3192</v>
      </c>
      <c r="D457" s="438" t="s">
        <v>3193</v>
      </c>
      <c r="E457" s="345" t="s">
        <v>3194</v>
      </c>
      <c r="F457" s="433"/>
      <c r="G457" s="433"/>
      <c r="H457" s="433"/>
      <c r="I457" s="478" t="e">
        <v>#N/A</v>
      </c>
      <c r="J457" s="478" t="e">
        <v>#N/A</v>
      </c>
      <c r="K457" s="478" t="e">
        <v>#N/A</v>
      </c>
      <c r="L457" s="478" t="e">
        <v>#N/A</v>
      </c>
      <c r="M457" s="478" t="e">
        <v>#N/A</v>
      </c>
      <c r="N457" s="478"/>
      <c r="O457" s="345"/>
      <c r="P457" s="345" t="str">
        <f t="shared" si="41"/>
        <v/>
      </c>
      <c r="R457" s="345"/>
      <c r="S457" s="433" t="str">
        <f t="shared" si="44"/>
        <v/>
      </c>
      <c r="T457" s="361" t="s">
        <v>16</v>
      </c>
      <c r="U457" s="361" t="s">
        <v>63</v>
      </c>
      <c r="V457" s="344" t="s">
        <v>2891</v>
      </c>
      <c r="W457" s="433" t="s">
        <v>63</v>
      </c>
      <c r="X457" s="433" t="s">
        <v>63</v>
      </c>
      <c r="Y457" s="361">
        <v>2019</v>
      </c>
      <c r="Z457" s="361" t="s">
        <v>2253</v>
      </c>
      <c r="AA457" s="345" t="s">
        <v>3195</v>
      </c>
      <c r="AB457" s="361" t="str">
        <f t="shared" si="42"/>
        <v>4.5.1</v>
      </c>
      <c r="AC457" s="433" t="s">
        <v>63</v>
      </c>
      <c r="AD457" s="433" t="s">
        <v>63</v>
      </c>
      <c r="AE457" s="433" t="s">
        <v>63</v>
      </c>
      <c r="AF457" s="433" t="s">
        <v>63</v>
      </c>
      <c r="AG457" s="361" t="s">
        <v>49</v>
      </c>
      <c r="AH457" s="361" t="s">
        <v>49</v>
      </c>
      <c r="AI457" s="361" t="s">
        <v>49</v>
      </c>
      <c r="AJ457" s="361" t="s">
        <v>49</v>
      </c>
      <c r="AK457" s="361" t="s">
        <v>63</v>
      </c>
      <c r="AL457" s="361" t="s">
        <v>63</v>
      </c>
      <c r="AM457" s="361" t="s">
        <v>63</v>
      </c>
      <c r="AN457" s="361" t="s">
        <v>63</v>
      </c>
      <c r="AO457" s="361" t="s">
        <v>63</v>
      </c>
      <c r="AP457" s="361" t="s">
        <v>63</v>
      </c>
      <c r="AQ457" s="361" t="s">
        <v>63</v>
      </c>
      <c r="AR457" s="361" t="s">
        <v>63</v>
      </c>
      <c r="AS457" s="361" t="s">
        <v>63</v>
      </c>
      <c r="AT457" s="361" t="s">
        <v>63</v>
      </c>
      <c r="AU457" s="361" t="s">
        <v>63</v>
      </c>
      <c r="AV457" s="361" t="s">
        <v>63</v>
      </c>
      <c r="AW457" s="361" t="s">
        <v>63</v>
      </c>
      <c r="AX457" s="361" t="str">
        <f t="shared" si="43"/>
        <v xml:space="preserve">SEX, AGE, RESIDENCE, WEALTH, </v>
      </c>
      <c r="AZ457" s="344" t="e">
        <f>INDEX('Standard Outcome Indicators'!$C$2:$C$900,MATCH(AY457,'Standard Outcome Indicators'!$B$2:$B$708,0))</f>
        <v>#N/A</v>
      </c>
      <c r="BA457" s="344" t="e">
        <f>INDEX('Standard Outcome Indicators'!$F$2:$F$900,MATCH(AY457,'Standard Outcome Indicators'!$B$2:$B$708,0))</f>
        <v>#N/A</v>
      </c>
      <c r="BB457" s="344" t="e">
        <f>INDEX('Standard Outcome Indicators'!$H$2:$H$900,MATCH(AY457,'Standard Outcome Indicators'!$B$2:$B$708,0))</f>
        <v>#N/A</v>
      </c>
      <c r="BC457" s="344" t="e">
        <f>INDEX('Standard Outcome Indicators'!$Q$2:$Q$900,MATCH(AY457,'Standard Outcome Indicators'!$B$2:$B$708,0))</f>
        <v>#N/A</v>
      </c>
      <c r="BD457" s="344" t="e">
        <f>INDEX('Standard Outcome Indicators'!$R$2:$R$900,MATCH(AY457,'Standard Outcome Indicators'!$B$2:$B$708,0))</f>
        <v>#N/A</v>
      </c>
      <c r="BE457" s="344" t="e">
        <f>INDEX('Standard Outcome Indicators'!$S$2:$S$900,MATCH(AY457,'Standard Outcome Indicators'!$B$2:$B$708,0))</f>
        <v>#N/A</v>
      </c>
      <c r="BF457" s="344" t="e">
        <f>INDEX('Standard Outcome Indicators'!$T$2:$T$900,MATCH(AY457,'Standard Outcome Indicators'!$B$2:$B$708,0))</f>
        <v>#N/A</v>
      </c>
      <c r="BG457" s="344" t="e">
        <f>INDEX('Standard Outcome Indicators'!$U$2:$U$900,MATCH(AY457,'Standard Outcome Indicators'!$B$2:$B$708,0))</f>
        <v>#N/A</v>
      </c>
    </row>
    <row r="458" spans="1:59" ht="213">
      <c r="A458" s="392" t="s">
        <v>2587</v>
      </c>
      <c r="B458" s="396" t="s">
        <v>2783</v>
      </c>
      <c r="C458" s="348" t="s">
        <v>3196</v>
      </c>
      <c r="D458" s="438" t="s">
        <v>3197</v>
      </c>
      <c r="E458" s="345" t="s">
        <v>3198</v>
      </c>
      <c r="F458" s="433"/>
      <c r="G458" s="433"/>
      <c r="H458" s="433"/>
      <c r="I458" s="478" t="e">
        <v>#N/A</v>
      </c>
      <c r="J458" s="478" t="e">
        <v>#N/A</v>
      </c>
      <c r="K458" s="478" t="e">
        <v>#N/A</v>
      </c>
      <c r="L458" s="478" t="e">
        <v>#N/A</v>
      </c>
      <c r="M458" s="478" t="e">
        <v>#N/A</v>
      </c>
      <c r="N458" s="478"/>
      <c r="O458" s="345"/>
      <c r="P458" s="345" t="str">
        <f t="shared" si="41"/>
        <v/>
      </c>
      <c r="R458" s="345"/>
      <c r="S458" s="433" t="str">
        <f t="shared" si="44"/>
        <v/>
      </c>
      <c r="T458" s="361" t="s">
        <v>16</v>
      </c>
      <c r="U458" s="361" t="s">
        <v>63</v>
      </c>
      <c r="V458" s="344" t="s">
        <v>2891</v>
      </c>
      <c r="W458" s="433" t="s">
        <v>63</v>
      </c>
      <c r="X458" s="433" t="s">
        <v>63</v>
      </c>
      <c r="Y458" s="361">
        <v>2019</v>
      </c>
      <c r="Z458" s="361" t="s">
        <v>2967</v>
      </c>
      <c r="AA458" s="345" t="s">
        <v>2968</v>
      </c>
      <c r="AB458" s="361" t="str">
        <f t="shared" si="42"/>
        <v>4.5.1</v>
      </c>
      <c r="AC458" s="433" t="s">
        <v>63</v>
      </c>
      <c r="AD458" s="433" t="s">
        <v>63</v>
      </c>
      <c r="AE458" s="433" t="s">
        <v>63</v>
      </c>
      <c r="AF458" s="433" t="s">
        <v>63</v>
      </c>
      <c r="AG458" s="361" t="s">
        <v>49</v>
      </c>
      <c r="AH458" s="361" t="s">
        <v>49</v>
      </c>
      <c r="AI458" s="361" t="s">
        <v>49</v>
      </c>
      <c r="AJ458" s="361" t="s">
        <v>49</v>
      </c>
      <c r="AK458" s="361" t="s">
        <v>63</v>
      </c>
      <c r="AL458" s="361" t="s">
        <v>63</v>
      </c>
      <c r="AM458" s="361" t="s">
        <v>63</v>
      </c>
      <c r="AN458" s="361" t="s">
        <v>63</v>
      </c>
      <c r="AO458" s="361" t="s">
        <v>63</v>
      </c>
      <c r="AP458" s="361" t="s">
        <v>63</v>
      </c>
      <c r="AQ458" s="361" t="s">
        <v>63</v>
      </c>
      <c r="AR458" s="361" t="s">
        <v>63</v>
      </c>
      <c r="AS458" s="361" t="s">
        <v>63</v>
      </c>
      <c r="AT458" s="361" t="s">
        <v>63</v>
      </c>
      <c r="AU458" s="361" t="s">
        <v>63</v>
      </c>
      <c r="AV458" s="361" t="s">
        <v>63</v>
      </c>
      <c r="AW458" s="361" t="s">
        <v>63</v>
      </c>
      <c r="AX458" s="361" t="str">
        <f t="shared" si="43"/>
        <v xml:space="preserve">SEX, AGE, RESIDENCE, WEALTH, </v>
      </c>
      <c r="AZ458" s="344" t="e">
        <f>INDEX('Standard Outcome Indicators'!$C$2:$C$900,MATCH(AY458,'Standard Outcome Indicators'!$B$2:$B$708,0))</f>
        <v>#N/A</v>
      </c>
      <c r="BA458" s="344" t="e">
        <f>INDEX('Standard Outcome Indicators'!$F$2:$F$900,MATCH(AY458,'Standard Outcome Indicators'!$B$2:$B$708,0))</f>
        <v>#N/A</v>
      </c>
      <c r="BB458" s="344" t="e">
        <f>INDEX('Standard Outcome Indicators'!$H$2:$H$900,MATCH(AY458,'Standard Outcome Indicators'!$B$2:$B$708,0))</f>
        <v>#N/A</v>
      </c>
      <c r="BC458" s="344" t="e">
        <f>INDEX('Standard Outcome Indicators'!$Q$2:$Q$900,MATCH(AY458,'Standard Outcome Indicators'!$B$2:$B$708,0))</f>
        <v>#N/A</v>
      </c>
      <c r="BD458" s="344" t="e">
        <f>INDEX('Standard Outcome Indicators'!$R$2:$R$900,MATCH(AY458,'Standard Outcome Indicators'!$B$2:$B$708,0))</f>
        <v>#N/A</v>
      </c>
      <c r="BE458" s="344" t="e">
        <f>INDEX('Standard Outcome Indicators'!$S$2:$S$900,MATCH(AY458,'Standard Outcome Indicators'!$B$2:$B$708,0))</f>
        <v>#N/A</v>
      </c>
      <c r="BF458" s="344" t="e">
        <f>INDEX('Standard Outcome Indicators'!$T$2:$T$900,MATCH(AY458,'Standard Outcome Indicators'!$B$2:$B$708,0))</f>
        <v>#N/A</v>
      </c>
      <c r="BG458" s="344" t="e">
        <f>INDEX('Standard Outcome Indicators'!$U$2:$U$900,MATCH(AY458,'Standard Outcome Indicators'!$B$2:$B$708,0))</f>
        <v>#N/A</v>
      </c>
    </row>
    <row r="459" spans="1:59" ht="229.5">
      <c r="A459" s="392" t="s">
        <v>2587</v>
      </c>
      <c r="B459" s="396" t="s">
        <v>2783</v>
      </c>
      <c r="C459" s="346" t="s">
        <v>3199</v>
      </c>
      <c r="D459" s="438" t="s">
        <v>3200</v>
      </c>
      <c r="E459" s="345" t="s">
        <v>3201</v>
      </c>
      <c r="F459" s="433"/>
      <c r="G459" s="433"/>
      <c r="H459" s="433"/>
      <c r="I459" s="478" t="e">
        <v>#N/A</v>
      </c>
      <c r="J459" s="478" t="e">
        <v>#N/A</v>
      </c>
      <c r="K459" s="478" t="e">
        <v>#N/A</v>
      </c>
      <c r="L459" s="478" t="e">
        <v>#N/A</v>
      </c>
      <c r="M459" s="478" t="e">
        <v>#N/A</v>
      </c>
      <c r="N459" s="478"/>
      <c r="O459" s="345"/>
      <c r="P459" s="345" t="str">
        <f t="shared" ref="P459:P490" si="45">IF(F459="Yes", IF(Q459="", D459, Q459), "")</f>
        <v/>
      </c>
      <c r="R459" s="345"/>
      <c r="S459" s="433" t="str">
        <f t="shared" si="44"/>
        <v/>
      </c>
      <c r="T459" s="361" t="s">
        <v>16</v>
      </c>
      <c r="U459" s="361" t="s">
        <v>63</v>
      </c>
      <c r="V459" s="344" t="s">
        <v>2891</v>
      </c>
      <c r="W459" s="433" t="s">
        <v>63</v>
      </c>
      <c r="X459" s="433" t="s">
        <v>63</v>
      </c>
      <c r="Y459" s="361">
        <v>2021</v>
      </c>
      <c r="Z459" s="361" t="s">
        <v>1833</v>
      </c>
      <c r="AA459" s="345" t="s">
        <v>3202</v>
      </c>
      <c r="AB459" s="361" t="str">
        <f t="shared" si="42"/>
        <v>4.5.1</v>
      </c>
      <c r="AC459" s="433" t="s">
        <v>63</v>
      </c>
      <c r="AD459" s="433" t="s">
        <v>63</v>
      </c>
      <c r="AE459" s="433" t="s">
        <v>63</v>
      </c>
      <c r="AF459" s="433" t="s">
        <v>63</v>
      </c>
      <c r="AG459" s="361" t="s">
        <v>62</v>
      </c>
      <c r="AH459" s="361" t="s">
        <v>49</v>
      </c>
      <c r="AI459" s="361" t="s">
        <v>49</v>
      </c>
      <c r="AJ459" s="361" t="s">
        <v>62</v>
      </c>
      <c r="AK459" s="361" t="s">
        <v>63</v>
      </c>
      <c r="AL459" s="361" t="s">
        <v>63</v>
      </c>
      <c r="AM459" s="361" t="s">
        <v>63</v>
      </c>
      <c r="AN459" s="361" t="s">
        <v>63</v>
      </c>
      <c r="AO459" s="361" t="s">
        <v>63</v>
      </c>
      <c r="AP459" s="361" t="s">
        <v>63</v>
      </c>
      <c r="AQ459" s="361" t="s">
        <v>63</v>
      </c>
      <c r="AR459" s="361" t="s">
        <v>63</v>
      </c>
      <c r="AS459" s="361" t="s">
        <v>63</v>
      </c>
      <c r="AT459" s="361" t="s">
        <v>63</v>
      </c>
      <c r="AU459" s="361" t="s">
        <v>63</v>
      </c>
      <c r="AV459" s="361" t="s">
        <v>63</v>
      </c>
      <c r="AW459" s="361" t="s">
        <v>63</v>
      </c>
      <c r="AX459" s="361" t="str">
        <f t="shared" si="43"/>
        <v xml:space="preserve">SEX, AGE, RESIDENCE, WEALTH, </v>
      </c>
      <c r="AZ459" s="344" t="e">
        <f>INDEX('Standard Outcome Indicators'!$C$2:$C$900,MATCH(AY459,'Standard Outcome Indicators'!$B$2:$B$708,0))</f>
        <v>#N/A</v>
      </c>
      <c r="BA459" s="344" t="e">
        <f>INDEX('Standard Outcome Indicators'!$F$2:$F$900,MATCH(AY459,'Standard Outcome Indicators'!$B$2:$B$708,0))</f>
        <v>#N/A</v>
      </c>
      <c r="BB459" s="344" t="e">
        <f>INDEX('Standard Outcome Indicators'!$H$2:$H$900,MATCH(AY459,'Standard Outcome Indicators'!$B$2:$B$708,0))</f>
        <v>#N/A</v>
      </c>
      <c r="BC459" s="344" t="e">
        <f>INDEX('Standard Outcome Indicators'!$Q$2:$Q$900,MATCH(AY459,'Standard Outcome Indicators'!$B$2:$B$708,0))</f>
        <v>#N/A</v>
      </c>
      <c r="BD459" s="344" t="e">
        <f>INDEX('Standard Outcome Indicators'!$R$2:$R$900,MATCH(AY459,'Standard Outcome Indicators'!$B$2:$B$708,0))</f>
        <v>#N/A</v>
      </c>
      <c r="BE459" s="344" t="e">
        <f>INDEX('Standard Outcome Indicators'!$S$2:$S$900,MATCH(AY459,'Standard Outcome Indicators'!$B$2:$B$708,0))</f>
        <v>#N/A</v>
      </c>
      <c r="BF459" s="344" t="e">
        <f>INDEX('Standard Outcome Indicators'!$T$2:$T$900,MATCH(AY459,'Standard Outcome Indicators'!$B$2:$B$708,0))</f>
        <v>#N/A</v>
      </c>
      <c r="BG459" s="344" t="e">
        <f>INDEX('Standard Outcome Indicators'!$U$2:$U$900,MATCH(AY459,'Standard Outcome Indicators'!$B$2:$B$708,0))</f>
        <v>#N/A</v>
      </c>
    </row>
    <row r="460" spans="1:59" ht="229.5">
      <c r="A460" s="392" t="s">
        <v>2587</v>
      </c>
      <c r="B460" s="396" t="s">
        <v>2783</v>
      </c>
      <c r="C460" s="346" t="s">
        <v>3203</v>
      </c>
      <c r="D460" s="438" t="s">
        <v>3204</v>
      </c>
      <c r="E460" s="345" t="s">
        <v>3205</v>
      </c>
      <c r="F460" s="433"/>
      <c r="G460" s="433"/>
      <c r="H460" s="433"/>
      <c r="I460" s="478" t="e">
        <v>#N/A</v>
      </c>
      <c r="J460" s="478" t="e">
        <v>#N/A</v>
      </c>
      <c r="K460" s="478" t="e">
        <v>#N/A</v>
      </c>
      <c r="L460" s="478" t="e">
        <v>#N/A</v>
      </c>
      <c r="M460" s="478" t="e">
        <v>#N/A</v>
      </c>
      <c r="N460" s="478"/>
      <c r="O460" s="345"/>
      <c r="P460" s="345" t="str">
        <f t="shared" si="45"/>
        <v/>
      </c>
      <c r="R460" s="345"/>
      <c r="S460" s="433" t="str">
        <f t="shared" si="44"/>
        <v/>
      </c>
      <c r="T460" s="361" t="s">
        <v>16</v>
      </c>
      <c r="U460" s="361" t="s">
        <v>63</v>
      </c>
      <c r="V460" s="344" t="s">
        <v>2891</v>
      </c>
      <c r="W460" s="433" t="s">
        <v>63</v>
      </c>
      <c r="X460" s="433" t="s">
        <v>63</v>
      </c>
      <c r="Y460" s="361">
        <v>2021</v>
      </c>
      <c r="Z460" s="361" t="s">
        <v>1833</v>
      </c>
      <c r="AA460" s="345" t="s">
        <v>3206</v>
      </c>
      <c r="AB460" s="361" t="str">
        <f t="shared" si="42"/>
        <v>4.5.1</v>
      </c>
      <c r="AC460" s="433" t="s">
        <v>63</v>
      </c>
      <c r="AD460" s="433" t="s">
        <v>63</v>
      </c>
      <c r="AE460" s="433" t="s">
        <v>63</v>
      </c>
      <c r="AF460" s="433" t="s">
        <v>63</v>
      </c>
      <c r="AG460" s="361" t="s">
        <v>62</v>
      </c>
      <c r="AH460" s="361" t="s">
        <v>49</v>
      </c>
      <c r="AI460" s="361" t="s">
        <v>49</v>
      </c>
      <c r="AJ460" s="361" t="s">
        <v>62</v>
      </c>
      <c r="AK460" s="361" t="s">
        <v>63</v>
      </c>
      <c r="AL460" s="361" t="s">
        <v>63</v>
      </c>
      <c r="AM460" s="361" t="s">
        <v>63</v>
      </c>
      <c r="AN460" s="361" t="s">
        <v>63</v>
      </c>
      <c r="AO460" s="361" t="s">
        <v>63</v>
      </c>
      <c r="AP460" s="361" t="s">
        <v>63</v>
      </c>
      <c r="AQ460" s="361" t="s">
        <v>63</v>
      </c>
      <c r="AR460" s="361" t="s">
        <v>63</v>
      </c>
      <c r="AS460" s="361" t="s">
        <v>63</v>
      </c>
      <c r="AT460" s="361" t="s">
        <v>63</v>
      </c>
      <c r="AU460" s="361" t="s">
        <v>63</v>
      </c>
      <c r="AV460" s="361" t="s">
        <v>63</v>
      </c>
      <c r="AW460" s="361" t="s">
        <v>63</v>
      </c>
      <c r="AX460" s="361" t="str">
        <f t="shared" si="43"/>
        <v xml:space="preserve">SEX, AGE, RESIDENCE, WEALTH, </v>
      </c>
      <c r="AZ460" s="344" t="e">
        <f>INDEX('Standard Outcome Indicators'!$C$2:$C$900,MATCH(AY460,'Standard Outcome Indicators'!$B$2:$B$708,0))</f>
        <v>#N/A</v>
      </c>
      <c r="BA460" s="344" t="e">
        <f>INDEX('Standard Outcome Indicators'!$F$2:$F$900,MATCH(AY460,'Standard Outcome Indicators'!$B$2:$B$708,0))</f>
        <v>#N/A</v>
      </c>
      <c r="BB460" s="344" t="e">
        <f>INDEX('Standard Outcome Indicators'!$H$2:$H$900,MATCH(AY460,'Standard Outcome Indicators'!$B$2:$B$708,0))</f>
        <v>#N/A</v>
      </c>
      <c r="BC460" s="344" t="e">
        <f>INDEX('Standard Outcome Indicators'!$Q$2:$Q$900,MATCH(AY460,'Standard Outcome Indicators'!$B$2:$B$708,0))</f>
        <v>#N/A</v>
      </c>
      <c r="BD460" s="344" t="e">
        <f>INDEX('Standard Outcome Indicators'!$R$2:$R$900,MATCH(AY460,'Standard Outcome Indicators'!$B$2:$B$708,0))</f>
        <v>#N/A</v>
      </c>
      <c r="BE460" s="344" t="e">
        <f>INDEX('Standard Outcome Indicators'!$S$2:$S$900,MATCH(AY460,'Standard Outcome Indicators'!$B$2:$B$708,0))</f>
        <v>#N/A</v>
      </c>
      <c r="BF460" s="344" t="e">
        <f>INDEX('Standard Outcome Indicators'!$T$2:$T$900,MATCH(AY460,'Standard Outcome Indicators'!$B$2:$B$708,0))</f>
        <v>#N/A</v>
      </c>
      <c r="BG460" s="344" t="e">
        <f>INDEX('Standard Outcome Indicators'!$U$2:$U$900,MATCH(AY460,'Standard Outcome Indicators'!$B$2:$B$708,0))</f>
        <v>#N/A</v>
      </c>
    </row>
    <row r="461" spans="1:59" ht="229.5">
      <c r="A461" s="392" t="s">
        <v>2587</v>
      </c>
      <c r="B461" s="396" t="s">
        <v>2783</v>
      </c>
      <c r="C461" s="346" t="s">
        <v>3207</v>
      </c>
      <c r="D461" s="438" t="s">
        <v>3208</v>
      </c>
      <c r="E461" s="345" t="s">
        <v>3209</v>
      </c>
      <c r="F461" s="433"/>
      <c r="G461" s="433"/>
      <c r="H461" s="433"/>
      <c r="I461" s="478" t="e">
        <v>#N/A</v>
      </c>
      <c r="J461" s="478" t="e">
        <v>#N/A</v>
      </c>
      <c r="K461" s="478" t="e">
        <v>#N/A</v>
      </c>
      <c r="L461" s="478" t="e">
        <v>#N/A</v>
      </c>
      <c r="M461" s="478" t="e">
        <v>#N/A</v>
      </c>
      <c r="N461" s="478"/>
      <c r="O461" s="345"/>
      <c r="P461" s="345" t="str">
        <f t="shared" si="45"/>
        <v/>
      </c>
      <c r="R461" s="345"/>
      <c r="S461" s="433" t="str">
        <f t="shared" si="44"/>
        <v/>
      </c>
      <c r="T461" s="361" t="s">
        <v>16</v>
      </c>
      <c r="U461" s="361" t="s">
        <v>63</v>
      </c>
      <c r="V461" s="344" t="s">
        <v>2891</v>
      </c>
      <c r="W461" s="433" t="s">
        <v>63</v>
      </c>
      <c r="X461" s="433" t="s">
        <v>63</v>
      </c>
      <c r="Y461" s="361">
        <v>2021</v>
      </c>
      <c r="Z461" s="361" t="s">
        <v>1833</v>
      </c>
      <c r="AA461" s="345" t="s">
        <v>3210</v>
      </c>
      <c r="AB461" s="361" t="str">
        <f t="shared" si="42"/>
        <v>4.5.1</v>
      </c>
      <c r="AC461" s="433" t="s">
        <v>63</v>
      </c>
      <c r="AD461" s="433" t="s">
        <v>63</v>
      </c>
      <c r="AE461" s="433" t="s">
        <v>63</v>
      </c>
      <c r="AF461" s="433" t="s">
        <v>63</v>
      </c>
      <c r="AG461" s="361" t="s">
        <v>62</v>
      </c>
      <c r="AH461" s="361" t="s">
        <v>49</v>
      </c>
      <c r="AI461" s="361" t="s">
        <v>49</v>
      </c>
      <c r="AJ461" s="361" t="s">
        <v>62</v>
      </c>
      <c r="AK461" s="361" t="s">
        <v>63</v>
      </c>
      <c r="AL461" s="361" t="s">
        <v>63</v>
      </c>
      <c r="AM461" s="361" t="s">
        <v>63</v>
      </c>
      <c r="AN461" s="361" t="s">
        <v>63</v>
      </c>
      <c r="AO461" s="361" t="s">
        <v>63</v>
      </c>
      <c r="AP461" s="361" t="s">
        <v>63</v>
      </c>
      <c r="AQ461" s="361" t="s">
        <v>63</v>
      </c>
      <c r="AR461" s="361" t="s">
        <v>63</v>
      </c>
      <c r="AS461" s="361" t="s">
        <v>63</v>
      </c>
      <c r="AT461" s="361" t="s">
        <v>63</v>
      </c>
      <c r="AU461" s="361" t="s">
        <v>63</v>
      </c>
      <c r="AV461" s="361" t="s">
        <v>63</v>
      </c>
      <c r="AW461" s="361" t="s">
        <v>63</v>
      </c>
      <c r="AX461" s="361" t="str">
        <f t="shared" si="43"/>
        <v xml:space="preserve">SEX, AGE, RESIDENCE, WEALTH, </v>
      </c>
      <c r="AZ461" s="344" t="e">
        <f>INDEX('Standard Outcome Indicators'!$C$2:$C$900,MATCH(AY461,'Standard Outcome Indicators'!$B$2:$B$708,0))</f>
        <v>#N/A</v>
      </c>
      <c r="BA461" s="344" t="e">
        <f>INDEX('Standard Outcome Indicators'!$F$2:$F$900,MATCH(AY461,'Standard Outcome Indicators'!$B$2:$B$708,0))</f>
        <v>#N/A</v>
      </c>
      <c r="BB461" s="344" t="e">
        <f>INDEX('Standard Outcome Indicators'!$H$2:$H$900,MATCH(AY461,'Standard Outcome Indicators'!$B$2:$B$708,0))</f>
        <v>#N/A</v>
      </c>
      <c r="BC461" s="344" t="e">
        <f>INDEX('Standard Outcome Indicators'!$Q$2:$Q$900,MATCH(AY461,'Standard Outcome Indicators'!$B$2:$B$708,0))</f>
        <v>#N/A</v>
      </c>
      <c r="BD461" s="344" t="e">
        <f>INDEX('Standard Outcome Indicators'!$R$2:$R$900,MATCH(AY461,'Standard Outcome Indicators'!$B$2:$B$708,0))</f>
        <v>#N/A</v>
      </c>
      <c r="BE461" s="344" t="e">
        <f>INDEX('Standard Outcome Indicators'!$S$2:$S$900,MATCH(AY461,'Standard Outcome Indicators'!$B$2:$B$708,0))</f>
        <v>#N/A</v>
      </c>
      <c r="BF461" s="344" t="e">
        <f>INDEX('Standard Outcome Indicators'!$T$2:$T$900,MATCH(AY461,'Standard Outcome Indicators'!$B$2:$B$708,0))</f>
        <v>#N/A</v>
      </c>
      <c r="BG461" s="344" t="e">
        <f>INDEX('Standard Outcome Indicators'!$U$2:$U$900,MATCH(AY461,'Standard Outcome Indicators'!$B$2:$B$708,0))</f>
        <v>#N/A</v>
      </c>
    </row>
    <row r="462" spans="1:59" ht="152.25">
      <c r="A462" s="392" t="s">
        <v>2587</v>
      </c>
      <c r="B462" s="396" t="s">
        <v>2783</v>
      </c>
      <c r="C462" s="346" t="s">
        <v>3211</v>
      </c>
      <c r="D462" s="438" t="s">
        <v>3212</v>
      </c>
      <c r="E462" s="345" t="s">
        <v>3213</v>
      </c>
      <c r="F462" s="433"/>
      <c r="G462" s="433"/>
      <c r="H462" s="433"/>
      <c r="I462" s="478" t="e">
        <v>#N/A</v>
      </c>
      <c r="J462" s="478" t="e">
        <v>#N/A</v>
      </c>
      <c r="K462" s="478" t="e">
        <v>#N/A</v>
      </c>
      <c r="L462" s="478" t="e">
        <v>#N/A</v>
      </c>
      <c r="M462" s="478" t="e">
        <v>#N/A</v>
      </c>
      <c r="N462" s="478"/>
      <c r="O462" s="345"/>
      <c r="P462" s="345" t="str">
        <f t="shared" si="45"/>
        <v/>
      </c>
      <c r="R462" s="345"/>
      <c r="S462" s="433" t="str">
        <f t="shared" si="44"/>
        <v/>
      </c>
      <c r="T462" s="361" t="s">
        <v>16</v>
      </c>
      <c r="U462" s="361" t="s">
        <v>63</v>
      </c>
      <c r="V462" s="344" t="s">
        <v>2891</v>
      </c>
      <c r="W462" s="433" t="s">
        <v>63</v>
      </c>
      <c r="X462" s="433" t="s">
        <v>63</v>
      </c>
      <c r="Y462" s="361">
        <v>2016</v>
      </c>
      <c r="Z462" s="361" t="s">
        <v>2371</v>
      </c>
      <c r="AA462" s="345" t="s">
        <v>3214</v>
      </c>
      <c r="AB462" s="361" t="str">
        <f t="shared" si="42"/>
        <v>4.5.1</v>
      </c>
      <c r="AC462" s="433" t="s">
        <v>63</v>
      </c>
      <c r="AD462" s="433" t="s">
        <v>63</v>
      </c>
      <c r="AE462" s="433" t="s">
        <v>63</v>
      </c>
      <c r="AF462" s="433" t="s">
        <v>63</v>
      </c>
      <c r="AG462" s="361" t="s">
        <v>49</v>
      </c>
      <c r="AH462" s="361" t="s">
        <v>49</v>
      </c>
      <c r="AI462" s="361" t="s">
        <v>49</v>
      </c>
      <c r="AJ462" s="361" t="s">
        <v>49</v>
      </c>
      <c r="AK462" s="361" t="s">
        <v>63</v>
      </c>
      <c r="AL462" s="361" t="s">
        <v>63</v>
      </c>
      <c r="AM462" s="361" t="s">
        <v>63</v>
      </c>
      <c r="AN462" s="361" t="s">
        <v>63</v>
      </c>
      <c r="AO462" s="361" t="s">
        <v>63</v>
      </c>
      <c r="AP462" s="361" t="s">
        <v>63</v>
      </c>
      <c r="AQ462" s="361" t="s">
        <v>63</v>
      </c>
      <c r="AR462" s="361" t="s">
        <v>63</v>
      </c>
      <c r="AS462" s="361" t="s">
        <v>63</v>
      </c>
      <c r="AT462" s="361" t="s">
        <v>63</v>
      </c>
      <c r="AU462" s="361" t="s">
        <v>63</v>
      </c>
      <c r="AV462" s="361" t="s">
        <v>63</v>
      </c>
      <c r="AW462" s="361" t="s">
        <v>63</v>
      </c>
      <c r="AX462" s="361" t="str">
        <f t="shared" si="43"/>
        <v xml:space="preserve">SEX, AGE, RESIDENCE, WEALTH, </v>
      </c>
      <c r="AZ462" s="344" t="e">
        <f>INDEX('Standard Outcome Indicators'!$C$2:$C$900,MATCH(AY462,'Standard Outcome Indicators'!$B$2:$B$708,0))</f>
        <v>#N/A</v>
      </c>
      <c r="BA462" s="344" t="e">
        <f>INDEX('Standard Outcome Indicators'!$F$2:$F$900,MATCH(AY462,'Standard Outcome Indicators'!$B$2:$B$708,0))</f>
        <v>#N/A</v>
      </c>
      <c r="BB462" s="344" t="e">
        <f>INDEX('Standard Outcome Indicators'!$H$2:$H$900,MATCH(AY462,'Standard Outcome Indicators'!$B$2:$B$708,0))</f>
        <v>#N/A</v>
      </c>
      <c r="BC462" s="344" t="e">
        <f>INDEX('Standard Outcome Indicators'!$Q$2:$Q$900,MATCH(AY462,'Standard Outcome Indicators'!$B$2:$B$708,0))</f>
        <v>#N/A</v>
      </c>
      <c r="BD462" s="344" t="e">
        <f>INDEX('Standard Outcome Indicators'!$R$2:$R$900,MATCH(AY462,'Standard Outcome Indicators'!$B$2:$B$708,0))</f>
        <v>#N/A</v>
      </c>
      <c r="BE462" s="344" t="e">
        <f>INDEX('Standard Outcome Indicators'!$S$2:$S$900,MATCH(AY462,'Standard Outcome Indicators'!$B$2:$B$708,0))</f>
        <v>#N/A</v>
      </c>
      <c r="BF462" s="344" t="e">
        <f>INDEX('Standard Outcome Indicators'!$T$2:$T$900,MATCH(AY462,'Standard Outcome Indicators'!$B$2:$B$708,0))</f>
        <v>#N/A</v>
      </c>
      <c r="BG462" s="344" t="e">
        <f>INDEX('Standard Outcome Indicators'!$U$2:$U$900,MATCH(AY462,'Standard Outcome Indicators'!$B$2:$B$708,0))</f>
        <v>#N/A</v>
      </c>
    </row>
    <row r="463" spans="1:59" ht="213">
      <c r="A463" s="392" t="s">
        <v>2587</v>
      </c>
      <c r="B463" s="396" t="s">
        <v>2783</v>
      </c>
      <c r="C463" s="346" t="s">
        <v>3215</v>
      </c>
      <c r="D463" s="438" t="s">
        <v>3216</v>
      </c>
      <c r="E463" s="345" t="s">
        <v>3217</v>
      </c>
      <c r="F463" s="433"/>
      <c r="G463" s="433"/>
      <c r="H463" s="433"/>
      <c r="I463" s="478" t="e">
        <v>#N/A</v>
      </c>
      <c r="J463" s="478" t="e">
        <v>#N/A</v>
      </c>
      <c r="K463" s="478" t="e">
        <v>#N/A</v>
      </c>
      <c r="L463" s="478" t="e">
        <v>#N/A</v>
      </c>
      <c r="M463" s="478" t="e">
        <v>#N/A</v>
      </c>
      <c r="N463" s="478"/>
      <c r="O463" s="345"/>
      <c r="P463" s="345" t="str">
        <f t="shared" si="45"/>
        <v/>
      </c>
      <c r="R463" s="345"/>
      <c r="S463" s="433" t="str">
        <f t="shared" si="44"/>
        <v/>
      </c>
      <c r="T463" s="361" t="s">
        <v>16</v>
      </c>
      <c r="U463" s="361" t="s">
        <v>63</v>
      </c>
      <c r="V463" s="344" t="s">
        <v>2891</v>
      </c>
      <c r="W463" s="433" t="s">
        <v>63</v>
      </c>
      <c r="X463" s="433" t="s">
        <v>63</v>
      </c>
      <c r="Y463" s="361">
        <v>2018</v>
      </c>
      <c r="Z463" s="361" t="s">
        <v>1833</v>
      </c>
      <c r="AA463" s="345" t="s">
        <v>3218</v>
      </c>
      <c r="AB463" s="361" t="str">
        <f t="shared" si="42"/>
        <v>4.5.1</v>
      </c>
      <c r="AC463" s="433" t="s">
        <v>63</v>
      </c>
      <c r="AD463" s="433" t="s">
        <v>63</v>
      </c>
      <c r="AE463" s="433" t="s">
        <v>63</v>
      </c>
      <c r="AF463" s="433" t="s">
        <v>63</v>
      </c>
      <c r="AG463" s="361" t="s">
        <v>49</v>
      </c>
      <c r="AH463" s="361" t="s">
        <v>49</v>
      </c>
      <c r="AI463" s="361" t="s">
        <v>49</v>
      </c>
      <c r="AJ463" s="361" t="s">
        <v>49</v>
      </c>
      <c r="AK463" s="361" t="s">
        <v>63</v>
      </c>
      <c r="AL463" s="361" t="s">
        <v>63</v>
      </c>
      <c r="AM463" s="361" t="s">
        <v>63</v>
      </c>
      <c r="AN463" s="361" t="s">
        <v>63</v>
      </c>
      <c r="AO463" s="361" t="s">
        <v>63</v>
      </c>
      <c r="AP463" s="361" t="s">
        <v>63</v>
      </c>
      <c r="AQ463" s="361" t="s">
        <v>63</v>
      </c>
      <c r="AR463" s="361" t="s">
        <v>63</v>
      </c>
      <c r="AS463" s="361" t="s">
        <v>63</v>
      </c>
      <c r="AT463" s="361" t="s">
        <v>63</v>
      </c>
      <c r="AU463" s="361" t="s">
        <v>63</v>
      </c>
      <c r="AV463" s="361" t="s">
        <v>63</v>
      </c>
      <c r="AW463" s="361" t="s">
        <v>63</v>
      </c>
      <c r="AX463" s="361" t="str">
        <f t="shared" si="43"/>
        <v xml:space="preserve">SEX, AGE, RESIDENCE, WEALTH, </v>
      </c>
      <c r="AZ463" s="344" t="e">
        <f>INDEX('Standard Outcome Indicators'!$C$2:$C$900,MATCH(AY463,'Standard Outcome Indicators'!$B$2:$B$708,0))</f>
        <v>#N/A</v>
      </c>
      <c r="BA463" s="344" t="e">
        <f>INDEX('Standard Outcome Indicators'!$F$2:$F$900,MATCH(AY463,'Standard Outcome Indicators'!$B$2:$B$708,0))</f>
        <v>#N/A</v>
      </c>
      <c r="BB463" s="344" t="e">
        <f>INDEX('Standard Outcome Indicators'!$H$2:$H$900,MATCH(AY463,'Standard Outcome Indicators'!$B$2:$B$708,0))</f>
        <v>#N/A</v>
      </c>
      <c r="BC463" s="344" t="e">
        <f>INDEX('Standard Outcome Indicators'!$Q$2:$Q$900,MATCH(AY463,'Standard Outcome Indicators'!$B$2:$B$708,0))</f>
        <v>#N/A</v>
      </c>
      <c r="BD463" s="344" t="e">
        <f>INDEX('Standard Outcome Indicators'!$R$2:$R$900,MATCH(AY463,'Standard Outcome Indicators'!$B$2:$B$708,0))</f>
        <v>#N/A</v>
      </c>
      <c r="BE463" s="344" t="e">
        <f>INDEX('Standard Outcome Indicators'!$S$2:$S$900,MATCH(AY463,'Standard Outcome Indicators'!$B$2:$B$708,0))</f>
        <v>#N/A</v>
      </c>
      <c r="BF463" s="344" t="e">
        <f>INDEX('Standard Outcome Indicators'!$T$2:$T$900,MATCH(AY463,'Standard Outcome Indicators'!$B$2:$B$708,0))</f>
        <v>#N/A</v>
      </c>
      <c r="BG463" s="344" t="e">
        <f>INDEX('Standard Outcome Indicators'!$U$2:$U$900,MATCH(AY463,'Standard Outcome Indicators'!$B$2:$B$708,0))</f>
        <v>#N/A</v>
      </c>
    </row>
    <row r="464" spans="1:59" ht="198">
      <c r="A464" s="392" t="s">
        <v>2587</v>
      </c>
      <c r="B464" s="396" t="s">
        <v>2783</v>
      </c>
      <c r="C464" s="348" t="s">
        <v>3219</v>
      </c>
      <c r="D464" s="438" t="s">
        <v>3220</v>
      </c>
      <c r="E464" s="345" t="s">
        <v>3221</v>
      </c>
      <c r="F464" s="433"/>
      <c r="G464" s="433"/>
      <c r="H464" s="433"/>
      <c r="I464" s="478" t="e">
        <v>#N/A</v>
      </c>
      <c r="J464" s="478" t="e">
        <v>#N/A</v>
      </c>
      <c r="K464" s="478" t="e">
        <v>#N/A</v>
      </c>
      <c r="L464" s="478" t="e">
        <v>#N/A</v>
      </c>
      <c r="M464" s="478" t="e">
        <v>#N/A</v>
      </c>
      <c r="N464" s="478"/>
      <c r="O464" s="345"/>
      <c r="P464" s="345" t="str">
        <f t="shared" si="45"/>
        <v/>
      </c>
      <c r="R464" s="345"/>
      <c r="S464" s="433" t="str">
        <f t="shared" si="44"/>
        <v/>
      </c>
      <c r="T464" s="361" t="s">
        <v>16</v>
      </c>
      <c r="U464" s="361" t="s">
        <v>63</v>
      </c>
      <c r="V464" s="344" t="s">
        <v>2891</v>
      </c>
      <c r="W464" s="433" t="s">
        <v>63</v>
      </c>
      <c r="X464" s="433" t="s">
        <v>63</v>
      </c>
      <c r="Y464" s="361">
        <v>2019</v>
      </c>
      <c r="Z464" s="361" t="s">
        <v>2253</v>
      </c>
      <c r="AA464" s="345" t="s">
        <v>3131</v>
      </c>
      <c r="AB464" s="361" t="str">
        <f t="shared" si="42"/>
        <v>4.5.1</v>
      </c>
      <c r="AC464" s="433" t="s">
        <v>63</v>
      </c>
      <c r="AD464" s="433" t="s">
        <v>63</v>
      </c>
      <c r="AE464" s="433" t="s">
        <v>63</v>
      </c>
      <c r="AF464" s="433" t="s">
        <v>63</v>
      </c>
      <c r="AG464" s="361" t="s">
        <v>49</v>
      </c>
      <c r="AH464" s="361" t="s">
        <v>49</v>
      </c>
      <c r="AI464" s="361" t="s">
        <v>49</v>
      </c>
      <c r="AJ464" s="361" t="s">
        <v>49</v>
      </c>
      <c r="AK464" s="361" t="s">
        <v>63</v>
      </c>
      <c r="AL464" s="361" t="s">
        <v>63</v>
      </c>
      <c r="AM464" s="361" t="s">
        <v>63</v>
      </c>
      <c r="AN464" s="361" t="s">
        <v>63</v>
      </c>
      <c r="AO464" s="361" t="s">
        <v>63</v>
      </c>
      <c r="AP464" s="361" t="s">
        <v>63</v>
      </c>
      <c r="AQ464" s="361" t="s">
        <v>63</v>
      </c>
      <c r="AR464" s="361" t="s">
        <v>63</v>
      </c>
      <c r="AS464" s="361" t="s">
        <v>63</v>
      </c>
      <c r="AT464" s="361" t="s">
        <v>63</v>
      </c>
      <c r="AU464" s="361" t="s">
        <v>63</v>
      </c>
      <c r="AV464" s="361" t="s">
        <v>63</v>
      </c>
      <c r="AW464" s="361" t="s">
        <v>63</v>
      </c>
      <c r="AX464" s="361" t="str">
        <f t="shared" si="43"/>
        <v xml:space="preserve">SEX, AGE, RESIDENCE, WEALTH, </v>
      </c>
      <c r="AZ464" s="344" t="e">
        <f>INDEX('Standard Outcome Indicators'!$C$2:$C$900,MATCH(AY464,'Standard Outcome Indicators'!$B$2:$B$708,0))</f>
        <v>#N/A</v>
      </c>
      <c r="BA464" s="344" t="e">
        <f>INDEX('Standard Outcome Indicators'!$F$2:$F$900,MATCH(AY464,'Standard Outcome Indicators'!$B$2:$B$708,0))</f>
        <v>#N/A</v>
      </c>
      <c r="BB464" s="344" t="e">
        <f>INDEX('Standard Outcome Indicators'!$H$2:$H$900,MATCH(AY464,'Standard Outcome Indicators'!$B$2:$B$708,0))</f>
        <v>#N/A</v>
      </c>
      <c r="BC464" s="344" t="e">
        <f>INDEX('Standard Outcome Indicators'!$Q$2:$Q$900,MATCH(AY464,'Standard Outcome Indicators'!$B$2:$B$708,0))</f>
        <v>#N/A</v>
      </c>
      <c r="BD464" s="344" t="e">
        <f>INDEX('Standard Outcome Indicators'!$R$2:$R$900,MATCH(AY464,'Standard Outcome Indicators'!$B$2:$B$708,0))</f>
        <v>#N/A</v>
      </c>
      <c r="BE464" s="344" t="e">
        <f>INDEX('Standard Outcome Indicators'!$S$2:$S$900,MATCH(AY464,'Standard Outcome Indicators'!$B$2:$B$708,0))</f>
        <v>#N/A</v>
      </c>
      <c r="BF464" s="344" t="e">
        <f>INDEX('Standard Outcome Indicators'!$T$2:$T$900,MATCH(AY464,'Standard Outcome Indicators'!$B$2:$B$708,0))</f>
        <v>#N/A</v>
      </c>
      <c r="BG464" s="344" t="e">
        <f>INDEX('Standard Outcome Indicators'!$U$2:$U$900,MATCH(AY464,'Standard Outcome Indicators'!$B$2:$B$708,0))</f>
        <v>#N/A</v>
      </c>
    </row>
    <row r="465" spans="1:59" ht="198">
      <c r="A465" s="392" t="s">
        <v>2587</v>
      </c>
      <c r="B465" s="396" t="s">
        <v>2783</v>
      </c>
      <c r="C465" s="346" t="s">
        <v>3222</v>
      </c>
      <c r="D465" s="438" t="s">
        <v>3223</v>
      </c>
      <c r="E465" s="345" t="s">
        <v>3224</v>
      </c>
      <c r="F465" s="433"/>
      <c r="G465" s="433"/>
      <c r="H465" s="433"/>
      <c r="I465" s="478" t="e">
        <v>#N/A</v>
      </c>
      <c r="J465" s="478" t="e">
        <v>#N/A</v>
      </c>
      <c r="K465" s="478" t="e">
        <v>#N/A</v>
      </c>
      <c r="L465" s="478" t="e">
        <v>#N/A</v>
      </c>
      <c r="M465" s="478" t="e">
        <v>#N/A</v>
      </c>
      <c r="N465" s="478"/>
      <c r="O465" s="345"/>
      <c r="P465" s="345" t="str">
        <f t="shared" si="45"/>
        <v/>
      </c>
      <c r="R465" s="345"/>
      <c r="S465" s="433" t="str">
        <f t="shared" si="44"/>
        <v/>
      </c>
      <c r="T465" s="361" t="s">
        <v>16</v>
      </c>
      <c r="U465" s="361" t="s">
        <v>63</v>
      </c>
      <c r="V465" s="344" t="s">
        <v>2891</v>
      </c>
      <c r="W465" s="433" t="s">
        <v>63</v>
      </c>
      <c r="X465" s="433" t="s">
        <v>63</v>
      </c>
      <c r="Y465" s="361">
        <v>2019</v>
      </c>
      <c r="Z465" s="361" t="s">
        <v>2604</v>
      </c>
      <c r="AA465" s="345" t="s">
        <v>3225</v>
      </c>
      <c r="AB465" s="361" t="str">
        <f t="shared" si="42"/>
        <v>4.5.1</v>
      </c>
      <c r="AC465" s="433" t="s">
        <v>63</v>
      </c>
      <c r="AD465" s="433" t="s">
        <v>63</v>
      </c>
      <c r="AE465" s="433" t="s">
        <v>63</v>
      </c>
      <c r="AF465" s="433" t="s">
        <v>63</v>
      </c>
      <c r="AG465" s="361" t="s">
        <v>49</v>
      </c>
      <c r="AH465" s="361" t="s">
        <v>49</v>
      </c>
      <c r="AI465" s="361" t="s">
        <v>49</v>
      </c>
      <c r="AJ465" s="361" t="s">
        <v>49</v>
      </c>
      <c r="AK465" s="361" t="s">
        <v>63</v>
      </c>
      <c r="AL465" s="361" t="s">
        <v>63</v>
      </c>
      <c r="AM465" s="361" t="s">
        <v>63</v>
      </c>
      <c r="AN465" s="361" t="s">
        <v>63</v>
      </c>
      <c r="AO465" s="361" t="s">
        <v>63</v>
      </c>
      <c r="AP465" s="361" t="s">
        <v>63</v>
      </c>
      <c r="AQ465" s="361" t="s">
        <v>63</v>
      </c>
      <c r="AR465" s="361" t="s">
        <v>63</v>
      </c>
      <c r="AS465" s="361" t="s">
        <v>63</v>
      </c>
      <c r="AT465" s="361" t="s">
        <v>63</v>
      </c>
      <c r="AU465" s="361" t="s">
        <v>63</v>
      </c>
      <c r="AV465" s="361" t="s">
        <v>63</v>
      </c>
      <c r="AW465" s="361" t="s">
        <v>63</v>
      </c>
      <c r="AX465" s="361" t="str">
        <f t="shared" si="43"/>
        <v xml:space="preserve">SEX, AGE, RESIDENCE, WEALTH, </v>
      </c>
      <c r="AZ465" s="344" t="e">
        <f>INDEX('Standard Outcome Indicators'!$C$2:$C$900,MATCH(AY465,'Standard Outcome Indicators'!$B$2:$B$708,0))</f>
        <v>#N/A</v>
      </c>
      <c r="BA465" s="344" t="e">
        <f>INDEX('Standard Outcome Indicators'!$F$2:$F$900,MATCH(AY465,'Standard Outcome Indicators'!$B$2:$B$708,0))</f>
        <v>#N/A</v>
      </c>
      <c r="BB465" s="344" t="e">
        <f>INDEX('Standard Outcome Indicators'!$H$2:$H$900,MATCH(AY465,'Standard Outcome Indicators'!$B$2:$B$708,0))</f>
        <v>#N/A</v>
      </c>
      <c r="BC465" s="344" t="e">
        <f>INDEX('Standard Outcome Indicators'!$Q$2:$Q$900,MATCH(AY465,'Standard Outcome Indicators'!$B$2:$B$708,0))</f>
        <v>#N/A</v>
      </c>
      <c r="BD465" s="344" t="e">
        <f>INDEX('Standard Outcome Indicators'!$R$2:$R$900,MATCH(AY465,'Standard Outcome Indicators'!$B$2:$B$708,0))</f>
        <v>#N/A</v>
      </c>
      <c r="BE465" s="344" t="e">
        <f>INDEX('Standard Outcome Indicators'!$S$2:$S$900,MATCH(AY465,'Standard Outcome Indicators'!$B$2:$B$708,0))</f>
        <v>#N/A</v>
      </c>
      <c r="BF465" s="344" t="e">
        <f>INDEX('Standard Outcome Indicators'!$T$2:$T$900,MATCH(AY465,'Standard Outcome Indicators'!$B$2:$B$708,0))</f>
        <v>#N/A</v>
      </c>
      <c r="BG465" s="344" t="e">
        <f>INDEX('Standard Outcome Indicators'!$U$2:$U$900,MATCH(AY465,'Standard Outcome Indicators'!$B$2:$B$708,0))</f>
        <v>#N/A</v>
      </c>
    </row>
    <row r="466" spans="1:59" ht="121.5">
      <c r="A466" s="392" t="s">
        <v>2587</v>
      </c>
      <c r="B466" s="396" t="s">
        <v>2783</v>
      </c>
      <c r="C466" s="344" t="s">
        <v>3226</v>
      </c>
      <c r="D466" s="438" t="s">
        <v>3227</v>
      </c>
      <c r="E466" s="345" t="s">
        <v>3228</v>
      </c>
      <c r="F466" s="433"/>
      <c r="G466" s="433"/>
      <c r="H466" s="433"/>
      <c r="I466" s="478" t="e">
        <v>#N/A</v>
      </c>
      <c r="J466" s="478" t="e">
        <v>#N/A</v>
      </c>
      <c r="K466" s="478" t="e">
        <v>#N/A</v>
      </c>
      <c r="L466" s="478" t="e">
        <v>#N/A</v>
      </c>
      <c r="M466" s="478" t="e">
        <v>#N/A</v>
      </c>
      <c r="N466" s="478"/>
      <c r="O466" s="345"/>
      <c r="P466" s="345" t="str">
        <f t="shared" si="45"/>
        <v/>
      </c>
      <c r="R466" s="345"/>
      <c r="S466" s="433" t="str">
        <f t="shared" si="44"/>
        <v/>
      </c>
      <c r="T466" s="361" t="s">
        <v>16</v>
      </c>
      <c r="U466" s="361" t="s">
        <v>63</v>
      </c>
      <c r="V466" s="344" t="s">
        <v>2891</v>
      </c>
      <c r="W466" s="433" t="s">
        <v>63</v>
      </c>
      <c r="X466" s="433" t="s">
        <v>63</v>
      </c>
      <c r="Y466" s="361">
        <v>2017</v>
      </c>
      <c r="Z466" s="361" t="s">
        <v>1966</v>
      </c>
      <c r="AA466" s="345" t="s">
        <v>3135</v>
      </c>
      <c r="AB466" s="361" t="str">
        <f t="shared" si="42"/>
        <v>4.5.1</v>
      </c>
      <c r="AC466" s="433" t="s">
        <v>63</v>
      </c>
      <c r="AD466" s="433" t="s">
        <v>63</v>
      </c>
      <c r="AE466" s="433" t="s">
        <v>63</v>
      </c>
      <c r="AF466" s="433" t="s">
        <v>63</v>
      </c>
      <c r="AG466" s="361" t="s">
        <v>49</v>
      </c>
      <c r="AH466" s="361" t="s">
        <v>49</v>
      </c>
      <c r="AI466" s="361" t="s">
        <v>49</v>
      </c>
      <c r="AJ466" s="361" t="s">
        <v>49</v>
      </c>
      <c r="AK466" s="361" t="s">
        <v>63</v>
      </c>
      <c r="AL466" s="361" t="s">
        <v>63</v>
      </c>
      <c r="AM466" s="361" t="s">
        <v>63</v>
      </c>
      <c r="AN466" s="361" t="s">
        <v>63</v>
      </c>
      <c r="AO466" s="361" t="s">
        <v>63</v>
      </c>
      <c r="AP466" s="361" t="s">
        <v>63</v>
      </c>
      <c r="AQ466" s="361" t="s">
        <v>63</v>
      </c>
      <c r="AR466" s="361" t="s">
        <v>63</v>
      </c>
      <c r="AS466" s="361" t="s">
        <v>63</v>
      </c>
      <c r="AT466" s="361" t="s">
        <v>63</v>
      </c>
      <c r="AU466" s="361" t="s">
        <v>63</v>
      </c>
      <c r="AV466" s="361" t="s">
        <v>63</v>
      </c>
      <c r="AW466" s="361" t="s">
        <v>63</v>
      </c>
      <c r="AX466" s="361" t="str">
        <f t="shared" si="43"/>
        <v xml:space="preserve">SEX, AGE, RESIDENCE, WEALTH, </v>
      </c>
      <c r="AZ466" s="344" t="e">
        <f>INDEX('Standard Outcome Indicators'!$C$2:$C$900,MATCH(AY466,'Standard Outcome Indicators'!$B$2:$B$708,0))</f>
        <v>#N/A</v>
      </c>
      <c r="BA466" s="344" t="e">
        <f>INDEX('Standard Outcome Indicators'!$F$2:$F$900,MATCH(AY466,'Standard Outcome Indicators'!$B$2:$B$708,0))</f>
        <v>#N/A</v>
      </c>
      <c r="BB466" s="344" t="e">
        <f>INDEX('Standard Outcome Indicators'!$H$2:$H$900,MATCH(AY466,'Standard Outcome Indicators'!$B$2:$B$708,0))</f>
        <v>#N/A</v>
      </c>
      <c r="BC466" s="344" t="e">
        <f>INDEX('Standard Outcome Indicators'!$Q$2:$Q$900,MATCH(AY466,'Standard Outcome Indicators'!$B$2:$B$708,0))</f>
        <v>#N/A</v>
      </c>
      <c r="BD466" s="344" t="e">
        <f>INDEX('Standard Outcome Indicators'!$R$2:$R$900,MATCH(AY466,'Standard Outcome Indicators'!$B$2:$B$708,0))</f>
        <v>#N/A</v>
      </c>
      <c r="BE466" s="344" t="e">
        <f>INDEX('Standard Outcome Indicators'!$S$2:$S$900,MATCH(AY466,'Standard Outcome Indicators'!$B$2:$B$708,0))</f>
        <v>#N/A</v>
      </c>
      <c r="BF466" s="344" t="e">
        <f>INDEX('Standard Outcome Indicators'!$T$2:$T$900,MATCH(AY466,'Standard Outcome Indicators'!$B$2:$B$708,0))</f>
        <v>#N/A</v>
      </c>
      <c r="BG466" s="344" t="e">
        <f>INDEX('Standard Outcome Indicators'!$U$2:$U$900,MATCH(AY466,'Standard Outcome Indicators'!$B$2:$B$708,0))</f>
        <v>#N/A</v>
      </c>
    </row>
    <row r="467" spans="1:59" ht="121.5">
      <c r="A467" s="392" t="s">
        <v>2587</v>
      </c>
      <c r="B467" s="396" t="s">
        <v>2783</v>
      </c>
      <c r="C467" s="344" t="s">
        <v>3229</v>
      </c>
      <c r="D467" s="438" t="s">
        <v>3230</v>
      </c>
      <c r="E467" s="345" t="s">
        <v>3231</v>
      </c>
      <c r="F467" s="433"/>
      <c r="G467" s="433"/>
      <c r="H467" s="433"/>
      <c r="I467" s="478" t="e">
        <v>#N/A</v>
      </c>
      <c r="J467" s="478" t="e">
        <v>#N/A</v>
      </c>
      <c r="K467" s="478" t="e">
        <v>#N/A</v>
      </c>
      <c r="L467" s="478" t="e">
        <v>#N/A</v>
      </c>
      <c r="M467" s="478" t="e">
        <v>#N/A</v>
      </c>
      <c r="N467" s="478"/>
      <c r="O467" s="345"/>
      <c r="P467" s="345" t="str">
        <f t="shared" si="45"/>
        <v/>
      </c>
      <c r="R467" s="345"/>
      <c r="S467" s="433" t="str">
        <f t="shared" si="44"/>
        <v/>
      </c>
      <c r="T467" s="361" t="s">
        <v>16</v>
      </c>
      <c r="U467" s="361" t="s">
        <v>63</v>
      </c>
      <c r="V467" s="344" t="s">
        <v>2891</v>
      </c>
      <c r="W467" s="433" t="s">
        <v>63</v>
      </c>
      <c r="X467" s="433" t="s">
        <v>63</v>
      </c>
      <c r="Y467" s="361">
        <v>2017</v>
      </c>
      <c r="Z467" s="361" t="s">
        <v>1966</v>
      </c>
      <c r="AA467" s="345" t="s">
        <v>3135</v>
      </c>
      <c r="AB467" s="361" t="str">
        <f t="shared" si="42"/>
        <v>4.5.1</v>
      </c>
      <c r="AC467" s="433" t="s">
        <v>63</v>
      </c>
      <c r="AD467" s="433" t="s">
        <v>63</v>
      </c>
      <c r="AE467" s="433" t="s">
        <v>63</v>
      </c>
      <c r="AF467" s="433" t="s">
        <v>63</v>
      </c>
      <c r="AG467" s="361" t="s">
        <v>49</v>
      </c>
      <c r="AH467" s="361" t="s">
        <v>49</v>
      </c>
      <c r="AI467" s="361" t="s">
        <v>49</v>
      </c>
      <c r="AJ467" s="361" t="s">
        <v>49</v>
      </c>
      <c r="AK467" s="361" t="s">
        <v>63</v>
      </c>
      <c r="AL467" s="361" t="s">
        <v>63</v>
      </c>
      <c r="AM467" s="361" t="s">
        <v>63</v>
      </c>
      <c r="AN467" s="361" t="s">
        <v>63</v>
      </c>
      <c r="AO467" s="361" t="s">
        <v>63</v>
      </c>
      <c r="AP467" s="361" t="s">
        <v>63</v>
      </c>
      <c r="AQ467" s="361" t="s">
        <v>63</v>
      </c>
      <c r="AR467" s="361" t="s">
        <v>63</v>
      </c>
      <c r="AS467" s="361" t="s">
        <v>63</v>
      </c>
      <c r="AT467" s="361" t="s">
        <v>63</v>
      </c>
      <c r="AU467" s="361" t="s">
        <v>63</v>
      </c>
      <c r="AV467" s="361" t="s">
        <v>63</v>
      </c>
      <c r="AW467" s="361" t="s">
        <v>63</v>
      </c>
      <c r="AX467" s="361" t="str">
        <f t="shared" si="43"/>
        <v xml:space="preserve">SEX, AGE, RESIDENCE, WEALTH, </v>
      </c>
      <c r="AZ467" s="344" t="e">
        <f>INDEX('Standard Outcome Indicators'!$C$2:$C$900,MATCH(AY467,'Standard Outcome Indicators'!$B$2:$B$708,0))</f>
        <v>#N/A</v>
      </c>
      <c r="BA467" s="344" t="e">
        <f>INDEX('Standard Outcome Indicators'!$F$2:$F$900,MATCH(AY467,'Standard Outcome Indicators'!$B$2:$B$708,0))</f>
        <v>#N/A</v>
      </c>
      <c r="BB467" s="344" t="e">
        <f>INDEX('Standard Outcome Indicators'!$H$2:$H$900,MATCH(AY467,'Standard Outcome Indicators'!$B$2:$B$708,0))</f>
        <v>#N/A</v>
      </c>
      <c r="BC467" s="344" t="e">
        <f>INDEX('Standard Outcome Indicators'!$Q$2:$Q$900,MATCH(AY467,'Standard Outcome Indicators'!$B$2:$B$708,0))</f>
        <v>#N/A</v>
      </c>
      <c r="BD467" s="344" t="e">
        <f>INDEX('Standard Outcome Indicators'!$R$2:$R$900,MATCH(AY467,'Standard Outcome Indicators'!$B$2:$B$708,0))</f>
        <v>#N/A</v>
      </c>
      <c r="BE467" s="344" t="e">
        <f>INDEX('Standard Outcome Indicators'!$S$2:$S$900,MATCH(AY467,'Standard Outcome Indicators'!$B$2:$B$708,0))</f>
        <v>#N/A</v>
      </c>
      <c r="BF467" s="344" t="e">
        <f>INDEX('Standard Outcome Indicators'!$T$2:$T$900,MATCH(AY467,'Standard Outcome Indicators'!$B$2:$B$708,0))</f>
        <v>#N/A</v>
      </c>
      <c r="BG467" s="344" t="e">
        <f>INDEX('Standard Outcome Indicators'!$U$2:$U$900,MATCH(AY467,'Standard Outcome Indicators'!$B$2:$B$708,0))</f>
        <v>#N/A</v>
      </c>
    </row>
    <row r="468" spans="1:59" ht="152.25">
      <c r="A468" s="392" t="s">
        <v>2587</v>
      </c>
      <c r="B468" s="396" t="s">
        <v>2783</v>
      </c>
      <c r="C468" s="344" t="s">
        <v>3232</v>
      </c>
      <c r="D468" s="438" t="s">
        <v>3233</v>
      </c>
      <c r="E468" s="345" t="s">
        <v>3234</v>
      </c>
      <c r="F468" s="433"/>
      <c r="G468" s="433"/>
      <c r="H468" s="433"/>
      <c r="I468" s="478" t="e">
        <v>#N/A</v>
      </c>
      <c r="J468" s="478" t="e">
        <v>#N/A</v>
      </c>
      <c r="K468" s="478" t="e">
        <v>#N/A</v>
      </c>
      <c r="L468" s="478" t="e">
        <v>#N/A</v>
      </c>
      <c r="M468" s="478" t="e">
        <v>#N/A</v>
      </c>
      <c r="N468" s="478"/>
      <c r="O468" s="345"/>
      <c r="P468" s="345" t="str">
        <f t="shared" si="45"/>
        <v/>
      </c>
      <c r="R468" s="345"/>
      <c r="S468" s="433" t="str">
        <f t="shared" si="44"/>
        <v/>
      </c>
      <c r="T468" s="361" t="s">
        <v>16</v>
      </c>
      <c r="U468" s="361" t="s">
        <v>63</v>
      </c>
      <c r="V468" s="344" t="s">
        <v>2891</v>
      </c>
      <c r="W468" s="433" t="s">
        <v>63</v>
      </c>
      <c r="X468" s="433" t="s">
        <v>63</v>
      </c>
      <c r="Y468" s="361">
        <v>2016</v>
      </c>
      <c r="Z468" s="361" t="s">
        <v>1887</v>
      </c>
      <c r="AA468" s="345" t="s">
        <v>3235</v>
      </c>
      <c r="AB468" s="361" t="str">
        <f t="shared" si="42"/>
        <v>4.5.1</v>
      </c>
      <c r="AC468" s="433" t="s">
        <v>63</v>
      </c>
      <c r="AD468" s="433" t="s">
        <v>63</v>
      </c>
      <c r="AE468" s="433" t="s">
        <v>63</v>
      </c>
      <c r="AF468" s="433" t="s">
        <v>63</v>
      </c>
      <c r="AG468" s="361" t="s">
        <v>49</v>
      </c>
      <c r="AH468" s="361" t="s">
        <v>49</v>
      </c>
      <c r="AI468" s="361" t="s">
        <v>49</v>
      </c>
      <c r="AJ468" s="361" t="s">
        <v>49</v>
      </c>
      <c r="AK468" s="361" t="s">
        <v>63</v>
      </c>
      <c r="AL468" s="361" t="s">
        <v>63</v>
      </c>
      <c r="AM468" s="361" t="s">
        <v>63</v>
      </c>
      <c r="AN468" s="361" t="s">
        <v>63</v>
      </c>
      <c r="AO468" s="361" t="s">
        <v>63</v>
      </c>
      <c r="AP468" s="361" t="s">
        <v>63</v>
      </c>
      <c r="AQ468" s="361" t="s">
        <v>63</v>
      </c>
      <c r="AR468" s="361" t="s">
        <v>63</v>
      </c>
      <c r="AS468" s="361" t="s">
        <v>63</v>
      </c>
      <c r="AT468" s="361" t="s">
        <v>63</v>
      </c>
      <c r="AU468" s="361" t="s">
        <v>63</v>
      </c>
      <c r="AV468" s="361" t="s">
        <v>63</v>
      </c>
      <c r="AW468" s="361" t="s">
        <v>63</v>
      </c>
      <c r="AX468" s="361" t="str">
        <f t="shared" si="43"/>
        <v xml:space="preserve">SEX, AGE, RESIDENCE, WEALTH, </v>
      </c>
      <c r="AZ468" s="344" t="e">
        <f>INDEX('Standard Outcome Indicators'!$C$2:$C$900,MATCH(AY468,'Standard Outcome Indicators'!$B$2:$B$708,0))</f>
        <v>#N/A</v>
      </c>
      <c r="BA468" s="344" t="e">
        <f>INDEX('Standard Outcome Indicators'!$F$2:$F$900,MATCH(AY468,'Standard Outcome Indicators'!$B$2:$B$708,0))</f>
        <v>#N/A</v>
      </c>
      <c r="BB468" s="344" t="e">
        <f>INDEX('Standard Outcome Indicators'!$H$2:$H$900,MATCH(AY468,'Standard Outcome Indicators'!$B$2:$B$708,0))</f>
        <v>#N/A</v>
      </c>
      <c r="BC468" s="344" t="e">
        <f>INDEX('Standard Outcome Indicators'!$Q$2:$Q$900,MATCH(AY468,'Standard Outcome Indicators'!$B$2:$B$708,0))</f>
        <v>#N/A</v>
      </c>
      <c r="BD468" s="344" t="e">
        <f>INDEX('Standard Outcome Indicators'!$R$2:$R$900,MATCH(AY468,'Standard Outcome Indicators'!$B$2:$B$708,0))</f>
        <v>#N/A</v>
      </c>
      <c r="BE468" s="344" t="e">
        <f>INDEX('Standard Outcome Indicators'!$S$2:$S$900,MATCH(AY468,'Standard Outcome Indicators'!$B$2:$B$708,0))</f>
        <v>#N/A</v>
      </c>
      <c r="BF468" s="344" t="e">
        <f>INDEX('Standard Outcome Indicators'!$T$2:$T$900,MATCH(AY468,'Standard Outcome Indicators'!$B$2:$B$708,0))</f>
        <v>#N/A</v>
      </c>
      <c r="BG468" s="344" t="e">
        <f>INDEX('Standard Outcome Indicators'!$U$2:$U$900,MATCH(AY468,'Standard Outcome Indicators'!$B$2:$B$708,0))</f>
        <v>#N/A</v>
      </c>
    </row>
    <row r="469" spans="1:59" ht="213">
      <c r="A469" s="392" t="s">
        <v>2587</v>
      </c>
      <c r="B469" s="396" t="s">
        <v>2783</v>
      </c>
      <c r="C469" s="344" t="s">
        <v>3236</v>
      </c>
      <c r="D469" s="438" t="s">
        <v>3237</v>
      </c>
      <c r="E469" s="345" t="s">
        <v>3238</v>
      </c>
      <c r="F469" s="433"/>
      <c r="G469" s="433"/>
      <c r="H469" s="433"/>
      <c r="I469" s="478" t="e">
        <v>#N/A</v>
      </c>
      <c r="J469" s="478" t="e">
        <v>#N/A</v>
      </c>
      <c r="K469" s="478" t="e">
        <v>#N/A</v>
      </c>
      <c r="L469" s="478" t="e">
        <v>#N/A</v>
      </c>
      <c r="M469" s="478" t="e">
        <v>#N/A</v>
      </c>
      <c r="N469" s="478"/>
      <c r="O469" s="345"/>
      <c r="P469" s="345" t="str">
        <f t="shared" si="45"/>
        <v/>
      </c>
      <c r="R469" s="345"/>
      <c r="S469" s="433" t="str">
        <f t="shared" si="44"/>
        <v/>
      </c>
      <c r="T469" s="361" t="s">
        <v>16</v>
      </c>
      <c r="U469" s="361" t="s">
        <v>63</v>
      </c>
      <c r="V469" s="344" t="s">
        <v>2891</v>
      </c>
      <c r="W469" s="433" t="s">
        <v>63</v>
      </c>
      <c r="X469" s="433" t="s">
        <v>63</v>
      </c>
      <c r="Y469" s="361">
        <v>2018</v>
      </c>
      <c r="Z469" s="361" t="s">
        <v>1833</v>
      </c>
      <c r="AA469" s="345" t="s">
        <v>3239</v>
      </c>
      <c r="AB469" s="361" t="str">
        <f t="shared" si="42"/>
        <v>4.5.1</v>
      </c>
      <c r="AC469" s="433" t="s">
        <v>63</v>
      </c>
      <c r="AD469" s="433" t="s">
        <v>63</v>
      </c>
      <c r="AE469" s="433" t="s">
        <v>63</v>
      </c>
      <c r="AF469" s="433" t="s">
        <v>63</v>
      </c>
      <c r="AG469" s="361" t="s">
        <v>49</v>
      </c>
      <c r="AH469" s="361" t="s">
        <v>49</v>
      </c>
      <c r="AI469" s="361" t="s">
        <v>49</v>
      </c>
      <c r="AJ469" s="361" t="s">
        <v>49</v>
      </c>
      <c r="AK469" s="361" t="s">
        <v>63</v>
      </c>
      <c r="AL469" s="361" t="s">
        <v>63</v>
      </c>
      <c r="AM469" s="361" t="s">
        <v>63</v>
      </c>
      <c r="AN469" s="361" t="s">
        <v>63</v>
      </c>
      <c r="AO469" s="361" t="s">
        <v>63</v>
      </c>
      <c r="AP469" s="361" t="s">
        <v>63</v>
      </c>
      <c r="AQ469" s="361" t="s">
        <v>63</v>
      </c>
      <c r="AR469" s="361" t="s">
        <v>63</v>
      </c>
      <c r="AS469" s="361" t="s">
        <v>63</v>
      </c>
      <c r="AT469" s="361" t="s">
        <v>63</v>
      </c>
      <c r="AU469" s="361" t="s">
        <v>63</v>
      </c>
      <c r="AV469" s="361" t="s">
        <v>63</v>
      </c>
      <c r="AW469" s="361" t="s">
        <v>63</v>
      </c>
      <c r="AX469" s="361" t="str">
        <f t="shared" si="43"/>
        <v xml:space="preserve">SEX, AGE, RESIDENCE, WEALTH, </v>
      </c>
      <c r="AZ469" s="344" t="e">
        <f>INDEX('Standard Outcome Indicators'!$C$2:$C$900,MATCH(AY469,'Standard Outcome Indicators'!$B$2:$B$708,0))</f>
        <v>#N/A</v>
      </c>
      <c r="BA469" s="344" t="e">
        <f>INDEX('Standard Outcome Indicators'!$F$2:$F$900,MATCH(AY469,'Standard Outcome Indicators'!$B$2:$B$708,0))</f>
        <v>#N/A</v>
      </c>
      <c r="BB469" s="344" t="e">
        <f>INDEX('Standard Outcome Indicators'!$H$2:$H$900,MATCH(AY469,'Standard Outcome Indicators'!$B$2:$B$708,0))</f>
        <v>#N/A</v>
      </c>
      <c r="BC469" s="344" t="e">
        <f>INDEX('Standard Outcome Indicators'!$Q$2:$Q$900,MATCH(AY469,'Standard Outcome Indicators'!$B$2:$B$708,0))</f>
        <v>#N/A</v>
      </c>
      <c r="BD469" s="344" t="e">
        <f>INDEX('Standard Outcome Indicators'!$R$2:$R$900,MATCH(AY469,'Standard Outcome Indicators'!$B$2:$B$708,0))</f>
        <v>#N/A</v>
      </c>
      <c r="BE469" s="344" t="e">
        <f>INDEX('Standard Outcome Indicators'!$S$2:$S$900,MATCH(AY469,'Standard Outcome Indicators'!$B$2:$B$708,0))</f>
        <v>#N/A</v>
      </c>
      <c r="BF469" s="344" t="e">
        <f>INDEX('Standard Outcome Indicators'!$T$2:$T$900,MATCH(AY469,'Standard Outcome Indicators'!$B$2:$B$708,0))</f>
        <v>#N/A</v>
      </c>
      <c r="BG469" s="344" t="e">
        <f>INDEX('Standard Outcome Indicators'!$U$2:$U$900,MATCH(AY469,'Standard Outcome Indicators'!$B$2:$B$708,0))</f>
        <v>#N/A</v>
      </c>
    </row>
    <row r="470" spans="1:59" ht="183">
      <c r="A470" s="392" t="s">
        <v>2587</v>
      </c>
      <c r="B470" s="396" t="s">
        <v>2783</v>
      </c>
      <c r="C470" s="344" t="s">
        <v>3240</v>
      </c>
      <c r="D470" s="438" t="s">
        <v>3241</v>
      </c>
      <c r="E470" s="345" t="s">
        <v>3242</v>
      </c>
      <c r="F470" s="433"/>
      <c r="G470" s="433"/>
      <c r="H470" s="433"/>
      <c r="I470" s="478" t="e">
        <v>#N/A</v>
      </c>
      <c r="J470" s="478" t="e">
        <v>#N/A</v>
      </c>
      <c r="K470" s="478" t="e">
        <v>#N/A</v>
      </c>
      <c r="L470" s="478" t="e">
        <v>#N/A</v>
      </c>
      <c r="M470" s="478" t="e">
        <v>#N/A</v>
      </c>
      <c r="N470" s="478"/>
      <c r="O470" s="345"/>
      <c r="P470" s="345" t="str">
        <f t="shared" si="45"/>
        <v/>
      </c>
      <c r="R470" s="345"/>
      <c r="S470" s="433" t="str">
        <f t="shared" si="44"/>
        <v/>
      </c>
      <c r="T470" s="361" t="s">
        <v>16</v>
      </c>
      <c r="U470" s="361" t="s">
        <v>63</v>
      </c>
      <c r="V470" s="344" t="s">
        <v>2891</v>
      </c>
      <c r="W470" s="433" t="s">
        <v>63</v>
      </c>
      <c r="X470" s="433" t="s">
        <v>63</v>
      </c>
      <c r="Y470" s="361">
        <v>2019</v>
      </c>
      <c r="Z470" s="361" t="s">
        <v>2671</v>
      </c>
      <c r="AA470" s="345" t="s">
        <v>3243</v>
      </c>
      <c r="AB470" s="361" t="str">
        <f t="shared" si="42"/>
        <v>4.5.1</v>
      </c>
      <c r="AC470" s="433" t="s">
        <v>63</v>
      </c>
      <c r="AD470" s="433" t="s">
        <v>63</v>
      </c>
      <c r="AE470" s="433" t="s">
        <v>63</v>
      </c>
      <c r="AF470" s="433" t="s">
        <v>63</v>
      </c>
      <c r="AG470" s="361" t="s">
        <v>49</v>
      </c>
      <c r="AH470" s="361" t="s">
        <v>49</v>
      </c>
      <c r="AI470" s="361" t="s">
        <v>49</v>
      </c>
      <c r="AJ470" s="361" t="s">
        <v>49</v>
      </c>
      <c r="AK470" s="361" t="s">
        <v>63</v>
      </c>
      <c r="AL470" s="361" t="s">
        <v>63</v>
      </c>
      <c r="AM470" s="361" t="s">
        <v>63</v>
      </c>
      <c r="AN470" s="361" t="s">
        <v>63</v>
      </c>
      <c r="AO470" s="361" t="s">
        <v>63</v>
      </c>
      <c r="AP470" s="361" t="s">
        <v>63</v>
      </c>
      <c r="AQ470" s="361" t="s">
        <v>63</v>
      </c>
      <c r="AR470" s="361" t="s">
        <v>63</v>
      </c>
      <c r="AS470" s="361" t="s">
        <v>63</v>
      </c>
      <c r="AT470" s="361" t="s">
        <v>63</v>
      </c>
      <c r="AU470" s="361" t="s">
        <v>63</v>
      </c>
      <c r="AV470" s="361" t="s">
        <v>63</v>
      </c>
      <c r="AW470" s="361" t="s">
        <v>63</v>
      </c>
      <c r="AX470" s="361" t="str">
        <f t="shared" si="43"/>
        <v xml:space="preserve">SEX, AGE, RESIDENCE, WEALTH, </v>
      </c>
      <c r="AZ470" s="344" t="e">
        <f>INDEX('Standard Outcome Indicators'!$C$2:$C$900,MATCH(AY470,'Standard Outcome Indicators'!$B$2:$B$708,0))</f>
        <v>#N/A</v>
      </c>
      <c r="BA470" s="344" t="e">
        <f>INDEX('Standard Outcome Indicators'!$F$2:$F$900,MATCH(AY470,'Standard Outcome Indicators'!$B$2:$B$708,0))</f>
        <v>#N/A</v>
      </c>
      <c r="BB470" s="344" t="e">
        <f>INDEX('Standard Outcome Indicators'!$H$2:$H$900,MATCH(AY470,'Standard Outcome Indicators'!$B$2:$B$708,0))</f>
        <v>#N/A</v>
      </c>
      <c r="BC470" s="344" t="e">
        <f>INDEX('Standard Outcome Indicators'!$Q$2:$Q$900,MATCH(AY470,'Standard Outcome Indicators'!$B$2:$B$708,0))</f>
        <v>#N/A</v>
      </c>
      <c r="BD470" s="344" t="e">
        <f>INDEX('Standard Outcome Indicators'!$R$2:$R$900,MATCH(AY470,'Standard Outcome Indicators'!$B$2:$B$708,0))</f>
        <v>#N/A</v>
      </c>
      <c r="BE470" s="344" t="e">
        <f>INDEX('Standard Outcome Indicators'!$S$2:$S$900,MATCH(AY470,'Standard Outcome Indicators'!$B$2:$B$708,0))</f>
        <v>#N/A</v>
      </c>
      <c r="BF470" s="344" t="e">
        <f>INDEX('Standard Outcome Indicators'!$T$2:$T$900,MATCH(AY470,'Standard Outcome Indicators'!$B$2:$B$708,0))</f>
        <v>#N/A</v>
      </c>
      <c r="BG470" s="344" t="e">
        <f>INDEX('Standard Outcome Indicators'!$U$2:$U$900,MATCH(AY470,'Standard Outcome Indicators'!$B$2:$B$708,0))</f>
        <v>#N/A</v>
      </c>
    </row>
    <row r="471" spans="1:59" ht="198">
      <c r="A471" s="392" t="s">
        <v>2587</v>
      </c>
      <c r="B471" s="396" t="s">
        <v>2783</v>
      </c>
      <c r="C471" s="344" t="s">
        <v>3244</v>
      </c>
      <c r="D471" s="438" t="s">
        <v>3245</v>
      </c>
      <c r="E471" s="345" t="s">
        <v>3246</v>
      </c>
      <c r="F471" s="433"/>
      <c r="G471" s="433"/>
      <c r="H471" s="433"/>
      <c r="I471" s="478" t="e">
        <v>#N/A</v>
      </c>
      <c r="J471" s="478" t="e">
        <v>#N/A</v>
      </c>
      <c r="K471" s="478" t="e">
        <v>#N/A</v>
      </c>
      <c r="L471" s="478" t="e">
        <v>#N/A</v>
      </c>
      <c r="M471" s="478" t="e">
        <v>#N/A</v>
      </c>
      <c r="N471" s="478"/>
      <c r="O471" s="345"/>
      <c r="P471" s="345" t="str">
        <f t="shared" si="45"/>
        <v/>
      </c>
      <c r="R471" s="345"/>
      <c r="S471" s="433" t="str">
        <f t="shared" si="44"/>
        <v/>
      </c>
      <c r="T471" s="361" t="s">
        <v>16</v>
      </c>
      <c r="U471" s="361" t="s">
        <v>63</v>
      </c>
      <c r="V471" s="344" t="s">
        <v>2891</v>
      </c>
      <c r="W471" s="433" t="s">
        <v>63</v>
      </c>
      <c r="X471" s="433" t="s">
        <v>63</v>
      </c>
      <c r="Y471" s="361">
        <v>2019</v>
      </c>
      <c r="Z471" s="361" t="s">
        <v>2604</v>
      </c>
      <c r="AA471" s="345" t="s">
        <v>3247</v>
      </c>
      <c r="AB471" s="361" t="str">
        <f t="shared" si="42"/>
        <v>4.5.1</v>
      </c>
      <c r="AC471" s="433" t="s">
        <v>63</v>
      </c>
      <c r="AD471" s="433" t="s">
        <v>63</v>
      </c>
      <c r="AE471" s="433" t="s">
        <v>63</v>
      </c>
      <c r="AF471" s="433" t="s">
        <v>63</v>
      </c>
      <c r="AG471" s="361" t="s">
        <v>49</v>
      </c>
      <c r="AH471" s="361" t="s">
        <v>49</v>
      </c>
      <c r="AI471" s="361" t="s">
        <v>49</v>
      </c>
      <c r="AJ471" s="361" t="s">
        <v>49</v>
      </c>
      <c r="AK471" s="361" t="s">
        <v>63</v>
      </c>
      <c r="AL471" s="361" t="s">
        <v>63</v>
      </c>
      <c r="AM471" s="361" t="s">
        <v>63</v>
      </c>
      <c r="AN471" s="361" t="s">
        <v>63</v>
      </c>
      <c r="AO471" s="361" t="s">
        <v>63</v>
      </c>
      <c r="AP471" s="361" t="s">
        <v>63</v>
      </c>
      <c r="AQ471" s="361" t="s">
        <v>63</v>
      </c>
      <c r="AR471" s="361" t="s">
        <v>63</v>
      </c>
      <c r="AS471" s="361" t="s">
        <v>63</v>
      </c>
      <c r="AT471" s="361" t="s">
        <v>63</v>
      </c>
      <c r="AU471" s="361" t="s">
        <v>63</v>
      </c>
      <c r="AV471" s="361" t="s">
        <v>63</v>
      </c>
      <c r="AW471" s="361" t="s">
        <v>63</v>
      </c>
      <c r="AX471" s="361" t="str">
        <f t="shared" si="43"/>
        <v xml:space="preserve">SEX, AGE, RESIDENCE, WEALTH, </v>
      </c>
      <c r="AZ471" s="344" t="e">
        <f>INDEX('Standard Outcome Indicators'!$C$2:$C$900,MATCH(AY471,'Standard Outcome Indicators'!$B$2:$B$708,0))</f>
        <v>#N/A</v>
      </c>
      <c r="BA471" s="344" t="e">
        <f>INDEX('Standard Outcome Indicators'!$F$2:$F$900,MATCH(AY471,'Standard Outcome Indicators'!$B$2:$B$708,0))</f>
        <v>#N/A</v>
      </c>
      <c r="BB471" s="344" t="e">
        <f>INDEX('Standard Outcome Indicators'!$H$2:$H$900,MATCH(AY471,'Standard Outcome Indicators'!$B$2:$B$708,0))</f>
        <v>#N/A</v>
      </c>
      <c r="BC471" s="344" t="e">
        <f>INDEX('Standard Outcome Indicators'!$Q$2:$Q$900,MATCH(AY471,'Standard Outcome Indicators'!$B$2:$B$708,0))</f>
        <v>#N/A</v>
      </c>
      <c r="BD471" s="344" t="e">
        <f>INDEX('Standard Outcome Indicators'!$R$2:$R$900,MATCH(AY471,'Standard Outcome Indicators'!$B$2:$B$708,0))</f>
        <v>#N/A</v>
      </c>
      <c r="BE471" s="344" t="e">
        <f>INDEX('Standard Outcome Indicators'!$S$2:$S$900,MATCH(AY471,'Standard Outcome Indicators'!$B$2:$B$708,0))</f>
        <v>#N/A</v>
      </c>
      <c r="BF471" s="344" t="e">
        <f>INDEX('Standard Outcome Indicators'!$T$2:$T$900,MATCH(AY471,'Standard Outcome Indicators'!$B$2:$B$708,0))</f>
        <v>#N/A</v>
      </c>
      <c r="BG471" s="344" t="e">
        <f>INDEX('Standard Outcome Indicators'!$U$2:$U$900,MATCH(AY471,'Standard Outcome Indicators'!$B$2:$B$708,0))</f>
        <v>#N/A</v>
      </c>
    </row>
    <row r="472" spans="1:59" ht="91.5">
      <c r="A472" s="392" t="s">
        <v>2587</v>
      </c>
      <c r="B472" s="396" t="s">
        <v>2783</v>
      </c>
      <c r="C472" s="344" t="s">
        <v>3248</v>
      </c>
      <c r="D472" s="438" t="s">
        <v>3249</v>
      </c>
      <c r="E472" s="345" t="s">
        <v>3250</v>
      </c>
      <c r="F472" s="433"/>
      <c r="G472" s="433"/>
      <c r="H472" s="433"/>
      <c r="I472" s="478" t="e">
        <v>#N/A</v>
      </c>
      <c r="J472" s="478" t="e">
        <v>#N/A</v>
      </c>
      <c r="K472" s="478" t="e">
        <v>#N/A</v>
      </c>
      <c r="L472" s="478" t="e">
        <v>#N/A</v>
      </c>
      <c r="M472" s="478" t="e">
        <v>#N/A</v>
      </c>
      <c r="N472" s="478"/>
      <c r="O472" s="345"/>
      <c r="P472" s="345" t="str">
        <f t="shared" si="45"/>
        <v/>
      </c>
      <c r="R472" s="345"/>
      <c r="S472" s="433" t="str">
        <f t="shared" si="44"/>
        <v/>
      </c>
      <c r="T472" s="361" t="s">
        <v>16</v>
      </c>
      <c r="U472" s="361" t="s">
        <v>63</v>
      </c>
      <c r="V472" s="344" t="s">
        <v>2891</v>
      </c>
      <c r="W472" s="433" t="s">
        <v>63</v>
      </c>
      <c r="X472" s="433" t="s">
        <v>63</v>
      </c>
      <c r="Y472" s="361">
        <v>2021</v>
      </c>
      <c r="Z472" s="361" t="s">
        <v>2245</v>
      </c>
      <c r="AA472" s="345" t="s">
        <v>3251</v>
      </c>
      <c r="AB472" s="361" t="str">
        <f t="shared" si="42"/>
        <v>4.5.1</v>
      </c>
      <c r="AC472" s="433" t="s">
        <v>63</v>
      </c>
      <c r="AD472" s="433" t="s">
        <v>63</v>
      </c>
      <c r="AE472" s="433" t="s">
        <v>63</v>
      </c>
      <c r="AF472" s="433" t="s">
        <v>63</v>
      </c>
      <c r="AG472" s="361" t="s">
        <v>62</v>
      </c>
      <c r="AH472" s="361" t="s">
        <v>49</v>
      </c>
      <c r="AI472" s="361" t="s">
        <v>62</v>
      </c>
      <c r="AJ472" s="361" t="s">
        <v>49</v>
      </c>
      <c r="AK472" s="361" t="s">
        <v>63</v>
      </c>
      <c r="AL472" s="361" t="s">
        <v>63</v>
      </c>
      <c r="AM472" s="361" t="s">
        <v>63</v>
      </c>
      <c r="AN472" s="361" t="s">
        <v>63</v>
      </c>
      <c r="AO472" s="361" t="s">
        <v>63</v>
      </c>
      <c r="AP472" s="361" t="s">
        <v>63</v>
      </c>
      <c r="AQ472" s="361" t="s">
        <v>63</v>
      </c>
      <c r="AR472" s="361" t="s">
        <v>63</v>
      </c>
      <c r="AS472" s="361" t="s">
        <v>63</v>
      </c>
      <c r="AT472" s="361" t="s">
        <v>63</v>
      </c>
      <c r="AU472" s="361" t="s">
        <v>63</v>
      </c>
      <c r="AV472" s="361" t="s">
        <v>63</v>
      </c>
      <c r="AW472" s="361" t="s">
        <v>63</v>
      </c>
      <c r="AX472" s="361" t="str">
        <f t="shared" si="43"/>
        <v xml:space="preserve">SEX, AGE, RESIDENCE, WEALTH, </v>
      </c>
      <c r="AZ472" s="344" t="e">
        <f>INDEX('Standard Outcome Indicators'!$C$2:$C$900,MATCH(AY472,'Standard Outcome Indicators'!$B$2:$B$708,0))</f>
        <v>#N/A</v>
      </c>
      <c r="BA472" s="344" t="e">
        <f>INDEX('Standard Outcome Indicators'!$F$2:$F$900,MATCH(AY472,'Standard Outcome Indicators'!$B$2:$B$708,0))</f>
        <v>#N/A</v>
      </c>
      <c r="BB472" s="344" t="e">
        <f>INDEX('Standard Outcome Indicators'!$H$2:$H$900,MATCH(AY472,'Standard Outcome Indicators'!$B$2:$B$708,0))</f>
        <v>#N/A</v>
      </c>
      <c r="BC472" s="344" t="e">
        <f>INDEX('Standard Outcome Indicators'!$Q$2:$Q$900,MATCH(AY472,'Standard Outcome Indicators'!$B$2:$B$708,0))</f>
        <v>#N/A</v>
      </c>
      <c r="BD472" s="344" t="e">
        <f>INDEX('Standard Outcome Indicators'!$R$2:$R$900,MATCH(AY472,'Standard Outcome Indicators'!$B$2:$B$708,0))</f>
        <v>#N/A</v>
      </c>
      <c r="BE472" s="344" t="e">
        <f>INDEX('Standard Outcome Indicators'!$S$2:$S$900,MATCH(AY472,'Standard Outcome Indicators'!$B$2:$B$708,0))</f>
        <v>#N/A</v>
      </c>
      <c r="BF472" s="344" t="e">
        <f>INDEX('Standard Outcome Indicators'!$T$2:$T$900,MATCH(AY472,'Standard Outcome Indicators'!$B$2:$B$708,0))</f>
        <v>#N/A</v>
      </c>
      <c r="BG472" s="344" t="e">
        <f>INDEX('Standard Outcome Indicators'!$U$2:$U$900,MATCH(AY472,'Standard Outcome Indicators'!$B$2:$B$708,0))</f>
        <v>#N/A</v>
      </c>
    </row>
    <row r="473" spans="1:59" ht="91.5">
      <c r="A473" s="392" t="s">
        <v>2587</v>
      </c>
      <c r="B473" s="396" t="s">
        <v>2783</v>
      </c>
      <c r="C473" s="344" t="s">
        <v>3252</v>
      </c>
      <c r="D473" s="438" t="s">
        <v>3253</v>
      </c>
      <c r="E473" s="345" t="s">
        <v>3254</v>
      </c>
      <c r="F473" s="433"/>
      <c r="G473" s="433"/>
      <c r="H473" s="433"/>
      <c r="I473" s="478" t="e">
        <v>#N/A</v>
      </c>
      <c r="J473" s="478" t="e">
        <v>#N/A</v>
      </c>
      <c r="K473" s="478" t="e">
        <v>#N/A</v>
      </c>
      <c r="L473" s="478" t="e">
        <v>#N/A</v>
      </c>
      <c r="M473" s="478" t="e">
        <v>#N/A</v>
      </c>
      <c r="N473" s="478"/>
      <c r="O473" s="345"/>
      <c r="P473" s="345" t="str">
        <f t="shared" si="45"/>
        <v/>
      </c>
      <c r="R473" s="345"/>
      <c r="S473" s="433" t="str">
        <f t="shared" si="44"/>
        <v/>
      </c>
      <c r="T473" s="361" t="s">
        <v>16</v>
      </c>
      <c r="U473" s="361" t="s">
        <v>63</v>
      </c>
      <c r="V473" s="344" t="s">
        <v>2891</v>
      </c>
      <c r="W473" s="433" t="s">
        <v>63</v>
      </c>
      <c r="X473" s="433" t="s">
        <v>63</v>
      </c>
      <c r="Y473" s="361">
        <v>2021</v>
      </c>
      <c r="Z473" s="361" t="s">
        <v>2245</v>
      </c>
      <c r="AA473" s="345" t="s">
        <v>3251</v>
      </c>
      <c r="AB473" s="361" t="str">
        <f t="shared" si="42"/>
        <v>4.5.1</v>
      </c>
      <c r="AC473" s="433" t="s">
        <v>63</v>
      </c>
      <c r="AD473" s="433" t="s">
        <v>63</v>
      </c>
      <c r="AE473" s="433" t="s">
        <v>63</v>
      </c>
      <c r="AF473" s="433" t="s">
        <v>63</v>
      </c>
      <c r="AG473" s="361" t="s">
        <v>62</v>
      </c>
      <c r="AH473" s="361" t="s">
        <v>49</v>
      </c>
      <c r="AI473" s="361" t="s">
        <v>62</v>
      </c>
      <c r="AJ473" s="361" t="s">
        <v>49</v>
      </c>
      <c r="AK473" s="361" t="s">
        <v>63</v>
      </c>
      <c r="AL473" s="361" t="s">
        <v>63</v>
      </c>
      <c r="AM473" s="361" t="s">
        <v>63</v>
      </c>
      <c r="AN473" s="361" t="s">
        <v>63</v>
      </c>
      <c r="AO473" s="361" t="s">
        <v>63</v>
      </c>
      <c r="AP473" s="361" t="s">
        <v>63</v>
      </c>
      <c r="AQ473" s="361" t="s">
        <v>63</v>
      </c>
      <c r="AR473" s="361" t="s">
        <v>63</v>
      </c>
      <c r="AS473" s="361" t="s">
        <v>63</v>
      </c>
      <c r="AT473" s="361" t="s">
        <v>63</v>
      </c>
      <c r="AU473" s="361" t="s">
        <v>63</v>
      </c>
      <c r="AV473" s="361" t="s">
        <v>63</v>
      </c>
      <c r="AW473" s="361" t="s">
        <v>63</v>
      </c>
      <c r="AX473" s="361" t="str">
        <f t="shared" si="43"/>
        <v xml:space="preserve">SEX, AGE, RESIDENCE, WEALTH, </v>
      </c>
      <c r="AZ473" s="344" t="e">
        <f>INDEX('Standard Outcome Indicators'!$C$2:$C$900,MATCH(AY473,'Standard Outcome Indicators'!$B$2:$B$708,0))</f>
        <v>#N/A</v>
      </c>
      <c r="BA473" s="344" t="e">
        <f>INDEX('Standard Outcome Indicators'!$F$2:$F$900,MATCH(AY473,'Standard Outcome Indicators'!$B$2:$B$708,0))</f>
        <v>#N/A</v>
      </c>
      <c r="BB473" s="344" t="e">
        <f>INDEX('Standard Outcome Indicators'!$H$2:$H$900,MATCH(AY473,'Standard Outcome Indicators'!$B$2:$B$708,0))</f>
        <v>#N/A</v>
      </c>
      <c r="BC473" s="344" t="e">
        <f>INDEX('Standard Outcome Indicators'!$Q$2:$Q$900,MATCH(AY473,'Standard Outcome Indicators'!$B$2:$B$708,0))</f>
        <v>#N/A</v>
      </c>
      <c r="BD473" s="344" t="e">
        <f>INDEX('Standard Outcome Indicators'!$R$2:$R$900,MATCH(AY473,'Standard Outcome Indicators'!$B$2:$B$708,0))</f>
        <v>#N/A</v>
      </c>
      <c r="BE473" s="344" t="e">
        <f>INDEX('Standard Outcome Indicators'!$S$2:$S$900,MATCH(AY473,'Standard Outcome Indicators'!$B$2:$B$708,0))</f>
        <v>#N/A</v>
      </c>
      <c r="BF473" s="344" t="e">
        <f>INDEX('Standard Outcome Indicators'!$T$2:$T$900,MATCH(AY473,'Standard Outcome Indicators'!$B$2:$B$708,0))</f>
        <v>#N/A</v>
      </c>
      <c r="BG473" s="344" t="e">
        <f>INDEX('Standard Outcome Indicators'!$U$2:$U$900,MATCH(AY473,'Standard Outcome Indicators'!$B$2:$B$708,0))</f>
        <v>#N/A</v>
      </c>
    </row>
    <row r="474" spans="1:59" ht="91.5">
      <c r="A474" s="392" t="s">
        <v>2587</v>
      </c>
      <c r="B474" s="396" t="s">
        <v>2783</v>
      </c>
      <c r="C474" s="344" t="s">
        <v>3255</v>
      </c>
      <c r="D474" s="438" t="s">
        <v>3256</v>
      </c>
      <c r="E474" s="345" t="s">
        <v>3257</v>
      </c>
      <c r="F474" s="433"/>
      <c r="G474" s="433"/>
      <c r="H474" s="433"/>
      <c r="I474" s="478" t="e">
        <v>#N/A</v>
      </c>
      <c r="J474" s="478" t="e">
        <v>#N/A</v>
      </c>
      <c r="K474" s="478" t="e">
        <v>#N/A</v>
      </c>
      <c r="L474" s="478" t="e">
        <v>#N/A</v>
      </c>
      <c r="M474" s="478" t="e">
        <v>#N/A</v>
      </c>
      <c r="N474" s="478"/>
      <c r="O474" s="345"/>
      <c r="P474" s="345" t="str">
        <f t="shared" si="45"/>
        <v/>
      </c>
      <c r="R474" s="345"/>
      <c r="S474" s="433" t="str">
        <f t="shared" si="44"/>
        <v/>
      </c>
      <c r="T474" s="361" t="s">
        <v>16</v>
      </c>
      <c r="U474" s="361" t="s">
        <v>63</v>
      </c>
      <c r="V474" s="344" t="s">
        <v>2891</v>
      </c>
      <c r="W474" s="433" t="s">
        <v>63</v>
      </c>
      <c r="X474" s="433" t="s">
        <v>63</v>
      </c>
      <c r="Y474" s="361">
        <v>2021</v>
      </c>
      <c r="Z474" s="361" t="s">
        <v>2245</v>
      </c>
      <c r="AA474" s="345" t="s">
        <v>3258</v>
      </c>
      <c r="AB474" s="361" t="str">
        <f t="shared" si="42"/>
        <v>4.5.1</v>
      </c>
      <c r="AC474" s="433" t="s">
        <v>63</v>
      </c>
      <c r="AD474" s="433" t="s">
        <v>63</v>
      </c>
      <c r="AE474" s="433" t="s">
        <v>63</v>
      </c>
      <c r="AF474" s="433" t="s">
        <v>63</v>
      </c>
      <c r="AG474" s="361" t="s">
        <v>62</v>
      </c>
      <c r="AH474" s="361" t="s">
        <v>49</v>
      </c>
      <c r="AI474" s="361" t="s">
        <v>62</v>
      </c>
      <c r="AJ474" s="361" t="s">
        <v>49</v>
      </c>
      <c r="AK474" s="361" t="s">
        <v>63</v>
      </c>
      <c r="AL474" s="361" t="s">
        <v>63</v>
      </c>
      <c r="AM474" s="361" t="s">
        <v>63</v>
      </c>
      <c r="AN474" s="361" t="s">
        <v>63</v>
      </c>
      <c r="AO474" s="361" t="s">
        <v>63</v>
      </c>
      <c r="AP474" s="361" t="s">
        <v>63</v>
      </c>
      <c r="AQ474" s="361" t="s">
        <v>63</v>
      </c>
      <c r="AR474" s="361" t="s">
        <v>63</v>
      </c>
      <c r="AS474" s="361" t="s">
        <v>63</v>
      </c>
      <c r="AT474" s="361" t="s">
        <v>63</v>
      </c>
      <c r="AU474" s="361" t="s">
        <v>63</v>
      </c>
      <c r="AV474" s="361" t="s">
        <v>63</v>
      </c>
      <c r="AW474" s="361" t="s">
        <v>63</v>
      </c>
      <c r="AX474" s="361" t="str">
        <f t="shared" si="43"/>
        <v xml:space="preserve">SEX, AGE, RESIDENCE, WEALTH, </v>
      </c>
      <c r="AZ474" s="344" t="e">
        <f>INDEX('Standard Outcome Indicators'!$C$2:$C$900,MATCH(AY474,'Standard Outcome Indicators'!$B$2:$B$708,0))</f>
        <v>#N/A</v>
      </c>
      <c r="BA474" s="344" t="e">
        <f>INDEX('Standard Outcome Indicators'!$F$2:$F$900,MATCH(AY474,'Standard Outcome Indicators'!$B$2:$B$708,0))</f>
        <v>#N/A</v>
      </c>
      <c r="BB474" s="344" t="e">
        <f>INDEX('Standard Outcome Indicators'!$H$2:$H$900,MATCH(AY474,'Standard Outcome Indicators'!$B$2:$B$708,0))</f>
        <v>#N/A</v>
      </c>
      <c r="BC474" s="344" t="e">
        <f>INDEX('Standard Outcome Indicators'!$Q$2:$Q$900,MATCH(AY474,'Standard Outcome Indicators'!$B$2:$B$708,0))</f>
        <v>#N/A</v>
      </c>
      <c r="BD474" s="344" t="e">
        <f>INDEX('Standard Outcome Indicators'!$R$2:$R$900,MATCH(AY474,'Standard Outcome Indicators'!$B$2:$B$708,0))</f>
        <v>#N/A</v>
      </c>
      <c r="BE474" s="344" t="e">
        <f>INDEX('Standard Outcome Indicators'!$S$2:$S$900,MATCH(AY474,'Standard Outcome Indicators'!$B$2:$B$708,0))</f>
        <v>#N/A</v>
      </c>
      <c r="BF474" s="344" t="e">
        <f>INDEX('Standard Outcome Indicators'!$T$2:$T$900,MATCH(AY474,'Standard Outcome Indicators'!$B$2:$B$708,0))</f>
        <v>#N/A</v>
      </c>
      <c r="BG474" s="344" t="e">
        <f>INDEX('Standard Outcome Indicators'!$U$2:$U$900,MATCH(AY474,'Standard Outcome Indicators'!$B$2:$B$708,0))</f>
        <v>#N/A</v>
      </c>
    </row>
    <row r="475" spans="1:59" ht="259.5">
      <c r="A475" s="392" t="s">
        <v>2587</v>
      </c>
      <c r="B475" s="396" t="s">
        <v>2783</v>
      </c>
      <c r="C475" s="344" t="s">
        <v>3259</v>
      </c>
      <c r="D475" s="438" t="s">
        <v>3260</v>
      </c>
      <c r="E475" s="345" t="s">
        <v>3261</v>
      </c>
      <c r="F475" s="433"/>
      <c r="G475" s="433"/>
      <c r="H475" s="433"/>
      <c r="I475" s="478" t="e">
        <v>#N/A</v>
      </c>
      <c r="J475" s="478" t="e">
        <v>#N/A</v>
      </c>
      <c r="K475" s="478" t="e">
        <v>#N/A</v>
      </c>
      <c r="L475" s="478" t="e">
        <v>#N/A</v>
      </c>
      <c r="M475" s="478" t="e">
        <v>#N/A</v>
      </c>
      <c r="N475" s="478"/>
      <c r="O475" s="345"/>
      <c r="P475" s="345" t="str">
        <f t="shared" si="45"/>
        <v/>
      </c>
      <c r="R475" s="345"/>
      <c r="S475" s="433" t="str">
        <f t="shared" si="44"/>
        <v/>
      </c>
      <c r="T475" s="361" t="s">
        <v>245</v>
      </c>
      <c r="U475" s="361" t="s">
        <v>63</v>
      </c>
      <c r="V475" s="344" t="s">
        <v>2589</v>
      </c>
      <c r="W475" s="433" t="s">
        <v>63</v>
      </c>
      <c r="X475" s="433" t="s">
        <v>63</v>
      </c>
      <c r="Y475" s="361">
        <v>2019</v>
      </c>
      <c r="Z475" s="361" t="s">
        <v>1857</v>
      </c>
      <c r="AA475" s="345" t="s">
        <v>3262</v>
      </c>
      <c r="AB475" s="361" t="str">
        <f t="shared" si="42"/>
        <v/>
      </c>
      <c r="AC475" s="433" t="s">
        <v>63</v>
      </c>
      <c r="AD475" s="433" t="s">
        <v>63</v>
      </c>
      <c r="AE475" s="433" t="s">
        <v>63</v>
      </c>
      <c r="AF475" s="433" t="s">
        <v>63</v>
      </c>
      <c r="AG475" s="361" t="s">
        <v>62</v>
      </c>
      <c r="AH475" s="361" t="s">
        <v>49</v>
      </c>
      <c r="AI475" s="361" t="s">
        <v>49</v>
      </c>
      <c r="AJ475" s="361" t="s">
        <v>49</v>
      </c>
      <c r="AK475" s="361" t="s">
        <v>63</v>
      </c>
      <c r="AL475" s="361" t="s">
        <v>63</v>
      </c>
      <c r="AM475" s="361" t="s">
        <v>63</v>
      </c>
      <c r="AN475" s="361" t="s">
        <v>63</v>
      </c>
      <c r="AO475" s="361" t="s">
        <v>63</v>
      </c>
      <c r="AP475" s="361" t="s">
        <v>63</v>
      </c>
      <c r="AQ475" s="361" t="s">
        <v>63</v>
      </c>
      <c r="AR475" s="361" t="s">
        <v>63</v>
      </c>
      <c r="AS475" s="361" t="s">
        <v>63</v>
      </c>
      <c r="AT475" s="361" t="s">
        <v>63</v>
      </c>
      <c r="AU475" s="361" t="s">
        <v>63</v>
      </c>
      <c r="AV475" s="361" t="s">
        <v>63</v>
      </c>
      <c r="AW475" s="361" t="s">
        <v>63</v>
      </c>
      <c r="AX475" s="361" t="str">
        <f t="shared" si="43"/>
        <v xml:space="preserve">SEX, AGE, RESIDENCE, WEALTH, </v>
      </c>
      <c r="AZ475" s="344" t="e">
        <f>INDEX('Standard Outcome Indicators'!$C$2:$C$900,MATCH(AY475,'Standard Outcome Indicators'!$B$2:$B$708,0))</f>
        <v>#N/A</v>
      </c>
      <c r="BA475" s="344" t="e">
        <f>INDEX('Standard Outcome Indicators'!$F$2:$F$900,MATCH(AY475,'Standard Outcome Indicators'!$B$2:$B$708,0))</f>
        <v>#N/A</v>
      </c>
      <c r="BB475" s="344" t="e">
        <f>INDEX('Standard Outcome Indicators'!$H$2:$H$900,MATCH(AY475,'Standard Outcome Indicators'!$B$2:$B$708,0))</f>
        <v>#N/A</v>
      </c>
      <c r="BC475" s="344" t="e">
        <f>INDEX('Standard Outcome Indicators'!$Q$2:$Q$900,MATCH(AY475,'Standard Outcome Indicators'!$B$2:$B$708,0))</f>
        <v>#N/A</v>
      </c>
      <c r="BD475" s="344" t="e">
        <f>INDEX('Standard Outcome Indicators'!$R$2:$R$900,MATCH(AY475,'Standard Outcome Indicators'!$B$2:$B$708,0))</f>
        <v>#N/A</v>
      </c>
      <c r="BE475" s="344" t="e">
        <f>INDEX('Standard Outcome Indicators'!$S$2:$S$900,MATCH(AY475,'Standard Outcome Indicators'!$B$2:$B$708,0))</f>
        <v>#N/A</v>
      </c>
      <c r="BF475" s="344" t="e">
        <f>INDEX('Standard Outcome Indicators'!$T$2:$T$900,MATCH(AY475,'Standard Outcome Indicators'!$B$2:$B$708,0))</f>
        <v>#N/A</v>
      </c>
      <c r="BG475" s="344" t="e">
        <f>INDEX('Standard Outcome Indicators'!$U$2:$U$900,MATCH(AY475,'Standard Outcome Indicators'!$B$2:$B$708,0))</f>
        <v>#N/A</v>
      </c>
    </row>
    <row r="476" spans="1:59" ht="259.5">
      <c r="A476" s="392" t="s">
        <v>2587</v>
      </c>
      <c r="B476" s="396" t="s">
        <v>2783</v>
      </c>
      <c r="C476" s="344" t="s">
        <v>3263</v>
      </c>
      <c r="D476" s="438" t="s">
        <v>3264</v>
      </c>
      <c r="E476" s="345" t="s">
        <v>3265</v>
      </c>
      <c r="F476" s="433"/>
      <c r="G476" s="433"/>
      <c r="H476" s="433"/>
      <c r="I476" s="478" t="e">
        <v>#N/A</v>
      </c>
      <c r="J476" s="478" t="e">
        <v>#N/A</v>
      </c>
      <c r="K476" s="478" t="e">
        <v>#N/A</v>
      </c>
      <c r="L476" s="478" t="e">
        <v>#N/A</v>
      </c>
      <c r="M476" s="478" t="e">
        <v>#N/A</v>
      </c>
      <c r="N476" s="478"/>
      <c r="O476" s="345"/>
      <c r="P476" s="345" t="str">
        <f t="shared" si="45"/>
        <v/>
      </c>
      <c r="R476" s="345"/>
      <c r="S476" s="433" t="str">
        <f t="shared" si="44"/>
        <v/>
      </c>
      <c r="T476" s="361" t="s">
        <v>245</v>
      </c>
      <c r="U476" s="361" t="s">
        <v>63</v>
      </c>
      <c r="V476" s="344" t="s">
        <v>2589</v>
      </c>
      <c r="W476" s="433" t="s">
        <v>63</v>
      </c>
      <c r="X476" s="433" t="s">
        <v>63</v>
      </c>
      <c r="Y476" s="361">
        <v>2019</v>
      </c>
      <c r="Z476" s="361" t="s">
        <v>1820</v>
      </c>
      <c r="AA476" s="345" t="s">
        <v>3266</v>
      </c>
      <c r="AB476" s="361" t="str">
        <f t="shared" si="42"/>
        <v/>
      </c>
      <c r="AC476" s="433" t="s">
        <v>63</v>
      </c>
      <c r="AD476" s="433" t="s">
        <v>63</v>
      </c>
      <c r="AE476" s="433" t="s">
        <v>63</v>
      </c>
      <c r="AF476" s="433" t="s">
        <v>63</v>
      </c>
      <c r="AG476" s="361" t="s">
        <v>62</v>
      </c>
      <c r="AH476" s="361" t="s">
        <v>49</v>
      </c>
      <c r="AI476" s="361" t="s">
        <v>49</v>
      </c>
      <c r="AJ476" s="361" t="s">
        <v>49</v>
      </c>
      <c r="AK476" s="361" t="s">
        <v>63</v>
      </c>
      <c r="AL476" s="361" t="s">
        <v>63</v>
      </c>
      <c r="AM476" s="361" t="s">
        <v>63</v>
      </c>
      <c r="AN476" s="361" t="s">
        <v>63</v>
      </c>
      <c r="AO476" s="361" t="s">
        <v>63</v>
      </c>
      <c r="AP476" s="361" t="s">
        <v>63</v>
      </c>
      <c r="AQ476" s="361" t="s">
        <v>63</v>
      </c>
      <c r="AR476" s="361" t="s">
        <v>63</v>
      </c>
      <c r="AS476" s="361" t="s">
        <v>63</v>
      </c>
      <c r="AT476" s="361" t="s">
        <v>63</v>
      </c>
      <c r="AU476" s="361" t="s">
        <v>63</v>
      </c>
      <c r="AV476" s="361" t="s">
        <v>63</v>
      </c>
      <c r="AW476" s="361" t="s">
        <v>63</v>
      </c>
      <c r="AX476" s="361" t="str">
        <f t="shared" si="43"/>
        <v xml:space="preserve">SEX, AGE, RESIDENCE, WEALTH, </v>
      </c>
      <c r="AZ476" s="344" t="e">
        <f>INDEX('Standard Outcome Indicators'!$C$2:$C$900,MATCH(AY476,'Standard Outcome Indicators'!$B$2:$B$708,0))</f>
        <v>#N/A</v>
      </c>
      <c r="BA476" s="344" t="e">
        <f>INDEX('Standard Outcome Indicators'!$F$2:$F$900,MATCH(AY476,'Standard Outcome Indicators'!$B$2:$B$708,0))</f>
        <v>#N/A</v>
      </c>
      <c r="BB476" s="344" t="e">
        <f>INDEX('Standard Outcome Indicators'!$H$2:$H$900,MATCH(AY476,'Standard Outcome Indicators'!$B$2:$B$708,0))</f>
        <v>#N/A</v>
      </c>
      <c r="BC476" s="344" t="e">
        <f>INDEX('Standard Outcome Indicators'!$Q$2:$Q$900,MATCH(AY476,'Standard Outcome Indicators'!$B$2:$B$708,0))</f>
        <v>#N/A</v>
      </c>
      <c r="BD476" s="344" t="e">
        <f>INDEX('Standard Outcome Indicators'!$R$2:$R$900,MATCH(AY476,'Standard Outcome Indicators'!$B$2:$B$708,0))</f>
        <v>#N/A</v>
      </c>
      <c r="BE476" s="344" t="e">
        <f>INDEX('Standard Outcome Indicators'!$S$2:$S$900,MATCH(AY476,'Standard Outcome Indicators'!$B$2:$B$708,0))</f>
        <v>#N/A</v>
      </c>
      <c r="BF476" s="344" t="e">
        <f>INDEX('Standard Outcome Indicators'!$T$2:$T$900,MATCH(AY476,'Standard Outcome Indicators'!$B$2:$B$708,0))</f>
        <v>#N/A</v>
      </c>
      <c r="BG476" s="344" t="e">
        <f>INDEX('Standard Outcome Indicators'!$U$2:$U$900,MATCH(AY476,'Standard Outcome Indicators'!$B$2:$B$708,0))</f>
        <v>#N/A</v>
      </c>
    </row>
    <row r="477" spans="1:59" ht="259.5">
      <c r="A477" s="392" t="s">
        <v>2587</v>
      </c>
      <c r="B477" s="396" t="s">
        <v>2783</v>
      </c>
      <c r="C477" s="344" t="s">
        <v>3267</v>
      </c>
      <c r="D477" s="438" t="s">
        <v>3268</v>
      </c>
      <c r="E477" s="345" t="s">
        <v>3269</v>
      </c>
      <c r="F477" s="433"/>
      <c r="G477" s="433"/>
      <c r="H477" s="433"/>
      <c r="I477" s="478" t="e">
        <v>#N/A</v>
      </c>
      <c r="J477" s="478" t="e">
        <v>#N/A</v>
      </c>
      <c r="K477" s="478" t="e">
        <v>#N/A</v>
      </c>
      <c r="L477" s="478" t="e">
        <v>#N/A</v>
      </c>
      <c r="M477" s="478" t="e">
        <v>#N/A</v>
      </c>
      <c r="N477" s="478"/>
      <c r="O477" s="345"/>
      <c r="P477" s="345" t="str">
        <f t="shared" si="45"/>
        <v/>
      </c>
      <c r="R477" s="345"/>
      <c r="S477" s="433" t="str">
        <f t="shared" si="44"/>
        <v/>
      </c>
      <c r="T477" s="361" t="s">
        <v>245</v>
      </c>
      <c r="U477" s="361" t="s">
        <v>63</v>
      </c>
      <c r="V477" s="344" t="s">
        <v>2589</v>
      </c>
      <c r="W477" s="433" t="s">
        <v>63</v>
      </c>
      <c r="X477" s="433" t="s">
        <v>63</v>
      </c>
      <c r="Y477" s="361">
        <v>2019</v>
      </c>
      <c r="Z477" s="361" t="s">
        <v>1857</v>
      </c>
      <c r="AA477" s="345" t="s">
        <v>3270</v>
      </c>
      <c r="AB477" s="361" t="str">
        <f t="shared" si="42"/>
        <v/>
      </c>
      <c r="AC477" s="433" t="s">
        <v>63</v>
      </c>
      <c r="AD477" s="433" t="s">
        <v>63</v>
      </c>
      <c r="AE477" s="433" t="s">
        <v>63</v>
      </c>
      <c r="AF477" s="433" t="s">
        <v>63</v>
      </c>
      <c r="AG477" s="361" t="s">
        <v>49</v>
      </c>
      <c r="AH477" s="361" t="s">
        <v>49</v>
      </c>
      <c r="AI477" s="361" t="s">
        <v>49</v>
      </c>
      <c r="AJ477" s="361" t="s">
        <v>49</v>
      </c>
      <c r="AK477" s="361" t="s">
        <v>63</v>
      </c>
      <c r="AL477" s="361" t="s">
        <v>63</v>
      </c>
      <c r="AM477" s="361" t="s">
        <v>63</v>
      </c>
      <c r="AN477" s="361" t="s">
        <v>63</v>
      </c>
      <c r="AO477" s="361" t="s">
        <v>63</v>
      </c>
      <c r="AP477" s="361" t="s">
        <v>63</v>
      </c>
      <c r="AQ477" s="361" t="s">
        <v>63</v>
      </c>
      <c r="AR477" s="361" t="s">
        <v>63</v>
      </c>
      <c r="AS477" s="361" t="s">
        <v>63</v>
      </c>
      <c r="AT477" s="361" t="s">
        <v>63</v>
      </c>
      <c r="AU477" s="361" t="s">
        <v>63</v>
      </c>
      <c r="AV477" s="361" t="s">
        <v>63</v>
      </c>
      <c r="AW477" s="361" t="s">
        <v>63</v>
      </c>
      <c r="AX477" s="361" t="str">
        <f t="shared" si="43"/>
        <v xml:space="preserve">SEX, AGE, RESIDENCE, WEALTH, </v>
      </c>
      <c r="AZ477" s="344" t="e">
        <f>INDEX('Standard Outcome Indicators'!$C$2:$C$900,MATCH(AY477,'Standard Outcome Indicators'!$B$2:$B$708,0))</f>
        <v>#N/A</v>
      </c>
      <c r="BA477" s="344" t="e">
        <f>INDEX('Standard Outcome Indicators'!$F$2:$F$900,MATCH(AY477,'Standard Outcome Indicators'!$B$2:$B$708,0))</f>
        <v>#N/A</v>
      </c>
      <c r="BB477" s="344" t="e">
        <f>INDEX('Standard Outcome Indicators'!$H$2:$H$900,MATCH(AY477,'Standard Outcome Indicators'!$B$2:$B$708,0))</f>
        <v>#N/A</v>
      </c>
      <c r="BC477" s="344" t="e">
        <f>INDEX('Standard Outcome Indicators'!$Q$2:$Q$900,MATCH(AY477,'Standard Outcome Indicators'!$B$2:$B$708,0))</f>
        <v>#N/A</v>
      </c>
      <c r="BD477" s="344" t="e">
        <f>INDEX('Standard Outcome Indicators'!$R$2:$R$900,MATCH(AY477,'Standard Outcome Indicators'!$B$2:$B$708,0))</f>
        <v>#N/A</v>
      </c>
      <c r="BE477" s="344" t="e">
        <f>INDEX('Standard Outcome Indicators'!$S$2:$S$900,MATCH(AY477,'Standard Outcome Indicators'!$B$2:$B$708,0))</f>
        <v>#N/A</v>
      </c>
      <c r="BF477" s="344" t="e">
        <f>INDEX('Standard Outcome Indicators'!$T$2:$T$900,MATCH(AY477,'Standard Outcome Indicators'!$B$2:$B$708,0))</f>
        <v>#N/A</v>
      </c>
      <c r="BG477" s="344" t="e">
        <f>INDEX('Standard Outcome Indicators'!$U$2:$U$900,MATCH(AY477,'Standard Outcome Indicators'!$B$2:$B$708,0))</f>
        <v>#N/A</v>
      </c>
    </row>
    <row r="478" spans="1:59" ht="167.25">
      <c r="A478" s="392" t="s">
        <v>2587</v>
      </c>
      <c r="B478" s="396" t="s">
        <v>2783</v>
      </c>
      <c r="C478" s="344" t="s">
        <v>3271</v>
      </c>
      <c r="D478" s="445" t="s">
        <v>3272</v>
      </c>
      <c r="E478" s="345" t="s">
        <v>3273</v>
      </c>
      <c r="F478" s="435"/>
      <c r="G478" s="435"/>
      <c r="H478" s="435"/>
      <c r="I478" s="478" t="e">
        <v>#N/A</v>
      </c>
      <c r="J478" s="478" t="e">
        <v>#N/A</v>
      </c>
      <c r="K478" s="478" t="e">
        <v>#N/A</v>
      </c>
      <c r="L478" s="478" t="e">
        <v>#N/A</v>
      </c>
      <c r="M478" s="478" t="e">
        <v>#N/A</v>
      </c>
      <c r="N478" s="478"/>
      <c r="O478" s="345"/>
      <c r="P478" s="345" t="str">
        <f t="shared" si="45"/>
        <v/>
      </c>
      <c r="R478" s="345"/>
      <c r="S478" s="433" t="str">
        <f t="shared" si="44"/>
        <v/>
      </c>
      <c r="T478" s="361" t="s">
        <v>102</v>
      </c>
      <c r="U478" s="361" t="s">
        <v>63</v>
      </c>
      <c r="V478" s="344" t="s">
        <v>3274</v>
      </c>
      <c r="W478" s="433" t="s">
        <v>63</v>
      </c>
      <c r="X478" s="433" t="s">
        <v>63</v>
      </c>
      <c r="Y478" s="361">
        <v>2021</v>
      </c>
      <c r="Z478" s="361">
        <v>60</v>
      </c>
      <c r="AA478" s="345" t="s">
        <v>2791</v>
      </c>
      <c r="AB478" s="361" t="str">
        <f t="shared" si="42"/>
        <v/>
      </c>
      <c r="AC478" s="433" t="s">
        <v>63</v>
      </c>
      <c r="AD478" s="433" t="s">
        <v>63</v>
      </c>
      <c r="AE478" s="433" t="s">
        <v>63</v>
      </c>
      <c r="AF478" s="433" t="s">
        <v>63</v>
      </c>
      <c r="AG478" s="361" t="s">
        <v>62</v>
      </c>
      <c r="AH478" s="361" t="s">
        <v>49</v>
      </c>
      <c r="AI478" s="361" t="s">
        <v>49</v>
      </c>
      <c r="AJ478" s="361" t="s">
        <v>49</v>
      </c>
      <c r="AK478" s="361" t="s">
        <v>63</v>
      </c>
      <c r="AL478" s="361" t="s">
        <v>63</v>
      </c>
      <c r="AM478" s="361" t="s">
        <v>63</v>
      </c>
      <c r="AN478" s="361" t="s">
        <v>63</v>
      </c>
      <c r="AO478" s="361" t="s">
        <v>63</v>
      </c>
      <c r="AP478" s="361" t="s">
        <v>63</v>
      </c>
      <c r="AQ478" s="361" t="s">
        <v>63</v>
      </c>
      <c r="AR478" s="361" t="s">
        <v>63</v>
      </c>
      <c r="AS478" s="361" t="s">
        <v>63</v>
      </c>
      <c r="AT478" s="361" t="s">
        <v>63</v>
      </c>
      <c r="AU478" s="361" t="s">
        <v>63</v>
      </c>
      <c r="AV478" s="361" t="s">
        <v>63</v>
      </c>
      <c r="AW478" s="361" t="s">
        <v>63</v>
      </c>
      <c r="AX478" s="361" t="str">
        <f t="shared" si="43"/>
        <v xml:space="preserve">SEX, AGE, RESIDENCE, WEALTH, </v>
      </c>
      <c r="AZ478" s="344" t="e">
        <f>INDEX('Standard Outcome Indicators'!$C$2:$C$900,MATCH(AY478,'Standard Outcome Indicators'!$B$2:$B$708,0))</f>
        <v>#N/A</v>
      </c>
      <c r="BA478" s="344" t="e">
        <f>INDEX('Standard Outcome Indicators'!$F$2:$F$900,MATCH(AY478,'Standard Outcome Indicators'!$B$2:$B$708,0))</f>
        <v>#N/A</v>
      </c>
      <c r="BB478" s="344" t="e">
        <f>INDEX('Standard Outcome Indicators'!$H$2:$H$900,MATCH(AY478,'Standard Outcome Indicators'!$B$2:$B$708,0))</f>
        <v>#N/A</v>
      </c>
      <c r="BC478" s="344" t="e">
        <f>INDEX('Standard Outcome Indicators'!$Q$2:$Q$900,MATCH(AY478,'Standard Outcome Indicators'!$B$2:$B$708,0))</f>
        <v>#N/A</v>
      </c>
      <c r="BD478" s="344" t="e">
        <f>INDEX('Standard Outcome Indicators'!$R$2:$R$900,MATCH(AY478,'Standard Outcome Indicators'!$B$2:$B$708,0))</f>
        <v>#N/A</v>
      </c>
      <c r="BE478" s="344" t="e">
        <f>INDEX('Standard Outcome Indicators'!$S$2:$S$900,MATCH(AY478,'Standard Outcome Indicators'!$B$2:$B$708,0))</f>
        <v>#N/A</v>
      </c>
      <c r="BF478" s="344" t="e">
        <f>INDEX('Standard Outcome Indicators'!$T$2:$T$900,MATCH(AY478,'Standard Outcome Indicators'!$B$2:$B$708,0))</f>
        <v>#N/A</v>
      </c>
      <c r="BG478" s="344" t="e">
        <f>INDEX('Standard Outcome Indicators'!$U$2:$U$900,MATCH(AY478,'Standard Outcome Indicators'!$B$2:$B$708,0))</f>
        <v>#N/A</v>
      </c>
    </row>
    <row r="479" spans="1:59" ht="152.25">
      <c r="A479" s="392" t="s">
        <v>2587</v>
      </c>
      <c r="B479" s="396" t="s">
        <v>2783</v>
      </c>
      <c r="C479" s="344" t="s">
        <v>3275</v>
      </c>
      <c r="D479" s="438" t="s">
        <v>3276</v>
      </c>
      <c r="E479" s="345" t="s">
        <v>3277</v>
      </c>
      <c r="F479" s="433"/>
      <c r="G479" s="433"/>
      <c r="H479" s="433"/>
      <c r="I479" s="478" t="e">
        <v>#N/A</v>
      </c>
      <c r="J479" s="478" t="e">
        <v>#N/A</v>
      </c>
      <c r="K479" s="478" t="e">
        <v>#N/A</v>
      </c>
      <c r="L479" s="478" t="e">
        <v>#N/A</v>
      </c>
      <c r="M479" s="478" t="e">
        <v>#N/A</v>
      </c>
      <c r="N479" s="478"/>
      <c r="O479" s="345"/>
      <c r="P479" s="345" t="str">
        <f t="shared" si="45"/>
        <v/>
      </c>
      <c r="R479" s="345"/>
      <c r="S479" s="433" t="str">
        <f t="shared" si="44"/>
        <v/>
      </c>
      <c r="T479" s="361" t="s">
        <v>2447</v>
      </c>
      <c r="U479" s="361" t="s">
        <v>63</v>
      </c>
      <c r="V479" s="344" t="s">
        <v>2448</v>
      </c>
      <c r="W479" s="433" t="s">
        <v>63</v>
      </c>
      <c r="X479" s="433" t="s">
        <v>63</v>
      </c>
      <c r="Y479" s="361">
        <v>2019</v>
      </c>
      <c r="Z479" s="361" t="s">
        <v>1780</v>
      </c>
      <c r="AA479" s="345" t="s">
        <v>3278</v>
      </c>
      <c r="AB479" s="361" t="str">
        <f t="shared" si="42"/>
        <v/>
      </c>
      <c r="AC479" s="433" t="s">
        <v>63</v>
      </c>
      <c r="AD479" s="433" t="s">
        <v>63</v>
      </c>
      <c r="AE479" s="433" t="s">
        <v>63</v>
      </c>
      <c r="AF479" s="433" t="s">
        <v>63</v>
      </c>
      <c r="AG479" s="361" t="s">
        <v>49</v>
      </c>
      <c r="AH479" s="361" t="s">
        <v>49</v>
      </c>
      <c r="AI479" s="361" t="s">
        <v>49</v>
      </c>
      <c r="AJ479" s="361" t="s">
        <v>49</v>
      </c>
      <c r="AK479" s="361" t="s">
        <v>63</v>
      </c>
      <c r="AL479" s="361" t="s">
        <v>63</v>
      </c>
      <c r="AM479" s="361" t="s">
        <v>63</v>
      </c>
      <c r="AN479" s="361" t="s">
        <v>63</v>
      </c>
      <c r="AO479" s="361" t="s">
        <v>63</v>
      </c>
      <c r="AP479" s="361" t="s">
        <v>63</v>
      </c>
      <c r="AQ479" s="361" t="s">
        <v>63</v>
      </c>
      <c r="AR479" s="361" t="s">
        <v>63</v>
      </c>
      <c r="AS479" s="361" t="s">
        <v>63</v>
      </c>
      <c r="AT479" s="361" t="s">
        <v>63</v>
      </c>
      <c r="AU479" s="361" t="s">
        <v>63</v>
      </c>
      <c r="AV479" s="361" t="s">
        <v>63</v>
      </c>
      <c r="AW479" s="361" t="s">
        <v>63</v>
      </c>
      <c r="AX479" s="361" t="str">
        <f t="shared" si="43"/>
        <v xml:space="preserve">SEX, AGE, RESIDENCE, WEALTH, </v>
      </c>
      <c r="AZ479" s="344" t="e">
        <f>INDEX('Standard Outcome Indicators'!$C$2:$C$900,MATCH(AY479,'Standard Outcome Indicators'!$B$2:$B$708,0))</f>
        <v>#N/A</v>
      </c>
      <c r="BA479" s="344" t="e">
        <f>INDEX('Standard Outcome Indicators'!$F$2:$F$900,MATCH(AY479,'Standard Outcome Indicators'!$B$2:$B$708,0))</f>
        <v>#N/A</v>
      </c>
      <c r="BB479" s="344" t="e">
        <f>INDEX('Standard Outcome Indicators'!$H$2:$H$900,MATCH(AY479,'Standard Outcome Indicators'!$B$2:$B$708,0))</f>
        <v>#N/A</v>
      </c>
      <c r="BC479" s="344" t="e">
        <f>INDEX('Standard Outcome Indicators'!$Q$2:$Q$900,MATCH(AY479,'Standard Outcome Indicators'!$B$2:$B$708,0))</f>
        <v>#N/A</v>
      </c>
      <c r="BD479" s="344" t="e">
        <f>INDEX('Standard Outcome Indicators'!$R$2:$R$900,MATCH(AY479,'Standard Outcome Indicators'!$B$2:$B$708,0))</f>
        <v>#N/A</v>
      </c>
      <c r="BE479" s="344" t="e">
        <f>INDEX('Standard Outcome Indicators'!$S$2:$S$900,MATCH(AY479,'Standard Outcome Indicators'!$B$2:$B$708,0))</f>
        <v>#N/A</v>
      </c>
      <c r="BF479" s="344" t="e">
        <f>INDEX('Standard Outcome Indicators'!$T$2:$T$900,MATCH(AY479,'Standard Outcome Indicators'!$B$2:$B$708,0))</f>
        <v>#N/A</v>
      </c>
      <c r="BG479" s="344" t="e">
        <f>INDEX('Standard Outcome Indicators'!$U$2:$U$900,MATCH(AY479,'Standard Outcome Indicators'!$B$2:$B$708,0))</f>
        <v>#N/A</v>
      </c>
    </row>
    <row r="480" spans="1:59" ht="45.75">
      <c r="A480" s="392" t="s">
        <v>2587</v>
      </c>
      <c r="B480" s="395" t="s">
        <v>2914</v>
      </c>
      <c r="C480" s="344" t="s">
        <v>913</v>
      </c>
      <c r="D480" s="438" t="s">
        <v>3279</v>
      </c>
      <c r="E480" s="345" t="s">
        <v>3280</v>
      </c>
      <c r="F480" s="433" t="s">
        <v>59</v>
      </c>
      <c r="G480" s="433"/>
      <c r="H480" s="433"/>
      <c r="I480" s="433" t="s">
        <v>49</v>
      </c>
      <c r="J480" s="433" t="s">
        <v>49</v>
      </c>
      <c r="K480" s="433" t="s">
        <v>49</v>
      </c>
      <c r="L480" s="433" t="s">
        <v>49</v>
      </c>
      <c r="M480" s="433" t="s">
        <v>49</v>
      </c>
      <c r="N480" s="433" t="s">
        <v>49</v>
      </c>
      <c r="O480" s="345"/>
      <c r="P480" s="345" t="str">
        <f t="shared" ref="P480:P510" si="46">IF(F480&lt;&gt;"", IF(Q480="", D480, Q480), "")</f>
        <v>Percentage of teachers qualified according to national standards in pre-primary, primary, lower secondary education and upper secondary education</v>
      </c>
      <c r="Q480" s="345" t="s">
        <v>3281</v>
      </c>
      <c r="R480" s="345"/>
      <c r="S480" s="433">
        <f t="shared" si="44"/>
        <v>2</v>
      </c>
      <c r="T480" s="361" t="s">
        <v>2001</v>
      </c>
      <c r="U480" s="361" t="s">
        <v>245</v>
      </c>
      <c r="V480" s="344" t="s">
        <v>2002</v>
      </c>
      <c r="W480" s="433" t="s">
        <v>84</v>
      </c>
      <c r="X480" s="433" t="s">
        <v>56</v>
      </c>
      <c r="Y480" s="361">
        <v>2022</v>
      </c>
      <c r="Z480" s="361" t="s">
        <v>2454</v>
      </c>
      <c r="AA480" s="344" t="s">
        <v>3282</v>
      </c>
      <c r="AB480" s="361" t="str">
        <f t="shared" si="42"/>
        <v/>
      </c>
      <c r="AD480" s="433" t="s">
        <v>243</v>
      </c>
      <c r="AE480" s="433" t="s">
        <v>122</v>
      </c>
      <c r="AF480" s="433" t="s">
        <v>53</v>
      </c>
      <c r="AG480" s="361" t="s">
        <v>62</v>
      </c>
      <c r="AH480" s="361" t="s">
        <v>49</v>
      </c>
      <c r="AI480" s="361" t="s">
        <v>49</v>
      </c>
      <c r="AJ480" s="361" t="s">
        <v>49</v>
      </c>
      <c r="AK480" s="361" t="s">
        <v>117</v>
      </c>
      <c r="AL480" s="361" t="s">
        <v>117</v>
      </c>
      <c r="AM480" s="361" t="s">
        <v>117</v>
      </c>
      <c r="AN480" s="361" t="s">
        <v>117</v>
      </c>
      <c r="AO480" s="361" t="s">
        <v>117</v>
      </c>
      <c r="AP480" s="361" t="s">
        <v>117</v>
      </c>
      <c r="AQ480" s="361" t="s">
        <v>117</v>
      </c>
      <c r="AR480" s="361" t="s">
        <v>117</v>
      </c>
      <c r="AS480" s="361" t="s">
        <v>117</v>
      </c>
      <c r="AT480" s="361" t="s">
        <v>117</v>
      </c>
      <c r="AU480" s="361" t="s">
        <v>117</v>
      </c>
      <c r="AV480" s="361" t="s">
        <v>117</v>
      </c>
      <c r="AW480" s="361" t="s">
        <v>71</v>
      </c>
      <c r="AX480" s="361" t="str">
        <f t="shared" si="43"/>
        <v xml:space="preserve">SEX, AGE, RESIDENCE, WEALTH,   </v>
      </c>
      <c r="AZ480" s="344" t="e">
        <f>INDEX('Standard Outcome Indicators'!$C$2:$C$900,MATCH(AY480,'Standard Outcome Indicators'!$B$2:$B$708,0))</f>
        <v>#N/A</v>
      </c>
      <c r="BA480" s="344" t="e">
        <f>INDEX('Standard Outcome Indicators'!$F$2:$F$900,MATCH(AY480,'Standard Outcome Indicators'!$B$2:$B$708,0))</f>
        <v>#N/A</v>
      </c>
      <c r="BB480" s="344" t="e">
        <f>INDEX('Standard Outcome Indicators'!$H$2:$H$900,MATCH(AY480,'Standard Outcome Indicators'!$B$2:$B$708,0))</f>
        <v>#N/A</v>
      </c>
      <c r="BC480" s="344" t="e">
        <f>INDEX('Standard Outcome Indicators'!$Q$2:$Q$900,MATCH(AY480,'Standard Outcome Indicators'!$B$2:$B$708,0))</f>
        <v>#N/A</v>
      </c>
      <c r="BD480" s="344" t="e">
        <f>INDEX('Standard Outcome Indicators'!$R$2:$R$900,MATCH(AY480,'Standard Outcome Indicators'!$B$2:$B$708,0))</f>
        <v>#N/A</v>
      </c>
      <c r="BE480" s="344" t="e">
        <f>INDEX('Standard Outcome Indicators'!$S$2:$S$900,MATCH(AY480,'Standard Outcome Indicators'!$B$2:$B$708,0))</f>
        <v>#N/A</v>
      </c>
      <c r="BF480" s="344" t="e">
        <f>INDEX('Standard Outcome Indicators'!$T$2:$T$900,MATCH(AY480,'Standard Outcome Indicators'!$B$2:$B$708,0))</f>
        <v>#N/A</v>
      </c>
      <c r="BG480" s="344" t="e">
        <f>INDEX('Standard Outcome Indicators'!$U$2:$U$900,MATCH(AY480,'Standard Outcome Indicators'!$B$2:$B$708,0))</f>
        <v>#N/A</v>
      </c>
    </row>
    <row r="481" spans="1:59" ht="45.75">
      <c r="A481" s="392" t="s">
        <v>2587</v>
      </c>
      <c r="B481" s="395" t="s">
        <v>2914</v>
      </c>
      <c r="C481" s="344" t="s">
        <v>915</v>
      </c>
      <c r="D481" s="438" t="s">
        <v>3283</v>
      </c>
      <c r="E481" s="345" t="s">
        <v>3284</v>
      </c>
      <c r="F481" s="433" t="s">
        <v>59</v>
      </c>
      <c r="G481" s="433"/>
      <c r="H481" s="433"/>
      <c r="I481" s="433" t="s">
        <v>49</v>
      </c>
      <c r="J481" s="433" t="s">
        <v>49</v>
      </c>
      <c r="K481" s="433" t="s">
        <v>49</v>
      </c>
      <c r="L481" s="433" t="s">
        <v>49</v>
      </c>
      <c r="M481" s="433" t="s">
        <v>49</v>
      </c>
      <c r="N481" s="433" t="s">
        <v>49</v>
      </c>
      <c r="O481" s="345"/>
      <c r="P481" s="345" t="str">
        <f t="shared" si="46"/>
        <v>Percentage of teachers qualified according to national standards in pre-primary, primary, lower secondary education and upper secondary education</v>
      </c>
      <c r="Q481" s="345" t="s">
        <v>3281</v>
      </c>
      <c r="R481" s="345"/>
      <c r="S481" s="433">
        <f t="shared" si="44"/>
        <v>2</v>
      </c>
      <c r="T481" s="361" t="s">
        <v>2001</v>
      </c>
      <c r="U481" s="361" t="s">
        <v>245</v>
      </c>
      <c r="V481" s="344" t="s">
        <v>2002</v>
      </c>
      <c r="W481" s="433" t="s">
        <v>84</v>
      </c>
      <c r="X481" s="433" t="s">
        <v>56</v>
      </c>
      <c r="Y481" s="361">
        <v>2022</v>
      </c>
      <c r="Z481" s="361" t="s">
        <v>2617</v>
      </c>
      <c r="AA481" s="344" t="s">
        <v>3285</v>
      </c>
      <c r="AB481" s="361" t="str">
        <f t="shared" si="42"/>
        <v/>
      </c>
      <c r="AD481" s="433" t="s">
        <v>243</v>
      </c>
      <c r="AE481" s="433" t="s">
        <v>122</v>
      </c>
      <c r="AF481" s="433" t="s">
        <v>53</v>
      </c>
      <c r="AG481" s="361" t="s">
        <v>62</v>
      </c>
      <c r="AH481" s="361" t="s">
        <v>49</v>
      </c>
      <c r="AI481" s="361" t="s">
        <v>49</v>
      </c>
      <c r="AJ481" s="361" t="s">
        <v>49</v>
      </c>
      <c r="AK481" s="361" t="s">
        <v>117</v>
      </c>
      <c r="AL481" s="361" t="s">
        <v>117</v>
      </c>
      <c r="AM481" s="361" t="s">
        <v>117</v>
      </c>
      <c r="AN481" s="361" t="s">
        <v>117</v>
      </c>
      <c r="AO481" s="361" t="s">
        <v>117</v>
      </c>
      <c r="AP481" s="361" t="s">
        <v>117</v>
      </c>
      <c r="AQ481" s="361" t="s">
        <v>117</v>
      </c>
      <c r="AR481" s="361" t="s">
        <v>117</v>
      </c>
      <c r="AS481" s="361" t="s">
        <v>117</v>
      </c>
      <c r="AT481" s="361" t="s">
        <v>117</v>
      </c>
      <c r="AU481" s="361" t="s">
        <v>117</v>
      </c>
      <c r="AV481" s="361" t="s">
        <v>117</v>
      </c>
      <c r="AW481" s="361" t="s">
        <v>71</v>
      </c>
      <c r="AX481" s="361" t="str">
        <f t="shared" si="43"/>
        <v xml:space="preserve">SEX, AGE, RESIDENCE, WEALTH,   </v>
      </c>
      <c r="AZ481" s="344" t="e">
        <f>INDEX('Standard Outcome Indicators'!$C$2:$C$900,MATCH(AY481,'Standard Outcome Indicators'!$B$2:$B$708,0))</f>
        <v>#N/A</v>
      </c>
      <c r="BA481" s="344" t="e">
        <f>INDEX('Standard Outcome Indicators'!$F$2:$F$900,MATCH(AY481,'Standard Outcome Indicators'!$B$2:$B$708,0))</f>
        <v>#N/A</v>
      </c>
      <c r="BB481" s="344" t="e">
        <f>INDEX('Standard Outcome Indicators'!$H$2:$H$900,MATCH(AY481,'Standard Outcome Indicators'!$B$2:$B$708,0))</f>
        <v>#N/A</v>
      </c>
      <c r="BC481" s="344" t="e">
        <f>INDEX('Standard Outcome Indicators'!$Q$2:$Q$900,MATCH(AY481,'Standard Outcome Indicators'!$B$2:$B$708,0))</f>
        <v>#N/A</v>
      </c>
      <c r="BD481" s="344" t="e">
        <f>INDEX('Standard Outcome Indicators'!$R$2:$R$900,MATCH(AY481,'Standard Outcome Indicators'!$B$2:$B$708,0))</f>
        <v>#N/A</v>
      </c>
      <c r="BE481" s="344" t="e">
        <f>INDEX('Standard Outcome Indicators'!$S$2:$S$900,MATCH(AY481,'Standard Outcome Indicators'!$B$2:$B$708,0))</f>
        <v>#N/A</v>
      </c>
      <c r="BF481" s="344" t="e">
        <f>INDEX('Standard Outcome Indicators'!$T$2:$T$900,MATCH(AY481,'Standard Outcome Indicators'!$B$2:$B$708,0))</f>
        <v>#N/A</v>
      </c>
      <c r="BG481" s="344" t="e">
        <f>INDEX('Standard Outcome Indicators'!$U$2:$U$900,MATCH(AY481,'Standard Outcome Indicators'!$B$2:$B$708,0))</f>
        <v>#N/A</v>
      </c>
    </row>
    <row r="482" spans="1:59" ht="45.75">
      <c r="A482" s="392" t="s">
        <v>2587</v>
      </c>
      <c r="B482" s="395" t="s">
        <v>2914</v>
      </c>
      <c r="C482" s="344" t="s">
        <v>917</v>
      </c>
      <c r="D482" s="438" t="s">
        <v>3286</v>
      </c>
      <c r="E482" s="345" t="s">
        <v>3287</v>
      </c>
      <c r="F482" s="433" t="s">
        <v>59</v>
      </c>
      <c r="G482" s="433"/>
      <c r="H482" s="433"/>
      <c r="I482" s="433" t="s">
        <v>49</v>
      </c>
      <c r="J482" s="433" t="s">
        <v>49</v>
      </c>
      <c r="K482" s="433" t="s">
        <v>49</v>
      </c>
      <c r="L482" s="433" t="s">
        <v>49</v>
      </c>
      <c r="M482" s="433" t="s">
        <v>49</v>
      </c>
      <c r="N482" s="433" t="s">
        <v>49</v>
      </c>
      <c r="O482" s="345"/>
      <c r="P482" s="345" t="str">
        <f t="shared" si="46"/>
        <v>Percentage of teachers qualified according to national standards in pre-primary, primary, lower secondary education and upper secondary education</v>
      </c>
      <c r="Q482" s="345" t="s">
        <v>3281</v>
      </c>
      <c r="R482" s="345"/>
      <c r="S482" s="433">
        <f t="shared" si="44"/>
        <v>2</v>
      </c>
      <c r="T482" s="361" t="s">
        <v>2001</v>
      </c>
      <c r="U482" s="361" t="s">
        <v>245</v>
      </c>
      <c r="V482" s="344" t="s">
        <v>2002</v>
      </c>
      <c r="W482" s="433" t="s">
        <v>84</v>
      </c>
      <c r="X482" s="433" t="s">
        <v>56</v>
      </c>
      <c r="Y482" s="361">
        <v>2022</v>
      </c>
      <c r="Z482" s="361" t="s">
        <v>1991</v>
      </c>
      <c r="AA482" s="344" t="s">
        <v>3288</v>
      </c>
      <c r="AB482" s="361" t="str">
        <f t="shared" si="42"/>
        <v/>
      </c>
      <c r="AD482" s="433" t="s">
        <v>243</v>
      </c>
      <c r="AE482" s="433" t="s">
        <v>122</v>
      </c>
      <c r="AF482" s="433" t="s">
        <v>53</v>
      </c>
      <c r="AG482" s="361" t="s">
        <v>62</v>
      </c>
      <c r="AH482" s="361" t="s">
        <v>49</v>
      </c>
      <c r="AI482" s="361" t="s">
        <v>49</v>
      </c>
      <c r="AJ482" s="361" t="s">
        <v>49</v>
      </c>
      <c r="AK482" s="361" t="s">
        <v>117</v>
      </c>
      <c r="AL482" s="361" t="s">
        <v>117</v>
      </c>
      <c r="AM482" s="361" t="s">
        <v>117</v>
      </c>
      <c r="AN482" s="361" t="s">
        <v>117</v>
      </c>
      <c r="AO482" s="361" t="s">
        <v>117</v>
      </c>
      <c r="AP482" s="361" t="s">
        <v>117</v>
      </c>
      <c r="AQ482" s="361" t="s">
        <v>117</v>
      </c>
      <c r="AR482" s="361" t="s">
        <v>117</v>
      </c>
      <c r="AS482" s="361" t="s">
        <v>117</v>
      </c>
      <c r="AT482" s="361" t="s">
        <v>117</v>
      </c>
      <c r="AU482" s="361" t="s">
        <v>117</v>
      </c>
      <c r="AV482" s="361" t="s">
        <v>117</v>
      </c>
      <c r="AW482" s="361" t="s">
        <v>71</v>
      </c>
      <c r="AX482" s="361" t="str">
        <f t="shared" si="43"/>
        <v xml:space="preserve">SEX, AGE, RESIDENCE, WEALTH,   </v>
      </c>
      <c r="AZ482" s="344" t="e">
        <f>INDEX('Standard Outcome Indicators'!$C$2:$C$900,MATCH(AY482,'Standard Outcome Indicators'!$B$2:$B$708,0))</f>
        <v>#N/A</v>
      </c>
      <c r="BA482" s="344" t="e">
        <f>INDEX('Standard Outcome Indicators'!$F$2:$F$900,MATCH(AY482,'Standard Outcome Indicators'!$B$2:$B$708,0))</f>
        <v>#N/A</v>
      </c>
      <c r="BB482" s="344" t="e">
        <f>INDEX('Standard Outcome Indicators'!$H$2:$H$900,MATCH(AY482,'Standard Outcome Indicators'!$B$2:$B$708,0))</f>
        <v>#N/A</v>
      </c>
      <c r="BC482" s="344" t="e">
        <f>INDEX('Standard Outcome Indicators'!$Q$2:$Q$900,MATCH(AY482,'Standard Outcome Indicators'!$B$2:$B$708,0))</f>
        <v>#N/A</v>
      </c>
      <c r="BD482" s="344" t="e">
        <f>INDEX('Standard Outcome Indicators'!$R$2:$R$900,MATCH(AY482,'Standard Outcome Indicators'!$B$2:$B$708,0))</f>
        <v>#N/A</v>
      </c>
      <c r="BE482" s="344" t="e">
        <f>INDEX('Standard Outcome Indicators'!$S$2:$S$900,MATCH(AY482,'Standard Outcome Indicators'!$B$2:$B$708,0))</f>
        <v>#N/A</v>
      </c>
      <c r="BF482" s="344" t="e">
        <f>INDEX('Standard Outcome Indicators'!$T$2:$T$900,MATCH(AY482,'Standard Outcome Indicators'!$B$2:$B$708,0))</f>
        <v>#N/A</v>
      </c>
      <c r="BG482" s="344" t="e">
        <f>INDEX('Standard Outcome Indicators'!$U$2:$U$900,MATCH(AY482,'Standard Outcome Indicators'!$B$2:$B$708,0))</f>
        <v>#N/A</v>
      </c>
    </row>
    <row r="483" spans="1:59" ht="45.75">
      <c r="A483" s="392" t="s">
        <v>2587</v>
      </c>
      <c r="B483" s="395" t="s">
        <v>2914</v>
      </c>
      <c r="C483" s="344" t="s">
        <v>919</v>
      </c>
      <c r="D483" s="438" t="s">
        <v>3289</v>
      </c>
      <c r="E483" s="345" t="s">
        <v>3290</v>
      </c>
      <c r="F483" s="433" t="s">
        <v>59</v>
      </c>
      <c r="G483" s="433"/>
      <c r="H483" s="433"/>
      <c r="I483" s="433" t="s">
        <v>49</v>
      </c>
      <c r="J483" s="433" t="s">
        <v>49</v>
      </c>
      <c r="K483" s="433" t="s">
        <v>49</v>
      </c>
      <c r="L483" s="433" t="s">
        <v>49</v>
      </c>
      <c r="M483" s="433" t="s">
        <v>49</v>
      </c>
      <c r="N483" s="433" t="s">
        <v>49</v>
      </c>
      <c r="O483" s="345"/>
      <c r="P483" s="345" t="str">
        <f t="shared" si="46"/>
        <v>Percentage of teachers qualified according to national standards in pre-primary, primary, lower secondary education and upper secondary education</v>
      </c>
      <c r="Q483" s="345" t="s">
        <v>3281</v>
      </c>
      <c r="R483" s="345"/>
      <c r="S483" s="433">
        <f t="shared" si="44"/>
        <v>2</v>
      </c>
      <c r="T483" s="361" t="s">
        <v>2001</v>
      </c>
      <c r="U483" s="361" t="s">
        <v>245</v>
      </c>
      <c r="V483" s="344" t="s">
        <v>2002</v>
      </c>
      <c r="W483" s="433" t="s">
        <v>84</v>
      </c>
      <c r="X483" s="433" t="s">
        <v>56</v>
      </c>
      <c r="Y483" s="361">
        <v>2022</v>
      </c>
      <c r="Z483" s="361" t="s">
        <v>1991</v>
      </c>
      <c r="AA483" s="344" t="s">
        <v>3291</v>
      </c>
      <c r="AB483" s="361" t="str">
        <f t="shared" si="42"/>
        <v/>
      </c>
      <c r="AD483" s="433" t="s">
        <v>243</v>
      </c>
      <c r="AE483" s="433" t="s">
        <v>122</v>
      </c>
      <c r="AF483" s="433" t="s">
        <v>53</v>
      </c>
      <c r="AG483" s="361" t="s">
        <v>62</v>
      </c>
      <c r="AH483" s="361" t="s">
        <v>49</v>
      </c>
      <c r="AI483" s="361" t="s">
        <v>49</v>
      </c>
      <c r="AJ483" s="361" t="s">
        <v>49</v>
      </c>
      <c r="AK483" s="361" t="s">
        <v>117</v>
      </c>
      <c r="AL483" s="361" t="s">
        <v>117</v>
      </c>
      <c r="AM483" s="361" t="s">
        <v>117</v>
      </c>
      <c r="AN483" s="361" t="s">
        <v>117</v>
      </c>
      <c r="AO483" s="361" t="s">
        <v>117</v>
      </c>
      <c r="AP483" s="361" t="s">
        <v>117</v>
      </c>
      <c r="AQ483" s="361" t="s">
        <v>117</v>
      </c>
      <c r="AR483" s="361" t="s">
        <v>117</v>
      </c>
      <c r="AS483" s="361" t="s">
        <v>117</v>
      </c>
      <c r="AT483" s="361" t="s">
        <v>117</v>
      </c>
      <c r="AU483" s="361" t="s">
        <v>117</v>
      </c>
      <c r="AV483" s="361" t="s">
        <v>117</v>
      </c>
      <c r="AW483" s="361" t="s">
        <v>71</v>
      </c>
      <c r="AX483" s="361" t="str">
        <f t="shared" si="43"/>
        <v xml:space="preserve">SEX, AGE, RESIDENCE, WEALTH,   </v>
      </c>
      <c r="AZ483" s="344" t="e">
        <f>INDEX('Standard Outcome Indicators'!$C$2:$C$900,MATCH(AY483,'Standard Outcome Indicators'!$B$2:$B$708,0))</f>
        <v>#N/A</v>
      </c>
      <c r="BA483" s="344" t="e">
        <f>INDEX('Standard Outcome Indicators'!$F$2:$F$900,MATCH(AY483,'Standard Outcome Indicators'!$B$2:$B$708,0))</f>
        <v>#N/A</v>
      </c>
      <c r="BB483" s="344" t="e">
        <f>INDEX('Standard Outcome Indicators'!$H$2:$H$900,MATCH(AY483,'Standard Outcome Indicators'!$B$2:$B$708,0))</f>
        <v>#N/A</v>
      </c>
      <c r="BC483" s="344" t="e">
        <f>INDEX('Standard Outcome Indicators'!$Q$2:$Q$900,MATCH(AY483,'Standard Outcome Indicators'!$B$2:$B$708,0))</f>
        <v>#N/A</v>
      </c>
      <c r="BD483" s="344" t="e">
        <f>INDEX('Standard Outcome Indicators'!$R$2:$R$900,MATCH(AY483,'Standard Outcome Indicators'!$B$2:$B$708,0))</f>
        <v>#N/A</v>
      </c>
      <c r="BE483" s="344" t="e">
        <f>INDEX('Standard Outcome Indicators'!$S$2:$S$900,MATCH(AY483,'Standard Outcome Indicators'!$B$2:$B$708,0))</f>
        <v>#N/A</v>
      </c>
      <c r="BF483" s="344" t="e">
        <f>INDEX('Standard Outcome Indicators'!$T$2:$T$900,MATCH(AY483,'Standard Outcome Indicators'!$B$2:$B$708,0))</f>
        <v>#N/A</v>
      </c>
      <c r="BG483" s="344" t="e">
        <f>INDEX('Standard Outcome Indicators'!$U$2:$U$900,MATCH(AY483,'Standard Outcome Indicators'!$B$2:$B$708,0))</f>
        <v>#N/A</v>
      </c>
    </row>
    <row r="484" spans="1:59" ht="30.75">
      <c r="A484" s="392" t="s">
        <v>2587</v>
      </c>
      <c r="B484" s="395" t="s">
        <v>2914</v>
      </c>
      <c r="C484" s="344" t="s">
        <v>923</v>
      </c>
      <c r="D484" s="438" t="s">
        <v>922</v>
      </c>
      <c r="E484" s="345" t="s">
        <v>922</v>
      </c>
      <c r="F484" s="433" t="s">
        <v>59</v>
      </c>
      <c r="G484" s="433" t="str">
        <f>INDEX('Dashboard Indicators'!$P$2:$P$900,MATCH(C484,'Dashboard Indicators'!$I$2:$I$900,0))</f>
        <v>Yes</v>
      </c>
      <c r="H484" s="435"/>
      <c r="I484" s="433" t="s">
        <v>49</v>
      </c>
      <c r="J484" s="433" t="s">
        <v>49</v>
      </c>
      <c r="K484" s="433" t="s">
        <v>49</v>
      </c>
      <c r="L484" s="433" t="s">
        <v>49</v>
      </c>
      <c r="M484" s="433" t="s">
        <v>49</v>
      </c>
      <c r="N484" s="433" t="s">
        <v>49</v>
      </c>
      <c r="O484" s="345"/>
      <c r="P484" s="345" t="str">
        <f t="shared" si="46"/>
        <v>Mean performance for 15-year-old students on mathematics, reading and science scales</v>
      </c>
      <c r="Q484" s="345" t="s">
        <v>3292</v>
      </c>
      <c r="R484" s="345"/>
      <c r="S484" s="433">
        <f t="shared" si="44"/>
        <v>2</v>
      </c>
      <c r="T484" s="361" t="s">
        <v>90</v>
      </c>
      <c r="U484" s="361" t="s">
        <v>924</v>
      </c>
      <c r="V484" s="344" t="s">
        <v>3293</v>
      </c>
      <c r="W484" s="433" t="s">
        <v>215</v>
      </c>
      <c r="X484" s="433" t="s">
        <v>608</v>
      </c>
      <c r="Y484" s="361">
        <v>2018</v>
      </c>
      <c r="Z484" s="361" t="s">
        <v>1848</v>
      </c>
      <c r="AA484" s="344" t="s">
        <v>3294</v>
      </c>
      <c r="AB484" s="361" t="str">
        <f t="shared" si="42"/>
        <v/>
      </c>
      <c r="AD484" s="433" t="s">
        <v>243</v>
      </c>
      <c r="AE484" s="433" t="s">
        <v>719</v>
      </c>
      <c r="AF484" s="433" t="s">
        <v>53</v>
      </c>
      <c r="AG484" s="361" t="s">
        <v>62</v>
      </c>
      <c r="AH484" s="361" t="s">
        <v>49</v>
      </c>
      <c r="AI484" s="361" t="s">
        <v>49</v>
      </c>
      <c r="AJ484" s="361" t="s">
        <v>49</v>
      </c>
      <c r="AK484" s="361" t="s">
        <v>117</v>
      </c>
      <c r="AL484" s="361" t="s">
        <v>117</v>
      </c>
      <c r="AM484" s="361" t="s">
        <v>117</v>
      </c>
      <c r="AN484" s="361" t="s">
        <v>117</v>
      </c>
      <c r="AO484" s="361" t="s">
        <v>117</v>
      </c>
      <c r="AP484" s="361" t="s">
        <v>117</v>
      </c>
      <c r="AQ484" s="361" t="s">
        <v>117</v>
      </c>
      <c r="AR484" s="361" t="s">
        <v>117</v>
      </c>
      <c r="AS484" s="361" t="s">
        <v>117</v>
      </c>
      <c r="AT484" s="361" t="s">
        <v>117</v>
      </c>
      <c r="AU484" s="361" t="s">
        <v>117</v>
      </c>
      <c r="AV484" s="361" t="s">
        <v>117</v>
      </c>
      <c r="AW484" s="361" t="s">
        <v>71</v>
      </c>
      <c r="AX484" s="361" t="str">
        <f t="shared" si="43"/>
        <v xml:space="preserve">SEX, AGE, RESIDENCE, WEALTH,   </v>
      </c>
      <c r="AZ484" s="344" t="e">
        <f>INDEX('Standard Outcome Indicators'!$C$2:$C$900,MATCH(AY484,'Standard Outcome Indicators'!$B$2:$B$708,0))</f>
        <v>#N/A</v>
      </c>
      <c r="BA484" s="344" t="e">
        <f>INDEX('Standard Outcome Indicators'!$F$2:$F$900,MATCH(AY484,'Standard Outcome Indicators'!$B$2:$B$708,0))</f>
        <v>#N/A</v>
      </c>
      <c r="BB484" s="344" t="e">
        <f>INDEX('Standard Outcome Indicators'!$H$2:$H$900,MATCH(AY484,'Standard Outcome Indicators'!$B$2:$B$708,0))</f>
        <v>#N/A</v>
      </c>
      <c r="BC484" s="344" t="e">
        <f>INDEX('Standard Outcome Indicators'!$Q$2:$Q$900,MATCH(AY484,'Standard Outcome Indicators'!$B$2:$B$708,0))</f>
        <v>#N/A</v>
      </c>
      <c r="BD484" s="344" t="e">
        <f>INDEX('Standard Outcome Indicators'!$R$2:$R$900,MATCH(AY484,'Standard Outcome Indicators'!$B$2:$B$708,0))</f>
        <v>#N/A</v>
      </c>
      <c r="BE484" s="344" t="e">
        <f>INDEX('Standard Outcome Indicators'!$S$2:$S$900,MATCH(AY484,'Standard Outcome Indicators'!$B$2:$B$708,0))</f>
        <v>#N/A</v>
      </c>
      <c r="BF484" s="344" t="e">
        <f>INDEX('Standard Outcome Indicators'!$T$2:$T$900,MATCH(AY484,'Standard Outcome Indicators'!$B$2:$B$708,0))</f>
        <v>#N/A</v>
      </c>
      <c r="BG484" s="344" t="e">
        <f>INDEX('Standard Outcome Indicators'!$U$2:$U$900,MATCH(AY484,'Standard Outcome Indicators'!$B$2:$B$708,0))</f>
        <v>#N/A</v>
      </c>
    </row>
    <row r="485" spans="1:59" ht="30.75">
      <c r="A485" s="392" t="s">
        <v>2587</v>
      </c>
      <c r="B485" s="395" t="s">
        <v>2914</v>
      </c>
      <c r="C485" s="344" t="s">
        <v>926</v>
      </c>
      <c r="D485" s="438" t="s">
        <v>925</v>
      </c>
      <c r="E485" s="345" t="s">
        <v>925</v>
      </c>
      <c r="F485" s="433" t="s">
        <v>59</v>
      </c>
      <c r="G485" s="433" t="str">
        <f>INDEX('Dashboard Indicators'!$P$2:$P$900,MATCH(C485,'Dashboard Indicators'!$I$2:$I$900,0))</f>
        <v>Yes</v>
      </c>
      <c r="H485" s="435"/>
      <c r="I485" s="433" t="s">
        <v>49</v>
      </c>
      <c r="J485" s="433" t="s">
        <v>49</v>
      </c>
      <c r="K485" s="433" t="s">
        <v>49</v>
      </c>
      <c r="L485" s="433" t="s">
        <v>49</v>
      </c>
      <c r="M485" s="433" t="s">
        <v>49</v>
      </c>
      <c r="N485" s="433" t="s">
        <v>49</v>
      </c>
      <c r="O485" s="345"/>
      <c r="P485" s="345" t="str">
        <f t="shared" si="46"/>
        <v>Mean performance for 15-year-old students on mathematics, reading and science scales</v>
      </c>
      <c r="Q485" s="345" t="s">
        <v>3292</v>
      </c>
      <c r="R485" s="345"/>
      <c r="S485" s="433">
        <f t="shared" si="44"/>
        <v>2</v>
      </c>
      <c r="T485" s="361" t="s">
        <v>90</v>
      </c>
      <c r="U485" s="361" t="s">
        <v>924</v>
      </c>
      <c r="V485" s="344" t="s">
        <v>3295</v>
      </c>
      <c r="W485" s="433" t="s">
        <v>215</v>
      </c>
      <c r="X485" s="433" t="s">
        <v>608</v>
      </c>
      <c r="Y485" s="361">
        <v>2018</v>
      </c>
      <c r="Z485" s="361" t="s">
        <v>1848</v>
      </c>
      <c r="AA485" s="344" t="s">
        <v>3296</v>
      </c>
      <c r="AB485" s="361" t="str">
        <f t="shared" si="42"/>
        <v/>
      </c>
      <c r="AD485" s="433" t="s">
        <v>243</v>
      </c>
      <c r="AE485" s="433" t="s">
        <v>719</v>
      </c>
      <c r="AF485" s="433" t="s">
        <v>53</v>
      </c>
      <c r="AG485" s="361" t="s">
        <v>62</v>
      </c>
      <c r="AH485" s="361" t="s">
        <v>49</v>
      </c>
      <c r="AI485" s="361" t="s">
        <v>49</v>
      </c>
      <c r="AJ485" s="361" t="s">
        <v>49</v>
      </c>
      <c r="AK485" s="361" t="s">
        <v>117</v>
      </c>
      <c r="AL485" s="361" t="s">
        <v>117</v>
      </c>
      <c r="AM485" s="361" t="s">
        <v>117</v>
      </c>
      <c r="AN485" s="361" t="s">
        <v>117</v>
      </c>
      <c r="AO485" s="361" t="s">
        <v>117</v>
      </c>
      <c r="AP485" s="361" t="s">
        <v>117</v>
      </c>
      <c r="AQ485" s="361" t="s">
        <v>117</v>
      </c>
      <c r="AR485" s="361" t="s">
        <v>117</v>
      </c>
      <c r="AS485" s="361" t="s">
        <v>117</v>
      </c>
      <c r="AT485" s="361" t="s">
        <v>117</v>
      </c>
      <c r="AU485" s="361" t="s">
        <v>117</v>
      </c>
      <c r="AV485" s="361" t="s">
        <v>117</v>
      </c>
      <c r="AW485" s="361" t="s">
        <v>71</v>
      </c>
      <c r="AX485" s="361" t="str">
        <f t="shared" si="43"/>
        <v xml:space="preserve">SEX, AGE, RESIDENCE, WEALTH,   </v>
      </c>
      <c r="AZ485" s="344" t="e">
        <f>INDEX('Standard Outcome Indicators'!$C$2:$C$900,MATCH(AY485,'Standard Outcome Indicators'!$B$2:$B$708,0))</f>
        <v>#N/A</v>
      </c>
      <c r="BA485" s="344" t="e">
        <f>INDEX('Standard Outcome Indicators'!$F$2:$F$900,MATCH(AY485,'Standard Outcome Indicators'!$B$2:$B$708,0))</f>
        <v>#N/A</v>
      </c>
      <c r="BB485" s="344" t="e">
        <f>INDEX('Standard Outcome Indicators'!$H$2:$H$900,MATCH(AY485,'Standard Outcome Indicators'!$B$2:$B$708,0))</f>
        <v>#N/A</v>
      </c>
      <c r="BC485" s="344" t="e">
        <f>INDEX('Standard Outcome Indicators'!$Q$2:$Q$900,MATCH(AY485,'Standard Outcome Indicators'!$B$2:$B$708,0))</f>
        <v>#N/A</v>
      </c>
      <c r="BD485" s="344" t="e">
        <f>INDEX('Standard Outcome Indicators'!$R$2:$R$900,MATCH(AY485,'Standard Outcome Indicators'!$B$2:$B$708,0))</f>
        <v>#N/A</v>
      </c>
      <c r="BE485" s="344" t="e">
        <f>INDEX('Standard Outcome Indicators'!$S$2:$S$900,MATCH(AY485,'Standard Outcome Indicators'!$B$2:$B$708,0))</f>
        <v>#N/A</v>
      </c>
      <c r="BF485" s="344" t="e">
        <f>INDEX('Standard Outcome Indicators'!$T$2:$T$900,MATCH(AY485,'Standard Outcome Indicators'!$B$2:$B$708,0))</f>
        <v>#N/A</v>
      </c>
      <c r="BG485" s="344" t="e">
        <f>INDEX('Standard Outcome Indicators'!$U$2:$U$900,MATCH(AY485,'Standard Outcome Indicators'!$B$2:$B$708,0))</f>
        <v>#N/A</v>
      </c>
    </row>
    <row r="486" spans="1:59" ht="30.75">
      <c r="A486" s="392" t="s">
        <v>2587</v>
      </c>
      <c r="B486" s="395" t="s">
        <v>2914</v>
      </c>
      <c r="C486" s="344" t="s">
        <v>928</v>
      </c>
      <c r="D486" s="438" t="s">
        <v>927</v>
      </c>
      <c r="E486" s="345" t="s">
        <v>927</v>
      </c>
      <c r="F486" s="433" t="s">
        <v>59</v>
      </c>
      <c r="G486" s="433" t="str">
        <f>INDEX('Dashboard Indicators'!$P$2:$P$900,MATCH(C486,'Dashboard Indicators'!$I$2:$I$900,0))</f>
        <v>Yes</v>
      </c>
      <c r="H486" s="435"/>
      <c r="I486" s="433" t="s">
        <v>49</v>
      </c>
      <c r="J486" s="433" t="s">
        <v>49</v>
      </c>
      <c r="K486" s="433" t="s">
        <v>49</v>
      </c>
      <c r="L486" s="433" t="s">
        <v>49</v>
      </c>
      <c r="M486" s="433" t="s">
        <v>49</v>
      </c>
      <c r="N486" s="433" t="s">
        <v>49</v>
      </c>
      <c r="O486" s="345"/>
      <c r="P486" s="345" t="str">
        <f t="shared" si="46"/>
        <v>Mean performance for 15-year-old students on mathematics, reading and science scales</v>
      </c>
      <c r="Q486" s="345" t="s">
        <v>3292</v>
      </c>
      <c r="R486" s="345"/>
      <c r="S486" s="433">
        <f t="shared" si="44"/>
        <v>2</v>
      </c>
      <c r="T486" s="361" t="s">
        <v>90</v>
      </c>
      <c r="U486" s="361" t="s">
        <v>924</v>
      </c>
      <c r="V486" s="344" t="s">
        <v>3297</v>
      </c>
      <c r="W486" s="433" t="s">
        <v>215</v>
      </c>
      <c r="X486" s="433" t="s">
        <v>608</v>
      </c>
      <c r="Y486" s="361">
        <v>2018</v>
      </c>
      <c r="Z486" s="361" t="s">
        <v>1848</v>
      </c>
      <c r="AA486" s="344" t="s">
        <v>3294</v>
      </c>
      <c r="AB486" s="361" t="str">
        <f t="shared" si="42"/>
        <v/>
      </c>
      <c r="AD486" s="433" t="s">
        <v>243</v>
      </c>
      <c r="AE486" s="433" t="s">
        <v>719</v>
      </c>
      <c r="AF486" s="433" t="s">
        <v>53</v>
      </c>
      <c r="AG486" s="361" t="s">
        <v>62</v>
      </c>
      <c r="AH486" s="361" t="s">
        <v>49</v>
      </c>
      <c r="AI486" s="361" t="s">
        <v>49</v>
      </c>
      <c r="AJ486" s="361" t="s">
        <v>49</v>
      </c>
      <c r="AK486" s="361" t="s">
        <v>117</v>
      </c>
      <c r="AL486" s="361" t="s">
        <v>117</v>
      </c>
      <c r="AM486" s="361" t="s">
        <v>117</v>
      </c>
      <c r="AN486" s="361" t="s">
        <v>117</v>
      </c>
      <c r="AO486" s="361" t="s">
        <v>117</v>
      </c>
      <c r="AP486" s="361" t="s">
        <v>117</v>
      </c>
      <c r="AQ486" s="361" t="s">
        <v>117</v>
      </c>
      <c r="AR486" s="361" t="s">
        <v>117</v>
      </c>
      <c r="AS486" s="361" t="s">
        <v>117</v>
      </c>
      <c r="AT486" s="361" t="s">
        <v>117</v>
      </c>
      <c r="AU486" s="361" t="s">
        <v>117</v>
      </c>
      <c r="AV486" s="361" t="s">
        <v>117</v>
      </c>
      <c r="AW486" s="361" t="s">
        <v>71</v>
      </c>
      <c r="AX486" s="361" t="str">
        <f t="shared" si="43"/>
        <v xml:space="preserve">SEX, AGE, RESIDENCE, WEALTH,   </v>
      </c>
      <c r="AZ486" s="344" t="e">
        <f>INDEX('Standard Outcome Indicators'!$C$2:$C$900,MATCH(AY486,'Standard Outcome Indicators'!$B$2:$B$708,0))</f>
        <v>#N/A</v>
      </c>
      <c r="BA486" s="344" t="e">
        <f>INDEX('Standard Outcome Indicators'!$F$2:$F$900,MATCH(AY486,'Standard Outcome Indicators'!$B$2:$B$708,0))</f>
        <v>#N/A</v>
      </c>
      <c r="BB486" s="344" t="e">
        <f>INDEX('Standard Outcome Indicators'!$H$2:$H$900,MATCH(AY486,'Standard Outcome Indicators'!$B$2:$B$708,0))</f>
        <v>#N/A</v>
      </c>
      <c r="BC486" s="344" t="e">
        <f>INDEX('Standard Outcome Indicators'!$Q$2:$Q$900,MATCH(AY486,'Standard Outcome Indicators'!$B$2:$B$708,0))</f>
        <v>#N/A</v>
      </c>
      <c r="BD486" s="344" t="e">
        <f>INDEX('Standard Outcome Indicators'!$R$2:$R$900,MATCH(AY486,'Standard Outcome Indicators'!$B$2:$B$708,0))</f>
        <v>#N/A</v>
      </c>
      <c r="BE486" s="344" t="e">
        <f>INDEX('Standard Outcome Indicators'!$S$2:$S$900,MATCH(AY486,'Standard Outcome Indicators'!$B$2:$B$708,0))</f>
        <v>#N/A</v>
      </c>
      <c r="BF486" s="344" t="e">
        <f>INDEX('Standard Outcome Indicators'!$T$2:$T$900,MATCH(AY486,'Standard Outcome Indicators'!$B$2:$B$708,0))</f>
        <v>#N/A</v>
      </c>
      <c r="BG486" s="344" t="e">
        <f>INDEX('Standard Outcome Indicators'!$U$2:$U$900,MATCH(AY486,'Standard Outcome Indicators'!$B$2:$B$708,0))</f>
        <v>#N/A</v>
      </c>
    </row>
    <row r="487" spans="1:59" ht="30.75">
      <c r="A487" s="392" t="s">
        <v>2587</v>
      </c>
      <c r="B487" s="395" t="s">
        <v>2914</v>
      </c>
      <c r="C487" s="344" t="s">
        <v>3298</v>
      </c>
      <c r="D487" s="438" t="s">
        <v>3299</v>
      </c>
      <c r="E487" s="345" t="s">
        <v>3300</v>
      </c>
      <c r="F487" s="432" t="s">
        <v>1767</v>
      </c>
      <c r="G487" s="433"/>
      <c r="H487" s="433" t="str">
        <f>INDEX('Dashboard Indicators'!$O$2:$O$900,MATCH(C487,'Dashboard Indicators'!$I$2:$I$900,0))</f>
        <v>Yes</v>
      </c>
      <c r="I487" s="478" t="e">
        <v>#N/A</v>
      </c>
      <c r="J487" s="478" t="e">
        <v>#N/A</v>
      </c>
      <c r="K487" s="478" t="e">
        <v>#N/A</v>
      </c>
      <c r="L487" s="478" t="e">
        <v>#N/A</v>
      </c>
      <c r="M487" s="478" t="e">
        <v>#N/A</v>
      </c>
      <c r="N487" s="478"/>
      <c r="O487" s="345" t="s">
        <v>3301</v>
      </c>
      <c r="P487" s="345" t="str">
        <f t="shared" si="46"/>
        <v>Percentage of 15-year-olds achieving low scores in mathematics, reading and science</v>
      </c>
      <c r="Q487" s="345" t="s">
        <v>3302</v>
      </c>
      <c r="R487" s="345"/>
      <c r="S487" s="433">
        <f t="shared" si="44"/>
        <v>2</v>
      </c>
      <c r="T487" s="361" t="s">
        <v>102</v>
      </c>
      <c r="U487" s="361" t="s">
        <v>63</v>
      </c>
      <c r="V487" s="344" t="s">
        <v>3303</v>
      </c>
      <c r="W487" s="433" t="s">
        <v>63</v>
      </c>
      <c r="X487" s="433" t="s">
        <v>63</v>
      </c>
      <c r="Y487" s="361">
        <v>2018</v>
      </c>
      <c r="Z487" s="361">
        <v>60</v>
      </c>
      <c r="AA487" s="344" t="s">
        <v>3304</v>
      </c>
      <c r="AB487" s="361" t="str">
        <f t="shared" si="42"/>
        <v/>
      </c>
      <c r="AC487" s="433" t="s">
        <v>63</v>
      </c>
      <c r="AD487" s="433" t="s">
        <v>63</v>
      </c>
      <c r="AE487" s="433" t="s">
        <v>63</v>
      </c>
      <c r="AF487" s="433" t="s">
        <v>63</v>
      </c>
      <c r="AG487" s="361" t="s">
        <v>62</v>
      </c>
      <c r="AH487" s="361" t="s">
        <v>49</v>
      </c>
      <c r="AI487" s="361" t="s">
        <v>49</v>
      </c>
      <c r="AJ487" s="361" t="s">
        <v>49</v>
      </c>
      <c r="AK487" s="361" t="s">
        <v>63</v>
      </c>
      <c r="AL487" s="361" t="s">
        <v>63</v>
      </c>
      <c r="AM487" s="361" t="s">
        <v>63</v>
      </c>
      <c r="AN487" s="361" t="s">
        <v>63</v>
      </c>
      <c r="AO487" s="361" t="s">
        <v>63</v>
      </c>
      <c r="AP487" s="361" t="s">
        <v>63</v>
      </c>
      <c r="AQ487" s="361" t="s">
        <v>63</v>
      </c>
      <c r="AR487" s="361" t="s">
        <v>63</v>
      </c>
      <c r="AS487" s="361" t="s">
        <v>63</v>
      </c>
      <c r="AT487" s="361" t="s">
        <v>63</v>
      </c>
      <c r="AU487" s="361" t="s">
        <v>63</v>
      </c>
      <c r="AV487" s="361" t="s">
        <v>63</v>
      </c>
      <c r="AW487" s="361" t="s">
        <v>63</v>
      </c>
      <c r="AX487" s="361" t="str">
        <f t="shared" si="43"/>
        <v xml:space="preserve">SEX, AGE, RESIDENCE, WEALTH, </v>
      </c>
      <c r="AZ487" s="344" t="e">
        <f>INDEX('Standard Outcome Indicators'!$C$2:$C$900,MATCH(AY487,'Standard Outcome Indicators'!$B$2:$B$708,0))</f>
        <v>#N/A</v>
      </c>
      <c r="BA487" s="344" t="e">
        <f>INDEX('Standard Outcome Indicators'!$F$2:$F$900,MATCH(AY487,'Standard Outcome Indicators'!$B$2:$B$708,0))</f>
        <v>#N/A</v>
      </c>
      <c r="BB487" s="344" t="e">
        <f>INDEX('Standard Outcome Indicators'!$H$2:$H$900,MATCH(AY487,'Standard Outcome Indicators'!$B$2:$B$708,0))</f>
        <v>#N/A</v>
      </c>
      <c r="BC487" s="344" t="e">
        <f>INDEX('Standard Outcome Indicators'!$Q$2:$Q$900,MATCH(AY487,'Standard Outcome Indicators'!$B$2:$B$708,0))</f>
        <v>#N/A</v>
      </c>
      <c r="BD487" s="344" t="e">
        <f>INDEX('Standard Outcome Indicators'!$R$2:$R$900,MATCH(AY487,'Standard Outcome Indicators'!$B$2:$B$708,0))</f>
        <v>#N/A</v>
      </c>
      <c r="BE487" s="344" t="e">
        <f>INDEX('Standard Outcome Indicators'!$S$2:$S$900,MATCH(AY487,'Standard Outcome Indicators'!$B$2:$B$708,0))</f>
        <v>#N/A</v>
      </c>
      <c r="BF487" s="344" t="e">
        <f>INDEX('Standard Outcome Indicators'!$T$2:$T$900,MATCH(AY487,'Standard Outcome Indicators'!$B$2:$B$708,0))</f>
        <v>#N/A</v>
      </c>
      <c r="BG487" s="344" t="e">
        <f>INDEX('Standard Outcome Indicators'!$U$2:$U$900,MATCH(AY487,'Standard Outcome Indicators'!$B$2:$B$708,0))</f>
        <v>#N/A</v>
      </c>
    </row>
    <row r="488" spans="1:59" ht="30.75">
      <c r="A488" s="392" t="s">
        <v>2587</v>
      </c>
      <c r="B488" s="395" t="s">
        <v>2914</v>
      </c>
      <c r="C488" s="344" t="s">
        <v>3305</v>
      </c>
      <c r="D488" s="438" t="s">
        <v>3306</v>
      </c>
      <c r="E488" s="345" t="s">
        <v>3307</v>
      </c>
      <c r="F488" s="432" t="s">
        <v>1767</v>
      </c>
      <c r="G488" s="433"/>
      <c r="H488" s="433" t="str">
        <f>INDEX('Dashboard Indicators'!$O$2:$O$900,MATCH(C488,'Dashboard Indicators'!$I$2:$I$900,0))</f>
        <v>Yes</v>
      </c>
      <c r="I488" s="478" t="e">
        <v>#N/A</v>
      </c>
      <c r="J488" s="478" t="e">
        <v>#N/A</v>
      </c>
      <c r="K488" s="478" t="e">
        <v>#N/A</v>
      </c>
      <c r="L488" s="478" t="e">
        <v>#N/A</v>
      </c>
      <c r="M488" s="478" t="e">
        <v>#N/A</v>
      </c>
      <c r="N488" s="478"/>
      <c r="O488" s="345" t="s">
        <v>3308</v>
      </c>
      <c r="P488" s="345" t="str">
        <f t="shared" si="46"/>
        <v>Percentage of 15-year-olds achieving low scores in mathematics, reading and science</v>
      </c>
      <c r="Q488" s="345" t="s">
        <v>3302</v>
      </c>
      <c r="R488" s="345"/>
      <c r="S488" s="433">
        <f t="shared" si="44"/>
        <v>2</v>
      </c>
      <c r="T488" s="361" t="s">
        <v>102</v>
      </c>
      <c r="U488" s="361" t="s">
        <v>63</v>
      </c>
      <c r="V488" s="344" t="s">
        <v>3303</v>
      </c>
      <c r="W488" s="433" t="s">
        <v>63</v>
      </c>
      <c r="X488" s="433" t="s">
        <v>63</v>
      </c>
      <c r="Y488" s="361">
        <v>2018</v>
      </c>
      <c r="Z488" s="361">
        <v>60</v>
      </c>
      <c r="AA488" s="344" t="s">
        <v>3309</v>
      </c>
      <c r="AB488" s="361" t="str">
        <f t="shared" si="42"/>
        <v/>
      </c>
      <c r="AC488" s="433" t="s">
        <v>63</v>
      </c>
      <c r="AD488" s="433" t="s">
        <v>63</v>
      </c>
      <c r="AE488" s="433" t="s">
        <v>63</v>
      </c>
      <c r="AF488" s="433" t="s">
        <v>63</v>
      </c>
      <c r="AG488" s="361" t="s">
        <v>62</v>
      </c>
      <c r="AH488" s="361" t="s">
        <v>49</v>
      </c>
      <c r="AI488" s="361" t="s">
        <v>49</v>
      </c>
      <c r="AJ488" s="361" t="s">
        <v>49</v>
      </c>
      <c r="AK488" s="361" t="s">
        <v>63</v>
      </c>
      <c r="AL488" s="361" t="s">
        <v>63</v>
      </c>
      <c r="AM488" s="361" t="s">
        <v>63</v>
      </c>
      <c r="AN488" s="361" t="s">
        <v>63</v>
      </c>
      <c r="AO488" s="361" t="s">
        <v>63</v>
      </c>
      <c r="AP488" s="361" t="s">
        <v>63</v>
      </c>
      <c r="AQ488" s="361" t="s">
        <v>63</v>
      </c>
      <c r="AR488" s="361" t="s">
        <v>63</v>
      </c>
      <c r="AS488" s="361" t="s">
        <v>63</v>
      </c>
      <c r="AT488" s="361" t="s">
        <v>63</v>
      </c>
      <c r="AU488" s="361" t="s">
        <v>63</v>
      </c>
      <c r="AV488" s="361" t="s">
        <v>63</v>
      </c>
      <c r="AW488" s="361" t="s">
        <v>63</v>
      </c>
      <c r="AX488" s="361" t="str">
        <f t="shared" si="43"/>
        <v xml:space="preserve">SEX, AGE, RESIDENCE, WEALTH, </v>
      </c>
      <c r="AZ488" s="344" t="e">
        <f>INDEX('Standard Outcome Indicators'!$C$2:$C$900,MATCH(AY488,'Standard Outcome Indicators'!$B$2:$B$708,0))</f>
        <v>#N/A</v>
      </c>
      <c r="BA488" s="344" t="e">
        <f>INDEX('Standard Outcome Indicators'!$F$2:$F$900,MATCH(AY488,'Standard Outcome Indicators'!$B$2:$B$708,0))</f>
        <v>#N/A</v>
      </c>
      <c r="BB488" s="344" t="e">
        <f>INDEX('Standard Outcome Indicators'!$H$2:$H$900,MATCH(AY488,'Standard Outcome Indicators'!$B$2:$B$708,0))</f>
        <v>#N/A</v>
      </c>
      <c r="BC488" s="344" t="e">
        <f>INDEX('Standard Outcome Indicators'!$Q$2:$Q$900,MATCH(AY488,'Standard Outcome Indicators'!$B$2:$B$708,0))</f>
        <v>#N/A</v>
      </c>
      <c r="BD488" s="344" t="e">
        <f>INDEX('Standard Outcome Indicators'!$R$2:$R$900,MATCH(AY488,'Standard Outcome Indicators'!$B$2:$B$708,0))</f>
        <v>#N/A</v>
      </c>
      <c r="BE488" s="344" t="e">
        <f>INDEX('Standard Outcome Indicators'!$S$2:$S$900,MATCH(AY488,'Standard Outcome Indicators'!$B$2:$B$708,0))</f>
        <v>#N/A</v>
      </c>
      <c r="BF488" s="344" t="e">
        <f>INDEX('Standard Outcome Indicators'!$T$2:$T$900,MATCH(AY488,'Standard Outcome Indicators'!$B$2:$B$708,0))</f>
        <v>#N/A</v>
      </c>
      <c r="BG488" s="344" t="e">
        <f>INDEX('Standard Outcome Indicators'!$U$2:$U$900,MATCH(AY488,'Standard Outcome Indicators'!$B$2:$B$708,0))</f>
        <v>#N/A</v>
      </c>
    </row>
    <row r="489" spans="1:59" ht="30.75">
      <c r="A489" s="392" t="s">
        <v>2587</v>
      </c>
      <c r="B489" s="395" t="s">
        <v>2914</v>
      </c>
      <c r="C489" s="344" t="s">
        <v>3310</v>
      </c>
      <c r="D489" s="438" t="s">
        <v>3311</v>
      </c>
      <c r="E489" s="345" t="s">
        <v>3312</v>
      </c>
      <c r="F489" s="432" t="s">
        <v>1767</v>
      </c>
      <c r="G489" s="433"/>
      <c r="H489" s="433" t="str">
        <f>INDEX('Dashboard Indicators'!$O$2:$O$900,MATCH(C489,'Dashboard Indicators'!$I$2:$I$900,0))</f>
        <v>Yes</v>
      </c>
      <c r="I489" s="478" t="e">
        <v>#N/A</v>
      </c>
      <c r="J489" s="478" t="e">
        <v>#N/A</v>
      </c>
      <c r="K489" s="478" t="e">
        <v>#N/A</v>
      </c>
      <c r="L489" s="478" t="e">
        <v>#N/A</v>
      </c>
      <c r="M489" s="478" t="e">
        <v>#N/A</v>
      </c>
      <c r="N489" s="478"/>
      <c r="O489" s="345" t="s">
        <v>3313</v>
      </c>
      <c r="P489" s="345" t="str">
        <f t="shared" si="46"/>
        <v>Percentage of 15-year-olds achieving low scores in mathematics, reading and science</v>
      </c>
      <c r="Q489" s="345" t="s">
        <v>3302</v>
      </c>
      <c r="R489" s="345"/>
      <c r="S489" s="433">
        <f t="shared" si="44"/>
        <v>2</v>
      </c>
      <c r="T489" s="361" t="s">
        <v>102</v>
      </c>
      <c r="U489" s="361" t="s">
        <v>63</v>
      </c>
      <c r="V489" s="344" t="s">
        <v>3303</v>
      </c>
      <c r="W489" s="433" t="s">
        <v>63</v>
      </c>
      <c r="X489" s="433" t="s">
        <v>63</v>
      </c>
      <c r="Y489" s="361">
        <v>2018</v>
      </c>
      <c r="Z489" s="361">
        <v>60</v>
      </c>
      <c r="AA489" s="344" t="s">
        <v>3304</v>
      </c>
      <c r="AB489" s="361" t="str">
        <f t="shared" si="42"/>
        <v/>
      </c>
      <c r="AC489" s="433" t="s">
        <v>63</v>
      </c>
      <c r="AD489" s="433" t="s">
        <v>63</v>
      </c>
      <c r="AE489" s="433" t="s">
        <v>63</v>
      </c>
      <c r="AF489" s="433" t="s">
        <v>63</v>
      </c>
      <c r="AG489" s="361" t="s">
        <v>62</v>
      </c>
      <c r="AH489" s="361" t="s">
        <v>49</v>
      </c>
      <c r="AI489" s="361" t="s">
        <v>49</v>
      </c>
      <c r="AJ489" s="361" t="s">
        <v>49</v>
      </c>
      <c r="AK489" s="361" t="s">
        <v>63</v>
      </c>
      <c r="AL489" s="361" t="s">
        <v>63</v>
      </c>
      <c r="AM489" s="361" t="s">
        <v>63</v>
      </c>
      <c r="AN489" s="361" t="s">
        <v>63</v>
      </c>
      <c r="AO489" s="361" t="s">
        <v>63</v>
      </c>
      <c r="AP489" s="361" t="s">
        <v>63</v>
      </c>
      <c r="AQ489" s="361" t="s">
        <v>63</v>
      </c>
      <c r="AR489" s="361" t="s">
        <v>63</v>
      </c>
      <c r="AS489" s="361" t="s">
        <v>63</v>
      </c>
      <c r="AT489" s="361" t="s">
        <v>63</v>
      </c>
      <c r="AU489" s="361" t="s">
        <v>63</v>
      </c>
      <c r="AV489" s="361" t="s">
        <v>63</v>
      </c>
      <c r="AW489" s="361" t="s">
        <v>63</v>
      </c>
      <c r="AX489" s="361" t="str">
        <f t="shared" si="43"/>
        <v xml:space="preserve">SEX, AGE, RESIDENCE, WEALTH, </v>
      </c>
      <c r="AZ489" s="344" t="e">
        <f>INDEX('Standard Outcome Indicators'!$C$2:$C$900,MATCH(AY489,'Standard Outcome Indicators'!$B$2:$B$708,0))</f>
        <v>#N/A</v>
      </c>
      <c r="BA489" s="344" t="e">
        <f>INDEX('Standard Outcome Indicators'!$F$2:$F$900,MATCH(AY489,'Standard Outcome Indicators'!$B$2:$B$708,0))</f>
        <v>#N/A</v>
      </c>
      <c r="BB489" s="344" t="e">
        <f>INDEX('Standard Outcome Indicators'!$H$2:$H$900,MATCH(AY489,'Standard Outcome Indicators'!$B$2:$B$708,0))</f>
        <v>#N/A</v>
      </c>
      <c r="BC489" s="344" t="e">
        <f>INDEX('Standard Outcome Indicators'!$Q$2:$Q$900,MATCH(AY489,'Standard Outcome Indicators'!$B$2:$B$708,0))</f>
        <v>#N/A</v>
      </c>
      <c r="BD489" s="344" t="e">
        <f>INDEX('Standard Outcome Indicators'!$R$2:$R$900,MATCH(AY489,'Standard Outcome Indicators'!$B$2:$B$708,0))</f>
        <v>#N/A</v>
      </c>
      <c r="BE489" s="344" t="e">
        <f>INDEX('Standard Outcome Indicators'!$S$2:$S$900,MATCH(AY489,'Standard Outcome Indicators'!$B$2:$B$708,0))</f>
        <v>#N/A</v>
      </c>
      <c r="BF489" s="344" t="e">
        <f>INDEX('Standard Outcome Indicators'!$T$2:$T$900,MATCH(AY489,'Standard Outcome Indicators'!$B$2:$B$708,0))</f>
        <v>#N/A</v>
      </c>
      <c r="BG489" s="344" t="e">
        <f>INDEX('Standard Outcome Indicators'!$U$2:$U$900,MATCH(AY489,'Standard Outcome Indicators'!$B$2:$B$708,0))</f>
        <v>#N/A</v>
      </c>
    </row>
    <row r="490" spans="1:59" ht="45.75">
      <c r="A490" s="392" t="s">
        <v>2587</v>
      </c>
      <c r="B490" s="395" t="s">
        <v>2914</v>
      </c>
      <c r="C490" s="344" t="s">
        <v>3314</v>
      </c>
      <c r="D490" s="438" t="s">
        <v>3315</v>
      </c>
      <c r="E490" s="345" t="e">
        <v>#N/A</v>
      </c>
      <c r="F490" s="432" t="s">
        <v>1767</v>
      </c>
      <c r="G490" s="433" t="str">
        <f>INDEX('Dashboard Indicators'!$P$2:$P$900,MATCH(C490,'Dashboard Indicators'!$I$2:$I$900,0))</f>
        <v>Yes</v>
      </c>
      <c r="H490" s="433"/>
      <c r="I490" s="478" t="e">
        <v>#N/A</v>
      </c>
      <c r="J490" s="478" t="e">
        <v>#N/A</v>
      </c>
      <c r="K490" s="478" t="e">
        <v>#N/A</v>
      </c>
      <c r="L490" s="478" t="e">
        <v>#N/A</v>
      </c>
      <c r="M490" s="478" t="e">
        <v>#N/A</v>
      </c>
      <c r="N490" s="478"/>
      <c r="O490" s="345"/>
      <c r="P490" s="345" t="str">
        <f t="shared" si="46"/>
        <v>Percentage of children in grade 2 or 3 reaching minimum proficiency in reading and math - SDG 4.1.1</v>
      </c>
      <c r="Q490" s="345" t="s">
        <v>3316</v>
      </c>
      <c r="R490" s="345"/>
      <c r="S490" s="433">
        <f t="shared" si="44"/>
        <v>2</v>
      </c>
      <c r="T490" s="361" t="s">
        <v>245</v>
      </c>
      <c r="U490" s="361" t="s">
        <v>63</v>
      </c>
      <c r="V490" s="344" t="s">
        <v>2589</v>
      </c>
      <c r="W490" s="433" t="s">
        <v>63</v>
      </c>
      <c r="X490" s="433" t="s">
        <v>63</v>
      </c>
      <c r="Y490" s="361">
        <v>2016</v>
      </c>
      <c r="Z490" s="361" t="s">
        <v>2491</v>
      </c>
      <c r="AA490" s="344" t="s">
        <v>3317</v>
      </c>
      <c r="AB490" s="361" t="str">
        <f t="shared" si="42"/>
        <v>4.1.1</v>
      </c>
      <c r="AC490" s="433" t="s">
        <v>63</v>
      </c>
      <c r="AD490" s="433" t="s">
        <v>63</v>
      </c>
      <c r="AE490" s="433" t="s">
        <v>63</v>
      </c>
      <c r="AF490" s="433" t="s">
        <v>63</v>
      </c>
      <c r="AG490" s="361" t="s">
        <v>62</v>
      </c>
      <c r="AH490" s="361" t="s">
        <v>49</v>
      </c>
      <c r="AI490" s="361" t="s">
        <v>62</v>
      </c>
      <c r="AJ490" s="361" t="s">
        <v>49</v>
      </c>
      <c r="AK490" s="361" t="s">
        <v>63</v>
      </c>
      <c r="AL490" s="361" t="s">
        <v>63</v>
      </c>
      <c r="AM490" s="361" t="s">
        <v>63</v>
      </c>
      <c r="AN490" s="361" t="s">
        <v>63</v>
      </c>
      <c r="AO490" s="361" t="s">
        <v>63</v>
      </c>
      <c r="AP490" s="361" t="s">
        <v>63</v>
      </c>
      <c r="AQ490" s="361" t="s">
        <v>63</v>
      </c>
      <c r="AR490" s="361" t="s">
        <v>63</v>
      </c>
      <c r="AS490" s="361" t="s">
        <v>63</v>
      </c>
      <c r="AT490" s="361" t="s">
        <v>63</v>
      </c>
      <c r="AU490" s="361" t="s">
        <v>63</v>
      </c>
      <c r="AV490" s="361" t="s">
        <v>63</v>
      </c>
      <c r="AW490" s="361" t="s">
        <v>63</v>
      </c>
      <c r="AX490" s="361" t="str">
        <f t="shared" si="43"/>
        <v xml:space="preserve">SEX, AGE, RESIDENCE, WEALTH, </v>
      </c>
      <c r="AY490" s="344" t="s">
        <v>3318</v>
      </c>
      <c r="AZ490" s="344" t="str">
        <f>INDEX('Standard Outcome Indicators'!$C$2:$C$900,MATCH(AY490,'Standard Outcome Indicators'!$B$2:$B$708,0))</f>
        <v>Percentage of children at grade 2-3 achieving minimum proficiency levels in reading and mathematics</v>
      </c>
      <c r="BA490" s="344" t="str">
        <f>INDEX('Standard Outcome Indicators'!$F$2:$F$900,MATCH(AY490,'Standard Outcome Indicators'!$B$2:$B$708,0))</f>
        <v>Learn</v>
      </c>
      <c r="BB490" s="344" t="str">
        <f>INDEX('Standard Outcome Indicators'!$H$2:$H$900,MATCH(AY490,'Standard Outcome Indicators'!$B$2:$B$708,0))</f>
        <v>Access to quality learning opportunities</v>
      </c>
      <c r="BC490" s="344" t="str">
        <f>INDEX('Standard Outcome Indicators'!$Q$2:$Q$900,MATCH(AY490,'Standard Outcome Indicators'!$B$2:$B$708,0))</f>
        <v>Principal</v>
      </c>
      <c r="BD490" s="344" t="str">
        <f>INDEX('Standard Outcome Indicators'!$R$2:$R$900,MATCH(AY490,'Standard Outcome Indicators'!$B$2:$B$708,0))</f>
        <v>Education</v>
      </c>
      <c r="BE490" s="344" t="str">
        <f>INDEX('Standard Outcome Indicators'!$S$2:$S$900,MATCH(AY490,'Standard Outcome Indicators'!$B$2:$B$708,0))</f>
        <v>Jean Luc Yameogo
Nicolas Jean Reuge
Haritz Goya
Yacouba Djibo Abdou</v>
      </c>
      <c r="BF490" s="344" t="str">
        <f>INDEX('Standard Outcome Indicators'!$T$2:$T$900,MATCH(AY490,'Standard Outcome Indicators'!$B$2:$B$708,0))</f>
        <v> </v>
      </c>
      <c r="BG490" s="344" t="str">
        <f>INDEX('Standard Outcome Indicators'!$U$2:$U$900,MATCH(AY490,'Standard Outcome Indicators'!$B$2:$B$708,0))</f>
        <v>2.3.6.2: Equitable access to learning</v>
      </c>
    </row>
    <row r="491" spans="1:59" ht="45.75">
      <c r="A491" s="392" t="s">
        <v>2587</v>
      </c>
      <c r="B491" s="395" t="s">
        <v>2914</v>
      </c>
      <c r="C491" s="344" t="s">
        <v>3319</v>
      </c>
      <c r="D491" s="438" t="s">
        <v>3320</v>
      </c>
      <c r="E491" s="345" t="e">
        <v>#N/A</v>
      </c>
      <c r="F491" s="432" t="s">
        <v>1767</v>
      </c>
      <c r="G491" s="433" t="str">
        <f>INDEX('Dashboard Indicators'!$P$2:$P$900,MATCH(C491,'Dashboard Indicators'!$I$2:$I$900,0))</f>
        <v>Yes</v>
      </c>
      <c r="H491" s="433"/>
      <c r="I491" s="478" t="e">
        <v>#N/A</v>
      </c>
      <c r="J491" s="478" t="e">
        <v>#N/A</v>
      </c>
      <c r="K491" s="478" t="e">
        <v>#N/A</v>
      </c>
      <c r="L491" s="478" t="e">
        <v>#N/A</v>
      </c>
      <c r="M491" s="478" t="e">
        <v>#N/A</v>
      </c>
      <c r="N491" s="478"/>
      <c r="O491" s="345"/>
      <c r="P491" s="345" t="str">
        <f t="shared" si="46"/>
        <v>Percentage of children in grade 2 or 3 reaching minimum proficiency in reading and math - SDG 4.1.1</v>
      </c>
      <c r="Q491" s="345" t="s">
        <v>3316</v>
      </c>
      <c r="R491" s="345"/>
      <c r="S491" s="433">
        <f t="shared" si="44"/>
        <v>2</v>
      </c>
      <c r="T491" s="361" t="s">
        <v>245</v>
      </c>
      <c r="U491" s="361" t="s">
        <v>63</v>
      </c>
      <c r="V491" s="344" t="s">
        <v>2589</v>
      </c>
      <c r="W491" s="433" t="s">
        <v>63</v>
      </c>
      <c r="X491" s="433" t="s">
        <v>63</v>
      </c>
      <c r="Y491" s="361">
        <v>2015</v>
      </c>
      <c r="Z491" s="361" t="s">
        <v>2334</v>
      </c>
      <c r="AA491" s="344" t="s">
        <v>3321</v>
      </c>
      <c r="AB491" s="361" t="str">
        <f t="shared" si="42"/>
        <v>4.1.1</v>
      </c>
      <c r="AC491" s="433" t="s">
        <v>63</v>
      </c>
      <c r="AD491" s="433" t="s">
        <v>63</v>
      </c>
      <c r="AE491" s="433" t="s">
        <v>63</v>
      </c>
      <c r="AF491" s="433" t="s">
        <v>63</v>
      </c>
      <c r="AG491" s="361" t="s">
        <v>62</v>
      </c>
      <c r="AH491" s="361" t="s">
        <v>49</v>
      </c>
      <c r="AI491" s="361" t="s">
        <v>62</v>
      </c>
      <c r="AJ491" s="361" t="s">
        <v>49</v>
      </c>
      <c r="AK491" s="361" t="s">
        <v>63</v>
      </c>
      <c r="AL491" s="361" t="s">
        <v>63</v>
      </c>
      <c r="AM491" s="361" t="s">
        <v>63</v>
      </c>
      <c r="AN491" s="361" t="s">
        <v>63</v>
      </c>
      <c r="AO491" s="361" t="s">
        <v>63</v>
      </c>
      <c r="AP491" s="361" t="s">
        <v>63</v>
      </c>
      <c r="AQ491" s="361" t="s">
        <v>63</v>
      </c>
      <c r="AR491" s="361" t="s">
        <v>63</v>
      </c>
      <c r="AS491" s="361" t="s">
        <v>63</v>
      </c>
      <c r="AT491" s="361" t="s">
        <v>63</v>
      </c>
      <c r="AU491" s="361" t="s">
        <v>63</v>
      </c>
      <c r="AV491" s="361" t="s">
        <v>63</v>
      </c>
      <c r="AW491" s="361" t="s">
        <v>63</v>
      </c>
      <c r="AX491" s="361" t="str">
        <f t="shared" si="43"/>
        <v xml:space="preserve">SEX, AGE, RESIDENCE, WEALTH, </v>
      </c>
      <c r="AY491" s="344" t="s">
        <v>3318</v>
      </c>
      <c r="AZ491" s="344" t="str">
        <f>INDEX('Standard Outcome Indicators'!$C$2:$C$900,MATCH(AY491,'Standard Outcome Indicators'!$B$2:$B$708,0))</f>
        <v>Percentage of children at grade 2-3 achieving minimum proficiency levels in reading and mathematics</v>
      </c>
      <c r="BA491" s="344" t="str">
        <f>INDEX('Standard Outcome Indicators'!$F$2:$F$900,MATCH(AY491,'Standard Outcome Indicators'!$B$2:$B$708,0))</f>
        <v>Learn</v>
      </c>
      <c r="BB491" s="344" t="str">
        <f>INDEX('Standard Outcome Indicators'!$H$2:$H$900,MATCH(AY491,'Standard Outcome Indicators'!$B$2:$B$708,0))</f>
        <v>Access to quality learning opportunities</v>
      </c>
      <c r="BC491" s="344" t="str">
        <f>INDEX('Standard Outcome Indicators'!$Q$2:$Q$900,MATCH(AY491,'Standard Outcome Indicators'!$B$2:$B$708,0))</f>
        <v>Principal</v>
      </c>
      <c r="BD491" s="344" t="str">
        <f>INDEX('Standard Outcome Indicators'!$R$2:$R$900,MATCH(AY491,'Standard Outcome Indicators'!$B$2:$B$708,0))</f>
        <v>Education</v>
      </c>
      <c r="BE491" s="344" t="str">
        <f>INDEX('Standard Outcome Indicators'!$S$2:$S$900,MATCH(AY491,'Standard Outcome Indicators'!$B$2:$B$708,0))</f>
        <v>Jean Luc Yameogo
Nicolas Jean Reuge
Haritz Goya
Yacouba Djibo Abdou</v>
      </c>
      <c r="BF491" s="344" t="str">
        <f>INDEX('Standard Outcome Indicators'!$T$2:$T$900,MATCH(AY491,'Standard Outcome Indicators'!$B$2:$B$708,0))</f>
        <v> </v>
      </c>
      <c r="BG491" s="344" t="str">
        <f>INDEX('Standard Outcome Indicators'!$U$2:$U$900,MATCH(AY491,'Standard Outcome Indicators'!$B$2:$B$708,0))</f>
        <v>2.3.6.2: Equitable access to learning</v>
      </c>
    </row>
    <row r="492" spans="1:59" ht="45.75">
      <c r="A492" s="392" t="s">
        <v>2587</v>
      </c>
      <c r="B492" s="395" t="s">
        <v>2914</v>
      </c>
      <c r="C492" s="375" t="s">
        <v>3322</v>
      </c>
      <c r="D492" s="443" t="s">
        <v>3323</v>
      </c>
      <c r="E492" s="345" t="s">
        <v>3324</v>
      </c>
      <c r="F492" s="432" t="s">
        <v>1767</v>
      </c>
      <c r="G492" s="434" t="s">
        <v>59</v>
      </c>
      <c r="H492" s="434" t="s">
        <v>59</v>
      </c>
      <c r="I492" s="478" t="e">
        <v>#N/A</v>
      </c>
      <c r="J492" s="478" t="e">
        <v>#N/A</v>
      </c>
      <c r="K492" s="478" t="e">
        <v>#N/A</v>
      </c>
      <c r="L492" s="478" t="e">
        <v>#N/A</v>
      </c>
      <c r="M492" s="478" t="e">
        <v>#N/A</v>
      </c>
      <c r="N492" s="478"/>
      <c r="O492" s="372" t="s">
        <v>3325</v>
      </c>
      <c r="P492" s="345" t="str">
        <f t="shared" si="46"/>
        <v>Percentage of children at the end of lower secondary education reaching minimum proficiency in reading and math - SDG 4.1.1</v>
      </c>
      <c r="Q492" s="345" t="s">
        <v>3326</v>
      </c>
      <c r="R492" s="345"/>
      <c r="S492" s="433">
        <f t="shared" si="44"/>
        <v>2</v>
      </c>
      <c r="T492" s="361" t="s">
        <v>245</v>
      </c>
      <c r="U492" s="361" t="s">
        <v>63</v>
      </c>
      <c r="V492" s="344" t="s">
        <v>2589</v>
      </c>
      <c r="W492" s="433" t="s">
        <v>63</v>
      </c>
      <c r="X492" s="433" t="s">
        <v>63</v>
      </c>
      <c r="Y492" s="361">
        <v>2018</v>
      </c>
      <c r="Z492" s="361" t="s">
        <v>1848</v>
      </c>
      <c r="AA492" s="344" t="s">
        <v>3296</v>
      </c>
      <c r="AB492" s="361" t="str">
        <f t="shared" si="42"/>
        <v>4.1.1</v>
      </c>
      <c r="AC492" s="433" t="s">
        <v>63</v>
      </c>
      <c r="AD492" s="433" t="s">
        <v>63</v>
      </c>
      <c r="AE492" s="433" t="s">
        <v>63</v>
      </c>
      <c r="AF492" s="433" t="s">
        <v>63</v>
      </c>
      <c r="AG492" s="361" t="s">
        <v>62</v>
      </c>
      <c r="AH492" s="361" t="s">
        <v>49</v>
      </c>
      <c r="AI492" s="361" t="s">
        <v>62</v>
      </c>
      <c r="AJ492" s="361" t="s">
        <v>49</v>
      </c>
      <c r="AK492" s="361" t="s">
        <v>63</v>
      </c>
      <c r="AL492" s="361" t="s">
        <v>63</v>
      </c>
      <c r="AM492" s="361" t="s">
        <v>63</v>
      </c>
      <c r="AN492" s="361" t="s">
        <v>63</v>
      </c>
      <c r="AO492" s="361" t="s">
        <v>63</v>
      </c>
      <c r="AP492" s="361" t="s">
        <v>63</v>
      </c>
      <c r="AQ492" s="361" t="s">
        <v>63</v>
      </c>
      <c r="AR492" s="361" t="s">
        <v>63</v>
      </c>
      <c r="AS492" s="361" t="s">
        <v>63</v>
      </c>
      <c r="AT492" s="361" t="s">
        <v>63</v>
      </c>
      <c r="AU492" s="361" t="s">
        <v>63</v>
      </c>
      <c r="AV492" s="361" t="s">
        <v>63</v>
      </c>
      <c r="AW492" s="361" t="s">
        <v>63</v>
      </c>
      <c r="AX492" s="361" t="str">
        <f t="shared" si="43"/>
        <v xml:space="preserve">SEX, AGE, RESIDENCE, WEALTH, </v>
      </c>
      <c r="AZ492" s="344" t="e">
        <f>INDEX('Standard Outcome Indicators'!$C$2:$C$900,MATCH(AY492,'Standard Outcome Indicators'!$B$2:$B$708,0))</f>
        <v>#N/A</v>
      </c>
      <c r="BA492" s="344" t="e">
        <f>INDEX('Standard Outcome Indicators'!$F$2:$F$900,MATCH(AY492,'Standard Outcome Indicators'!$B$2:$B$708,0))</f>
        <v>#N/A</v>
      </c>
      <c r="BB492" s="344" t="e">
        <f>INDEX('Standard Outcome Indicators'!$H$2:$H$900,MATCH(AY492,'Standard Outcome Indicators'!$B$2:$B$708,0))</f>
        <v>#N/A</v>
      </c>
      <c r="BC492" s="344" t="e">
        <f>INDEX('Standard Outcome Indicators'!$Q$2:$Q$900,MATCH(AY492,'Standard Outcome Indicators'!$B$2:$B$708,0))</f>
        <v>#N/A</v>
      </c>
      <c r="BD492" s="344" t="e">
        <f>INDEX('Standard Outcome Indicators'!$R$2:$R$900,MATCH(AY492,'Standard Outcome Indicators'!$B$2:$B$708,0))</f>
        <v>#N/A</v>
      </c>
      <c r="BE492" s="344" t="e">
        <f>INDEX('Standard Outcome Indicators'!$S$2:$S$900,MATCH(AY492,'Standard Outcome Indicators'!$B$2:$B$708,0))</f>
        <v>#N/A</v>
      </c>
      <c r="BF492" s="344" t="e">
        <f>INDEX('Standard Outcome Indicators'!$T$2:$T$900,MATCH(AY492,'Standard Outcome Indicators'!$B$2:$B$708,0))</f>
        <v>#N/A</v>
      </c>
      <c r="BG492" s="344" t="e">
        <f>INDEX('Standard Outcome Indicators'!$U$2:$U$900,MATCH(AY492,'Standard Outcome Indicators'!$B$2:$B$708,0))</f>
        <v>#N/A</v>
      </c>
    </row>
    <row r="493" spans="1:59" ht="45.75">
      <c r="A493" s="392" t="s">
        <v>2587</v>
      </c>
      <c r="B493" s="395" t="s">
        <v>2914</v>
      </c>
      <c r="C493" s="375" t="s">
        <v>3327</v>
      </c>
      <c r="D493" s="443" t="s">
        <v>3328</v>
      </c>
      <c r="E493" s="345" t="s">
        <v>3329</v>
      </c>
      <c r="F493" s="432" t="s">
        <v>1767</v>
      </c>
      <c r="G493" s="434" t="str">
        <f>INDEX('Dashboard Indicators'!$P$2:$P$900,MATCH(C493,'Dashboard Indicators'!$I$2:$I$900,0))</f>
        <v>Yes</v>
      </c>
      <c r="H493" s="434" t="str">
        <f>INDEX('Dashboard Indicators'!$O$2:$O$900,MATCH(C493,'Dashboard Indicators'!$I$2:$I$900,0))</f>
        <v>Yes</v>
      </c>
      <c r="I493" s="478" t="e">
        <v>#N/A</v>
      </c>
      <c r="J493" s="478" t="e">
        <v>#N/A</v>
      </c>
      <c r="K493" s="478" t="e">
        <v>#N/A</v>
      </c>
      <c r="L493" s="478" t="e">
        <v>#N/A</v>
      </c>
      <c r="M493" s="478" t="e">
        <v>#N/A</v>
      </c>
      <c r="N493" s="478"/>
      <c r="O493" s="372" t="s">
        <v>3330</v>
      </c>
      <c r="P493" s="345" t="str">
        <f t="shared" si="46"/>
        <v>Percentage of children at the end of lower secondary education reaching minimum proficiency in reading and math - SDG 4.1.1</v>
      </c>
      <c r="Q493" s="345" t="s">
        <v>3326</v>
      </c>
      <c r="R493" s="345"/>
      <c r="S493" s="433">
        <f t="shared" si="44"/>
        <v>2</v>
      </c>
      <c r="T493" s="361" t="s">
        <v>245</v>
      </c>
      <c r="U493" s="361" t="s">
        <v>63</v>
      </c>
      <c r="V493" s="344" t="s">
        <v>2589</v>
      </c>
      <c r="W493" s="433" t="s">
        <v>63</v>
      </c>
      <c r="X493" s="433" t="s">
        <v>63</v>
      </c>
      <c r="Y493" s="361">
        <v>2018</v>
      </c>
      <c r="Z493" s="361" t="s">
        <v>2753</v>
      </c>
      <c r="AA493" s="344" t="s">
        <v>3331</v>
      </c>
      <c r="AB493" s="361" t="str">
        <f t="shared" si="42"/>
        <v>4.1.1</v>
      </c>
      <c r="AC493" s="433" t="s">
        <v>63</v>
      </c>
      <c r="AD493" s="433" t="s">
        <v>63</v>
      </c>
      <c r="AE493" s="433" t="s">
        <v>63</v>
      </c>
      <c r="AF493" s="433" t="s">
        <v>63</v>
      </c>
      <c r="AG493" s="361" t="s">
        <v>62</v>
      </c>
      <c r="AH493" s="361" t="s">
        <v>49</v>
      </c>
      <c r="AI493" s="361" t="s">
        <v>62</v>
      </c>
      <c r="AJ493" s="361" t="s">
        <v>49</v>
      </c>
      <c r="AK493" s="361" t="s">
        <v>63</v>
      </c>
      <c r="AL493" s="361" t="s">
        <v>63</v>
      </c>
      <c r="AM493" s="361" t="s">
        <v>63</v>
      </c>
      <c r="AN493" s="361" t="s">
        <v>63</v>
      </c>
      <c r="AO493" s="361" t="s">
        <v>63</v>
      </c>
      <c r="AP493" s="361" t="s">
        <v>63</v>
      </c>
      <c r="AQ493" s="361" t="s">
        <v>63</v>
      </c>
      <c r="AR493" s="361" t="s">
        <v>63</v>
      </c>
      <c r="AS493" s="361" t="s">
        <v>63</v>
      </c>
      <c r="AT493" s="361" t="s">
        <v>63</v>
      </c>
      <c r="AU493" s="361" t="s">
        <v>63</v>
      </c>
      <c r="AV493" s="361" t="s">
        <v>63</v>
      </c>
      <c r="AW493" s="361" t="s">
        <v>63</v>
      </c>
      <c r="AX493" s="361" t="str">
        <f t="shared" si="43"/>
        <v xml:space="preserve">SEX, AGE, RESIDENCE, WEALTH, </v>
      </c>
      <c r="AZ493" s="344" t="e">
        <f>INDEX('Standard Outcome Indicators'!$C$2:$C$900,MATCH(AY493,'Standard Outcome Indicators'!$B$2:$B$708,0))</f>
        <v>#N/A</v>
      </c>
      <c r="BA493" s="344" t="e">
        <f>INDEX('Standard Outcome Indicators'!$F$2:$F$900,MATCH(AY493,'Standard Outcome Indicators'!$B$2:$B$708,0))</f>
        <v>#N/A</v>
      </c>
      <c r="BB493" s="344" t="e">
        <f>INDEX('Standard Outcome Indicators'!$H$2:$H$900,MATCH(AY493,'Standard Outcome Indicators'!$B$2:$B$708,0))</f>
        <v>#N/A</v>
      </c>
      <c r="BC493" s="344" t="e">
        <f>INDEX('Standard Outcome Indicators'!$Q$2:$Q$900,MATCH(AY493,'Standard Outcome Indicators'!$B$2:$B$708,0))</f>
        <v>#N/A</v>
      </c>
      <c r="BD493" s="344" t="e">
        <f>INDEX('Standard Outcome Indicators'!$R$2:$R$900,MATCH(AY493,'Standard Outcome Indicators'!$B$2:$B$708,0))</f>
        <v>#N/A</v>
      </c>
      <c r="BE493" s="344" t="e">
        <f>INDEX('Standard Outcome Indicators'!$S$2:$S$900,MATCH(AY493,'Standard Outcome Indicators'!$B$2:$B$708,0))</f>
        <v>#N/A</v>
      </c>
      <c r="BF493" s="344" t="e">
        <f>INDEX('Standard Outcome Indicators'!$T$2:$T$900,MATCH(AY493,'Standard Outcome Indicators'!$B$2:$B$708,0))</f>
        <v>#N/A</v>
      </c>
      <c r="BG493" s="344" t="e">
        <f>INDEX('Standard Outcome Indicators'!$U$2:$U$900,MATCH(AY493,'Standard Outcome Indicators'!$B$2:$B$708,0))</f>
        <v>#N/A</v>
      </c>
    </row>
    <row r="494" spans="1:59" ht="30.75">
      <c r="A494" s="392" t="s">
        <v>2587</v>
      </c>
      <c r="B494" s="395" t="s">
        <v>2914</v>
      </c>
      <c r="C494" s="373" t="s">
        <v>893</v>
      </c>
      <c r="D494" s="443" t="s">
        <v>3332</v>
      </c>
      <c r="E494" s="345" t="s">
        <v>3333</v>
      </c>
      <c r="F494" s="434" t="s">
        <v>59</v>
      </c>
      <c r="G494" s="434" t="str">
        <f>INDEX('Dashboard Indicators'!$P$2:$P$900,MATCH(C494,'Dashboard Indicators'!$I$2:$I$900,0))</f>
        <v>Yes</v>
      </c>
      <c r="H494" s="434" t="str">
        <f>INDEX('Dashboard Indicators'!$O$2:$O$900,MATCH(C494,'Dashboard Indicators'!$I$2:$I$900,0))</f>
        <v>Yes</v>
      </c>
      <c r="I494" s="433" t="s">
        <v>62</v>
      </c>
      <c r="J494" s="433" t="s">
        <v>49</v>
      </c>
      <c r="K494" s="433" t="s">
        <v>62</v>
      </c>
      <c r="L494" s="433" t="s">
        <v>49</v>
      </c>
      <c r="M494" s="433" t="s">
        <v>49</v>
      </c>
      <c r="N494" s="433" t="s">
        <v>49</v>
      </c>
      <c r="O494" s="372" t="s">
        <v>3334</v>
      </c>
      <c r="P494" s="345" t="str">
        <f t="shared" si="46"/>
        <v xml:space="preserve">Percentage of youth (15-24 years) not in education, employment or training - SDG 8.6.1 </v>
      </c>
      <c r="R494" s="345"/>
      <c r="S494" s="433">
        <f t="shared" si="44"/>
        <v>1</v>
      </c>
      <c r="T494" s="361" t="s">
        <v>157</v>
      </c>
      <c r="U494" s="361" t="s">
        <v>897</v>
      </c>
      <c r="V494" s="344" t="s">
        <v>3335</v>
      </c>
      <c r="W494" s="433" t="s">
        <v>215</v>
      </c>
      <c r="X494" s="433" t="s">
        <v>896</v>
      </c>
      <c r="Y494" s="361">
        <v>2022</v>
      </c>
      <c r="Z494" s="361" t="s">
        <v>2753</v>
      </c>
      <c r="AA494" s="344" t="s">
        <v>3336</v>
      </c>
      <c r="AB494" s="361" t="str">
        <f t="shared" si="42"/>
        <v xml:space="preserve">8.6.1 </v>
      </c>
      <c r="AC494" s="433" t="s">
        <v>62</v>
      </c>
      <c r="AD494" s="433" t="s">
        <v>53</v>
      </c>
      <c r="AE494" s="433" t="s">
        <v>801</v>
      </c>
      <c r="AF494" s="433" t="s">
        <v>59</v>
      </c>
      <c r="AG494" s="361" t="s">
        <v>62</v>
      </c>
      <c r="AH494" s="361" t="s">
        <v>49</v>
      </c>
      <c r="AI494" s="361" t="s">
        <v>49</v>
      </c>
      <c r="AJ494" s="361" t="s">
        <v>49</v>
      </c>
      <c r="AK494" s="361" t="s">
        <v>117</v>
      </c>
      <c r="AL494" s="361" t="s">
        <v>117</v>
      </c>
      <c r="AM494" s="361" t="s">
        <v>117</v>
      </c>
      <c r="AN494" s="361" t="s">
        <v>117</v>
      </c>
      <c r="AO494" s="361" t="s">
        <v>117</v>
      </c>
      <c r="AP494" s="361" t="s">
        <v>117</v>
      </c>
      <c r="AQ494" s="361" t="s">
        <v>117</v>
      </c>
      <c r="AR494" s="361" t="s">
        <v>117</v>
      </c>
      <c r="AS494" s="361" t="s">
        <v>117</v>
      </c>
      <c r="AT494" s="361" t="s">
        <v>117</v>
      </c>
      <c r="AU494" s="361" t="s">
        <v>117</v>
      </c>
      <c r="AV494" s="361" t="s">
        <v>117</v>
      </c>
      <c r="AW494" s="361" t="s">
        <v>80</v>
      </c>
      <c r="AX494" s="361" t="str">
        <f t="shared" si="43"/>
        <v xml:space="preserve">SEX, AGE, RESIDENCE, WEALTH,    </v>
      </c>
      <c r="AZ494" s="344" t="e">
        <f>INDEX('Standard Outcome Indicators'!$C$2:$C$900,MATCH(AY494,'Standard Outcome Indicators'!$B$2:$B$708,0))</f>
        <v>#N/A</v>
      </c>
      <c r="BA494" s="344" t="e">
        <f>INDEX('Standard Outcome Indicators'!$F$2:$F$900,MATCH(AY494,'Standard Outcome Indicators'!$B$2:$B$708,0))</f>
        <v>#N/A</v>
      </c>
      <c r="BB494" s="344" t="e">
        <f>INDEX('Standard Outcome Indicators'!$H$2:$H$900,MATCH(AY494,'Standard Outcome Indicators'!$B$2:$B$708,0))</f>
        <v>#N/A</v>
      </c>
      <c r="BC494" s="344" t="e">
        <f>INDEX('Standard Outcome Indicators'!$Q$2:$Q$900,MATCH(AY494,'Standard Outcome Indicators'!$B$2:$B$708,0))</f>
        <v>#N/A</v>
      </c>
      <c r="BD494" s="344" t="e">
        <f>INDEX('Standard Outcome Indicators'!$R$2:$R$900,MATCH(AY494,'Standard Outcome Indicators'!$B$2:$B$708,0))</f>
        <v>#N/A</v>
      </c>
      <c r="BE494" s="344" t="e">
        <f>INDEX('Standard Outcome Indicators'!$S$2:$S$900,MATCH(AY494,'Standard Outcome Indicators'!$B$2:$B$708,0))</f>
        <v>#N/A</v>
      </c>
      <c r="BF494" s="344" t="e">
        <f>INDEX('Standard Outcome Indicators'!$T$2:$T$900,MATCH(AY494,'Standard Outcome Indicators'!$B$2:$B$708,0))</f>
        <v>#N/A</v>
      </c>
      <c r="BG494" s="344" t="e">
        <f>INDEX('Standard Outcome Indicators'!$U$2:$U$900,MATCH(AY494,'Standard Outcome Indicators'!$B$2:$B$708,0))</f>
        <v>#N/A</v>
      </c>
    </row>
    <row r="495" spans="1:59" ht="30.75">
      <c r="A495" s="392" t="s">
        <v>2587</v>
      </c>
      <c r="B495" s="395" t="s">
        <v>2914</v>
      </c>
      <c r="C495" s="344" t="s">
        <v>931</v>
      </c>
      <c r="D495" s="438" t="s">
        <v>3337</v>
      </c>
      <c r="E495" s="345" t="s">
        <v>3337</v>
      </c>
      <c r="F495" s="433" t="s">
        <v>59</v>
      </c>
      <c r="G495" s="433"/>
      <c r="H495" s="433"/>
      <c r="I495" s="433" t="s">
        <v>62</v>
      </c>
      <c r="J495" s="433" t="s">
        <v>49</v>
      </c>
      <c r="K495" s="433" t="s">
        <v>62</v>
      </c>
      <c r="L495" s="433" t="s">
        <v>49</v>
      </c>
      <c r="M495" s="433" t="s">
        <v>49</v>
      </c>
      <c r="N495" s="433" t="s">
        <v>49</v>
      </c>
      <c r="O495" s="345"/>
      <c r="P495" s="345" t="str">
        <f t="shared" si="46"/>
        <v>Percentage of 15-year-olds achieving proficiency levels 2-6 in mathematics, reading and science</v>
      </c>
      <c r="Q495" s="345" t="s">
        <v>3338</v>
      </c>
      <c r="R495" s="345"/>
      <c r="S495" s="433">
        <f t="shared" si="44"/>
        <v>2</v>
      </c>
      <c r="T495" s="361" t="s">
        <v>90</v>
      </c>
      <c r="U495" s="361" t="s">
        <v>924</v>
      </c>
      <c r="V495" s="344" t="s">
        <v>3339</v>
      </c>
      <c r="W495" s="433" t="s">
        <v>215</v>
      </c>
      <c r="X495" s="433" t="s">
        <v>608</v>
      </c>
      <c r="Y495" s="361">
        <v>2018</v>
      </c>
      <c r="Z495" s="361" t="s">
        <v>1848</v>
      </c>
      <c r="AA495" s="344" t="s">
        <v>3294</v>
      </c>
      <c r="AB495" s="361" t="str">
        <f t="shared" si="42"/>
        <v/>
      </c>
      <c r="AD495" s="433" t="s">
        <v>243</v>
      </c>
      <c r="AE495" s="433" t="s">
        <v>719</v>
      </c>
      <c r="AF495" s="433" t="s">
        <v>53</v>
      </c>
      <c r="AG495" s="361" t="s">
        <v>62</v>
      </c>
      <c r="AH495" s="361" t="s">
        <v>49</v>
      </c>
      <c r="AI495" s="361" t="s">
        <v>49</v>
      </c>
      <c r="AJ495" s="361" t="s">
        <v>49</v>
      </c>
      <c r="AK495" s="361" t="s">
        <v>117</v>
      </c>
      <c r="AL495" s="361" t="s">
        <v>117</v>
      </c>
      <c r="AM495" s="361" t="s">
        <v>117</v>
      </c>
      <c r="AN495" s="361" t="s">
        <v>117</v>
      </c>
      <c r="AO495" s="361" t="s">
        <v>117</v>
      </c>
      <c r="AP495" s="361" t="s">
        <v>117</v>
      </c>
      <c r="AQ495" s="361" t="s">
        <v>117</v>
      </c>
      <c r="AR495" s="361" t="s">
        <v>117</v>
      </c>
      <c r="AS495" s="361" t="s">
        <v>117</v>
      </c>
      <c r="AT495" s="361" t="s">
        <v>117</v>
      </c>
      <c r="AU495" s="361" t="s">
        <v>117</v>
      </c>
      <c r="AV495" s="361" t="s">
        <v>117</v>
      </c>
      <c r="AW495" s="361" t="s">
        <v>71</v>
      </c>
      <c r="AX495" s="361" t="str">
        <f t="shared" si="43"/>
        <v xml:space="preserve">SEX, AGE, RESIDENCE, WEALTH,   </v>
      </c>
      <c r="AZ495" s="344" t="e">
        <f>INDEX('Standard Outcome Indicators'!$C$2:$C$900,MATCH(AY495,'Standard Outcome Indicators'!$B$2:$B$708,0))</f>
        <v>#N/A</v>
      </c>
      <c r="BA495" s="344" t="e">
        <f>INDEX('Standard Outcome Indicators'!$F$2:$F$900,MATCH(AY495,'Standard Outcome Indicators'!$B$2:$B$708,0))</f>
        <v>#N/A</v>
      </c>
      <c r="BB495" s="344" t="e">
        <f>INDEX('Standard Outcome Indicators'!$H$2:$H$900,MATCH(AY495,'Standard Outcome Indicators'!$B$2:$B$708,0))</f>
        <v>#N/A</v>
      </c>
      <c r="BC495" s="344" t="e">
        <f>INDEX('Standard Outcome Indicators'!$Q$2:$Q$900,MATCH(AY495,'Standard Outcome Indicators'!$B$2:$B$708,0))</f>
        <v>#N/A</v>
      </c>
      <c r="BD495" s="344" t="e">
        <f>INDEX('Standard Outcome Indicators'!$R$2:$R$900,MATCH(AY495,'Standard Outcome Indicators'!$B$2:$B$708,0))</f>
        <v>#N/A</v>
      </c>
      <c r="BE495" s="344" t="e">
        <f>INDEX('Standard Outcome Indicators'!$S$2:$S$900,MATCH(AY495,'Standard Outcome Indicators'!$B$2:$B$708,0))</f>
        <v>#N/A</v>
      </c>
      <c r="BF495" s="344" t="e">
        <f>INDEX('Standard Outcome Indicators'!$T$2:$T$900,MATCH(AY495,'Standard Outcome Indicators'!$B$2:$B$708,0))</f>
        <v>#N/A</v>
      </c>
      <c r="BG495" s="344" t="e">
        <f>INDEX('Standard Outcome Indicators'!$U$2:$U$900,MATCH(AY495,'Standard Outcome Indicators'!$B$2:$B$708,0))</f>
        <v>#N/A</v>
      </c>
    </row>
    <row r="496" spans="1:59" ht="30.75">
      <c r="A496" s="392" t="s">
        <v>2587</v>
      </c>
      <c r="B496" s="395" t="s">
        <v>2914</v>
      </c>
      <c r="C496" s="344" t="s">
        <v>933</v>
      </c>
      <c r="D496" s="438" t="s">
        <v>3340</v>
      </c>
      <c r="E496" s="345" t="s">
        <v>3340</v>
      </c>
      <c r="F496" s="433" t="s">
        <v>59</v>
      </c>
      <c r="G496" s="433"/>
      <c r="H496" s="433"/>
      <c r="I496" s="433" t="s">
        <v>62</v>
      </c>
      <c r="J496" s="433" t="s">
        <v>49</v>
      </c>
      <c r="K496" s="433" t="s">
        <v>62</v>
      </c>
      <c r="L496" s="433" t="s">
        <v>49</v>
      </c>
      <c r="M496" s="433" t="s">
        <v>49</v>
      </c>
      <c r="N496" s="433" t="s">
        <v>49</v>
      </c>
      <c r="O496" s="345"/>
      <c r="P496" s="345" t="str">
        <f t="shared" si="46"/>
        <v>Percentage of 15-year-olds achieving proficiency levels 2-6 in mathematics, reading and science</v>
      </c>
      <c r="Q496" s="345" t="s">
        <v>3338</v>
      </c>
      <c r="R496" s="345"/>
      <c r="S496" s="433">
        <f t="shared" si="44"/>
        <v>2</v>
      </c>
      <c r="T496" s="361" t="s">
        <v>90</v>
      </c>
      <c r="U496" s="361" t="s">
        <v>924</v>
      </c>
      <c r="V496" s="344" t="s">
        <v>3341</v>
      </c>
      <c r="W496" s="433" t="s">
        <v>215</v>
      </c>
      <c r="X496" s="433" t="s">
        <v>608</v>
      </c>
      <c r="Y496" s="361">
        <v>2018</v>
      </c>
      <c r="Z496" s="361" t="s">
        <v>1848</v>
      </c>
      <c r="AA496" s="344" t="s">
        <v>3294</v>
      </c>
      <c r="AB496" s="361" t="str">
        <f t="shared" si="42"/>
        <v/>
      </c>
      <c r="AD496" s="433" t="s">
        <v>243</v>
      </c>
      <c r="AE496" s="433" t="s">
        <v>719</v>
      </c>
      <c r="AF496" s="433" t="s">
        <v>53</v>
      </c>
      <c r="AG496" s="361" t="s">
        <v>62</v>
      </c>
      <c r="AH496" s="361" t="s">
        <v>49</v>
      </c>
      <c r="AI496" s="361" t="s">
        <v>49</v>
      </c>
      <c r="AJ496" s="361" t="s">
        <v>49</v>
      </c>
      <c r="AK496" s="361" t="s">
        <v>117</v>
      </c>
      <c r="AL496" s="361" t="s">
        <v>117</v>
      </c>
      <c r="AM496" s="361" t="s">
        <v>117</v>
      </c>
      <c r="AN496" s="361" t="s">
        <v>117</v>
      </c>
      <c r="AO496" s="361" t="s">
        <v>117</v>
      </c>
      <c r="AP496" s="361" t="s">
        <v>117</v>
      </c>
      <c r="AQ496" s="361" t="s">
        <v>117</v>
      </c>
      <c r="AR496" s="361" t="s">
        <v>117</v>
      </c>
      <c r="AS496" s="361" t="s">
        <v>117</v>
      </c>
      <c r="AT496" s="361" t="s">
        <v>117</v>
      </c>
      <c r="AU496" s="361" t="s">
        <v>117</v>
      </c>
      <c r="AV496" s="361" t="s">
        <v>117</v>
      </c>
      <c r="AW496" s="361" t="s">
        <v>71</v>
      </c>
      <c r="AX496" s="361" t="str">
        <f t="shared" si="43"/>
        <v xml:space="preserve">SEX, AGE, RESIDENCE, WEALTH,   </v>
      </c>
      <c r="AZ496" s="344" t="e">
        <f>INDEX('Standard Outcome Indicators'!$C$2:$C$900,MATCH(AY496,'Standard Outcome Indicators'!$B$2:$B$708,0))</f>
        <v>#N/A</v>
      </c>
      <c r="BA496" s="344" t="e">
        <f>INDEX('Standard Outcome Indicators'!$F$2:$F$900,MATCH(AY496,'Standard Outcome Indicators'!$B$2:$B$708,0))</f>
        <v>#N/A</v>
      </c>
      <c r="BB496" s="344" t="e">
        <f>INDEX('Standard Outcome Indicators'!$H$2:$H$900,MATCH(AY496,'Standard Outcome Indicators'!$B$2:$B$708,0))</f>
        <v>#N/A</v>
      </c>
      <c r="BC496" s="344" t="e">
        <f>INDEX('Standard Outcome Indicators'!$Q$2:$Q$900,MATCH(AY496,'Standard Outcome Indicators'!$B$2:$B$708,0))</f>
        <v>#N/A</v>
      </c>
      <c r="BD496" s="344" t="e">
        <f>INDEX('Standard Outcome Indicators'!$R$2:$R$900,MATCH(AY496,'Standard Outcome Indicators'!$B$2:$B$708,0))</f>
        <v>#N/A</v>
      </c>
      <c r="BE496" s="344" t="e">
        <f>INDEX('Standard Outcome Indicators'!$S$2:$S$900,MATCH(AY496,'Standard Outcome Indicators'!$B$2:$B$708,0))</f>
        <v>#N/A</v>
      </c>
      <c r="BF496" s="344" t="e">
        <f>INDEX('Standard Outcome Indicators'!$T$2:$T$900,MATCH(AY496,'Standard Outcome Indicators'!$B$2:$B$708,0))</f>
        <v>#N/A</v>
      </c>
      <c r="BG496" s="344" t="e">
        <f>INDEX('Standard Outcome Indicators'!$U$2:$U$900,MATCH(AY496,'Standard Outcome Indicators'!$B$2:$B$708,0))</f>
        <v>#N/A</v>
      </c>
    </row>
    <row r="497" spans="1:59" ht="30.75">
      <c r="A497" s="392" t="s">
        <v>2587</v>
      </c>
      <c r="B497" s="395" t="s">
        <v>2914</v>
      </c>
      <c r="C497" s="344" t="s">
        <v>935</v>
      </c>
      <c r="D497" s="438" t="s">
        <v>3342</v>
      </c>
      <c r="E497" s="345" t="s">
        <v>3342</v>
      </c>
      <c r="F497" s="433" t="s">
        <v>59</v>
      </c>
      <c r="G497" s="433"/>
      <c r="H497" s="433"/>
      <c r="I497" s="433" t="s">
        <v>62</v>
      </c>
      <c r="J497" s="433" t="s">
        <v>49</v>
      </c>
      <c r="K497" s="433" t="s">
        <v>62</v>
      </c>
      <c r="L497" s="433" t="s">
        <v>49</v>
      </c>
      <c r="M497" s="433" t="s">
        <v>49</v>
      </c>
      <c r="N497" s="433" t="s">
        <v>49</v>
      </c>
      <c r="O497" s="345"/>
      <c r="P497" s="345" t="str">
        <f t="shared" si="46"/>
        <v>Percentage of 15-year-olds achieving proficiency levels 2-6 in mathematics, reading and science</v>
      </c>
      <c r="Q497" s="345" t="s">
        <v>3338</v>
      </c>
      <c r="R497" s="345"/>
      <c r="S497" s="433">
        <f t="shared" si="44"/>
        <v>2</v>
      </c>
      <c r="T497" s="361" t="s">
        <v>90</v>
      </c>
      <c r="U497" s="361" t="s">
        <v>924</v>
      </c>
      <c r="V497" s="344" t="s">
        <v>3343</v>
      </c>
      <c r="W497" s="433" t="s">
        <v>215</v>
      </c>
      <c r="X497" s="433" t="s">
        <v>608</v>
      </c>
      <c r="Y497" s="361">
        <v>2018</v>
      </c>
      <c r="Z497" s="361" t="s">
        <v>1848</v>
      </c>
      <c r="AA497" s="344" t="s">
        <v>3294</v>
      </c>
      <c r="AB497" s="361" t="str">
        <f t="shared" ref="AB497:AB560" si="47">IFERROR(MID(D497, FIND("- SDG ", D497) + 6, LEN(D497) - FIND("- SDG ", D497) - 5), "")</f>
        <v/>
      </c>
      <c r="AD497" s="433" t="s">
        <v>243</v>
      </c>
      <c r="AE497" s="433" t="s">
        <v>719</v>
      </c>
      <c r="AF497" s="433" t="s">
        <v>53</v>
      </c>
      <c r="AG497" s="361" t="s">
        <v>62</v>
      </c>
      <c r="AH497" s="361" t="s">
        <v>49</v>
      </c>
      <c r="AI497" s="361" t="s">
        <v>49</v>
      </c>
      <c r="AJ497" s="361" t="s">
        <v>49</v>
      </c>
      <c r="AK497" s="361" t="s">
        <v>117</v>
      </c>
      <c r="AL497" s="361" t="s">
        <v>117</v>
      </c>
      <c r="AM497" s="361" t="s">
        <v>117</v>
      </c>
      <c r="AN497" s="361" t="s">
        <v>117</v>
      </c>
      <c r="AO497" s="361" t="s">
        <v>117</v>
      </c>
      <c r="AP497" s="361" t="s">
        <v>117</v>
      </c>
      <c r="AQ497" s="361" t="s">
        <v>117</v>
      </c>
      <c r="AR497" s="361" t="s">
        <v>117</v>
      </c>
      <c r="AS497" s="361" t="s">
        <v>117</v>
      </c>
      <c r="AT497" s="361" t="s">
        <v>117</v>
      </c>
      <c r="AU497" s="361" t="s">
        <v>117</v>
      </c>
      <c r="AV497" s="361" t="s">
        <v>117</v>
      </c>
      <c r="AW497" s="361" t="s">
        <v>71</v>
      </c>
      <c r="AX497" s="361" t="str">
        <f t="shared" ref="AX497:AX560" si="48">_xlfn.CONCAT(
    IF(OR(AG497="YES", AG497="NO"), $AG$2 &amp; ", ", ""),
    IF(OR(AH497="YES", AH497="NO"), $AH$2 &amp; ", ", ""),
    IF(OR(AI497="YES", AI497="NO"), $AI$2 &amp; ", ", ""),
    IF(OR(AJ497="YES", AJ497="NO"), $AJ$2 &amp; ", ", ""),
    IF(OR(AK497="YES", AK497="NO"), $AK$2 &amp; ", ", ""),
    IF(OR(AL497="YES", AL497="NO"), $AL$2 &amp; ", ", ""),
    IF(OR(AM497="YES", AM497="NO"), $AM$2 &amp; ", ", ""),
    IF(OR(AN497="YES", AN497="NO"), $AN$2 &amp; ", ", ""),
    IF(OR(AO497="YES", AO497="NO"), $AO$2 &amp; ", ", ""),
    IF(OR(AP497="YES", AP497="NO"), $AP$2 &amp; ", ", ""),
    IF(OR(AQ497="YES", AQ497="NO"), $AQ$2 &amp; ", ", ""),
    IF(OR(AR497="YES", AR497="NO"), $AR$2 &amp; ", ", ""),
    IF(OR(AS497="YES", AS497="NO"), $AS$2 &amp; ", ", ""),
    IF(OR(AT497="YES", AT497="NO"), $AT$2 &amp; ", ", ""),
    IF(OR(AU497="YES", AU497="NO"), $AU$2 &amp; ", ", ""),
    IF(OR(AV497="YES", AV497="NO"), $AV$2, ""),
    IF(AW497&lt;&gt;"", AW497, "")
)</f>
        <v xml:space="preserve">SEX, AGE, RESIDENCE, WEALTH,   </v>
      </c>
      <c r="AZ497" s="344" t="e">
        <f>INDEX('Standard Outcome Indicators'!$C$2:$C$900,MATCH(AY497,'Standard Outcome Indicators'!$B$2:$B$708,0))</f>
        <v>#N/A</v>
      </c>
      <c r="BA497" s="344" t="e">
        <f>INDEX('Standard Outcome Indicators'!$F$2:$F$900,MATCH(AY497,'Standard Outcome Indicators'!$B$2:$B$708,0))</f>
        <v>#N/A</v>
      </c>
      <c r="BB497" s="344" t="e">
        <f>INDEX('Standard Outcome Indicators'!$H$2:$H$900,MATCH(AY497,'Standard Outcome Indicators'!$B$2:$B$708,0))</f>
        <v>#N/A</v>
      </c>
      <c r="BC497" s="344" t="e">
        <f>INDEX('Standard Outcome Indicators'!$Q$2:$Q$900,MATCH(AY497,'Standard Outcome Indicators'!$B$2:$B$708,0))</f>
        <v>#N/A</v>
      </c>
      <c r="BD497" s="344" t="e">
        <f>INDEX('Standard Outcome Indicators'!$R$2:$R$900,MATCH(AY497,'Standard Outcome Indicators'!$B$2:$B$708,0))</f>
        <v>#N/A</v>
      </c>
      <c r="BE497" s="344" t="e">
        <f>INDEX('Standard Outcome Indicators'!$S$2:$S$900,MATCH(AY497,'Standard Outcome Indicators'!$B$2:$B$708,0))</f>
        <v>#N/A</v>
      </c>
      <c r="BF497" s="344" t="e">
        <f>INDEX('Standard Outcome Indicators'!$T$2:$T$900,MATCH(AY497,'Standard Outcome Indicators'!$B$2:$B$708,0))</f>
        <v>#N/A</v>
      </c>
      <c r="BG497" s="344" t="e">
        <f>INDEX('Standard Outcome Indicators'!$U$2:$U$900,MATCH(AY497,'Standard Outcome Indicators'!$B$2:$B$708,0))</f>
        <v>#N/A</v>
      </c>
    </row>
    <row r="498" spans="1:59" ht="30.75">
      <c r="A498" s="392" t="s">
        <v>2587</v>
      </c>
      <c r="B498" s="395" t="s">
        <v>2914</v>
      </c>
      <c r="C498" s="344" t="s">
        <v>937</v>
      </c>
      <c r="D498" s="438" t="s">
        <v>3344</v>
      </c>
      <c r="E498" s="345" t="s">
        <v>3344</v>
      </c>
      <c r="F498" s="433" t="s">
        <v>59</v>
      </c>
      <c r="G498" s="433"/>
      <c r="H498" s="433"/>
      <c r="I498" s="433" t="s">
        <v>62</v>
      </c>
      <c r="J498" s="433" t="s">
        <v>49</v>
      </c>
      <c r="K498" s="433" t="s">
        <v>62</v>
      </c>
      <c r="L498" s="433" t="s">
        <v>49</v>
      </c>
      <c r="M498" s="433" t="s">
        <v>49</v>
      </c>
      <c r="N498" s="433" t="s">
        <v>49</v>
      </c>
      <c r="O498" s="345"/>
      <c r="P498" s="345" t="str">
        <f t="shared" si="46"/>
        <v>Percentage of 15-year-olds achieving proficiency levels 2-6 in mathematics, reading and science</v>
      </c>
      <c r="Q498" s="345" t="s">
        <v>3338</v>
      </c>
      <c r="R498" s="345"/>
      <c r="S498" s="433">
        <f t="shared" si="44"/>
        <v>2</v>
      </c>
      <c r="T498" s="361" t="s">
        <v>90</v>
      </c>
      <c r="U498" s="361" t="s">
        <v>924</v>
      </c>
      <c r="V498" s="344" t="s">
        <v>3345</v>
      </c>
      <c r="W498" s="433" t="s">
        <v>215</v>
      </c>
      <c r="X498" s="433" t="s">
        <v>608</v>
      </c>
      <c r="Y498" s="361">
        <v>2018</v>
      </c>
      <c r="Z498" s="361" t="s">
        <v>1848</v>
      </c>
      <c r="AA498" s="344" t="s">
        <v>3294</v>
      </c>
      <c r="AB498" s="361" t="str">
        <f t="shared" si="47"/>
        <v/>
      </c>
      <c r="AD498" s="433" t="s">
        <v>243</v>
      </c>
      <c r="AE498" s="433" t="s">
        <v>719</v>
      </c>
      <c r="AF498" s="433" t="s">
        <v>53</v>
      </c>
      <c r="AG498" s="361" t="s">
        <v>62</v>
      </c>
      <c r="AH498" s="361" t="s">
        <v>49</v>
      </c>
      <c r="AI498" s="361" t="s">
        <v>49</v>
      </c>
      <c r="AJ498" s="361" t="s">
        <v>49</v>
      </c>
      <c r="AK498" s="361" t="s">
        <v>117</v>
      </c>
      <c r="AL498" s="361" t="s">
        <v>117</v>
      </c>
      <c r="AM498" s="361" t="s">
        <v>117</v>
      </c>
      <c r="AN498" s="361" t="s">
        <v>117</v>
      </c>
      <c r="AO498" s="361" t="s">
        <v>117</v>
      </c>
      <c r="AP498" s="361" t="s">
        <v>117</v>
      </c>
      <c r="AQ498" s="361" t="s">
        <v>117</v>
      </c>
      <c r="AR498" s="361" t="s">
        <v>117</v>
      </c>
      <c r="AS498" s="361" t="s">
        <v>117</v>
      </c>
      <c r="AT498" s="361" t="s">
        <v>117</v>
      </c>
      <c r="AU498" s="361" t="s">
        <v>117</v>
      </c>
      <c r="AV498" s="361" t="s">
        <v>117</v>
      </c>
      <c r="AW498" s="361" t="s">
        <v>71</v>
      </c>
      <c r="AX498" s="361" t="str">
        <f t="shared" si="48"/>
        <v xml:space="preserve">SEX, AGE, RESIDENCE, WEALTH,   </v>
      </c>
      <c r="AZ498" s="344" t="e">
        <f>INDEX('Standard Outcome Indicators'!$C$2:$C$900,MATCH(AY498,'Standard Outcome Indicators'!$B$2:$B$708,0))</f>
        <v>#N/A</v>
      </c>
      <c r="BA498" s="344" t="e">
        <f>INDEX('Standard Outcome Indicators'!$F$2:$F$900,MATCH(AY498,'Standard Outcome Indicators'!$B$2:$B$708,0))</f>
        <v>#N/A</v>
      </c>
      <c r="BB498" s="344" t="e">
        <f>INDEX('Standard Outcome Indicators'!$H$2:$H$900,MATCH(AY498,'Standard Outcome Indicators'!$B$2:$B$708,0))</f>
        <v>#N/A</v>
      </c>
      <c r="BC498" s="344" t="e">
        <f>INDEX('Standard Outcome Indicators'!$Q$2:$Q$900,MATCH(AY498,'Standard Outcome Indicators'!$B$2:$B$708,0))</f>
        <v>#N/A</v>
      </c>
      <c r="BD498" s="344" t="e">
        <f>INDEX('Standard Outcome Indicators'!$R$2:$R$900,MATCH(AY498,'Standard Outcome Indicators'!$B$2:$B$708,0))</f>
        <v>#N/A</v>
      </c>
      <c r="BE498" s="344" t="e">
        <f>INDEX('Standard Outcome Indicators'!$S$2:$S$900,MATCH(AY498,'Standard Outcome Indicators'!$B$2:$B$708,0))</f>
        <v>#N/A</v>
      </c>
      <c r="BF498" s="344" t="e">
        <f>INDEX('Standard Outcome Indicators'!$T$2:$T$900,MATCH(AY498,'Standard Outcome Indicators'!$B$2:$B$708,0))</f>
        <v>#N/A</v>
      </c>
      <c r="BG498" s="344" t="e">
        <f>INDEX('Standard Outcome Indicators'!$U$2:$U$900,MATCH(AY498,'Standard Outcome Indicators'!$B$2:$B$708,0))</f>
        <v>#N/A</v>
      </c>
    </row>
    <row r="499" spans="1:59" ht="30.75">
      <c r="A499" s="392" t="s">
        <v>2587</v>
      </c>
      <c r="B499" s="395" t="s">
        <v>2914</v>
      </c>
      <c r="C499" s="344" t="s">
        <v>939</v>
      </c>
      <c r="D499" s="438" t="s">
        <v>3346</v>
      </c>
      <c r="E499" s="345" t="s">
        <v>3346</v>
      </c>
      <c r="F499" s="433" t="s">
        <v>59</v>
      </c>
      <c r="G499" s="433"/>
      <c r="H499" s="433"/>
      <c r="I499" s="433" t="s">
        <v>62</v>
      </c>
      <c r="J499" s="433" t="s">
        <v>49</v>
      </c>
      <c r="K499" s="433" t="s">
        <v>62</v>
      </c>
      <c r="L499" s="433" t="s">
        <v>49</v>
      </c>
      <c r="M499" s="433" t="s">
        <v>49</v>
      </c>
      <c r="N499" s="433" t="s">
        <v>49</v>
      </c>
      <c r="O499" s="345"/>
      <c r="P499" s="345" t="str">
        <f t="shared" si="46"/>
        <v>Percentage of 15-year-olds achieving proficiency levels 2-6 in mathematics, reading and science</v>
      </c>
      <c r="Q499" s="345" t="s">
        <v>3338</v>
      </c>
      <c r="R499" s="345"/>
      <c r="S499" s="433">
        <f t="shared" si="44"/>
        <v>2</v>
      </c>
      <c r="T499" s="361" t="s">
        <v>90</v>
      </c>
      <c r="U499" s="361" t="s">
        <v>924</v>
      </c>
      <c r="V499" s="344" t="s">
        <v>3347</v>
      </c>
      <c r="W499" s="433" t="s">
        <v>215</v>
      </c>
      <c r="X499" s="433" t="s">
        <v>608</v>
      </c>
      <c r="Y499" s="361">
        <v>2018</v>
      </c>
      <c r="Z499" s="361" t="s">
        <v>1848</v>
      </c>
      <c r="AA499" s="344" t="s">
        <v>3294</v>
      </c>
      <c r="AB499" s="361" t="str">
        <f t="shared" si="47"/>
        <v/>
      </c>
      <c r="AD499" s="433" t="s">
        <v>243</v>
      </c>
      <c r="AE499" s="433" t="s">
        <v>719</v>
      </c>
      <c r="AF499" s="433" t="s">
        <v>53</v>
      </c>
      <c r="AG499" s="361" t="s">
        <v>62</v>
      </c>
      <c r="AH499" s="361" t="s">
        <v>49</v>
      </c>
      <c r="AI499" s="361" t="s">
        <v>49</v>
      </c>
      <c r="AJ499" s="361" t="s">
        <v>49</v>
      </c>
      <c r="AK499" s="361" t="s">
        <v>117</v>
      </c>
      <c r="AL499" s="361" t="s">
        <v>117</v>
      </c>
      <c r="AM499" s="361" t="s">
        <v>117</v>
      </c>
      <c r="AN499" s="361" t="s">
        <v>117</v>
      </c>
      <c r="AO499" s="361" t="s">
        <v>117</v>
      </c>
      <c r="AP499" s="361" t="s">
        <v>117</v>
      </c>
      <c r="AQ499" s="361" t="s">
        <v>117</v>
      </c>
      <c r="AR499" s="361" t="s">
        <v>117</v>
      </c>
      <c r="AS499" s="361" t="s">
        <v>117</v>
      </c>
      <c r="AT499" s="361" t="s">
        <v>117</v>
      </c>
      <c r="AU499" s="361" t="s">
        <v>117</v>
      </c>
      <c r="AV499" s="361" t="s">
        <v>117</v>
      </c>
      <c r="AW499" s="361" t="s">
        <v>71</v>
      </c>
      <c r="AX499" s="361" t="str">
        <f t="shared" si="48"/>
        <v xml:space="preserve">SEX, AGE, RESIDENCE, WEALTH,   </v>
      </c>
      <c r="AZ499" s="344" t="e">
        <f>INDEX('Standard Outcome Indicators'!$C$2:$C$900,MATCH(AY499,'Standard Outcome Indicators'!$B$2:$B$708,0))</f>
        <v>#N/A</v>
      </c>
      <c r="BA499" s="344" t="e">
        <f>INDEX('Standard Outcome Indicators'!$F$2:$F$900,MATCH(AY499,'Standard Outcome Indicators'!$B$2:$B$708,0))</f>
        <v>#N/A</v>
      </c>
      <c r="BB499" s="344" t="e">
        <f>INDEX('Standard Outcome Indicators'!$H$2:$H$900,MATCH(AY499,'Standard Outcome Indicators'!$B$2:$B$708,0))</f>
        <v>#N/A</v>
      </c>
      <c r="BC499" s="344" t="e">
        <f>INDEX('Standard Outcome Indicators'!$Q$2:$Q$900,MATCH(AY499,'Standard Outcome Indicators'!$B$2:$B$708,0))</f>
        <v>#N/A</v>
      </c>
      <c r="BD499" s="344" t="e">
        <f>INDEX('Standard Outcome Indicators'!$R$2:$R$900,MATCH(AY499,'Standard Outcome Indicators'!$B$2:$B$708,0))</f>
        <v>#N/A</v>
      </c>
      <c r="BE499" s="344" t="e">
        <f>INDEX('Standard Outcome Indicators'!$S$2:$S$900,MATCH(AY499,'Standard Outcome Indicators'!$B$2:$B$708,0))</f>
        <v>#N/A</v>
      </c>
      <c r="BF499" s="344" t="e">
        <f>INDEX('Standard Outcome Indicators'!$T$2:$T$900,MATCH(AY499,'Standard Outcome Indicators'!$B$2:$B$708,0))</f>
        <v>#N/A</v>
      </c>
      <c r="BG499" s="344" t="e">
        <f>INDEX('Standard Outcome Indicators'!$U$2:$U$900,MATCH(AY499,'Standard Outcome Indicators'!$B$2:$B$708,0))</f>
        <v>#N/A</v>
      </c>
    </row>
    <row r="500" spans="1:59" ht="30.75">
      <c r="A500" s="392" t="s">
        <v>2587</v>
      </c>
      <c r="B500" s="395" t="s">
        <v>2914</v>
      </c>
      <c r="C500" s="344" t="s">
        <v>941</v>
      </c>
      <c r="D500" s="438" t="s">
        <v>3348</v>
      </c>
      <c r="E500" s="345" t="s">
        <v>3348</v>
      </c>
      <c r="F500" s="433" t="s">
        <v>59</v>
      </c>
      <c r="G500" s="433"/>
      <c r="H500" s="433"/>
      <c r="I500" s="433" t="s">
        <v>62</v>
      </c>
      <c r="J500" s="433" t="s">
        <v>49</v>
      </c>
      <c r="K500" s="433" t="s">
        <v>62</v>
      </c>
      <c r="L500" s="433" t="s">
        <v>49</v>
      </c>
      <c r="M500" s="433" t="s">
        <v>49</v>
      </c>
      <c r="N500" s="433" t="s">
        <v>49</v>
      </c>
      <c r="O500" s="345"/>
      <c r="P500" s="345" t="str">
        <f t="shared" si="46"/>
        <v>Percentage of 15-year-olds achieving proficiency levels 2-6 in mathematics, reading and science</v>
      </c>
      <c r="Q500" s="345" t="s">
        <v>3338</v>
      </c>
      <c r="R500" s="345"/>
      <c r="S500" s="433">
        <f t="shared" si="44"/>
        <v>2</v>
      </c>
      <c r="T500" s="361" t="s">
        <v>90</v>
      </c>
      <c r="U500" s="361" t="s">
        <v>924</v>
      </c>
      <c r="V500" s="344" t="s">
        <v>3349</v>
      </c>
      <c r="W500" s="433" t="s">
        <v>215</v>
      </c>
      <c r="X500" s="433" t="s">
        <v>608</v>
      </c>
      <c r="Y500" s="361">
        <v>2018</v>
      </c>
      <c r="Z500" s="361" t="s">
        <v>1848</v>
      </c>
      <c r="AA500" s="344" t="s">
        <v>3296</v>
      </c>
      <c r="AB500" s="361" t="str">
        <f t="shared" si="47"/>
        <v/>
      </c>
      <c r="AD500" s="433" t="s">
        <v>243</v>
      </c>
      <c r="AE500" s="433" t="s">
        <v>719</v>
      </c>
      <c r="AF500" s="433" t="s">
        <v>53</v>
      </c>
      <c r="AG500" s="361" t="s">
        <v>62</v>
      </c>
      <c r="AH500" s="361" t="s">
        <v>49</v>
      </c>
      <c r="AI500" s="361" t="s">
        <v>49</v>
      </c>
      <c r="AJ500" s="361" t="s">
        <v>49</v>
      </c>
      <c r="AK500" s="361" t="s">
        <v>117</v>
      </c>
      <c r="AL500" s="361" t="s">
        <v>117</v>
      </c>
      <c r="AM500" s="361" t="s">
        <v>117</v>
      </c>
      <c r="AN500" s="361" t="s">
        <v>117</v>
      </c>
      <c r="AO500" s="361" t="s">
        <v>117</v>
      </c>
      <c r="AP500" s="361" t="s">
        <v>117</v>
      </c>
      <c r="AQ500" s="361" t="s">
        <v>117</v>
      </c>
      <c r="AR500" s="361" t="s">
        <v>117</v>
      </c>
      <c r="AS500" s="361" t="s">
        <v>117</v>
      </c>
      <c r="AT500" s="361" t="s">
        <v>117</v>
      </c>
      <c r="AU500" s="361" t="s">
        <v>117</v>
      </c>
      <c r="AV500" s="361" t="s">
        <v>117</v>
      </c>
      <c r="AW500" s="361" t="s">
        <v>71</v>
      </c>
      <c r="AX500" s="361" t="str">
        <f t="shared" si="48"/>
        <v xml:space="preserve">SEX, AGE, RESIDENCE, WEALTH,   </v>
      </c>
      <c r="AZ500" s="344" t="e">
        <f>INDEX('Standard Outcome Indicators'!$C$2:$C$900,MATCH(AY500,'Standard Outcome Indicators'!$B$2:$B$708,0))</f>
        <v>#N/A</v>
      </c>
      <c r="BA500" s="344" t="e">
        <f>INDEX('Standard Outcome Indicators'!$F$2:$F$900,MATCH(AY500,'Standard Outcome Indicators'!$B$2:$B$708,0))</f>
        <v>#N/A</v>
      </c>
      <c r="BB500" s="344" t="e">
        <f>INDEX('Standard Outcome Indicators'!$H$2:$H$900,MATCH(AY500,'Standard Outcome Indicators'!$B$2:$B$708,0))</f>
        <v>#N/A</v>
      </c>
      <c r="BC500" s="344" t="e">
        <f>INDEX('Standard Outcome Indicators'!$Q$2:$Q$900,MATCH(AY500,'Standard Outcome Indicators'!$B$2:$B$708,0))</f>
        <v>#N/A</v>
      </c>
      <c r="BD500" s="344" t="e">
        <f>INDEX('Standard Outcome Indicators'!$R$2:$R$900,MATCH(AY500,'Standard Outcome Indicators'!$B$2:$B$708,0))</f>
        <v>#N/A</v>
      </c>
      <c r="BE500" s="344" t="e">
        <f>INDEX('Standard Outcome Indicators'!$S$2:$S$900,MATCH(AY500,'Standard Outcome Indicators'!$B$2:$B$708,0))</f>
        <v>#N/A</v>
      </c>
      <c r="BF500" s="344" t="e">
        <f>INDEX('Standard Outcome Indicators'!$T$2:$T$900,MATCH(AY500,'Standard Outcome Indicators'!$B$2:$B$708,0))</f>
        <v>#N/A</v>
      </c>
      <c r="BG500" s="344" t="e">
        <f>INDEX('Standard Outcome Indicators'!$U$2:$U$900,MATCH(AY500,'Standard Outcome Indicators'!$B$2:$B$708,0))</f>
        <v>#N/A</v>
      </c>
    </row>
    <row r="501" spans="1:59" ht="30.75">
      <c r="A501" s="392" t="s">
        <v>2587</v>
      </c>
      <c r="B501" s="395" t="s">
        <v>2914</v>
      </c>
      <c r="C501" s="344" t="s">
        <v>943</v>
      </c>
      <c r="D501" s="438" t="s">
        <v>3350</v>
      </c>
      <c r="E501" s="345" t="s">
        <v>3350</v>
      </c>
      <c r="F501" s="433" t="s">
        <v>59</v>
      </c>
      <c r="G501" s="433"/>
      <c r="H501" s="433"/>
      <c r="I501" s="433" t="s">
        <v>62</v>
      </c>
      <c r="J501" s="433" t="s">
        <v>49</v>
      </c>
      <c r="K501" s="433" t="s">
        <v>62</v>
      </c>
      <c r="L501" s="433" t="s">
        <v>49</v>
      </c>
      <c r="M501" s="433" t="s">
        <v>49</v>
      </c>
      <c r="N501" s="433" t="s">
        <v>49</v>
      </c>
      <c r="O501" s="345"/>
      <c r="P501" s="345" t="str">
        <f t="shared" si="46"/>
        <v>Percentage of 15-year-olds achieving proficiency levels 2-6 in mathematics, reading and science</v>
      </c>
      <c r="Q501" s="345" t="s">
        <v>3338</v>
      </c>
      <c r="R501" s="345"/>
      <c r="S501" s="433">
        <f t="shared" si="44"/>
        <v>2</v>
      </c>
      <c r="T501" s="361" t="s">
        <v>90</v>
      </c>
      <c r="U501" s="361" t="s">
        <v>924</v>
      </c>
      <c r="V501" s="344" t="s">
        <v>3351</v>
      </c>
      <c r="W501" s="433" t="s">
        <v>215</v>
      </c>
      <c r="X501" s="433" t="s">
        <v>608</v>
      </c>
      <c r="Y501" s="361">
        <v>2018</v>
      </c>
      <c r="Z501" s="361" t="s">
        <v>1848</v>
      </c>
      <c r="AA501" s="344" t="s">
        <v>3296</v>
      </c>
      <c r="AB501" s="361" t="str">
        <f t="shared" si="47"/>
        <v/>
      </c>
      <c r="AD501" s="433" t="s">
        <v>243</v>
      </c>
      <c r="AE501" s="433" t="s">
        <v>719</v>
      </c>
      <c r="AF501" s="433" t="s">
        <v>53</v>
      </c>
      <c r="AG501" s="361" t="s">
        <v>62</v>
      </c>
      <c r="AH501" s="361" t="s">
        <v>49</v>
      </c>
      <c r="AI501" s="361" t="s">
        <v>49</v>
      </c>
      <c r="AJ501" s="361" t="s">
        <v>49</v>
      </c>
      <c r="AK501" s="361" t="s">
        <v>117</v>
      </c>
      <c r="AL501" s="361" t="s">
        <v>117</v>
      </c>
      <c r="AM501" s="361" t="s">
        <v>117</v>
      </c>
      <c r="AN501" s="361" t="s">
        <v>117</v>
      </c>
      <c r="AO501" s="361" t="s">
        <v>117</v>
      </c>
      <c r="AP501" s="361" t="s">
        <v>117</v>
      </c>
      <c r="AQ501" s="361" t="s">
        <v>117</v>
      </c>
      <c r="AR501" s="361" t="s">
        <v>117</v>
      </c>
      <c r="AS501" s="361" t="s">
        <v>117</v>
      </c>
      <c r="AT501" s="361" t="s">
        <v>117</v>
      </c>
      <c r="AU501" s="361" t="s">
        <v>117</v>
      </c>
      <c r="AV501" s="361" t="s">
        <v>117</v>
      </c>
      <c r="AW501" s="361" t="s">
        <v>71</v>
      </c>
      <c r="AX501" s="361" t="str">
        <f t="shared" si="48"/>
        <v xml:space="preserve">SEX, AGE, RESIDENCE, WEALTH,   </v>
      </c>
      <c r="AZ501" s="344" t="e">
        <f>INDEX('Standard Outcome Indicators'!$C$2:$C$900,MATCH(AY501,'Standard Outcome Indicators'!$B$2:$B$708,0))</f>
        <v>#N/A</v>
      </c>
      <c r="BA501" s="344" t="e">
        <f>INDEX('Standard Outcome Indicators'!$F$2:$F$900,MATCH(AY501,'Standard Outcome Indicators'!$B$2:$B$708,0))</f>
        <v>#N/A</v>
      </c>
      <c r="BB501" s="344" t="e">
        <f>INDEX('Standard Outcome Indicators'!$H$2:$H$900,MATCH(AY501,'Standard Outcome Indicators'!$B$2:$B$708,0))</f>
        <v>#N/A</v>
      </c>
      <c r="BC501" s="344" t="e">
        <f>INDEX('Standard Outcome Indicators'!$Q$2:$Q$900,MATCH(AY501,'Standard Outcome Indicators'!$B$2:$B$708,0))</f>
        <v>#N/A</v>
      </c>
      <c r="BD501" s="344" t="e">
        <f>INDEX('Standard Outcome Indicators'!$R$2:$R$900,MATCH(AY501,'Standard Outcome Indicators'!$B$2:$B$708,0))</f>
        <v>#N/A</v>
      </c>
      <c r="BE501" s="344" t="e">
        <f>INDEX('Standard Outcome Indicators'!$S$2:$S$900,MATCH(AY501,'Standard Outcome Indicators'!$B$2:$B$708,0))</f>
        <v>#N/A</v>
      </c>
      <c r="BF501" s="344" t="e">
        <f>INDEX('Standard Outcome Indicators'!$T$2:$T$900,MATCH(AY501,'Standard Outcome Indicators'!$B$2:$B$708,0))</f>
        <v>#N/A</v>
      </c>
      <c r="BG501" s="344" t="e">
        <f>INDEX('Standard Outcome Indicators'!$U$2:$U$900,MATCH(AY501,'Standard Outcome Indicators'!$B$2:$B$708,0))</f>
        <v>#N/A</v>
      </c>
    </row>
    <row r="502" spans="1:59" ht="30.75">
      <c r="A502" s="392" t="s">
        <v>2587</v>
      </c>
      <c r="B502" s="395" t="s">
        <v>2914</v>
      </c>
      <c r="C502" s="344" t="s">
        <v>945</v>
      </c>
      <c r="D502" s="438" t="s">
        <v>3352</v>
      </c>
      <c r="E502" s="345" t="s">
        <v>3352</v>
      </c>
      <c r="F502" s="433" t="s">
        <v>59</v>
      </c>
      <c r="G502" s="433"/>
      <c r="H502" s="433"/>
      <c r="I502" s="433" t="s">
        <v>62</v>
      </c>
      <c r="J502" s="433" t="s">
        <v>49</v>
      </c>
      <c r="K502" s="433" t="s">
        <v>62</v>
      </c>
      <c r="L502" s="433" t="s">
        <v>49</v>
      </c>
      <c r="M502" s="433" t="s">
        <v>49</v>
      </c>
      <c r="N502" s="433" t="s">
        <v>49</v>
      </c>
      <c r="O502" s="345"/>
      <c r="P502" s="345" t="str">
        <f t="shared" si="46"/>
        <v>Percentage of 15-year-olds achieving proficiency levels 2-6 in mathematics, reading and science</v>
      </c>
      <c r="Q502" s="345" t="s">
        <v>3338</v>
      </c>
      <c r="R502" s="345"/>
      <c r="S502" s="433">
        <f t="shared" si="44"/>
        <v>2</v>
      </c>
      <c r="T502" s="361" t="s">
        <v>90</v>
      </c>
      <c r="U502" s="361" t="s">
        <v>924</v>
      </c>
      <c r="V502" s="344" t="s">
        <v>3353</v>
      </c>
      <c r="W502" s="433" t="s">
        <v>215</v>
      </c>
      <c r="X502" s="433" t="s">
        <v>608</v>
      </c>
      <c r="Y502" s="361">
        <v>2018</v>
      </c>
      <c r="Z502" s="361" t="s">
        <v>1848</v>
      </c>
      <c r="AA502" s="344" t="s">
        <v>3296</v>
      </c>
      <c r="AB502" s="361" t="str">
        <f t="shared" si="47"/>
        <v/>
      </c>
      <c r="AD502" s="433" t="s">
        <v>243</v>
      </c>
      <c r="AE502" s="433" t="s">
        <v>719</v>
      </c>
      <c r="AF502" s="433" t="s">
        <v>53</v>
      </c>
      <c r="AG502" s="361" t="s">
        <v>62</v>
      </c>
      <c r="AH502" s="361" t="s">
        <v>49</v>
      </c>
      <c r="AI502" s="361" t="s">
        <v>49</v>
      </c>
      <c r="AJ502" s="361" t="s">
        <v>49</v>
      </c>
      <c r="AK502" s="361" t="s">
        <v>117</v>
      </c>
      <c r="AL502" s="361" t="s">
        <v>117</v>
      </c>
      <c r="AM502" s="361" t="s">
        <v>117</v>
      </c>
      <c r="AN502" s="361" t="s">
        <v>117</v>
      </c>
      <c r="AO502" s="361" t="s">
        <v>117</v>
      </c>
      <c r="AP502" s="361" t="s">
        <v>117</v>
      </c>
      <c r="AQ502" s="361" t="s">
        <v>117</v>
      </c>
      <c r="AR502" s="361" t="s">
        <v>117</v>
      </c>
      <c r="AS502" s="361" t="s">
        <v>117</v>
      </c>
      <c r="AT502" s="361" t="s">
        <v>117</v>
      </c>
      <c r="AU502" s="361" t="s">
        <v>117</v>
      </c>
      <c r="AV502" s="361" t="s">
        <v>117</v>
      </c>
      <c r="AW502" s="361" t="s">
        <v>71</v>
      </c>
      <c r="AX502" s="361" t="str">
        <f t="shared" si="48"/>
        <v xml:space="preserve">SEX, AGE, RESIDENCE, WEALTH,   </v>
      </c>
      <c r="AZ502" s="344" t="e">
        <f>INDEX('Standard Outcome Indicators'!$C$2:$C$900,MATCH(AY502,'Standard Outcome Indicators'!$B$2:$B$708,0))</f>
        <v>#N/A</v>
      </c>
      <c r="BA502" s="344" t="e">
        <f>INDEX('Standard Outcome Indicators'!$F$2:$F$900,MATCH(AY502,'Standard Outcome Indicators'!$B$2:$B$708,0))</f>
        <v>#N/A</v>
      </c>
      <c r="BB502" s="344" t="e">
        <f>INDEX('Standard Outcome Indicators'!$H$2:$H$900,MATCH(AY502,'Standard Outcome Indicators'!$B$2:$B$708,0))</f>
        <v>#N/A</v>
      </c>
      <c r="BC502" s="344" t="e">
        <f>INDEX('Standard Outcome Indicators'!$Q$2:$Q$900,MATCH(AY502,'Standard Outcome Indicators'!$B$2:$B$708,0))</f>
        <v>#N/A</v>
      </c>
      <c r="BD502" s="344" t="e">
        <f>INDEX('Standard Outcome Indicators'!$R$2:$R$900,MATCH(AY502,'Standard Outcome Indicators'!$B$2:$B$708,0))</f>
        <v>#N/A</v>
      </c>
      <c r="BE502" s="344" t="e">
        <f>INDEX('Standard Outcome Indicators'!$S$2:$S$900,MATCH(AY502,'Standard Outcome Indicators'!$B$2:$B$708,0))</f>
        <v>#N/A</v>
      </c>
      <c r="BF502" s="344" t="e">
        <f>INDEX('Standard Outcome Indicators'!$T$2:$T$900,MATCH(AY502,'Standard Outcome Indicators'!$B$2:$B$708,0))</f>
        <v>#N/A</v>
      </c>
      <c r="BG502" s="344" t="e">
        <f>INDEX('Standard Outcome Indicators'!$U$2:$U$900,MATCH(AY502,'Standard Outcome Indicators'!$B$2:$B$708,0))</f>
        <v>#N/A</v>
      </c>
    </row>
    <row r="503" spans="1:59" ht="30.75">
      <c r="A503" s="392" t="s">
        <v>2587</v>
      </c>
      <c r="B503" s="395" t="s">
        <v>2914</v>
      </c>
      <c r="C503" s="344" t="s">
        <v>947</v>
      </c>
      <c r="D503" s="438" t="s">
        <v>3354</v>
      </c>
      <c r="E503" s="345" t="s">
        <v>3354</v>
      </c>
      <c r="F503" s="433" t="s">
        <v>59</v>
      </c>
      <c r="G503" s="433"/>
      <c r="H503" s="433"/>
      <c r="I503" s="433" t="s">
        <v>62</v>
      </c>
      <c r="J503" s="433" t="s">
        <v>49</v>
      </c>
      <c r="K503" s="433" t="s">
        <v>62</v>
      </c>
      <c r="L503" s="433" t="s">
        <v>49</v>
      </c>
      <c r="M503" s="433" t="s">
        <v>49</v>
      </c>
      <c r="N503" s="433" t="s">
        <v>49</v>
      </c>
      <c r="O503" s="345"/>
      <c r="P503" s="345" t="str">
        <f t="shared" si="46"/>
        <v>Percentage of 15-year-olds achieving proficiency levels 2-6 in mathematics, reading and science</v>
      </c>
      <c r="Q503" s="345" t="s">
        <v>3338</v>
      </c>
      <c r="R503" s="345"/>
      <c r="S503" s="433">
        <f t="shared" si="44"/>
        <v>2</v>
      </c>
      <c r="T503" s="361" t="s">
        <v>90</v>
      </c>
      <c r="U503" s="361" t="s">
        <v>924</v>
      </c>
      <c r="V503" s="344" t="s">
        <v>3355</v>
      </c>
      <c r="W503" s="433" t="s">
        <v>215</v>
      </c>
      <c r="X503" s="433" t="s">
        <v>608</v>
      </c>
      <c r="Y503" s="361">
        <v>2018</v>
      </c>
      <c r="Z503" s="361" t="s">
        <v>1848</v>
      </c>
      <c r="AA503" s="344" t="s">
        <v>3296</v>
      </c>
      <c r="AB503" s="361" t="str">
        <f t="shared" si="47"/>
        <v/>
      </c>
      <c r="AD503" s="433" t="s">
        <v>243</v>
      </c>
      <c r="AE503" s="433" t="s">
        <v>719</v>
      </c>
      <c r="AF503" s="433" t="s">
        <v>53</v>
      </c>
      <c r="AG503" s="361" t="s">
        <v>62</v>
      </c>
      <c r="AH503" s="361" t="s">
        <v>49</v>
      </c>
      <c r="AI503" s="361" t="s">
        <v>49</v>
      </c>
      <c r="AJ503" s="361" t="s">
        <v>49</v>
      </c>
      <c r="AK503" s="361" t="s">
        <v>117</v>
      </c>
      <c r="AL503" s="361" t="s">
        <v>117</v>
      </c>
      <c r="AM503" s="361" t="s">
        <v>117</v>
      </c>
      <c r="AN503" s="361" t="s">
        <v>117</v>
      </c>
      <c r="AO503" s="361" t="s">
        <v>117</v>
      </c>
      <c r="AP503" s="361" t="s">
        <v>117</v>
      </c>
      <c r="AQ503" s="361" t="s">
        <v>117</v>
      </c>
      <c r="AR503" s="361" t="s">
        <v>117</v>
      </c>
      <c r="AS503" s="361" t="s">
        <v>117</v>
      </c>
      <c r="AT503" s="361" t="s">
        <v>117</v>
      </c>
      <c r="AU503" s="361" t="s">
        <v>117</v>
      </c>
      <c r="AV503" s="361" t="s">
        <v>117</v>
      </c>
      <c r="AW503" s="361" t="s">
        <v>71</v>
      </c>
      <c r="AX503" s="361" t="str">
        <f t="shared" si="48"/>
        <v xml:space="preserve">SEX, AGE, RESIDENCE, WEALTH,   </v>
      </c>
      <c r="AZ503" s="344" t="e">
        <f>INDEX('Standard Outcome Indicators'!$C$2:$C$900,MATCH(AY503,'Standard Outcome Indicators'!$B$2:$B$708,0))</f>
        <v>#N/A</v>
      </c>
      <c r="BA503" s="344" t="e">
        <f>INDEX('Standard Outcome Indicators'!$F$2:$F$900,MATCH(AY503,'Standard Outcome Indicators'!$B$2:$B$708,0))</f>
        <v>#N/A</v>
      </c>
      <c r="BB503" s="344" t="e">
        <f>INDEX('Standard Outcome Indicators'!$H$2:$H$900,MATCH(AY503,'Standard Outcome Indicators'!$B$2:$B$708,0))</f>
        <v>#N/A</v>
      </c>
      <c r="BC503" s="344" t="e">
        <f>INDEX('Standard Outcome Indicators'!$Q$2:$Q$900,MATCH(AY503,'Standard Outcome Indicators'!$B$2:$B$708,0))</f>
        <v>#N/A</v>
      </c>
      <c r="BD503" s="344" t="e">
        <f>INDEX('Standard Outcome Indicators'!$R$2:$R$900,MATCH(AY503,'Standard Outcome Indicators'!$B$2:$B$708,0))</f>
        <v>#N/A</v>
      </c>
      <c r="BE503" s="344" t="e">
        <f>INDEX('Standard Outcome Indicators'!$S$2:$S$900,MATCH(AY503,'Standard Outcome Indicators'!$B$2:$B$708,0))</f>
        <v>#N/A</v>
      </c>
      <c r="BF503" s="344" t="e">
        <f>INDEX('Standard Outcome Indicators'!$T$2:$T$900,MATCH(AY503,'Standard Outcome Indicators'!$B$2:$B$708,0))</f>
        <v>#N/A</v>
      </c>
      <c r="BG503" s="344" t="e">
        <f>INDEX('Standard Outcome Indicators'!$U$2:$U$900,MATCH(AY503,'Standard Outcome Indicators'!$B$2:$B$708,0))</f>
        <v>#N/A</v>
      </c>
    </row>
    <row r="504" spans="1:59" ht="30.75">
      <c r="A504" s="392" t="s">
        <v>2587</v>
      </c>
      <c r="B504" s="395" t="s">
        <v>2914</v>
      </c>
      <c r="C504" s="344" t="s">
        <v>949</v>
      </c>
      <c r="D504" s="438" t="s">
        <v>3356</v>
      </c>
      <c r="E504" s="345" t="s">
        <v>3356</v>
      </c>
      <c r="F504" s="433" t="s">
        <v>59</v>
      </c>
      <c r="G504" s="433"/>
      <c r="H504" s="433"/>
      <c r="I504" s="433" t="s">
        <v>62</v>
      </c>
      <c r="J504" s="433" t="s">
        <v>49</v>
      </c>
      <c r="K504" s="433" t="s">
        <v>62</v>
      </c>
      <c r="L504" s="433" t="s">
        <v>49</v>
      </c>
      <c r="M504" s="433" t="s">
        <v>49</v>
      </c>
      <c r="N504" s="433" t="s">
        <v>49</v>
      </c>
      <c r="O504" s="345"/>
      <c r="P504" s="345" t="str">
        <f t="shared" si="46"/>
        <v>Percentage of 15-year-olds achieving proficiency levels 2-6 in mathematics, reading and science</v>
      </c>
      <c r="Q504" s="345" t="s">
        <v>3338</v>
      </c>
      <c r="R504" s="345"/>
      <c r="S504" s="433">
        <f t="shared" si="44"/>
        <v>2</v>
      </c>
      <c r="T504" s="361" t="s">
        <v>90</v>
      </c>
      <c r="U504" s="361" t="s">
        <v>924</v>
      </c>
      <c r="V504" s="344" t="s">
        <v>3357</v>
      </c>
      <c r="W504" s="433" t="s">
        <v>215</v>
      </c>
      <c r="X504" s="433" t="s">
        <v>608</v>
      </c>
      <c r="Y504" s="361">
        <v>2018</v>
      </c>
      <c r="Z504" s="361" t="s">
        <v>1848</v>
      </c>
      <c r="AA504" s="344" t="s">
        <v>3296</v>
      </c>
      <c r="AB504" s="361" t="str">
        <f t="shared" si="47"/>
        <v/>
      </c>
      <c r="AD504" s="433" t="s">
        <v>243</v>
      </c>
      <c r="AE504" s="433" t="s">
        <v>719</v>
      </c>
      <c r="AF504" s="433" t="s">
        <v>53</v>
      </c>
      <c r="AG504" s="361" t="s">
        <v>62</v>
      </c>
      <c r="AH504" s="361" t="s">
        <v>49</v>
      </c>
      <c r="AI504" s="361" t="s">
        <v>49</v>
      </c>
      <c r="AJ504" s="361" t="s">
        <v>49</v>
      </c>
      <c r="AK504" s="361" t="s">
        <v>117</v>
      </c>
      <c r="AL504" s="361" t="s">
        <v>117</v>
      </c>
      <c r="AM504" s="361" t="s">
        <v>117</v>
      </c>
      <c r="AN504" s="361" t="s">
        <v>117</v>
      </c>
      <c r="AO504" s="361" t="s">
        <v>117</v>
      </c>
      <c r="AP504" s="361" t="s">
        <v>117</v>
      </c>
      <c r="AQ504" s="361" t="s">
        <v>117</v>
      </c>
      <c r="AR504" s="361" t="s">
        <v>117</v>
      </c>
      <c r="AS504" s="361" t="s">
        <v>117</v>
      </c>
      <c r="AT504" s="361" t="s">
        <v>117</v>
      </c>
      <c r="AU504" s="361" t="s">
        <v>117</v>
      </c>
      <c r="AV504" s="361" t="s">
        <v>117</v>
      </c>
      <c r="AW504" s="361" t="s">
        <v>71</v>
      </c>
      <c r="AX504" s="361" t="str">
        <f t="shared" si="48"/>
        <v xml:space="preserve">SEX, AGE, RESIDENCE, WEALTH,   </v>
      </c>
      <c r="AZ504" s="344" t="e">
        <f>INDEX('Standard Outcome Indicators'!$C$2:$C$900,MATCH(AY504,'Standard Outcome Indicators'!$B$2:$B$708,0))</f>
        <v>#N/A</v>
      </c>
      <c r="BA504" s="344" t="e">
        <f>INDEX('Standard Outcome Indicators'!$F$2:$F$900,MATCH(AY504,'Standard Outcome Indicators'!$B$2:$B$708,0))</f>
        <v>#N/A</v>
      </c>
      <c r="BB504" s="344" t="e">
        <f>INDEX('Standard Outcome Indicators'!$H$2:$H$900,MATCH(AY504,'Standard Outcome Indicators'!$B$2:$B$708,0))</f>
        <v>#N/A</v>
      </c>
      <c r="BC504" s="344" t="e">
        <f>INDEX('Standard Outcome Indicators'!$Q$2:$Q$900,MATCH(AY504,'Standard Outcome Indicators'!$B$2:$B$708,0))</f>
        <v>#N/A</v>
      </c>
      <c r="BD504" s="344" t="e">
        <f>INDEX('Standard Outcome Indicators'!$R$2:$R$900,MATCH(AY504,'Standard Outcome Indicators'!$B$2:$B$708,0))</f>
        <v>#N/A</v>
      </c>
      <c r="BE504" s="344" t="e">
        <f>INDEX('Standard Outcome Indicators'!$S$2:$S$900,MATCH(AY504,'Standard Outcome Indicators'!$B$2:$B$708,0))</f>
        <v>#N/A</v>
      </c>
      <c r="BF504" s="344" t="e">
        <f>INDEX('Standard Outcome Indicators'!$T$2:$T$900,MATCH(AY504,'Standard Outcome Indicators'!$B$2:$B$708,0))</f>
        <v>#N/A</v>
      </c>
      <c r="BG504" s="344" t="e">
        <f>INDEX('Standard Outcome Indicators'!$U$2:$U$900,MATCH(AY504,'Standard Outcome Indicators'!$B$2:$B$708,0))</f>
        <v>#N/A</v>
      </c>
    </row>
    <row r="505" spans="1:59" ht="30.75">
      <c r="A505" s="392" t="s">
        <v>2587</v>
      </c>
      <c r="B505" s="395" t="s">
        <v>2914</v>
      </c>
      <c r="C505" s="344" t="s">
        <v>951</v>
      </c>
      <c r="D505" s="438" t="s">
        <v>3358</v>
      </c>
      <c r="E505" s="345" t="s">
        <v>3358</v>
      </c>
      <c r="F505" s="433" t="s">
        <v>59</v>
      </c>
      <c r="G505" s="433"/>
      <c r="H505" s="433"/>
      <c r="I505" s="433" t="s">
        <v>62</v>
      </c>
      <c r="J505" s="433" t="s">
        <v>49</v>
      </c>
      <c r="K505" s="433" t="s">
        <v>62</v>
      </c>
      <c r="L505" s="433" t="s">
        <v>49</v>
      </c>
      <c r="M505" s="433" t="s">
        <v>49</v>
      </c>
      <c r="N505" s="433" t="s">
        <v>49</v>
      </c>
      <c r="O505" s="345"/>
      <c r="P505" s="345" t="str">
        <f t="shared" si="46"/>
        <v>Percentage of 15-year-olds achieving proficiency levels 2-6 in mathematics, reading and science</v>
      </c>
      <c r="Q505" s="345" t="s">
        <v>3338</v>
      </c>
      <c r="R505" s="345"/>
      <c r="S505" s="433">
        <f t="shared" si="44"/>
        <v>2</v>
      </c>
      <c r="T505" s="361" t="s">
        <v>90</v>
      </c>
      <c r="U505" s="361" t="s">
        <v>924</v>
      </c>
      <c r="V505" s="344" t="s">
        <v>3359</v>
      </c>
      <c r="W505" s="433" t="s">
        <v>215</v>
      </c>
      <c r="X505" s="433" t="s">
        <v>608</v>
      </c>
      <c r="Y505" s="361">
        <v>2018</v>
      </c>
      <c r="Z505" s="361" t="s">
        <v>1848</v>
      </c>
      <c r="AA505" s="344" t="s">
        <v>3294</v>
      </c>
      <c r="AB505" s="361" t="str">
        <f t="shared" si="47"/>
        <v/>
      </c>
      <c r="AD505" s="433" t="s">
        <v>243</v>
      </c>
      <c r="AE505" s="433" t="s">
        <v>719</v>
      </c>
      <c r="AF505" s="433" t="s">
        <v>53</v>
      </c>
      <c r="AG505" s="361" t="s">
        <v>62</v>
      </c>
      <c r="AH505" s="361" t="s">
        <v>49</v>
      </c>
      <c r="AI505" s="361" t="s">
        <v>49</v>
      </c>
      <c r="AJ505" s="361" t="s">
        <v>49</v>
      </c>
      <c r="AK505" s="361" t="s">
        <v>117</v>
      </c>
      <c r="AL505" s="361" t="s">
        <v>117</v>
      </c>
      <c r="AM505" s="361" t="s">
        <v>117</v>
      </c>
      <c r="AN505" s="361" t="s">
        <v>117</v>
      </c>
      <c r="AO505" s="361" t="s">
        <v>117</v>
      </c>
      <c r="AP505" s="361" t="s">
        <v>117</v>
      </c>
      <c r="AQ505" s="361" t="s">
        <v>117</v>
      </c>
      <c r="AR505" s="361" t="s">
        <v>117</v>
      </c>
      <c r="AS505" s="361" t="s">
        <v>117</v>
      </c>
      <c r="AT505" s="361" t="s">
        <v>117</v>
      </c>
      <c r="AU505" s="361" t="s">
        <v>117</v>
      </c>
      <c r="AV505" s="361" t="s">
        <v>117</v>
      </c>
      <c r="AW505" s="361" t="s">
        <v>71</v>
      </c>
      <c r="AX505" s="361" t="str">
        <f t="shared" si="48"/>
        <v xml:space="preserve">SEX, AGE, RESIDENCE, WEALTH,   </v>
      </c>
      <c r="AZ505" s="344" t="e">
        <f>INDEX('Standard Outcome Indicators'!$C$2:$C$900,MATCH(AY505,'Standard Outcome Indicators'!$B$2:$B$708,0))</f>
        <v>#N/A</v>
      </c>
      <c r="BA505" s="344" t="e">
        <f>INDEX('Standard Outcome Indicators'!$F$2:$F$900,MATCH(AY505,'Standard Outcome Indicators'!$B$2:$B$708,0))</f>
        <v>#N/A</v>
      </c>
      <c r="BB505" s="344" t="e">
        <f>INDEX('Standard Outcome Indicators'!$H$2:$H$900,MATCH(AY505,'Standard Outcome Indicators'!$B$2:$B$708,0))</f>
        <v>#N/A</v>
      </c>
      <c r="BC505" s="344" t="e">
        <f>INDEX('Standard Outcome Indicators'!$Q$2:$Q$900,MATCH(AY505,'Standard Outcome Indicators'!$B$2:$B$708,0))</f>
        <v>#N/A</v>
      </c>
      <c r="BD505" s="344" t="e">
        <f>INDEX('Standard Outcome Indicators'!$R$2:$R$900,MATCH(AY505,'Standard Outcome Indicators'!$B$2:$B$708,0))</f>
        <v>#N/A</v>
      </c>
      <c r="BE505" s="344" t="e">
        <f>INDEX('Standard Outcome Indicators'!$S$2:$S$900,MATCH(AY505,'Standard Outcome Indicators'!$B$2:$B$708,0))</f>
        <v>#N/A</v>
      </c>
      <c r="BF505" s="344" t="e">
        <f>INDEX('Standard Outcome Indicators'!$T$2:$T$900,MATCH(AY505,'Standard Outcome Indicators'!$B$2:$B$708,0))</f>
        <v>#N/A</v>
      </c>
      <c r="BG505" s="344" t="e">
        <f>INDEX('Standard Outcome Indicators'!$U$2:$U$900,MATCH(AY505,'Standard Outcome Indicators'!$B$2:$B$708,0))</f>
        <v>#N/A</v>
      </c>
    </row>
    <row r="506" spans="1:59" ht="30.75">
      <c r="A506" s="392" t="s">
        <v>2587</v>
      </c>
      <c r="B506" s="395" t="s">
        <v>2914</v>
      </c>
      <c r="C506" s="344" t="s">
        <v>953</v>
      </c>
      <c r="D506" s="438" t="s">
        <v>3360</v>
      </c>
      <c r="E506" s="345" t="s">
        <v>3360</v>
      </c>
      <c r="F506" s="433" t="s">
        <v>59</v>
      </c>
      <c r="G506" s="433"/>
      <c r="H506" s="433"/>
      <c r="I506" s="433" t="s">
        <v>62</v>
      </c>
      <c r="J506" s="433" t="s">
        <v>49</v>
      </c>
      <c r="K506" s="433" t="s">
        <v>62</v>
      </c>
      <c r="L506" s="433" t="s">
        <v>49</v>
      </c>
      <c r="M506" s="433" t="s">
        <v>49</v>
      </c>
      <c r="N506" s="433" t="s">
        <v>49</v>
      </c>
      <c r="O506" s="345"/>
      <c r="P506" s="345" t="str">
        <f t="shared" si="46"/>
        <v>Percentage of 15-year-olds achieving proficiency levels 2-6 in mathematics, reading and science</v>
      </c>
      <c r="Q506" s="345" t="s">
        <v>3338</v>
      </c>
      <c r="R506" s="345"/>
      <c r="S506" s="433">
        <f t="shared" si="44"/>
        <v>2</v>
      </c>
      <c r="T506" s="361" t="s">
        <v>90</v>
      </c>
      <c r="U506" s="361" t="s">
        <v>924</v>
      </c>
      <c r="V506" s="344" t="s">
        <v>3361</v>
      </c>
      <c r="W506" s="433" t="s">
        <v>215</v>
      </c>
      <c r="X506" s="433" t="s">
        <v>608</v>
      </c>
      <c r="Y506" s="361">
        <v>2018</v>
      </c>
      <c r="Z506" s="361" t="s">
        <v>1848</v>
      </c>
      <c r="AA506" s="344" t="s">
        <v>3294</v>
      </c>
      <c r="AB506" s="361" t="str">
        <f t="shared" si="47"/>
        <v/>
      </c>
      <c r="AD506" s="433" t="s">
        <v>243</v>
      </c>
      <c r="AE506" s="433" t="s">
        <v>719</v>
      </c>
      <c r="AF506" s="433" t="s">
        <v>53</v>
      </c>
      <c r="AG506" s="361" t="s">
        <v>62</v>
      </c>
      <c r="AH506" s="361" t="s">
        <v>49</v>
      </c>
      <c r="AI506" s="361" t="s">
        <v>49</v>
      </c>
      <c r="AJ506" s="361" t="s">
        <v>49</v>
      </c>
      <c r="AK506" s="361" t="s">
        <v>117</v>
      </c>
      <c r="AL506" s="361" t="s">
        <v>117</v>
      </c>
      <c r="AM506" s="361" t="s">
        <v>117</v>
      </c>
      <c r="AN506" s="361" t="s">
        <v>117</v>
      </c>
      <c r="AO506" s="361" t="s">
        <v>117</v>
      </c>
      <c r="AP506" s="361" t="s">
        <v>117</v>
      </c>
      <c r="AQ506" s="361" t="s">
        <v>117</v>
      </c>
      <c r="AR506" s="361" t="s">
        <v>117</v>
      </c>
      <c r="AS506" s="361" t="s">
        <v>117</v>
      </c>
      <c r="AT506" s="361" t="s">
        <v>117</v>
      </c>
      <c r="AU506" s="361" t="s">
        <v>117</v>
      </c>
      <c r="AV506" s="361" t="s">
        <v>117</v>
      </c>
      <c r="AW506" s="361" t="s">
        <v>71</v>
      </c>
      <c r="AX506" s="361" t="str">
        <f t="shared" si="48"/>
        <v xml:space="preserve">SEX, AGE, RESIDENCE, WEALTH,   </v>
      </c>
      <c r="AZ506" s="344" t="e">
        <f>INDEX('Standard Outcome Indicators'!$C$2:$C$900,MATCH(AY506,'Standard Outcome Indicators'!$B$2:$B$708,0))</f>
        <v>#N/A</v>
      </c>
      <c r="BA506" s="344" t="e">
        <f>INDEX('Standard Outcome Indicators'!$F$2:$F$900,MATCH(AY506,'Standard Outcome Indicators'!$B$2:$B$708,0))</f>
        <v>#N/A</v>
      </c>
      <c r="BB506" s="344" t="e">
        <f>INDEX('Standard Outcome Indicators'!$H$2:$H$900,MATCH(AY506,'Standard Outcome Indicators'!$B$2:$B$708,0))</f>
        <v>#N/A</v>
      </c>
      <c r="BC506" s="344" t="e">
        <f>INDEX('Standard Outcome Indicators'!$Q$2:$Q$900,MATCH(AY506,'Standard Outcome Indicators'!$B$2:$B$708,0))</f>
        <v>#N/A</v>
      </c>
      <c r="BD506" s="344" t="e">
        <f>INDEX('Standard Outcome Indicators'!$R$2:$R$900,MATCH(AY506,'Standard Outcome Indicators'!$B$2:$B$708,0))</f>
        <v>#N/A</v>
      </c>
      <c r="BE506" s="344" t="e">
        <f>INDEX('Standard Outcome Indicators'!$S$2:$S$900,MATCH(AY506,'Standard Outcome Indicators'!$B$2:$B$708,0))</f>
        <v>#N/A</v>
      </c>
      <c r="BF506" s="344" t="e">
        <f>INDEX('Standard Outcome Indicators'!$T$2:$T$900,MATCH(AY506,'Standard Outcome Indicators'!$B$2:$B$708,0))</f>
        <v>#N/A</v>
      </c>
      <c r="BG506" s="344" t="e">
        <f>INDEX('Standard Outcome Indicators'!$U$2:$U$900,MATCH(AY506,'Standard Outcome Indicators'!$B$2:$B$708,0))</f>
        <v>#N/A</v>
      </c>
    </row>
    <row r="507" spans="1:59" ht="30.75">
      <c r="A507" s="392" t="s">
        <v>2587</v>
      </c>
      <c r="B507" s="395" t="s">
        <v>2914</v>
      </c>
      <c r="C507" s="344" t="s">
        <v>955</v>
      </c>
      <c r="D507" s="438" t="s">
        <v>3362</v>
      </c>
      <c r="E507" s="345" t="s">
        <v>3362</v>
      </c>
      <c r="F507" s="433" t="s">
        <v>59</v>
      </c>
      <c r="G507" s="433"/>
      <c r="H507" s="433"/>
      <c r="I507" s="433" t="s">
        <v>62</v>
      </c>
      <c r="J507" s="433" t="s">
        <v>49</v>
      </c>
      <c r="K507" s="433" t="s">
        <v>62</v>
      </c>
      <c r="L507" s="433" t="s">
        <v>49</v>
      </c>
      <c r="M507" s="433" t="s">
        <v>49</v>
      </c>
      <c r="N507" s="433" t="s">
        <v>49</v>
      </c>
      <c r="O507" s="345"/>
      <c r="P507" s="345" t="str">
        <f t="shared" si="46"/>
        <v>Percentage of 15-year-olds achieving proficiency levels 2-6 in mathematics, reading and science</v>
      </c>
      <c r="Q507" s="345" t="s">
        <v>3338</v>
      </c>
      <c r="R507" s="345"/>
      <c r="S507" s="433">
        <f t="shared" si="44"/>
        <v>2</v>
      </c>
      <c r="T507" s="361" t="s">
        <v>90</v>
      </c>
      <c r="U507" s="361" t="s">
        <v>924</v>
      </c>
      <c r="V507" s="344" t="s">
        <v>3363</v>
      </c>
      <c r="W507" s="433" t="s">
        <v>215</v>
      </c>
      <c r="X507" s="433" t="s">
        <v>608</v>
      </c>
      <c r="Y507" s="361">
        <v>2018</v>
      </c>
      <c r="Z507" s="361" t="s">
        <v>1848</v>
      </c>
      <c r="AA507" s="344" t="s">
        <v>3294</v>
      </c>
      <c r="AB507" s="361" t="str">
        <f t="shared" si="47"/>
        <v/>
      </c>
      <c r="AD507" s="433" t="s">
        <v>243</v>
      </c>
      <c r="AE507" s="433" t="s">
        <v>719</v>
      </c>
      <c r="AF507" s="433" t="s">
        <v>53</v>
      </c>
      <c r="AG507" s="361" t="s">
        <v>62</v>
      </c>
      <c r="AH507" s="361" t="s">
        <v>49</v>
      </c>
      <c r="AI507" s="361" t="s">
        <v>49</v>
      </c>
      <c r="AJ507" s="361" t="s">
        <v>49</v>
      </c>
      <c r="AK507" s="361" t="s">
        <v>117</v>
      </c>
      <c r="AL507" s="361" t="s">
        <v>117</v>
      </c>
      <c r="AM507" s="361" t="s">
        <v>117</v>
      </c>
      <c r="AN507" s="361" t="s">
        <v>117</v>
      </c>
      <c r="AO507" s="361" t="s">
        <v>117</v>
      </c>
      <c r="AP507" s="361" t="s">
        <v>117</v>
      </c>
      <c r="AQ507" s="361" t="s">
        <v>117</v>
      </c>
      <c r="AR507" s="361" t="s">
        <v>117</v>
      </c>
      <c r="AS507" s="361" t="s">
        <v>117</v>
      </c>
      <c r="AT507" s="361" t="s">
        <v>117</v>
      </c>
      <c r="AU507" s="361" t="s">
        <v>117</v>
      </c>
      <c r="AV507" s="361" t="s">
        <v>117</v>
      </c>
      <c r="AW507" s="361" t="s">
        <v>71</v>
      </c>
      <c r="AX507" s="361" t="str">
        <f t="shared" si="48"/>
        <v xml:space="preserve">SEX, AGE, RESIDENCE, WEALTH,   </v>
      </c>
      <c r="AZ507" s="344" t="e">
        <f>INDEX('Standard Outcome Indicators'!$C$2:$C$900,MATCH(AY507,'Standard Outcome Indicators'!$B$2:$B$708,0))</f>
        <v>#N/A</v>
      </c>
      <c r="BA507" s="344" t="e">
        <f>INDEX('Standard Outcome Indicators'!$F$2:$F$900,MATCH(AY507,'Standard Outcome Indicators'!$B$2:$B$708,0))</f>
        <v>#N/A</v>
      </c>
      <c r="BB507" s="344" t="e">
        <f>INDEX('Standard Outcome Indicators'!$H$2:$H$900,MATCH(AY507,'Standard Outcome Indicators'!$B$2:$B$708,0))</f>
        <v>#N/A</v>
      </c>
      <c r="BC507" s="344" t="e">
        <f>INDEX('Standard Outcome Indicators'!$Q$2:$Q$900,MATCH(AY507,'Standard Outcome Indicators'!$B$2:$B$708,0))</f>
        <v>#N/A</v>
      </c>
      <c r="BD507" s="344" t="e">
        <f>INDEX('Standard Outcome Indicators'!$R$2:$R$900,MATCH(AY507,'Standard Outcome Indicators'!$B$2:$B$708,0))</f>
        <v>#N/A</v>
      </c>
      <c r="BE507" s="344" t="e">
        <f>INDEX('Standard Outcome Indicators'!$S$2:$S$900,MATCH(AY507,'Standard Outcome Indicators'!$B$2:$B$708,0))</f>
        <v>#N/A</v>
      </c>
      <c r="BF507" s="344" t="e">
        <f>INDEX('Standard Outcome Indicators'!$T$2:$T$900,MATCH(AY507,'Standard Outcome Indicators'!$B$2:$B$708,0))</f>
        <v>#N/A</v>
      </c>
      <c r="BG507" s="344" t="e">
        <f>INDEX('Standard Outcome Indicators'!$U$2:$U$900,MATCH(AY507,'Standard Outcome Indicators'!$B$2:$B$708,0))</f>
        <v>#N/A</v>
      </c>
    </row>
    <row r="508" spans="1:59" ht="30.75">
      <c r="A508" s="392" t="s">
        <v>2587</v>
      </c>
      <c r="B508" s="395" t="s">
        <v>2914</v>
      </c>
      <c r="C508" s="344" t="s">
        <v>957</v>
      </c>
      <c r="D508" s="438" t="s">
        <v>3364</v>
      </c>
      <c r="E508" s="345" t="s">
        <v>3364</v>
      </c>
      <c r="F508" s="433" t="s">
        <v>59</v>
      </c>
      <c r="G508" s="433"/>
      <c r="H508" s="433"/>
      <c r="I508" s="433" t="s">
        <v>62</v>
      </c>
      <c r="J508" s="433" t="s">
        <v>49</v>
      </c>
      <c r="K508" s="433" t="s">
        <v>62</v>
      </c>
      <c r="L508" s="433" t="s">
        <v>49</v>
      </c>
      <c r="M508" s="433" t="s">
        <v>49</v>
      </c>
      <c r="N508" s="433" t="s">
        <v>49</v>
      </c>
      <c r="O508" s="345"/>
      <c r="P508" s="345" t="str">
        <f t="shared" si="46"/>
        <v>Percentage of 15-year-olds achieving proficiency levels 2-6 in mathematics, reading and science</v>
      </c>
      <c r="Q508" s="345" t="s">
        <v>3338</v>
      </c>
      <c r="R508" s="345"/>
      <c r="S508" s="433">
        <f t="shared" si="44"/>
        <v>2</v>
      </c>
      <c r="T508" s="361" t="s">
        <v>90</v>
      </c>
      <c r="U508" s="361" t="s">
        <v>924</v>
      </c>
      <c r="V508" s="344" t="s">
        <v>3365</v>
      </c>
      <c r="W508" s="433" t="s">
        <v>215</v>
      </c>
      <c r="X508" s="433" t="s">
        <v>608</v>
      </c>
      <c r="Y508" s="361">
        <v>2018</v>
      </c>
      <c r="Z508" s="361" t="s">
        <v>1848</v>
      </c>
      <c r="AA508" s="344" t="s">
        <v>3294</v>
      </c>
      <c r="AB508" s="361" t="str">
        <f t="shared" si="47"/>
        <v/>
      </c>
      <c r="AD508" s="433" t="s">
        <v>243</v>
      </c>
      <c r="AE508" s="433" t="s">
        <v>719</v>
      </c>
      <c r="AF508" s="433" t="s">
        <v>53</v>
      </c>
      <c r="AG508" s="361" t="s">
        <v>62</v>
      </c>
      <c r="AH508" s="361" t="s">
        <v>49</v>
      </c>
      <c r="AI508" s="361" t="s">
        <v>49</v>
      </c>
      <c r="AJ508" s="361" t="s">
        <v>49</v>
      </c>
      <c r="AK508" s="361" t="s">
        <v>117</v>
      </c>
      <c r="AL508" s="361" t="s">
        <v>117</v>
      </c>
      <c r="AM508" s="361" t="s">
        <v>117</v>
      </c>
      <c r="AN508" s="361" t="s">
        <v>117</v>
      </c>
      <c r="AO508" s="361" t="s">
        <v>117</v>
      </c>
      <c r="AP508" s="361" t="s">
        <v>117</v>
      </c>
      <c r="AQ508" s="361" t="s">
        <v>117</v>
      </c>
      <c r="AR508" s="361" t="s">
        <v>117</v>
      </c>
      <c r="AS508" s="361" t="s">
        <v>117</v>
      </c>
      <c r="AT508" s="361" t="s">
        <v>117</v>
      </c>
      <c r="AU508" s="361" t="s">
        <v>117</v>
      </c>
      <c r="AV508" s="361" t="s">
        <v>117</v>
      </c>
      <c r="AW508" s="361" t="s">
        <v>71</v>
      </c>
      <c r="AX508" s="361" t="str">
        <f t="shared" si="48"/>
        <v xml:space="preserve">SEX, AGE, RESIDENCE, WEALTH,   </v>
      </c>
      <c r="AZ508" s="344" t="e">
        <f>INDEX('Standard Outcome Indicators'!$C$2:$C$900,MATCH(AY508,'Standard Outcome Indicators'!$B$2:$B$708,0))</f>
        <v>#N/A</v>
      </c>
      <c r="BA508" s="344" t="e">
        <f>INDEX('Standard Outcome Indicators'!$F$2:$F$900,MATCH(AY508,'Standard Outcome Indicators'!$B$2:$B$708,0))</f>
        <v>#N/A</v>
      </c>
      <c r="BB508" s="344" t="e">
        <f>INDEX('Standard Outcome Indicators'!$H$2:$H$900,MATCH(AY508,'Standard Outcome Indicators'!$B$2:$B$708,0))</f>
        <v>#N/A</v>
      </c>
      <c r="BC508" s="344" t="e">
        <f>INDEX('Standard Outcome Indicators'!$Q$2:$Q$900,MATCH(AY508,'Standard Outcome Indicators'!$B$2:$B$708,0))</f>
        <v>#N/A</v>
      </c>
      <c r="BD508" s="344" t="e">
        <f>INDEX('Standard Outcome Indicators'!$R$2:$R$900,MATCH(AY508,'Standard Outcome Indicators'!$B$2:$B$708,0))</f>
        <v>#N/A</v>
      </c>
      <c r="BE508" s="344" t="e">
        <f>INDEX('Standard Outcome Indicators'!$S$2:$S$900,MATCH(AY508,'Standard Outcome Indicators'!$B$2:$B$708,0))</f>
        <v>#N/A</v>
      </c>
      <c r="BF508" s="344" t="e">
        <f>INDEX('Standard Outcome Indicators'!$T$2:$T$900,MATCH(AY508,'Standard Outcome Indicators'!$B$2:$B$708,0))</f>
        <v>#N/A</v>
      </c>
      <c r="BG508" s="344" t="e">
        <f>INDEX('Standard Outcome Indicators'!$U$2:$U$900,MATCH(AY508,'Standard Outcome Indicators'!$B$2:$B$708,0))</f>
        <v>#N/A</v>
      </c>
    </row>
    <row r="509" spans="1:59" ht="30.75">
      <c r="A509" s="392" t="s">
        <v>2587</v>
      </c>
      <c r="B509" s="395" t="s">
        <v>2914</v>
      </c>
      <c r="C509" s="344" t="s">
        <v>959</v>
      </c>
      <c r="D509" s="438" t="s">
        <v>3366</v>
      </c>
      <c r="E509" s="345" t="s">
        <v>3366</v>
      </c>
      <c r="F509" s="433" t="s">
        <v>59</v>
      </c>
      <c r="G509" s="433"/>
      <c r="H509" s="433"/>
      <c r="I509" s="433" t="s">
        <v>62</v>
      </c>
      <c r="J509" s="433" t="s">
        <v>49</v>
      </c>
      <c r="K509" s="433" t="s">
        <v>62</v>
      </c>
      <c r="L509" s="433" t="s">
        <v>49</v>
      </c>
      <c r="M509" s="433" t="s">
        <v>49</v>
      </c>
      <c r="N509" s="433" t="s">
        <v>49</v>
      </c>
      <c r="O509" s="345"/>
      <c r="P509" s="345" t="str">
        <f t="shared" si="46"/>
        <v>Percentage of 15-year-olds achieving proficiency levels 2-6 in mathematics, reading and science</v>
      </c>
      <c r="Q509" s="345" t="s">
        <v>3338</v>
      </c>
      <c r="R509" s="345"/>
      <c r="S509" s="433">
        <f t="shared" si="44"/>
        <v>2</v>
      </c>
      <c r="T509" s="361" t="s">
        <v>90</v>
      </c>
      <c r="U509" s="361" t="s">
        <v>924</v>
      </c>
      <c r="V509" s="344" t="s">
        <v>3367</v>
      </c>
      <c r="W509" s="433" t="s">
        <v>215</v>
      </c>
      <c r="X509" s="433" t="s">
        <v>608</v>
      </c>
      <c r="Y509" s="361">
        <v>2018</v>
      </c>
      <c r="Z509" s="361" t="s">
        <v>1848</v>
      </c>
      <c r="AA509" s="344" t="s">
        <v>3294</v>
      </c>
      <c r="AB509" s="361" t="str">
        <f t="shared" si="47"/>
        <v/>
      </c>
      <c r="AD509" s="433" t="s">
        <v>243</v>
      </c>
      <c r="AE509" s="433" t="s">
        <v>719</v>
      </c>
      <c r="AF509" s="433" t="s">
        <v>53</v>
      </c>
      <c r="AG509" s="361" t="s">
        <v>62</v>
      </c>
      <c r="AH509" s="361" t="s">
        <v>49</v>
      </c>
      <c r="AI509" s="361" t="s">
        <v>49</v>
      </c>
      <c r="AJ509" s="361" t="s">
        <v>49</v>
      </c>
      <c r="AK509" s="361" t="s">
        <v>117</v>
      </c>
      <c r="AL509" s="361" t="s">
        <v>117</v>
      </c>
      <c r="AM509" s="361" t="s">
        <v>117</v>
      </c>
      <c r="AN509" s="361" t="s">
        <v>117</v>
      </c>
      <c r="AO509" s="361" t="s">
        <v>117</v>
      </c>
      <c r="AP509" s="361" t="s">
        <v>117</v>
      </c>
      <c r="AQ509" s="361" t="s">
        <v>117</v>
      </c>
      <c r="AR509" s="361" t="s">
        <v>117</v>
      </c>
      <c r="AS509" s="361" t="s">
        <v>117</v>
      </c>
      <c r="AT509" s="361" t="s">
        <v>117</v>
      </c>
      <c r="AU509" s="361" t="s">
        <v>117</v>
      </c>
      <c r="AV509" s="361" t="s">
        <v>117</v>
      </c>
      <c r="AW509" s="361" t="s">
        <v>71</v>
      </c>
      <c r="AX509" s="361" t="str">
        <f t="shared" si="48"/>
        <v xml:space="preserve">SEX, AGE, RESIDENCE, WEALTH,   </v>
      </c>
      <c r="AZ509" s="344" t="e">
        <f>INDEX('Standard Outcome Indicators'!$C$2:$C$900,MATCH(AY509,'Standard Outcome Indicators'!$B$2:$B$708,0))</f>
        <v>#N/A</v>
      </c>
      <c r="BA509" s="344" t="e">
        <f>INDEX('Standard Outcome Indicators'!$F$2:$F$900,MATCH(AY509,'Standard Outcome Indicators'!$B$2:$B$708,0))</f>
        <v>#N/A</v>
      </c>
      <c r="BB509" s="344" t="e">
        <f>INDEX('Standard Outcome Indicators'!$H$2:$H$900,MATCH(AY509,'Standard Outcome Indicators'!$B$2:$B$708,0))</f>
        <v>#N/A</v>
      </c>
      <c r="BC509" s="344" t="e">
        <f>INDEX('Standard Outcome Indicators'!$Q$2:$Q$900,MATCH(AY509,'Standard Outcome Indicators'!$B$2:$B$708,0))</f>
        <v>#N/A</v>
      </c>
      <c r="BD509" s="344" t="e">
        <f>INDEX('Standard Outcome Indicators'!$R$2:$R$900,MATCH(AY509,'Standard Outcome Indicators'!$B$2:$B$708,0))</f>
        <v>#N/A</v>
      </c>
      <c r="BE509" s="344" t="e">
        <f>INDEX('Standard Outcome Indicators'!$S$2:$S$900,MATCH(AY509,'Standard Outcome Indicators'!$B$2:$B$708,0))</f>
        <v>#N/A</v>
      </c>
      <c r="BF509" s="344" t="e">
        <f>INDEX('Standard Outcome Indicators'!$T$2:$T$900,MATCH(AY509,'Standard Outcome Indicators'!$B$2:$B$708,0))</f>
        <v>#N/A</v>
      </c>
      <c r="BG509" s="344" t="e">
        <f>INDEX('Standard Outcome Indicators'!$U$2:$U$900,MATCH(AY509,'Standard Outcome Indicators'!$B$2:$B$708,0))</f>
        <v>#N/A</v>
      </c>
    </row>
    <row r="510" spans="1:59" ht="60.75">
      <c r="A510" s="392" t="s">
        <v>2587</v>
      </c>
      <c r="B510" s="395" t="s">
        <v>2914</v>
      </c>
      <c r="C510" s="344" t="s">
        <v>961</v>
      </c>
      <c r="D510" s="438" t="s">
        <v>3368</v>
      </c>
      <c r="E510" s="345" t="s">
        <v>3369</v>
      </c>
      <c r="F510" s="433" t="s">
        <v>59</v>
      </c>
      <c r="G510" s="433"/>
      <c r="H510" s="433"/>
      <c r="I510" s="433" t="s">
        <v>49</v>
      </c>
      <c r="J510" s="433" t="s">
        <v>49</v>
      </c>
      <c r="K510" s="433" t="s">
        <v>49</v>
      </c>
      <c r="L510" s="433" t="s">
        <v>49</v>
      </c>
      <c r="M510" s="433" t="s">
        <v>49</v>
      </c>
      <c r="N510" s="433" t="s">
        <v>49</v>
      </c>
      <c r="O510" s="345"/>
      <c r="P510" s="345" t="str">
        <f t="shared" si="46"/>
        <v>Adult literacy rate</v>
      </c>
      <c r="R510" s="345"/>
      <c r="S510" s="433">
        <f t="shared" si="44"/>
        <v>1</v>
      </c>
      <c r="T510" s="361" t="s">
        <v>2001</v>
      </c>
      <c r="U510" s="361" t="s">
        <v>963</v>
      </c>
      <c r="V510" s="344" t="s">
        <v>2002</v>
      </c>
      <c r="W510" s="433" t="s">
        <v>962</v>
      </c>
      <c r="X510" s="433" t="s">
        <v>342</v>
      </c>
      <c r="Y510" s="361">
        <v>2021</v>
      </c>
      <c r="Z510" s="361">
        <v>60</v>
      </c>
      <c r="AA510" s="344" t="s">
        <v>3370</v>
      </c>
      <c r="AB510" s="361" t="str">
        <f t="shared" si="47"/>
        <v/>
      </c>
      <c r="AD510" s="433" t="s">
        <v>53</v>
      </c>
      <c r="AE510" s="433" t="s">
        <v>801</v>
      </c>
      <c r="AF510" s="433" t="s">
        <v>53</v>
      </c>
      <c r="AG510" s="361" t="s">
        <v>62</v>
      </c>
      <c r="AH510" s="361" t="s">
        <v>49</v>
      </c>
      <c r="AI510" s="361" t="s">
        <v>62</v>
      </c>
      <c r="AJ510" s="361" t="s">
        <v>49</v>
      </c>
      <c r="AK510" s="361" t="s">
        <v>117</v>
      </c>
      <c r="AL510" s="361" t="s">
        <v>117</v>
      </c>
      <c r="AM510" s="361" t="s">
        <v>117</v>
      </c>
      <c r="AN510" s="361" t="s">
        <v>117</v>
      </c>
      <c r="AO510" s="361" t="s">
        <v>117</v>
      </c>
      <c r="AP510" s="361" t="s">
        <v>117</v>
      </c>
      <c r="AQ510" s="361" t="s">
        <v>117</v>
      </c>
      <c r="AR510" s="361" t="s">
        <v>117</v>
      </c>
      <c r="AS510" s="361" t="s">
        <v>117</v>
      </c>
      <c r="AT510" s="361" t="s">
        <v>117</v>
      </c>
      <c r="AU510" s="361" t="s">
        <v>117</v>
      </c>
      <c r="AV510" s="361" t="s">
        <v>117</v>
      </c>
      <c r="AW510" s="361" t="s">
        <v>71</v>
      </c>
      <c r="AX510" s="361" t="str">
        <f t="shared" si="48"/>
        <v xml:space="preserve">SEX, AGE, RESIDENCE, WEALTH,   </v>
      </c>
      <c r="AZ510" s="344" t="e">
        <f>INDEX('Standard Outcome Indicators'!$C$2:$C$900,MATCH(AY510,'Standard Outcome Indicators'!$B$2:$B$708,0))</f>
        <v>#N/A</v>
      </c>
      <c r="BA510" s="344" t="e">
        <f>INDEX('Standard Outcome Indicators'!$F$2:$F$900,MATCH(AY510,'Standard Outcome Indicators'!$B$2:$B$708,0))</f>
        <v>#N/A</v>
      </c>
      <c r="BB510" s="344" t="e">
        <f>INDEX('Standard Outcome Indicators'!$H$2:$H$900,MATCH(AY510,'Standard Outcome Indicators'!$B$2:$B$708,0))</f>
        <v>#N/A</v>
      </c>
      <c r="BC510" s="344" t="e">
        <f>INDEX('Standard Outcome Indicators'!$Q$2:$Q$900,MATCH(AY510,'Standard Outcome Indicators'!$B$2:$B$708,0))</f>
        <v>#N/A</v>
      </c>
      <c r="BD510" s="344" t="e">
        <f>INDEX('Standard Outcome Indicators'!$R$2:$R$900,MATCH(AY510,'Standard Outcome Indicators'!$B$2:$B$708,0))</f>
        <v>#N/A</v>
      </c>
      <c r="BE510" s="344" t="e">
        <f>INDEX('Standard Outcome Indicators'!$S$2:$S$900,MATCH(AY510,'Standard Outcome Indicators'!$B$2:$B$708,0))</f>
        <v>#N/A</v>
      </c>
      <c r="BF510" s="344" t="e">
        <f>INDEX('Standard Outcome Indicators'!$T$2:$T$900,MATCH(AY510,'Standard Outcome Indicators'!$B$2:$B$708,0))</f>
        <v>#N/A</v>
      </c>
      <c r="BG510" s="344" t="e">
        <f>INDEX('Standard Outcome Indicators'!$U$2:$U$900,MATCH(AY510,'Standard Outcome Indicators'!$B$2:$B$708,0))</f>
        <v>#N/A</v>
      </c>
    </row>
    <row r="511" spans="1:59" ht="76.5">
      <c r="A511" s="392" t="s">
        <v>2587</v>
      </c>
      <c r="B511" s="395" t="s">
        <v>2914</v>
      </c>
      <c r="C511" s="344" t="s">
        <v>3371</v>
      </c>
      <c r="D511" s="438" t="s">
        <v>3372</v>
      </c>
      <c r="E511" s="345" t="s">
        <v>3372</v>
      </c>
      <c r="F511" s="433"/>
      <c r="G511" s="433"/>
      <c r="H511" s="433"/>
      <c r="I511" s="478" t="e">
        <v>#N/A</v>
      </c>
      <c r="J511" s="478" t="e">
        <v>#N/A</v>
      </c>
      <c r="K511" s="478" t="e">
        <v>#N/A</v>
      </c>
      <c r="L511" s="478" t="e">
        <v>#N/A</v>
      </c>
      <c r="M511" s="478" t="e">
        <v>#N/A</v>
      </c>
      <c r="N511" s="478"/>
      <c r="O511" s="345"/>
      <c r="P511" s="345" t="str">
        <f t="shared" ref="P511:P546" si="49">IF(F511="Yes", IF(Q511="", D511, Q511), "")</f>
        <v/>
      </c>
      <c r="R511" s="345"/>
      <c r="S511" s="433" t="str">
        <f t="shared" si="44"/>
        <v/>
      </c>
      <c r="T511" s="361" t="s">
        <v>245</v>
      </c>
      <c r="U511" s="361" t="s">
        <v>63</v>
      </c>
      <c r="V511" s="344" t="s">
        <v>2589</v>
      </c>
      <c r="W511" s="433" t="s">
        <v>63</v>
      </c>
      <c r="X511" s="433" t="s">
        <v>63</v>
      </c>
      <c r="Y511" s="361">
        <v>2016</v>
      </c>
      <c r="Z511" s="361" t="s">
        <v>2384</v>
      </c>
      <c r="AA511" s="345" t="s">
        <v>3373</v>
      </c>
      <c r="AB511" s="361" t="str">
        <f t="shared" si="47"/>
        <v>4.1.1</v>
      </c>
      <c r="AC511" s="433" t="s">
        <v>63</v>
      </c>
      <c r="AD511" s="433" t="s">
        <v>63</v>
      </c>
      <c r="AE511" s="433" t="s">
        <v>63</v>
      </c>
      <c r="AF511" s="433" t="s">
        <v>63</v>
      </c>
      <c r="AG511" s="361" t="s">
        <v>62</v>
      </c>
      <c r="AH511" s="361" t="s">
        <v>49</v>
      </c>
      <c r="AI511" s="361" t="s">
        <v>62</v>
      </c>
      <c r="AJ511" s="361" t="s">
        <v>49</v>
      </c>
      <c r="AK511" s="361" t="s">
        <v>63</v>
      </c>
      <c r="AL511" s="361" t="s">
        <v>63</v>
      </c>
      <c r="AM511" s="361" t="s">
        <v>63</v>
      </c>
      <c r="AN511" s="361" t="s">
        <v>63</v>
      </c>
      <c r="AO511" s="361" t="s">
        <v>63</v>
      </c>
      <c r="AP511" s="361" t="s">
        <v>63</v>
      </c>
      <c r="AQ511" s="361" t="s">
        <v>63</v>
      </c>
      <c r="AR511" s="361" t="s">
        <v>63</v>
      </c>
      <c r="AS511" s="361" t="s">
        <v>63</v>
      </c>
      <c r="AT511" s="361" t="s">
        <v>63</v>
      </c>
      <c r="AU511" s="361" t="s">
        <v>63</v>
      </c>
      <c r="AV511" s="361" t="s">
        <v>63</v>
      </c>
      <c r="AW511" s="361" t="s">
        <v>63</v>
      </c>
      <c r="AX511" s="361" t="str">
        <f t="shared" si="48"/>
        <v xml:space="preserve">SEX, AGE, RESIDENCE, WEALTH, </v>
      </c>
      <c r="AY511" s="344" t="s">
        <v>3374</v>
      </c>
      <c r="AZ511" s="344" t="str">
        <f>INDEX('Standard Outcome Indicators'!$C$2:$C$900,MATCH(AY511,'Standard Outcome Indicators'!$B$2:$B$708,0))</f>
        <v>Children/young people at the end of primary level of education achieving at least a minimum proficiency level in core subjects (22-02-L2-03)</v>
      </c>
      <c r="BA511" s="344" t="str">
        <f>INDEX('Standard Outcome Indicators'!$F$2:$F$900,MATCH(AY511,'Standard Outcome Indicators'!$B$2:$B$708,0))</f>
        <v>Learn</v>
      </c>
      <c r="BB511" s="344" t="str">
        <f>INDEX('Standard Outcome Indicators'!$H$2:$H$900,MATCH(AY511,'Standard Outcome Indicators'!$B$2:$B$708,0))</f>
        <v>Access to quality learning opportunities</v>
      </c>
      <c r="BC511" s="344" t="str">
        <f>INDEX('Standard Outcome Indicators'!$Q$2:$Q$900,MATCH(AY511,'Standard Outcome Indicators'!$B$2:$B$708,0))</f>
        <v>Marginal</v>
      </c>
      <c r="BD511" s="344" t="str">
        <f>INDEX('Standard Outcome Indicators'!$R$2:$R$900,MATCH(AY511,'Standard Outcome Indicators'!$B$2:$B$708,0))</f>
        <v>Education</v>
      </c>
      <c r="BE511" s="344" t="str">
        <f>INDEX('Standard Outcome Indicators'!$S$2:$S$900,MATCH(AY511,'Standard Outcome Indicators'!$B$2:$B$708,0))</f>
        <v>Eri Dwivedi</v>
      </c>
      <c r="BF511" s="344" t="str">
        <f>INDEX('Standard Outcome Indicators'!$T$2:$T$900,MATCH(AY511,'Standard Outcome Indicators'!$B$2:$B$708,0))</f>
        <v> </v>
      </c>
      <c r="BG511" s="344" t="str">
        <f>INDEX('Standard Outcome Indicators'!$U$2:$U$900,MATCH(AY511,'Standard Outcome Indicators'!$B$2:$B$708,0))</f>
        <v>2.3.6.2: Equitable access to learning</v>
      </c>
    </row>
    <row r="512" spans="1:59" ht="106.5">
      <c r="A512" s="392" t="s">
        <v>2587</v>
      </c>
      <c r="B512" s="395" t="s">
        <v>2914</v>
      </c>
      <c r="C512" s="344" t="s">
        <v>3375</v>
      </c>
      <c r="D512" s="438" t="s">
        <v>3376</v>
      </c>
      <c r="E512" s="345" t="s">
        <v>3376</v>
      </c>
      <c r="F512" s="433"/>
      <c r="G512" s="433"/>
      <c r="H512" s="433"/>
      <c r="I512" s="478" t="e">
        <v>#N/A</v>
      </c>
      <c r="J512" s="478" t="e">
        <v>#N/A</v>
      </c>
      <c r="K512" s="478" t="e">
        <v>#N/A</v>
      </c>
      <c r="L512" s="478" t="e">
        <v>#N/A</v>
      </c>
      <c r="M512" s="478" t="e">
        <v>#N/A</v>
      </c>
      <c r="N512" s="478"/>
      <c r="O512" s="345"/>
      <c r="P512" s="345" t="str">
        <f t="shared" si="49"/>
        <v/>
      </c>
      <c r="R512" s="345"/>
      <c r="S512" s="433" t="str">
        <f t="shared" si="44"/>
        <v/>
      </c>
      <c r="T512" s="361" t="s">
        <v>245</v>
      </c>
      <c r="U512" s="361" t="s">
        <v>63</v>
      </c>
      <c r="V512" s="344" t="s">
        <v>2589</v>
      </c>
      <c r="W512" s="433" t="s">
        <v>63</v>
      </c>
      <c r="X512" s="433" t="s">
        <v>63</v>
      </c>
      <c r="Y512" s="361">
        <v>2015</v>
      </c>
      <c r="Z512" s="361" t="s">
        <v>1982</v>
      </c>
      <c r="AA512" s="345" t="s">
        <v>3377</v>
      </c>
      <c r="AB512" s="361" t="str">
        <f t="shared" si="47"/>
        <v>4.1.1</v>
      </c>
      <c r="AC512" s="433" t="s">
        <v>63</v>
      </c>
      <c r="AD512" s="433" t="s">
        <v>63</v>
      </c>
      <c r="AE512" s="433" t="s">
        <v>63</v>
      </c>
      <c r="AF512" s="433" t="s">
        <v>63</v>
      </c>
      <c r="AG512" s="361" t="s">
        <v>62</v>
      </c>
      <c r="AH512" s="361" t="s">
        <v>49</v>
      </c>
      <c r="AI512" s="361" t="s">
        <v>62</v>
      </c>
      <c r="AJ512" s="361" t="s">
        <v>49</v>
      </c>
      <c r="AK512" s="361" t="s">
        <v>63</v>
      </c>
      <c r="AL512" s="361" t="s">
        <v>63</v>
      </c>
      <c r="AM512" s="361" t="s">
        <v>63</v>
      </c>
      <c r="AN512" s="361" t="s">
        <v>63</v>
      </c>
      <c r="AO512" s="361" t="s">
        <v>63</v>
      </c>
      <c r="AP512" s="361" t="s">
        <v>63</v>
      </c>
      <c r="AQ512" s="361" t="s">
        <v>63</v>
      </c>
      <c r="AR512" s="361" t="s">
        <v>63</v>
      </c>
      <c r="AS512" s="361" t="s">
        <v>63</v>
      </c>
      <c r="AT512" s="361" t="s">
        <v>63</v>
      </c>
      <c r="AU512" s="361" t="s">
        <v>63</v>
      </c>
      <c r="AV512" s="361" t="s">
        <v>63</v>
      </c>
      <c r="AW512" s="361" t="s">
        <v>63</v>
      </c>
      <c r="AX512" s="361" t="str">
        <f t="shared" si="48"/>
        <v xml:space="preserve">SEX, AGE, RESIDENCE, WEALTH, </v>
      </c>
      <c r="AY512" s="344" t="s">
        <v>3374</v>
      </c>
      <c r="AZ512" s="344" t="str">
        <f>INDEX('Standard Outcome Indicators'!$C$2:$C$900,MATCH(AY512,'Standard Outcome Indicators'!$B$2:$B$708,0))</f>
        <v>Children/young people at the end of primary level of education achieving at least a minimum proficiency level in core subjects (22-02-L2-03)</v>
      </c>
      <c r="BA512" s="344" t="str">
        <f>INDEX('Standard Outcome Indicators'!$F$2:$F$900,MATCH(AY512,'Standard Outcome Indicators'!$B$2:$B$708,0))</f>
        <v>Learn</v>
      </c>
      <c r="BB512" s="344" t="str">
        <f>INDEX('Standard Outcome Indicators'!$H$2:$H$900,MATCH(AY512,'Standard Outcome Indicators'!$B$2:$B$708,0))</f>
        <v>Access to quality learning opportunities</v>
      </c>
      <c r="BC512" s="344" t="str">
        <f>INDEX('Standard Outcome Indicators'!$Q$2:$Q$900,MATCH(AY512,'Standard Outcome Indicators'!$B$2:$B$708,0))</f>
        <v>Marginal</v>
      </c>
      <c r="BD512" s="344" t="str">
        <f>INDEX('Standard Outcome Indicators'!$R$2:$R$900,MATCH(AY512,'Standard Outcome Indicators'!$B$2:$B$708,0))</f>
        <v>Education</v>
      </c>
      <c r="BE512" s="344" t="str">
        <f>INDEX('Standard Outcome Indicators'!$S$2:$S$900,MATCH(AY512,'Standard Outcome Indicators'!$B$2:$B$708,0))</f>
        <v>Eri Dwivedi</v>
      </c>
      <c r="BF512" s="344" t="str">
        <f>INDEX('Standard Outcome Indicators'!$T$2:$T$900,MATCH(AY512,'Standard Outcome Indicators'!$B$2:$B$708,0))</f>
        <v> </v>
      </c>
      <c r="BG512" s="344" t="str">
        <f>INDEX('Standard Outcome Indicators'!$U$2:$U$900,MATCH(AY512,'Standard Outcome Indicators'!$B$2:$B$708,0))</f>
        <v>2.3.6.2: Equitable access to learning</v>
      </c>
    </row>
    <row r="513" spans="1:59" ht="198">
      <c r="A513" s="392" t="s">
        <v>2587</v>
      </c>
      <c r="B513" s="395" t="s">
        <v>2914</v>
      </c>
      <c r="C513" s="344" t="s">
        <v>3378</v>
      </c>
      <c r="D513" s="438" t="s">
        <v>3379</v>
      </c>
      <c r="E513" s="345" t="s">
        <v>3379</v>
      </c>
      <c r="F513" s="433"/>
      <c r="G513" s="433"/>
      <c r="H513" s="433"/>
      <c r="I513" s="478" t="e">
        <v>#N/A</v>
      </c>
      <c r="J513" s="478" t="e">
        <v>#N/A</v>
      </c>
      <c r="K513" s="478" t="e">
        <v>#N/A</v>
      </c>
      <c r="L513" s="478" t="e">
        <v>#N/A</v>
      </c>
      <c r="M513" s="478" t="e">
        <v>#N/A</v>
      </c>
      <c r="N513" s="478"/>
      <c r="O513" s="345"/>
      <c r="P513" s="345" t="str">
        <f t="shared" si="49"/>
        <v/>
      </c>
      <c r="R513" s="345"/>
      <c r="S513" s="433" t="str">
        <f t="shared" si="44"/>
        <v/>
      </c>
      <c r="T513" s="361" t="s">
        <v>90</v>
      </c>
      <c r="U513" s="361" t="s">
        <v>63</v>
      </c>
      <c r="V513" s="344" t="s">
        <v>3380</v>
      </c>
      <c r="W513" s="433" t="s">
        <v>63</v>
      </c>
      <c r="X513" s="433" t="s">
        <v>63</v>
      </c>
      <c r="Y513" s="361">
        <v>2019</v>
      </c>
      <c r="Z513" s="361" t="s">
        <v>2991</v>
      </c>
      <c r="AA513" s="345" t="s">
        <v>3381</v>
      </c>
      <c r="AB513" s="361" t="str">
        <f t="shared" si="47"/>
        <v/>
      </c>
      <c r="AC513" s="433" t="s">
        <v>63</v>
      </c>
      <c r="AD513" s="433" t="s">
        <v>63</v>
      </c>
      <c r="AE513" s="433" t="s">
        <v>63</v>
      </c>
      <c r="AF513" s="433" t="s">
        <v>63</v>
      </c>
      <c r="AG513" s="361" t="s">
        <v>62</v>
      </c>
      <c r="AH513" s="361" t="s">
        <v>49</v>
      </c>
      <c r="AI513" s="361" t="s">
        <v>49</v>
      </c>
      <c r="AJ513" s="361" t="s">
        <v>49</v>
      </c>
      <c r="AK513" s="361" t="s">
        <v>63</v>
      </c>
      <c r="AL513" s="361" t="s">
        <v>63</v>
      </c>
      <c r="AM513" s="361" t="s">
        <v>63</v>
      </c>
      <c r="AN513" s="361" t="s">
        <v>63</v>
      </c>
      <c r="AO513" s="361" t="s">
        <v>63</v>
      </c>
      <c r="AP513" s="361" t="s">
        <v>63</v>
      </c>
      <c r="AQ513" s="361" t="s">
        <v>63</v>
      </c>
      <c r="AR513" s="361" t="s">
        <v>63</v>
      </c>
      <c r="AS513" s="361" t="s">
        <v>63</v>
      </c>
      <c r="AT513" s="361" t="s">
        <v>63</v>
      </c>
      <c r="AU513" s="361" t="s">
        <v>63</v>
      </c>
      <c r="AV513" s="361" t="s">
        <v>63</v>
      </c>
      <c r="AW513" s="361" t="s">
        <v>63</v>
      </c>
      <c r="AX513" s="361" t="str">
        <f t="shared" si="48"/>
        <v xml:space="preserve">SEX, AGE, RESIDENCE, WEALTH, </v>
      </c>
      <c r="AZ513" s="344" t="e">
        <f>INDEX('Standard Outcome Indicators'!$C$2:$C$900,MATCH(AY513,'Standard Outcome Indicators'!$B$2:$B$708,0))</f>
        <v>#N/A</v>
      </c>
      <c r="BA513" s="344" t="e">
        <f>INDEX('Standard Outcome Indicators'!$F$2:$F$900,MATCH(AY513,'Standard Outcome Indicators'!$B$2:$B$708,0))</f>
        <v>#N/A</v>
      </c>
      <c r="BB513" s="344" t="e">
        <f>INDEX('Standard Outcome Indicators'!$H$2:$H$900,MATCH(AY513,'Standard Outcome Indicators'!$B$2:$B$708,0))</f>
        <v>#N/A</v>
      </c>
      <c r="BC513" s="344" t="e">
        <f>INDEX('Standard Outcome Indicators'!$Q$2:$Q$900,MATCH(AY513,'Standard Outcome Indicators'!$B$2:$B$708,0))</f>
        <v>#N/A</v>
      </c>
      <c r="BD513" s="344" t="e">
        <f>INDEX('Standard Outcome Indicators'!$R$2:$R$900,MATCH(AY513,'Standard Outcome Indicators'!$B$2:$B$708,0))</f>
        <v>#N/A</v>
      </c>
      <c r="BE513" s="344" t="e">
        <f>INDEX('Standard Outcome Indicators'!$S$2:$S$900,MATCH(AY513,'Standard Outcome Indicators'!$B$2:$B$708,0))</f>
        <v>#N/A</v>
      </c>
      <c r="BF513" s="344" t="e">
        <f>INDEX('Standard Outcome Indicators'!$T$2:$T$900,MATCH(AY513,'Standard Outcome Indicators'!$B$2:$B$708,0))</f>
        <v>#N/A</v>
      </c>
      <c r="BG513" s="344" t="e">
        <f>INDEX('Standard Outcome Indicators'!$U$2:$U$900,MATCH(AY513,'Standard Outcome Indicators'!$B$2:$B$708,0))</f>
        <v>#N/A</v>
      </c>
    </row>
    <row r="514" spans="1:59" ht="198">
      <c r="A514" s="392" t="s">
        <v>2587</v>
      </c>
      <c r="B514" s="395" t="s">
        <v>2914</v>
      </c>
      <c r="C514" s="344" t="s">
        <v>3382</v>
      </c>
      <c r="D514" s="438" t="s">
        <v>3383</v>
      </c>
      <c r="E514" s="345" t="s">
        <v>3383</v>
      </c>
      <c r="F514" s="433"/>
      <c r="G514" s="433"/>
      <c r="H514" s="433"/>
      <c r="I514" s="478" t="e">
        <v>#N/A</v>
      </c>
      <c r="J514" s="478" t="e">
        <v>#N/A</v>
      </c>
      <c r="K514" s="478" t="e">
        <v>#N/A</v>
      </c>
      <c r="L514" s="478" t="e">
        <v>#N/A</v>
      </c>
      <c r="M514" s="478" t="e">
        <v>#N/A</v>
      </c>
      <c r="N514" s="478"/>
      <c r="O514" s="345"/>
      <c r="P514" s="345" t="str">
        <f t="shared" si="49"/>
        <v/>
      </c>
      <c r="R514" s="345"/>
      <c r="S514" s="433" t="str">
        <f t="shared" si="44"/>
        <v/>
      </c>
      <c r="T514" s="361" t="s">
        <v>90</v>
      </c>
      <c r="U514" s="361" t="s">
        <v>63</v>
      </c>
      <c r="V514" s="344" t="s">
        <v>3384</v>
      </c>
      <c r="W514" s="433" t="s">
        <v>63</v>
      </c>
      <c r="X514" s="433" t="s">
        <v>63</v>
      </c>
      <c r="Y514" s="361">
        <v>2019</v>
      </c>
      <c r="Z514" s="361" t="s">
        <v>2991</v>
      </c>
      <c r="AA514" s="345" t="s">
        <v>3381</v>
      </c>
      <c r="AB514" s="361" t="str">
        <f t="shared" si="47"/>
        <v/>
      </c>
      <c r="AC514" s="433" t="s">
        <v>63</v>
      </c>
      <c r="AD514" s="433" t="s">
        <v>63</v>
      </c>
      <c r="AE514" s="433" t="s">
        <v>63</v>
      </c>
      <c r="AF514" s="433" t="s">
        <v>63</v>
      </c>
      <c r="AG514" s="361" t="s">
        <v>62</v>
      </c>
      <c r="AH514" s="361" t="s">
        <v>49</v>
      </c>
      <c r="AI514" s="361" t="s">
        <v>49</v>
      </c>
      <c r="AJ514" s="361" t="s">
        <v>49</v>
      </c>
      <c r="AK514" s="361" t="s">
        <v>63</v>
      </c>
      <c r="AL514" s="361" t="s">
        <v>63</v>
      </c>
      <c r="AM514" s="361" t="s">
        <v>63</v>
      </c>
      <c r="AN514" s="361" t="s">
        <v>63</v>
      </c>
      <c r="AO514" s="361" t="s">
        <v>63</v>
      </c>
      <c r="AP514" s="361" t="s">
        <v>63</v>
      </c>
      <c r="AQ514" s="361" t="s">
        <v>63</v>
      </c>
      <c r="AR514" s="361" t="s">
        <v>63</v>
      </c>
      <c r="AS514" s="361" t="s">
        <v>63</v>
      </c>
      <c r="AT514" s="361" t="s">
        <v>63</v>
      </c>
      <c r="AU514" s="361" t="s">
        <v>63</v>
      </c>
      <c r="AV514" s="361" t="s">
        <v>63</v>
      </c>
      <c r="AW514" s="361" t="s">
        <v>63</v>
      </c>
      <c r="AX514" s="361" t="str">
        <f t="shared" si="48"/>
        <v xml:space="preserve">SEX, AGE, RESIDENCE, WEALTH, </v>
      </c>
      <c r="AZ514" s="344" t="e">
        <f>INDEX('Standard Outcome Indicators'!$C$2:$C$900,MATCH(AY514,'Standard Outcome Indicators'!$B$2:$B$708,0))</f>
        <v>#N/A</v>
      </c>
      <c r="BA514" s="344" t="e">
        <f>INDEX('Standard Outcome Indicators'!$F$2:$F$900,MATCH(AY514,'Standard Outcome Indicators'!$B$2:$B$708,0))</f>
        <v>#N/A</v>
      </c>
      <c r="BB514" s="344" t="e">
        <f>INDEX('Standard Outcome Indicators'!$H$2:$H$900,MATCH(AY514,'Standard Outcome Indicators'!$B$2:$B$708,0))</f>
        <v>#N/A</v>
      </c>
      <c r="BC514" s="344" t="e">
        <f>INDEX('Standard Outcome Indicators'!$Q$2:$Q$900,MATCH(AY514,'Standard Outcome Indicators'!$B$2:$B$708,0))</f>
        <v>#N/A</v>
      </c>
      <c r="BD514" s="344" t="e">
        <f>INDEX('Standard Outcome Indicators'!$R$2:$R$900,MATCH(AY514,'Standard Outcome Indicators'!$B$2:$B$708,0))</f>
        <v>#N/A</v>
      </c>
      <c r="BE514" s="344" t="e">
        <f>INDEX('Standard Outcome Indicators'!$S$2:$S$900,MATCH(AY514,'Standard Outcome Indicators'!$B$2:$B$708,0))</f>
        <v>#N/A</v>
      </c>
      <c r="BF514" s="344" t="e">
        <f>INDEX('Standard Outcome Indicators'!$T$2:$T$900,MATCH(AY514,'Standard Outcome Indicators'!$B$2:$B$708,0))</f>
        <v>#N/A</v>
      </c>
      <c r="BG514" s="344" t="e">
        <f>INDEX('Standard Outcome Indicators'!$U$2:$U$900,MATCH(AY514,'Standard Outcome Indicators'!$B$2:$B$708,0))</f>
        <v>#N/A</v>
      </c>
    </row>
    <row r="515" spans="1:59" ht="183">
      <c r="A515" s="392" t="s">
        <v>2587</v>
      </c>
      <c r="B515" s="395" t="s">
        <v>2914</v>
      </c>
      <c r="C515" s="344" t="s">
        <v>3385</v>
      </c>
      <c r="D515" s="438" t="s">
        <v>3386</v>
      </c>
      <c r="E515" s="345" t="s">
        <v>3386</v>
      </c>
      <c r="F515" s="433"/>
      <c r="G515" s="433"/>
      <c r="H515" s="433"/>
      <c r="I515" s="478" t="e">
        <v>#N/A</v>
      </c>
      <c r="J515" s="478" t="e">
        <v>#N/A</v>
      </c>
      <c r="K515" s="478" t="e">
        <v>#N/A</v>
      </c>
      <c r="L515" s="478" t="e">
        <v>#N/A</v>
      </c>
      <c r="M515" s="478" t="e">
        <v>#N/A</v>
      </c>
      <c r="N515" s="478"/>
      <c r="O515" s="345"/>
      <c r="P515" s="345" t="str">
        <f t="shared" si="49"/>
        <v/>
      </c>
      <c r="R515" s="345"/>
      <c r="S515" s="433" t="str">
        <f t="shared" si="44"/>
        <v/>
      </c>
      <c r="T515" s="361" t="s">
        <v>90</v>
      </c>
      <c r="U515" s="361" t="s">
        <v>63</v>
      </c>
      <c r="V515" s="344" t="s">
        <v>3387</v>
      </c>
      <c r="W515" s="433" t="s">
        <v>63</v>
      </c>
      <c r="X515" s="433" t="s">
        <v>63</v>
      </c>
      <c r="Y515" s="361">
        <v>2019</v>
      </c>
      <c r="Z515" s="361" t="s">
        <v>2671</v>
      </c>
      <c r="AA515" s="345" t="s">
        <v>3388</v>
      </c>
      <c r="AB515" s="361" t="str">
        <f t="shared" si="47"/>
        <v/>
      </c>
      <c r="AC515" s="433" t="s">
        <v>63</v>
      </c>
      <c r="AD515" s="433" t="s">
        <v>63</v>
      </c>
      <c r="AE515" s="433" t="s">
        <v>63</v>
      </c>
      <c r="AF515" s="433" t="s">
        <v>63</v>
      </c>
      <c r="AG515" s="361" t="s">
        <v>62</v>
      </c>
      <c r="AH515" s="361" t="s">
        <v>49</v>
      </c>
      <c r="AI515" s="361" t="s">
        <v>49</v>
      </c>
      <c r="AJ515" s="361" t="s">
        <v>49</v>
      </c>
      <c r="AK515" s="361" t="s">
        <v>63</v>
      </c>
      <c r="AL515" s="361" t="s">
        <v>63</v>
      </c>
      <c r="AM515" s="361" t="s">
        <v>63</v>
      </c>
      <c r="AN515" s="361" t="s">
        <v>63</v>
      </c>
      <c r="AO515" s="361" t="s">
        <v>63</v>
      </c>
      <c r="AP515" s="361" t="s">
        <v>63</v>
      </c>
      <c r="AQ515" s="361" t="s">
        <v>63</v>
      </c>
      <c r="AR515" s="361" t="s">
        <v>63</v>
      </c>
      <c r="AS515" s="361" t="s">
        <v>63</v>
      </c>
      <c r="AT515" s="361" t="s">
        <v>63</v>
      </c>
      <c r="AU515" s="361" t="s">
        <v>63</v>
      </c>
      <c r="AV515" s="361" t="s">
        <v>63</v>
      </c>
      <c r="AW515" s="361" t="s">
        <v>63</v>
      </c>
      <c r="AX515" s="361" t="str">
        <f t="shared" si="48"/>
        <v xml:space="preserve">SEX, AGE, RESIDENCE, WEALTH, </v>
      </c>
      <c r="AZ515" s="344" t="e">
        <f>INDEX('Standard Outcome Indicators'!$C$2:$C$900,MATCH(AY515,'Standard Outcome Indicators'!$B$2:$B$708,0))</f>
        <v>#N/A</v>
      </c>
      <c r="BA515" s="344" t="e">
        <f>INDEX('Standard Outcome Indicators'!$F$2:$F$900,MATCH(AY515,'Standard Outcome Indicators'!$B$2:$B$708,0))</f>
        <v>#N/A</v>
      </c>
      <c r="BB515" s="344" t="e">
        <f>INDEX('Standard Outcome Indicators'!$H$2:$H$900,MATCH(AY515,'Standard Outcome Indicators'!$B$2:$B$708,0))</f>
        <v>#N/A</v>
      </c>
      <c r="BC515" s="344" t="e">
        <f>INDEX('Standard Outcome Indicators'!$Q$2:$Q$900,MATCH(AY515,'Standard Outcome Indicators'!$B$2:$B$708,0))</f>
        <v>#N/A</v>
      </c>
      <c r="BD515" s="344" t="e">
        <f>INDEX('Standard Outcome Indicators'!$R$2:$R$900,MATCH(AY515,'Standard Outcome Indicators'!$B$2:$B$708,0))</f>
        <v>#N/A</v>
      </c>
      <c r="BE515" s="344" t="e">
        <f>INDEX('Standard Outcome Indicators'!$S$2:$S$900,MATCH(AY515,'Standard Outcome Indicators'!$B$2:$B$708,0))</f>
        <v>#N/A</v>
      </c>
      <c r="BF515" s="344" t="e">
        <f>INDEX('Standard Outcome Indicators'!$T$2:$T$900,MATCH(AY515,'Standard Outcome Indicators'!$B$2:$B$708,0))</f>
        <v>#N/A</v>
      </c>
      <c r="BG515" s="344" t="e">
        <f>INDEX('Standard Outcome Indicators'!$U$2:$U$900,MATCH(AY515,'Standard Outcome Indicators'!$B$2:$B$708,0))</f>
        <v>#N/A</v>
      </c>
    </row>
    <row r="516" spans="1:59" ht="183">
      <c r="A516" s="392" t="s">
        <v>2587</v>
      </c>
      <c r="B516" s="395" t="s">
        <v>2914</v>
      </c>
      <c r="C516" s="344" t="s">
        <v>3389</v>
      </c>
      <c r="D516" s="438" t="s">
        <v>3390</v>
      </c>
      <c r="E516" s="345" t="s">
        <v>3390</v>
      </c>
      <c r="F516" s="433"/>
      <c r="G516" s="433"/>
      <c r="H516" s="433"/>
      <c r="I516" s="478" t="e">
        <v>#N/A</v>
      </c>
      <c r="J516" s="478" t="e">
        <v>#N/A</v>
      </c>
      <c r="K516" s="478" t="e">
        <v>#N/A</v>
      </c>
      <c r="L516" s="478" t="e">
        <v>#N/A</v>
      </c>
      <c r="M516" s="478" t="e">
        <v>#N/A</v>
      </c>
      <c r="N516" s="478"/>
      <c r="O516" s="345"/>
      <c r="P516" s="345" t="str">
        <f t="shared" si="49"/>
        <v/>
      </c>
      <c r="R516" s="345"/>
      <c r="S516" s="433" t="str">
        <f t="shared" ref="S516:S579" si="50">IF(LEN(R516)&gt;0, 3, IF(LEN(Q516)&gt;0, 2, IF(LEN(P516)&gt;0, 1, "")))</f>
        <v/>
      </c>
      <c r="T516" s="361" t="s">
        <v>90</v>
      </c>
      <c r="U516" s="361" t="s">
        <v>63</v>
      </c>
      <c r="V516" s="344" t="s">
        <v>3391</v>
      </c>
      <c r="W516" s="433" t="s">
        <v>63</v>
      </c>
      <c r="X516" s="433" t="s">
        <v>63</v>
      </c>
      <c r="Y516" s="361">
        <v>2019</v>
      </c>
      <c r="Z516" s="361" t="s">
        <v>2671</v>
      </c>
      <c r="AA516" s="345" t="s">
        <v>3388</v>
      </c>
      <c r="AB516" s="361" t="str">
        <f t="shared" si="47"/>
        <v/>
      </c>
      <c r="AC516" s="433" t="s">
        <v>63</v>
      </c>
      <c r="AD516" s="433" t="s">
        <v>63</v>
      </c>
      <c r="AE516" s="433" t="s">
        <v>63</v>
      </c>
      <c r="AF516" s="433" t="s">
        <v>63</v>
      </c>
      <c r="AG516" s="361" t="s">
        <v>62</v>
      </c>
      <c r="AH516" s="361" t="s">
        <v>49</v>
      </c>
      <c r="AI516" s="361" t="s">
        <v>49</v>
      </c>
      <c r="AJ516" s="361" t="s">
        <v>49</v>
      </c>
      <c r="AK516" s="361" t="s">
        <v>63</v>
      </c>
      <c r="AL516" s="361" t="s">
        <v>63</v>
      </c>
      <c r="AM516" s="361" t="s">
        <v>63</v>
      </c>
      <c r="AN516" s="361" t="s">
        <v>63</v>
      </c>
      <c r="AO516" s="361" t="s">
        <v>63</v>
      </c>
      <c r="AP516" s="361" t="s">
        <v>63</v>
      </c>
      <c r="AQ516" s="361" t="s">
        <v>63</v>
      </c>
      <c r="AR516" s="361" t="s">
        <v>63</v>
      </c>
      <c r="AS516" s="361" t="s">
        <v>63</v>
      </c>
      <c r="AT516" s="361" t="s">
        <v>63</v>
      </c>
      <c r="AU516" s="361" t="s">
        <v>63</v>
      </c>
      <c r="AV516" s="361" t="s">
        <v>63</v>
      </c>
      <c r="AW516" s="361" t="s">
        <v>63</v>
      </c>
      <c r="AX516" s="361" t="str">
        <f t="shared" si="48"/>
        <v xml:space="preserve">SEX, AGE, RESIDENCE, WEALTH, </v>
      </c>
      <c r="AZ516" s="344" t="e">
        <f>INDEX('Standard Outcome Indicators'!$C$2:$C$900,MATCH(AY516,'Standard Outcome Indicators'!$B$2:$B$708,0))</f>
        <v>#N/A</v>
      </c>
      <c r="BA516" s="344" t="e">
        <f>INDEX('Standard Outcome Indicators'!$F$2:$F$900,MATCH(AY516,'Standard Outcome Indicators'!$B$2:$B$708,0))</f>
        <v>#N/A</v>
      </c>
      <c r="BB516" s="344" t="e">
        <f>INDEX('Standard Outcome Indicators'!$H$2:$H$900,MATCH(AY516,'Standard Outcome Indicators'!$B$2:$B$708,0))</f>
        <v>#N/A</v>
      </c>
      <c r="BC516" s="344" t="e">
        <f>INDEX('Standard Outcome Indicators'!$Q$2:$Q$900,MATCH(AY516,'Standard Outcome Indicators'!$B$2:$B$708,0))</f>
        <v>#N/A</v>
      </c>
      <c r="BD516" s="344" t="e">
        <f>INDEX('Standard Outcome Indicators'!$R$2:$R$900,MATCH(AY516,'Standard Outcome Indicators'!$B$2:$B$708,0))</f>
        <v>#N/A</v>
      </c>
      <c r="BE516" s="344" t="e">
        <f>INDEX('Standard Outcome Indicators'!$S$2:$S$900,MATCH(AY516,'Standard Outcome Indicators'!$B$2:$B$708,0))</f>
        <v>#N/A</v>
      </c>
      <c r="BF516" s="344" t="e">
        <f>INDEX('Standard Outcome Indicators'!$T$2:$T$900,MATCH(AY516,'Standard Outcome Indicators'!$B$2:$B$708,0))</f>
        <v>#N/A</v>
      </c>
      <c r="BG516" s="344" t="e">
        <f>INDEX('Standard Outcome Indicators'!$U$2:$U$900,MATCH(AY516,'Standard Outcome Indicators'!$B$2:$B$708,0))</f>
        <v>#N/A</v>
      </c>
    </row>
    <row r="517" spans="1:59" ht="167.25">
      <c r="A517" s="392" t="s">
        <v>2587</v>
      </c>
      <c r="B517" s="395" t="s">
        <v>2914</v>
      </c>
      <c r="C517" s="344" t="s">
        <v>3392</v>
      </c>
      <c r="D517" s="438" t="s">
        <v>3393</v>
      </c>
      <c r="E517" s="345" t="s">
        <v>3393</v>
      </c>
      <c r="F517" s="433"/>
      <c r="G517" s="433"/>
      <c r="H517" s="433"/>
      <c r="I517" s="478" t="e">
        <v>#N/A</v>
      </c>
      <c r="J517" s="478" t="e">
        <v>#N/A</v>
      </c>
      <c r="K517" s="478" t="e">
        <v>#N/A</v>
      </c>
      <c r="L517" s="478" t="e">
        <v>#N/A</v>
      </c>
      <c r="M517" s="478" t="e">
        <v>#N/A</v>
      </c>
      <c r="N517" s="478"/>
      <c r="O517" s="345"/>
      <c r="P517" s="345" t="str">
        <f t="shared" si="49"/>
        <v/>
      </c>
      <c r="R517" s="345"/>
      <c r="S517" s="433" t="str">
        <f t="shared" si="50"/>
        <v/>
      </c>
      <c r="T517" s="361" t="s">
        <v>90</v>
      </c>
      <c r="U517" s="361" t="s">
        <v>63</v>
      </c>
      <c r="V517" s="344" t="s">
        <v>3394</v>
      </c>
      <c r="W517" s="433" t="s">
        <v>63</v>
      </c>
      <c r="X517" s="433" t="s">
        <v>63</v>
      </c>
      <c r="Y517" s="361">
        <v>2016</v>
      </c>
      <c r="Z517" s="361" t="s">
        <v>2320</v>
      </c>
      <c r="AA517" s="345" t="s">
        <v>3395</v>
      </c>
      <c r="AB517" s="361" t="str">
        <f t="shared" si="47"/>
        <v/>
      </c>
      <c r="AC517" s="433" t="s">
        <v>63</v>
      </c>
      <c r="AD517" s="433" t="s">
        <v>63</v>
      </c>
      <c r="AE517" s="433" t="s">
        <v>63</v>
      </c>
      <c r="AF517" s="433" t="s">
        <v>63</v>
      </c>
      <c r="AG517" s="361" t="s">
        <v>62</v>
      </c>
      <c r="AH517" s="361" t="s">
        <v>49</v>
      </c>
      <c r="AI517" s="361" t="s">
        <v>49</v>
      </c>
      <c r="AJ517" s="361" t="s">
        <v>49</v>
      </c>
      <c r="AK517" s="361" t="s">
        <v>63</v>
      </c>
      <c r="AL517" s="361" t="s">
        <v>63</v>
      </c>
      <c r="AM517" s="361" t="s">
        <v>63</v>
      </c>
      <c r="AN517" s="361" t="s">
        <v>63</v>
      </c>
      <c r="AO517" s="361" t="s">
        <v>63</v>
      </c>
      <c r="AP517" s="361" t="s">
        <v>63</v>
      </c>
      <c r="AQ517" s="361" t="s">
        <v>63</v>
      </c>
      <c r="AR517" s="361" t="s">
        <v>63</v>
      </c>
      <c r="AS517" s="361" t="s">
        <v>63</v>
      </c>
      <c r="AT517" s="361" t="s">
        <v>63</v>
      </c>
      <c r="AU517" s="361" t="s">
        <v>63</v>
      </c>
      <c r="AV517" s="361" t="s">
        <v>63</v>
      </c>
      <c r="AW517" s="361" t="s">
        <v>63</v>
      </c>
      <c r="AX517" s="361" t="str">
        <f t="shared" si="48"/>
        <v xml:space="preserve">SEX, AGE, RESIDENCE, WEALTH, </v>
      </c>
      <c r="AZ517" s="344" t="e">
        <f>INDEX('Standard Outcome Indicators'!$C$2:$C$900,MATCH(AY517,'Standard Outcome Indicators'!$B$2:$B$708,0))</f>
        <v>#N/A</v>
      </c>
      <c r="BA517" s="344" t="e">
        <f>INDEX('Standard Outcome Indicators'!$F$2:$F$900,MATCH(AY517,'Standard Outcome Indicators'!$B$2:$B$708,0))</f>
        <v>#N/A</v>
      </c>
      <c r="BB517" s="344" t="e">
        <f>INDEX('Standard Outcome Indicators'!$H$2:$H$900,MATCH(AY517,'Standard Outcome Indicators'!$B$2:$B$708,0))</f>
        <v>#N/A</v>
      </c>
      <c r="BC517" s="344" t="e">
        <f>INDEX('Standard Outcome Indicators'!$Q$2:$Q$900,MATCH(AY517,'Standard Outcome Indicators'!$B$2:$B$708,0))</f>
        <v>#N/A</v>
      </c>
      <c r="BD517" s="344" t="e">
        <f>INDEX('Standard Outcome Indicators'!$R$2:$R$900,MATCH(AY517,'Standard Outcome Indicators'!$B$2:$B$708,0))</f>
        <v>#N/A</v>
      </c>
      <c r="BE517" s="344" t="e">
        <f>INDEX('Standard Outcome Indicators'!$S$2:$S$900,MATCH(AY517,'Standard Outcome Indicators'!$B$2:$B$708,0))</f>
        <v>#N/A</v>
      </c>
      <c r="BF517" s="344" t="e">
        <f>INDEX('Standard Outcome Indicators'!$T$2:$T$900,MATCH(AY517,'Standard Outcome Indicators'!$B$2:$B$708,0))</f>
        <v>#N/A</v>
      </c>
      <c r="BG517" s="344" t="e">
        <f>INDEX('Standard Outcome Indicators'!$U$2:$U$900,MATCH(AY517,'Standard Outcome Indicators'!$B$2:$B$708,0))</f>
        <v>#N/A</v>
      </c>
    </row>
    <row r="518" spans="1:59" ht="183">
      <c r="A518" s="392" t="s">
        <v>2587</v>
      </c>
      <c r="B518" s="395" t="s">
        <v>2914</v>
      </c>
      <c r="C518" s="344" t="s">
        <v>3396</v>
      </c>
      <c r="D518" s="438" t="s">
        <v>3397</v>
      </c>
      <c r="E518" s="345" t="s">
        <v>3398</v>
      </c>
      <c r="F518" s="433"/>
      <c r="G518" s="433"/>
      <c r="H518" s="433"/>
      <c r="I518" s="478" t="e">
        <v>#N/A</v>
      </c>
      <c r="J518" s="478" t="e">
        <v>#N/A</v>
      </c>
      <c r="K518" s="478" t="e">
        <v>#N/A</v>
      </c>
      <c r="L518" s="478" t="e">
        <v>#N/A</v>
      </c>
      <c r="M518" s="478" t="e">
        <v>#N/A</v>
      </c>
      <c r="N518" s="478"/>
      <c r="O518" s="345"/>
      <c r="P518" s="345" t="str">
        <f t="shared" si="49"/>
        <v/>
      </c>
      <c r="R518" s="345"/>
      <c r="S518" s="433" t="str">
        <f t="shared" si="50"/>
        <v/>
      </c>
      <c r="T518" s="361" t="s">
        <v>245</v>
      </c>
      <c r="U518" s="361" t="s">
        <v>63</v>
      </c>
      <c r="V518" s="344" t="s">
        <v>2589</v>
      </c>
      <c r="W518" s="433" t="s">
        <v>63</v>
      </c>
      <c r="X518" s="433" t="s">
        <v>63</v>
      </c>
      <c r="Y518" s="361">
        <v>2018</v>
      </c>
      <c r="Z518" s="361" t="s">
        <v>2320</v>
      </c>
      <c r="AA518" s="345" t="s">
        <v>3399</v>
      </c>
      <c r="AB518" s="361" t="str">
        <f t="shared" si="47"/>
        <v/>
      </c>
      <c r="AC518" s="433" t="s">
        <v>63</v>
      </c>
      <c r="AD518" s="433" t="s">
        <v>63</v>
      </c>
      <c r="AE518" s="433" t="s">
        <v>63</v>
      </c>
      <c r="AF518" s="433" t="s">
        <v>63</v>
      </c>
      <c r="AG518" s="361" t="s">
        <v>62</v>
      </c>
      <c r="AH518" s="361" t="s">
        <v>49</v>
      </c>
      <c r="AI518" s="361" t="s">
        <v>49</v>
      </c>
      <c r="AJ518" s="361" t="s">
        <v>49</v>
      </c>
      <c r="AK518" s="361" t="s">
        <v>63</v>
      </c>
      <c r="AL518" s="361" t="s">
        <v>63</v>
      </c>
      <c r="AM518" s="361" t="s">
        <v>63</v>
      </c>
      <c r="AN518" s="361" t="s">
        <v>63</v>
      </c>
      <c r="AO518" s="361" t="s">
        <v>63</v>
      </c>
      <c r="AP518" s="361" t="s">
        <v>63</v>
      </c>
      <c r="AQ518" s="361" t="s">
        <v>63</v>
      </c>
      <c r="AR518" s="361" t="s">
        <v>63</v>
      </c>
      <c r="AS518" s="361" t="s">
        <v>63</v>
      </c>
      <c r="AT518" s="361" t="s">
        <v>63</v>
      </c>
      <c r="AU518" s="361" t="s">
        <v>63</v>
      </c>
      <c r="AV518" s="361" t="s">
        <v>63</v>
      </c>
      <c r="AW518" s="361" t="s">
        <v>63</v>
      </c>
      <c r="AX518" s="361" t="str">
        <f t="shared" si="48"/>
        <v xml:space="preserve">SEX, AGE, RESIDENCE, WEALTH, </v>
      </c>
      <c r="AZ518" s="344" t="e">
        <f>INDEX('Standard Outcome Indicators'!$C$2:$C$900,MATCH(AY518,'Standard Outcome Indicators'!$B$2:$B$708,0))</f>
        <v>#N/A</v>
      </c>
      <c r="BA518" s="344" t="e">
        <f>INDEX('Standard Outcome Indicators'!$F$2:$F$900,MATCH(AY518,'Standard Outcome Indicators'!$B$2:$B$708,0))</f>
        <v>#N/A</v>
      </c>
      <c r="BB518" s="344" t="e">
        <f>INDEX('Standard Outcome Indicators'!$H$2:$H$900,MATCH(AY518,'Standard Outcome Indicators'!$B$2:$B$708,0))</f>
        <v>#N/A</v>
      </c>
      <c r="BC518" s="344" t="e">
        <f>INDEX('Standard Outcome Indicators'!$Q$2:$Q$900,MATCH(AY518,'Standard Outcome Indicators'!$B$2:$B$708,0))</f>
        <v>#N/A</v>
      </c>
      <c r="BD518" s="344" t="e">
        <f>INDEX('Standard Outcome Indicators'!$R$2:$R$900,MATCH(AY518,'Standard Outcome Indicators'!$B$2:$B$708,0))</f>
        <v>#N/A</v>
      </c>
      <c r="BE518" s="344" t="e">
        <f>INDEX('Standard Outcome Indicators'!$S$2:$S$900,MATCH(AY518,'Standard Outcome Indicators'!$B$2:$B$708,0))</f>
        <v>#N/A</v>
      </c>
      <c r="BF518" s="344" t="e">
        <f>INDEX('Standard Outcome Indicators'!$T$2:$T$900,MATCH(AY518,'Standard Outcome Indicators'!$B$2:$B$708,0))</f>
        <v>#N/A</v>
      </c>
      <c r="BG518" s="344" t="e">
        <f>INDEX('Standard Outcome Indicators'!$U$2:$U$900,MATCH(AY518,'Standard Outcome Indicators'!$B$2:$B$708,0))</f>
        <v>#N/A</v>
      </c>
    </row>
    <row r="519" spans="1:59" ht="275.25">
      <c r="A519" s="392" t="s">
        <v>2587</v>
      </c>
      <c r="B519" s="395" t="s">
        <v>2914</v>
      </c>
      <c r="C519" s="344" t="s">
        <v>3400</v>
      </c>
      <c r="D519" s="438" t="s">
        <v>3401</v>
      </c>
      <c r="E519" s="345" t="s">
        <v>3402</v>
      </c>
      <c r="F519" s="433"/>
      <c r="G519" s="433"/>
      <c r="H519" s="433"/>
      <c r="I519" s="478" t="e">
        <v>#N/A</v>
      </c>
      <c r="J519" s="478" t="e">
        <v>#N/A</v>
      </c>
      <c r="K519" s="478" t="e">
        <v>#N/A</v>
      </c>
      <c r="L519" s="478" t="e">
        <v>#N/A</v>
      </c>
      <c r="M519" s="478" t="e">
        <v>#N/A</v>
      </c>
      <c r="N519" s="478"/>
      <c r="O519" s="345"/>
      <c r="P519" s="345" t="str">
        <f t="shared" si="49"/>
        <v/>
      </c>
      <c r="R519" s="345"/>
      <c r="S519" s="433" t="str">
        <f t="shared" si="50"/>
        <v/>
      </c>
      <c r="T519" s="361" t="s">
        <v>245</v>
      </c>
      <c r="U519" s="361" t="s">
        <v>63</v>
      </c>
      <c r="V519" s="344" t="s">
        <v>2589</v>
      </c>
      <c r="W519" s="433" t="s">
        <v>63</v>
      </c>
      <c r="X519" s="433" t="s">
        <v>63</v>
      </c>
      <c r="Y519" s="361">
        <v>2019</v>
      </c>
      <c r="Z519" s="361" t="s">
        <v>1762</v>
      </c>
      <c r="AA519" s="345" t="s">
        <v>3403</v>
      </c>
      <c r="AB519" s="361" t="str">
        <f t="shared" si="47"/>
        <v/>
      </c>
      <c r="AC519" s="433" t="s">
        <v>63</v>
      </c>
      <c r="AD519" s="433" t="s">
        <v>63</v>
      </c>
      <c r="AE519" s="433" t="s">
        <v>63</v>
      </c>
      <c r="AF519" s="433" t="s">
        <v>63</v>
      </c>
      <c r="AG519" s="361" t="s">
        <v>62</v>
      </c>
      <c r="AH519" s="361" t="s">
        <v>49</v>
      </c>
      <c r="AI519" s="361" t="s">
        <v>49</v>
      </c>
      <c r="AJ519" s="361" t="s">
        <v>49</v>
      </c>
      <c r="AK519" s="361" t="s">
        <v>63</v>
      </c>
      <c r="AL519" s="361" t="s">
        <v>63</v>
      </c>
      <c r="AM519" s="361" t="s">
        <v>63</v>
      </c>
      <c r="AN519" s="361" t="s">
        <v>63</v>
      </c>
      <c r="AO519" s="361" t="s">
        <v>63</v>
      </c>
      <c r="AP519" s="361" t="s">
        <v>63</v>
      </c>
      <c r="AQ519" s="361" t="s">
        <v>63</v>
      </c>
      <c r="AR519" s="361" t="s">
        <v>63</v>
      </c>
      <c r="AS519" s="361" t="s">
        <v>63</v>
      </c>
      <c r="AT519" s="361" t="s">
        <v>63</v>
      </c>
      <c r="AU519" s="361" t="s">
        <v>63</v>
      </c>
      <c r="AV519" s="361" t="s">
        <v>63</v>
      </c>
      <c r="AW519" s="361" t="s">
        <v>63</v>
      </c>
      <c r="AX519" s="361" t="str">
        <f t="shared" si="48"/>
        <v xml:space="preserve">SEX, AGE, RESIDENCE, WEALTH, </v>
      </c>
      <c r="AZ519" s="344" t="e">
        <f>INDEX('Standard Outcome Indicators'!$C$2:$C$900,MATCH(AY519,'Standard Outcome Indicators'!$B$2:$B$708,0))</f>
        <v>#N/A</v>
      </c>
      <c r="BA519" s="344" t="e">
        <f>INDEX('Standard Outcome Indicators'!$F$2:$F$900,MATCH(AY519,'Standard Outcome Indicators'!$B$2:$B$708,0))</f>
        <v>#N/A</v>
      </c>
      <c r="BB519" s="344" t="e">
        <f>INDEX('Standard Outcome Indicators'!$H$2:$H$900,MATCH(AY519,'Standard Outcome Indicators'!$B$2:$B$708,0))</f>
        <v>#N/A</v>
      </c>
      <c r="BC519" s="344" t="e">
        <f>INDEX('Standard Outcome Indicators'!$Q$2:$Q$900,MATCH(AY519,'Standard Outcome Indicators'!$B$2:$B$708,0))</f>
        <v>#N/A</v>
      </c>
      <c r="BD519" s="344" t="e">
        <f>INDEX('Standard Outcome Indicators'!$R$2:$R$900,MATCH(AY519,'Standard Outcome Indicators'!$B$2:$B$708,0))</f>
        <v>#N/A</v>
      </c>
      <c r="BE519" s="344" t="e">
        <f>INDEX('Standard Outcome Indicators'!$S$2:$S$900,MATCH(AY519,'Standard Outcome Indicators'!$B$2:$B$708,0))</f>
        <v>#N/A</v>
      </c>
      <c r="BF519" s="344" t="e">
        <f>INDEX('Standard Outcome Indicators'!$T$2:$T$900,MATCH(AY519,'Standard Outcome Indicators'!$B$2:$B$708,0))</f>
        <v>#N/A</v>
      </c>
      <c r="BG519" s="344" t="e">
        <f>INDEX('Standard Outcome Indicators'!$U$2:$U$900,MATCH(AY519,'Standard Outcome Indicators'!$B$2:$B$708,0))</f>
        <v>#N/A</v>
      </c>
    </row>
    <row r="520" spans="1:59" ht="275.25">
      <c r="A520" s="392" t="s">
        <v>2587</v>
      </c>
      <c r="B520" s="395" t="s">
        <v>2914</v>
      </c>
      <c r="C520" s="344" t="s">
        <v>3404</v>
      </c>
      <c r="D520" s="438" t="s">
        <v>3405</v>
      </c>
      <c r="E520" s="345" t="s">
        <v>3406</v>
      </c>
      <c r="F520" s="433"/>
      <c r="G520" s="433"/>
      <c r="H520" s="433"/>
      <c r="I520" s="478" t="e">
        <v>#N/A</v>
      </c>
      <c r="J520" s="478" t="e">
        <v>#N/A</v>
      </c>
      <c r="K520" s="478" t="e">
        <v>#N/A</v>
      </c>
      <c r="L520" s="478" t="e">
        <v>#N/A</v>
      </c>
      <c r="M520" s="478" t="e">
        <v>#N/A</v>
      </c>
      <c r="N520" s="478"/>
      <c r="O520" s="345"/>
      <c r="P520" s="345" t="str">
        <f t="shared" si="49"/>
        <v/>
      </c>
      <c r="R520" s="345"/>
      <c r="S520" s="433" t="str">
        <f t="shared" si="50"/>
        <v/>
      </c>
      <c r="T520" s="361" t="s">
        <v>245</v>
      </c>
      <c r="U520" s="361" t="s">
        <v>63</v>
      </c>
      <c r="V520" s="344" t="s">
        <v>2589</v>
      </c>
      <c r="W520" s="433" t="s">
        <v>63</v>
      </c>
      <c r="X520" s="433" t="s">
        <v>63</v>
      </c>
      <c r="Y520" s="361">
        <v>2019</v>
      </c>
      <c r="Z520" s="361" t="s">
        <v>1762</v>
      </c>
      <c r="AA520" s="345" t="s">
        <v>3407</v>
      </c>
      <c r="AB520" s="361" t="str">
        <f t="shared" si="47"/>
        <v/>
      </c>
      <c r="AC520" s="433" t="s">
        <v>63</v>
      </c>
      <c r="AD520" s="433" t="s">
        <v>63</v>
      </c>
      <c r="AE520" s="433" t="s">
        <v>63</v>
      </c>
      <c r="AF520" s="433" t="s">
        <v>63</v>
      </c>
      <c r="AG520" s="361" t="s">
        <v>62</v>
      </c>
      <c r="AH520" s="361" t="s">
        <v>49</v>
      </c>
      <c r="AI520" s="361" t="s">
        <v>49</v>
      </c>
      <c r="AJ520" s="361" t="s">
        <v>49</v>
      </c>
      <c r="AK520" s="361" t="s">
        <v>63</v>
      </c>
      <c r="AL520" s="361" t="s">
        <v>63</v>
      </c>
      <c r="AM520" s="361" t="s">
        <v>63</v>
      </c>
      <c r="AN520" s="361" t="s">
        <v>63</v>
      </c>
      <c r="AO520" s="361" t="s">
        <v>63</v>
      </c>
      <c r="AP520" s="361" t="s">
        <v>63</v>
      </c>
      <c r="AQ520" s="361" t="s">
        <v>63</v>
      </c>
      <c r="AR520" s="361" t="s">
        <v>63</v>
      </c>
      <c r="AS520" s="361" t="s">
        <v>63</v>
      </c>
      <c r="AT520" s="361" t="s">
        <v>63</v>
      </c>
      <c r="AU520" s="361" t="s">
        <v>63</v>
      </c>
      <c r="AV520" s="361" t="s">
        <v>63</v>
      </c>
      <c r="AW520" s="361" t="s">
        <v>63</v>
      </c>
      <c r="AX520" s="361" t="str">
        <f t="shared" si="48"/>
        <v xml:space="preserve">SEX, AGE, RESIDENCE, WEALTH, </v>
      </c>
      <c r="AZ520" s="344" t="e">
        <f>INDEX('Standard Outcome Indicators'!$C$2:$C$900,MATCH(AY520,'Standard Outcome Indicators'!$B$2:$B$708,0))</f>
        <v>#N/A</v>
      </c>
      <c r="BA520" s="344" t="e">
        <f>INDEX('Standard Outcome Indicators'!$F$2:$F$900,MATCH(AY520,'Standard Outcome Indicators'!$B$2:$B$708,0))</f>
        <v>#N/A</v>
      </c>
      <c r="BB520" s="344" t="e">
        <f>INDEX('Standard Outcome Indicators'!$H$2:$H$900,MATCH(AY520,'Standard Outcome Indicators'!$B$2:$B$708,0))</f>
        <v>#N/A</v>
      </c>
      <c r="BC520" s="344" t="e">
        <f>INDEX('Standard Outcome Indicators'!$Q$2:$Q$900,MATCH(AY520,'Standard Outcome Indicators'!$B$2:$B$708,0))</f>
        <v>#N/A</v>
      </c>
      <c r="BD520" s="344" t="e">
        <f>INDEX('Standard Outcome Indicators'!$R$2:$R$900,MATCH(AY520,'Standard Outcome Indicators'!$B$2:$B$708,0))</f>
        <v>#N/A</v>
      </c>
      <c r="BE520" s="344" t="e">
        <f>INDEX('Standard Outcome Indicators'!$S$2:$S$900,MATCH(AY520,'Standard Outcome Indicators'!$B$2:$B$708,0))</f>
        <v>#N/A</v>
      </c>
      <c r="BF520" s="344" t="e">
        <f>INDEX('Standard Outcome Indicators'!$T$2:$T$900,MATCH(AY520,'Standard Outcome Indicators'!$B$2:$B$708,0))</f>
        <v>#N/A</v>
      </c>
      <c r="BG520" s="344" t="e">
        <f>INDEX('Standard Outcome Indicators'!$U$2:$U$900,MATCH(AY520,'Standard Outcome Indicators'!$B$2:$B$708,0))</f>
        <v>#N/A</v>
      </c>
    </row>
    <row r="521" spans="1:59" ht="275.25">
      <c r="A521" s="392" t="s">
        <v>2587</v>
      </c>
      <c r="B521" s="395" t="s">
        <v>2914</v>
      </c>
      <c r="C521" s="344" t="s">
        <v>3408</v>
      </c>
      <c r="D521" s="438" t="s">
        <v>3409</v>
      </c>
      <c r="E521" s="345" t="s">
        <v>3410</v>
      </c>
      <c r="F521" s="433"/>
      <c r="G521" s="433"/>
      <c r="H521" s="433"/>
      <c r="I521" s="478" t="e">
        <v>#N/A</v>
      </c>
      <c r="J521" s="478" t="e">
        <v>#N/A</v>
      </c>
      <c r="K521" s="478" t="e">
        <v>#N/A</v>
      </c>
      <c r="L521" s="478" t="e">
        <v>#N/A</v>
      </c>
      <c r="M521" s="478" t="e">
        <v>#N/A</v>
      </c>
      <c r="N521" s="478"/>
      <c r="O521" s="345"/>
      <c r="P521" s="345" t="str">
        <f t="shared" si="49"/>
        <v/>
      </c>
      <c r="R521" s="345"/>
      <c r="S521" s="433" t="str">
        <f t="shared" si="50"/>
        <v/>
      </c>
      <c r="T521" s="361" t="s">
        <v>245</v>
      </c>
      <c r="U521" s="361" t="s">
        <v>63</v>
      </c>
      <c r="V521" s="344" t="s">
        <v>2589</v>
      </c>
      <c r="W521" s="433" t="s">
        <v>63</v>
      </c>
      <c r="X521" s="433" t="s">
        <v>63</v>
      </c>
      <c r="Y521" s="361">
        <v>2019</v>
      </c>
      <c r="Z521" s="361" t="s">
        <v>1762</v>
      </c>
      <c r="AA521" s="345" t="s">
        <v>3411</v>
      </c>
      <c r="AB521" s="361" t="str">
        <f t="shared" si="47"/>
        <v/>
      </c>
      <c r="AC521" s="433" t="s">
        <v>63</v>
      </c>
      <c r="AD521" s="433" t="s">
        <v>63</v>
      </c>
      <c r="AE521" s="433" t="s">
        <v>63</v>
      </c>
      <c r="AF521" s="433" t="s">
        <v>63</v>
      </c>
      <c r="AG521" s="361" t="s">
        <v>62</v>
      </c>
      <c r="AH521" s="361" t="s">
        <v>49</v>
      </c>
      <c r="AI521" s="361" t="s">
        <v>49</v>
      </c>
      <c r="AJ521" s="361" t="s">
        <v>49</v>
      </c>
      <c r="AK521" s="361" t="s">
        <v>63</v>
      </c>
      <c r="AL521" s="361" t="s">
        <v>63</v>
      </c>
      <c r="AM521" s="361" t="s">
        <v>63</v>
      </c>
      <c r="AN521" s="361" t="s">
        <v>63</v>
      </c>
      <c r="AO521" s="361" t="s">
        <v>63</v>
      </c>
      <c r="AP521" s="361" t="s">
        <v>63</v>
      </c>
      <c r="AQ521" s="361" t="s">
        <v>63</v>
      </c>
      <c r="AR521" s="361" t="s">
        <v>63</v>
      </c>
      <c r="AS521" s="361" t="s">
        <v>63</v>
      </c>
      <c r="AT521" s="361" t="s">
        <v>63</v>
      </c>
      <c r="AU521" s="361" t="s">
        <v>63</v>
      </c>
      <c r="AV521" s="361" t="s">
        <v>63</v>
      </c>
      <c r="AW521" s="361" t="s">
        <v>63</v>
      </c>
      <c r="AX521" s="361" t="str">
        <f t="shared" si="48"/>
        <v xml:space="preserve">SEX, AGE, RESIDENCE, WEALTH, </v>
      </c>
      <c r="AY521" s="488" t="s">
        <v>3412</v>
      </c>
      <c r="AZ521" s="344" t="str">
        <f>INDEX('Standard Outcome Indicators'!$C$2:$C$900,MATCH(AY521,'Standard Outcome Indicators'!$B$2:$B$708,0))</f>
        <v>Repetition rate in primary education (22-01-L2-47)</v>
      </c>
      <c r="BA521" s="344" t="str">
        <f>INDEX('Standard Outcome Indicators'!$F$2:$F$900,MATCH(AY521,'Standard Outcome Indicators'!$B$2:$B$708,0))</f>
        <v>Learn</v>
      </c>
      <c r="BB521" s="344" t="str">
        <f>INDEX('Standard Outcome Indicators'!$H$2:$H$900,MATCH(AY521,'Standard Outcome Indicators'!$B$2:$B$708,0))</f>
        <v>Access to quality learning opportunities</v>
      </c>
      <c r="BC521" s="344" t="str">
        <f>INDEX('Standard Outcome Indicators'!$Q$2:$Q$900,MATCH(AY521,'Standard Outcome Indicators'!$B$2:$B$708,0))</f>
        <v>Marginal</v>
      </c>
      <c r="BD521" s="344" t="str">
        <f>INDEX('Standard Outcome Indicators'!$R$2:$R$900,MATCH(AY521,'Standard Outcome Indicators'!$B$2:$B$708,0))</f>
        <v>Education</v>
      </c>
      <c r="BE521" s="344" t="str">
        <f>INDEX('Standard Outcome Indicators'!$S$2:$S$900,MATCH(AY521,'Standard Outcome Indicators'!$B$2:$B$708,0))</f>
        <v>Nicolas Reuge</v>
      </c>
      <c r="BF521" s="344" t="str">
        <f>INDEX('Standard Outcome Indicators'!$T$2:$T$900,MATCH(AY521,'Standard Outcome Indicators'!$B$2:$B$708,0))</f>
        <v> </v>
      </c>
      <c r="BG521" s="344" t="str">
        <f>INDEX('Standard Outcome Indicators'!$U$2:$U$900,MATCH(AY521,'Standard Outcome Indicators'!$B$2:$B$708,0))</f>
        <v>2.3.6.2: Equitable access to learning</v>
      </c>
    </row>
    <row r="522" spans="1:59" ht="259.5">
      <c r="A522" s="392" t="s">
        <v>2587</v>
      </c>
      <c r="B522" s="395" t="s">
        <v>2914</v>
      </c>
      <c r="C522" s="344" t="s">
        <v>3413</v>
      </c>
      <c r="D522" s="438" t="s">
        <v>3414</v>
      </c>
      <c r="E522" s="345" t="s">
        <v>3415</v>
      </c>
      <c r="F522" s="433"/>
      <c r="G522" s="433"/>
      <c r="H522" s="433"/>
      <c r="I522" s="478" t="e">
        <v>#N/A</v>
      </c>
      <c r="J522" s="478" t="e">
        <v>#N/A</v>
      </c>
      <c r="K522" s="478" t="e">
        <v>#N/A</v>
      </c>
      <c r="L522" s="478" t="e">
        <v>#N/A</v>
      </c>
      <c r="M522" s="478" t="e">
        <v>#N/A</v>
      </c>
      <c r="N522" s="478"/>
      <c r="O522" s="345"/>
      <c r="P522" s="345" t="str">
        <f t="shared" si="49"/>
        <v/>
      </c>
      <c r="R522" s="345"/>
      <c r="S522" s="433" t="str">
        <f t="shared" si="50"/>
        <v/>
      </c>
      <c r="T522" s="361" t="s">
        <v>245</v>
      </c>
      <c r="U522" s="361" t="s">
        <v>63</v>
      </c>
      <c r="V522" s="344" t="s">
        <v>2589</v>
      </c>
      <c r="W522" s="433" t="s">
        <v>63</v>
      </c>
      <c r="X522" s="433" t="s">
        <v>63</v>
      </c>
      <c r="Y522" s="361">
        <v>2019</v>
      </c>
      <c r="Z522" s="361" t="s">
        <v>1820</v>
      </c>
      <c r="AA522" s="345" t="s">
        <v>3416</v>
      </c>
      <c r="AB522" s="361" t="str">
        <f t="shared" si="47"/>
        <v/>
      </c>
      <c r="AC522" s="433" t="s">
        <v>63</v>
      </c>
      <c r="AD522" s="433" t="s">
        <v>63</v>
      </c>
      <c r="AE522" s="433" t="s">
        <v>63</v>
      </c>
      <c r="AF522" s="433" t="s">
        <v>63</v>
      </c>
      <c r="AG522" s="361" t="s">
        <v>62</v>
      </c>
      <c r="AH522" s="361" t="s">
        <v>49</v>
      </c>
      <c r="AI522" s="361" t="s">
        <v>49</v>
      </c>
      <c r="AJ522" s="361" t="s">
        <v>49</v>
      </c>
      <c r="AK522" s="361" t="s">
        <v>63</v>
      </c>
      <c r="AL522" s="361" t="s">
        <v>63</v>
      </c>
      <c r="AM522" s="361" t="s">
        <v>63</v>
      </c>
      <c r="AN522" s="361" t="s">
        <v>63</v>
      </c>
      <c r="AO522" s="361" t="s">
        <v>63</v>
      </c>
      <c r="AP522" s="361" t="s">
        <v>63</v>
      </c>
      <c r="AQ522" s="361" t="s">
        <v>63</v>
      </c>
      <c r="AR522" s="361" t="s">
        <v>63</v>
      </c>
      <c r="AS522" s="361" t="s">
        <v>63</v>
      </c>
      <c r="AT522" s="361" t="s">
        <v>63</v>
      </c>
      <c r="AU522" s="361" t="s">
        <v>63</v>
      </c>
      <c r="AV522" s="361" t="s">
        <v>63</v>
      </c>
      <c r="AW522" s="361" t="s">
        <v>63</v>
      </c>
      <c r="AX522" s="361" t="str">
        <f t="shared" si="48"/>
        <v xml:space="preserve">SEX, AGE, RESIDENCE, WEALTH, </v>
      </c>
      <c r="AY522" s="488" t="s">
        <v>3417</v>
      </c>
      <c r="AZ522" s="344" t="str">
        <f>INDEX('Standard Outcome Indicators'!$C$2:$C$900,MATCH(AY522,'Standard Outcome Indicators'!$B$2:$B$708,0))</f>
        <v>Repetition rate in lower secondary education (22-01-L2-46)</v>
      </c>
      <c r="BA522" s="344" t="str">
        <f>INDEX('Standard Outcome Indicators'!$F$2:$F$900,MATCH(AY522,'Standard Outcome Indicators'!$B$2:$B$708,0))</f>
        <v>Learn</v>
      </c>
      <c r="BB522" s="344" t="str">
        <f>INDEX('Standard Outcome Indicators'!$H$2:$H$900,MATCH(AY522,'Standard Outcome Indicators'!$B$2:$B$708,0))</f>
        <v>Access to quality learning opportunities</v>
      </c>
      <c r="BC522" s="344" t="str">
        <f>INDEX('Standard Outcome Indicators'!$Q$2:$Q$900,MATCH(AY522,'Standard Outcome Indicators'!$B$2:$B$708,0))</f>
        <v>Marginal</v>
      </c>
      <c r="BD522" s="344" t="str">
        <f>INDEX('Standard Outcome Indicators'!$R$2:$R$900,MATCH(AY522,'Standard Outcome Indicators'!$B$2:$B$708,0))</f>
        <v>Education</v>
      </c>
      <c r="BE522" s="344" t="str">
        <f>INDEX('Standard Outcome Indicators'!$S$2:$S$900,MATCH(AY522,'Standard Outcome Indicators'!$B$2:$B$708,0))</f>
        <v>Nicolas Reuge</v>
      </c>
      <c r="BF522" s="344" t="str">
        <f>INDEX('Standard Outcome Indicators'!$T$2:$T$900,MATCH(AY522,'Standard Outcome Indicators'!$B$2:$B$708,0))</f>
        <v> </v>
      </c>
      <c r="BG522" s="344" t="str">
        <f>INDEX('Standard Outcome Indicators'!$U$2:$U$900,MATCH(AY522,'Standard Outcome Indicators'!$B$2:$B$708,0))</f>
        <v>2.3.6.2: Equitable access to learning</v>
      </c>
    </row>
    <row r="523" spans="1:59" ht="275.25">
      <c r="A523" s="392" t="s">
        <v>2587</v>
      </c>
      <c r="B523" s="395" t="s">
        <v>2914</v>
      </c>
      <c r="C523" s="344" t="s">
        <v>3418</v>
      </c>
      <c r="D523" s="438" t="s">
        <v>3419</v>
      </c>
      <c r="E523" s="345" t="s">
        <v>3420</v>
      </c>
      <c r="F523" s="433"/>
      <c r="G523" s="433"/>
      <c r="H523" s="433"/>
      <c r="I523" s="478" t="e">
        <v>#N/A</v>
      </c>
      <c r="J523" s="478" t="e">
        <v>#N/A</v>
      </c>
      <c r="K523" s="478" t="e">
        <v>#N/A</v>
      </c>
      <c r="L523" s="478" t="e">
        <v>#N/A</v>
      </c>
      <c r="M523" s="478" t="e">
        <v>#N/A</v>
      </c>
      <c r="N523" s="478"/>
      <c r="O523" s="345"/>
      <c r="P523" s="345" t="str">
        <f t="shared" si="49"/>
        <v/>
      </c>
      <c r="R523" s="345"/>
      <c r="S523" s="433" t="str">
        <f t="shared" si="50"/>
        <v/>
      </c>
      <c r="T523" s="361" t="s">
        <v>245</v>
      </c>
      <c r="U523" s="361" t="s">
        <v>63</v>
      </c>
      <c r="V523" s="344" t="s">
        <v>2589</v>
      </c>
      <c r="W523" s="433" t="s">
        <v>63</v>
      </c>
      <c r="X523" s="433" t="s">
        <v>63</v>
      </c>
      <c r="Y523" s="361">
        <v>2019</v>
      </c>
      <c r="Z523" s="361" t="s">
        <v>1762</v>
      </c>
      <c r="AA523" s="345" t="s">
        <v>3421</v>
      </c>
      <c r="AB523" s="361" t="str">
        <f t="shared" si="47"/>
        <v/>
      </c>
      <c r="AC523" s="433" t="s">
        <v>63</v>
      </c>
      <c r="AD523" s="433" t="s">
        <v>63</v>
      </c>
      <c r="AE523" s="433" t="s">
        <v>63</v>
      </c>
      <c r="AF523" s="433" t="s">
        <v>63</v>
      </c>
      <c r="AG523" s="361" t="s">
        <v>49</v>
      </c>
      <c r="AH523" s="361" t="s">
        <v>49</v>
      </c>
      <c r="AI523" s="361" t="s">
        <v>49</v>
      </c>
      <c r="AJ523" s="361" t="s">
        <v>49</v>
      </c>
      <c r="AK523" s="361" t="s">
        <v>63</v>
      </c>
      <c r="AL523" s="361" t="s">
        <v>63</v>
      </c>
      <c r="AM523" s="361" t="s">
        <v>63</v>
      </c>
      <c r="AN523" s="361" t="s">
        <v>63</v>
      </c>
      <c r="AO523" s="361" t="s">
        <v>63</v>
      </c>
      <c r="AP523" s="361" t="s">
        <v>63</v>
      </c>
      <c r="AQ523" s="361" t="s">
        <v>63</v>
      </c>
      <c r="AR523" s="361" t="s">
        <v>63</v>
      </c>
      <c r="AS523" s="361" t="s">
        <v>63</v>
      </c>
      <c r="AT523" s="361" t="s">
        <v>63</v>
      </c>
      <c r="AU523" s="361" t="s">
        <v>63</v>
      </c>
      <c r="AV523" s="361" t="s">
        <v>63</v>
      </c>
      <c r="AW523" s="361" t="s">
        <v>63</v>
      </c>
      <c r="AX523" s="361" t="str">
        <f t="shared" si="48"/>
        <v xml:space="preserve">SEX, AGE, RESIDENCE, WEALTH, </v>
      </c>
      <c r="AZ523" s="344" t="e">
        <f>INDEX('Standard Outcome Indicators'!$C$2:$C$900,MATCH(AY523,'Standard Outcome Indicators'!$B$2:$B$708,0))</f>
        <v>#N/A</v>
      </c>
      <c r="BA523" s="344" t="e">
        <f>INDEX('Standard Outcome Indicators'!$F$2:$F$900,MATCH(AY523,'Standard Outcome Indicators'!$B$2:$B$708,0))</f>
        <v>#N/A</v>
      </c>
      <c r="BB523" s="344" t="e">
        <f>INDEX('Standard Outcome Indicators'!$H$2:$H$900,MATCH(AY523,'Standard Outcome Indicators'!$B$2:$B$708,0))</f>
        <v>#N/A</v>
      </c>
      <c r="BC523" s="344" t="e">
        <f>INDEX('Standard Outcome Indicators'!$Q$2:$Q$900,MATCH(AY523,'Standard Outcome Indicators'!$B$2:$B$708,0))</f>
        <v>#N/A</v>
      </c>
      <c r="BD523" s="344" t="e">
        <f>INDEX('Standard Outcome Indicators'!$R$2:$R$900,MATCH(AY523,'Standard Outcome Indicators'!$B$2:$B$708,0))</f>
        <v>#N/A</v>
      </c>
      <c r="BE523" s="344" t="e">
        <f>INDEX('Standard Outcome Indicators'!$S$2:$S$900,MATCH(AY523,'Standard Outcome Indicators'!$B$2:$B$708,0))</f>
        <v>#N/A</v>
      </c>
      <c r="BF523" s="344" t="e">
        <f>INDEX('Standard Outcome Indicators'!$T$2:$T$900,MATCH(AY523,'Standard Outcome Indicators'!$B$2:$B$708,0))</f>
        <v>#N/A</v>
      </c>
      <c r="BG523" s="344" t="e">
        <f>INDEX('Standard Outcome Indicators'!$U$2:$U$900,MATCH(AY523,'Standard Outcome Indicators'!$B$2:$B$708,0))</f>
        <v>#N/A</v>
      </c>
    </row>
    <row r="524" spans="1:59" ht="91.5">
      <c r="A524" s="392" t="s">
        <v>2587</v>
      </c>
      <c r="B524" s="395" t="s">
        <v>2914</v>
      </c>
      <c r="C524" s="344" t="s">
        <v>3422</v>
      </c>
      <c r="D524" s="438" t="s">
        <v>3423</v>
      </c>
      <c r="E524" s="345" t="s">
        <v>3423</v>
      </c>
      <c r="F524" s="433"/>
      <c r="G524" s="433"/>
      <c r="H524" s="433"/>
      <c r="I524" s="478" t="e">
        <v>#N/A</v>
      </c>
      <c r="J524" s="478" t="e">
        <v>#N/A</v>
      </c>
      <c r="K524" s="478" t="e">
        <v>#N/A</v>
      </c>
      <c r="L524" s="478" t="e">
        <v>#N/A</v>
      </c>
      <c r="M524" s="478" t="e">
        <v>#N/A</v>
      </c>
      <c r="N524" s="478"/>
      <c r="O524" s="345"/>
      <c r="P524" s="345" t="str">
        <f t="shared" si="49"/>
        <v/>
      </c>
      <c r="R524" s="345"/>
      <c r="S524" s="433" t="str">
        <f t="shared" si="50"/>
        <v/>
      </c>
      <c r="T524" s="361" t="s">
        <v>245</v>
      </c>
      <c r="U524" s="361" t="s">
        <v>63</v>
      </c>
      <c r="V524" s="344" t="s">
        <v>2589</v>
      </c>
      <c r="W524" s="433" t="s">
        <v>63</v>
      </c>
      <c r="X524" s="433" t="s">
        <v>63</v>
      </c>
      <c r="Y524" s="361">
        <v>2019</v>
      </c>
      <c r="Z524" s="361" t="s">
        <v>2816</v>
      </c>
      <c r="AA524" s="345" t="s">
        <v>3424</v>
      </c>
      <c r="AB524" s="361" t="str">
        <f t="shared" si="47"/>
        <v/>
      </c>
      <c r="AC524" s="433" t="s">
        <v>63</v>
      </c>
      <c r="AD524" s="433" t="s">
        <v>63</v>
      </c>
      <c r="AE524" s="433" t="s">
        <v>63</v>
      </c>
      <c r="AF524" s="433" t="s">
        <v>63</v>
      </c>
      <c r="AG524" s="361" t="s">
        <v>62</v>
      </c>
      <c r="AH524" s="361" t="s">
        <v>49</v>
      </c>
      <c r="AI524" s="361" t="s">
        <v>49</v>
      </c>
      <c r="AJ524" s="361" t="s">
        <v>49</v>
      </c>
      <c r="AK524" s="361" t="s">
        <v>63</v>
      </c>
      <c r="AL524" s="361" t="s">
        <v>63</v>
      </c>
      <c r="AM524" s="361" t="s">
        <v>63</v>
      </c>
      <c r="AN524" s="361" t="s">
        <v>63</v>
      </c>
      <c r="AO524" s="361" t="s">
        <v>63</v>
      </c>
      <c r="AP524" s="361" t="s">
        <v>63</v>
      </c>
      <c r="AQ524" s="361" t="s">
        <v>63</v>
      </c>
      <c r="AR524" s="361" t="s">
        <v>63</v>
      </c>
      <c r="AS524" s="361" t="s">
        <v>63</v>
      </c>
      <c r="AT524" s="361" t="s">
        <v>63</v>
      </c>
      <c r="AU524" s="361" t="s">
        <v>63</v>
      </c>
      <c r="AV524" s="361" t="s">
        <v>63</v>
      </c>
      <c r="AW524" s="361" t="s">
        <v>63</v>
      </c>
      <c r="AX524" s="361" t="str">
        <f t="shared" si="48"/>
        <v xml:space="preserve">SEX, AGE, RESIDENCE, WEALTH, </v>
      </c>
      <c r="AZ524" s="344" t="e">
        <f>INDEX('Standard Outcome Indicators'!$C$2:$C$900,MATCH(AY524,'Standard Outcome Indicators'!$B$2:$B$708,0))</f>
        <v>#N/A</v>
      </c>
      <c r="BA524" s="344" t="e">
        <f>INDEX('Standard Outcome Indicators'!$F$2:$F$900,MATCH(AY524,'Standard Outcome Indicators'!$B$2:$B$708,0))</f>
        <v>#N/A</v>
      </c>
      <c r="BB524" s="344" t="e">
        <f>INDEX('Standard Outcome Indicators'!$H$2:$H$900,MATCH(AY524,'Standard Outcome Indicators'!$B$2:$B$708,0))</f>
        <v>#N/A</v>
      </c>
      <c r="BC524" s="344" t="e">
        <f>INDEX('Standard Outcome Indicators'!$Q$2:$Q$900,MATCH(AY524,'Standard Outcome Indicators'!$B$2:$B$708,0))</f>
        <v>#N/A</v>
      </c>
      <c r="BD524" s="344" t="e">
        <f>INDEX('Standard Outcome Indicators'!$R$2:$R$900,MATCH(AY524,'Standard Outcome Indicators'!$B$2:$B$708,0))</f>
        <v>#N/A</v>
      </c>
      <c r="BE524" s="344" t="e">
        <f>INDEX('Standard Outcome Indicators'!$S$2:$S$900,MATCH(AY524,'Standard Outcome Indicators'!$B$2:$B$708,0))</f>
        <v>#N/A</v>
      </c>
      <c r="BF524" s="344" t="e">
        <f>INDEX('Standard Outcome Indicators'!$T$2:$T$900,MATCH(AY524,'Standard Outcome Indicators'!$B$2:$B$708,0))</f>
        <v>#N/A</v>
      </c>
      <c r="BG524" s="344" t="e">
        <f>INDEX('Standard Outcome Indicators'!$U$2:$U$900,MATCH(AY524,'Standard Outcome Indicators'!$B$2:$B$708,0))</f>
        <v>#N/A</v>
      </c>
    </row>
    <row r="525" spans="1:59" ht="91.5">
      <c r="A525" s="392" t="s">
        <v>2587</v>
      </c>
      <c r="B525" s="395" t="s">
        <v>2914</v>
      </c>
      <c r="C525" s="344" t="s">
        <v>3425</v>
      </c>
      <c r="D525" s="438" t="s">
        <v>3426</v>
      </c>
      <c r="E525" s="345" t="s">
        <v>3426</v>
      </c>
      <c r="F525" s="433"/>
      <c r="G525" s="433"/>
      <c r="H525" s="433"/>
      <c r="I525" s="478" t="e">
        <v>#N/A</v>
      </c>
      <c r="J525" s="478" t="e">
        <v>#N/A</v>
      </c>
      <c r="K525" s="478" t="e">
        <v>#N/A</v>
      </c>
      <c r="L525" s="478" t="e">
        <v>#N/A</v>
      </c>
      <c r="M525" s="478" t="e">
        <v>#N/A</v>
      </c>
      <c r="N525" s="478"/>
      <c r="O525" s="345"/>
      <c r="P525" s="345" t="str">
        <f t="shared" si="49"/>
        <v/>
      </c>
      <c r="R525" s="345"/>
      <c r="S525" s="433" t="str">
        <f t="shared" si="50"/>
        <v/>
      </c>
      <c r="T525" s="361" t="s">
        <v>245</v>
      </c>
      <c r="U525" s="361" t="s">
        <v>63</v>
      </c>
      <c r="V525" s="344" t="s">
        <v>2589</v>
      </c>
      <c r="W525" s="433" t="s">
        <v>63</v>
      </c>
      <c r="X525" s="433" t="s">
        <v>63</v>
      </c>
      <c r="Y525" s="361">
        <v>2019</v>
      </c>
      <c r="Z525" s="361" t="s">
        <v>1991</v>
      </c>
      <c r="AA525" s="345" t="s">
        <v>3427</v>
      </c>
      <c r="AB525" s="361" t="str">
        <f t="shared" si="47"/>
        <v/>
      </c>
      <c r="AC525" s="433" t="s">
        <v>63</v>
      </c>
      <c r="AD525" s="433" t="s">
        <v>63</v>
      </c>
      <c r="AE525" s="433" t="s">
        <v>63</v>
      </c>
      <c r="AF525" s="433" t="s">
        <v>63</v>
      </c>
      <c r="AG525" s="361" t="s">
        <v>62</v>
      </c>
      <c r="AH525" s="361" t="s">
        <v>49</v>
      </c>
      <c r="AI525" s="361" t="s">
        <v>49</v>
      </c>
      <c r="AJ525" s="361" t="s">
        <v>49</v>
      </c>
      <c r="AK525" s="361" t="s">
        <v>63</v>
      </c>
      <c r="AL525" s="361" t="s">
        <v>63</v>
      </c>
      <c r="AM525" s="361" t="s">
        <v>63</v>
      </c>
      <c r="AN525" s="361" t="s">
        <v>63</v>
      </c>
      <c r="AO525" s="361" t="s">
        <v>63</v>
      </c>
      <c r="AP525" s="361" t="s">
        <v>63</v>
      </c>
      <c r="AQ525" s="361" t="s">
        <v>63</v>
      </c>
      <c r="AR525" s="361" t="s">
        <v>63</v>
      </c>
      <c r="AS525" s="361" t="s">
        <v>63</v>
      </c>
      <c r="AT525" s="361" t="s">
        <v>63</v>
      </c>
      <c r="AU525" s="361" t="s">
        <v>63</v>
      </c>
      <c r="AV525" s="361" t="s">
        <v>63</v>
      </c>
      <c r="AW525" s="361" t="s">
        <v>63</v>
      </c>
      <c r="AX525" s="361" t="str">
        <f t="shared" si="48"/>
        <v xml:space="preserve">SEX, AGE, RESIDENCE, WEALTH, </v>
      </c>
      <c r="AZ525" s="344" t="e">
        <f>INDEX('Standard Outcome Indicators'!$C$2:$C$900,MATCH(AY525,'Standard Outcome Indicators'!$B$2:$B$708,0))</f>
        <v>#N/A</v>
      </c>
      <c r="BA525" s="344" t="e">
        <f>INDEX('Standard Outcome Indicators'!$F$2:$F$900,MATCH(AY525,'Standard Outcome Indicators'!$B$2:$B$708,0))</f>
        <v>#N/A</v>
      </c>
      <c r="BB525" s="344" t="e">
        <f>INDEX('Standard Outcome Indicators'!$H$2:$H$900,MATCH(AY525,'Standard Outcome Indicators'!$B$2:$B$708,0))</f>
        <v>#N/A</v>
      </c>
      <c r="BC525" s="344" t="e">
        <f>INDEX('Standard Outcome Indicators'!$Q$2:$Q$900,MATCH(AY525,'Standard Outcome Indicators'!$B$2:$B$708,0))</f>
        <v>#N/A</v>
      </c>
      <c r="BD525" s="344" t="e">
        <f>INDEX('Standard Outcome Indicators'!$R$2:$R$900,MATCH(AY525,'Standard Outcome Indicators'!$B$2:$B$708,0))</f>
        <v>#N/A</v>
      </c>
      <c r="BE525" s="344" t="e">
        <f>INDEX('Standard Outcome Indicators'!$S$2:$S$900,MATCH(AY525,'Standard Outcome Indicators'!$B$2:$B$708,0))</f>
        <v>#N/A</v>
      </c>
      <c r="BF525" s="344" t="e">
        <f>INDEX('Standard Outcome Indicators'!$T$2:$T$900,MATCH(AY525,'Standard Outcome Indicators'!$B$2:$B$708,0))</f>
        <v>#N/A</v>
      </c>
      <c r="BG525" s="344" t="e">
        <f>INDEX('Standard Outcome Indicators'!$U$2:$U$900,MATCH(AY525,'Standard Outcome Indicators'!$B$2:$B$708,0))</f>
        <v>#N/A</v>
      </c>
    </row>
    <row r="526" spans="1:59" ht="76.5">
      <c r="A526" s="392" t="s">
        <v>2587</v>
      </c>
      <c r="B526" s="395" t="s">
        <v>2914</v>
      </c>
      <c r="C526" s="344" t="s">
        <v>3428</v>
      </c>
      <c r="D526" s="438" t="s">
        <v>3429</v>
      </c>
      <c r="E526" s="345" t="s">
        <v>3429</v>
      </c>
      <c r="F526" s="433"/>
      <c r="G526" s="433"/>
      <c r="H526" s="433"/>
      <c r="I526" s="478" t="e">
        <v>#N/A</v>
      </c>
      <c r="J526" s="478" t="e">
        <v>#N/A</v>
      </c>
      <c r="K526" s="478" t="e">
        <v>#N/A</v>
      </c>
      <c r="L526" s="478" t="e">
        <v>#N/A</v>
      </c>
      <c r="M526" s="478" t="e">
        <v>#N/A</v>
      </c>
      <c r="N526" s="478"/>
      <c r="O526" s="345"/>
      <c r="P526" s="345" t="str">
        <f t="shared" si="49"/>
        <v/>
      </c>
      <c r="R526" s="345"/>
      <c r="S526" s="433" t="str">
        <f t="shared" si="50"/>
        <v/>
      </c>
      <c r="T526" s="361" t="s">
        <v>245</v>
      </c>
      <c r="U526" s="361" t="s">
        <v>63</v>
      </c>
      <c r="V526" s="344" t="s">
        <v>2589</v>
      </c>
      <c r="W526" s="433" t="s">
        <v>63</v>
      </c>
      <c r="X526" s="433" t="s">
        <v>63</v>
      </c>
      <c r="Y526" s="361">
        <v>2019</v>
      </c>
      <c r="Z526" s="361" t="s">
        <v>2106</v>
      </c>
      <c r="AA526" s="345" t="s">
        <v>3430</v>
      </c>
      <c r="AB526" s="361" t="str">
        <f t="shared" si="47"/>
        <v/>
      </c>
      <c r="AC526" s="433" t="s">
        <v>63</v>
      </c>
      <c r="AD526" s="433" t="s">
        <v>63</v>
      </c>
      <c r="AE526" s="433" t="s">
        <v>63</v>
      </c>
      <c r="AF526" s="433" t="s">
        <v>63</v>
      </c>
      <c r="AG526" s="361" t="s">
        <v>62</v>
      </c>
      <c r="AH526" s="361" t="s">
        <v>49</v>
      </c>
      <c r="AI526" s="361" t="s">
        <v>49</v>
      </c>
      <c r="AJ526" s="361" t="s">
        <v>49</v>
      </c>
      <c r="AK526" s="361" t="s">
        <v>63</v>
      </c>
      <c r="AL526" s="361" t="s">
        <v>63</v>
      </c>
      <c r="AM526" s="361" t="s">
        <v>63</v>
      </c>
      <c r="AN526" s="361" t="s">
        <v>63</v>
      </c>
      <c r="AO526" s="361" t="s">
        <v>63</v>
      </c>
      <c r="AP526" s="361" t="s">
        <v>63</v>
      </c>
      <c r="AQ526" s="361" t="s">
        <v>63</v>
      </c>
      <c r="AR526" s="361" t="s">
        <v>63</v>
      </c>
      <c r="AS526" s="361" t="s">
        <v>63</v>
      </c>
      <c r="AT526" s="361" t="s">
        <v>63</v>
      </c>
      <c r="AU526" s="361" t="s">
        <v>63</v>
      </c>
      <c r="AV526" s="361" t="s">
        <v>63</v>
      </c>
      <c r="AW526" s="361" t="s">
        <v>63</v>
      </c>
      <c r="AX526" s="361" t="str">
        <f t="shared" si="48"/>
        <v xml:space="preserve">SEX, AGE, RESIDENCE, WEALTH, </v>
      </c>
      <c r="AZ526" s="344" t="e">
        <f>INDEX('Standard Outcome Indicators'!$C$2:$C$900,MATCH(AY526,'Standard Outcome Indicators'!$B$2:$B$708,0))</f>
        <v>#N/A</v>
      </c>
      <c r="BA526" s="344" t="e">
        <f>INDEX('Standard Outcome Indicators'!$F$2:$F$900,MATCH(AY526,'Standard Outcome Indicators'!$B$2:$B$708,0))</f>
        <v>#N/A</v>
      </c>
      <c r="BB526" s="344" t="e">
        <f>INDEX('Standard Outcome Indicators'!$H$2:$H$900,MATCH(AY526,'Standard Outcome Indicators'!$B$2:$B$708,0))</f>
        <v>#N/A</v>
      </c>
      <c r="BC526" s="344" t="e">
        <f>INDEX('Standard Outcome Indicators'!$Q$2:$Q$900,MATCH(AY526,'Standard Outcome Indicators'!$B$2:$B$708,0))</f>
        <v>#N/A</v>
      </c>
      <c r="BD526" s="344" t="e">
        <f>INDEX('Standard Outcome Indicators'!$R$2:$R$900,MATCH(AY526,'Standard Outcome Indicators'!$B$2:$B$708,0))</f>
        <v>#N/A</v>
      </c>
      <c r="BE526" s="344" t="e">
        <f>INDEX('Standard Outcome Indicators'!$S$2:$S$900,MATCH(AY526,'Standard Outcome Indicators'!$B$2:$B$708,0))</f>
        <v>#N/A</v>
      </c>
      <c r="BF526" s="344" t="e">
        <f>INDEX('Standard Outcome Indicators'!$T$2:$T$900,MATCH(AY526,'Standard Outcome Indicators'!$B$2:$B$708,0))</f>
        <v>#N/A</v>
      </c>
      <c r="BG526" s="344" t="e">
        <f>INDEX('Standard Outcome Indicators'!$U$2:$U$900,MATCH(AY526,'Standard Outcome Indicators'!$B$2:$B$708,0))</f>
        <v>#N/A</v>
      </c>
    </row>
    <row r="527" spans="1:59" ht="45.75">
      <c r="A527" s="392" t="s">
        <v>2587</v>
      </c>
      <c r="B527" s="395" t="s">
        <v>2914</v>
      </c>
      <c r="C527" s="344" t="s">
        <v>3431</v>
      </c>
      <c r="D527" s="438" t="s">
        <v>3432</v>
      </c>
      <c r="E527" s="345" t="s">
        <v>3432</v>
      </c>
      <c r="F527" s="433"/>
      <c r="G527" s="433"/>
      <c r="H527" s="433"/>
      <c r="I527" s="478" t="e">
        <v>#N/A</v>
      </c>
      <c r="J527" s="478" t="e">
        <v>#N/A</v>
      </c>
      <c r="K527" s="478" t="e">
        <v>#N/A</v>
      </c>
      <c r="L527" s="478" t="e">
        <v>#N/A</v>
      </c>
      <c r="M527" s="478" t="e">
        <v>#N/A</v>
      </c>
      <c r="N527" s="478"/>
      <c r="O527" s="345"/>
      <c r="P527" s="345" t="str">
        <f t="shared" si="49"/>
        <v/>
      </c>
      <c r="R527" s="345"/>
      <c r="S527" s="433" t="str">
        <f t="shared" si="50"/>
        <v/>
      </c>
      <c r="T527" s="361" t="s">
        <v>245</v>
      </c>
      <c r="U527" s="361" t="s">
        <v>63</v>
      </c>
      <c r="V527" s="344" t="s">
        <v>2589</v>
      </c>
      <c r="W527" s="433" t="s">
        <v>63</v>
      </c>
      <c r="X527" s="433" t="s">
        <v>63</v>
      </c>
      <c r="Y527" s="361">
        <v>2019</v>
      </c>
      <c r="Z527" s="361" t="s">
        <v>2112</v>
      </c>
      <c r="AA527" s="345" t="s">
        <v>3433</v>
      </c>
      <c r="AB527" s="361" t="str">
        <f t="shared" si="47"/>
        <v/>
      </c>
      <c r="AC527" s="433" t="s">
        <v>63</v>
      </c>
      <c r="AD527" s="433" t="s">
        <v>63</v>
      </c>
      <c r="AE527" s="433" t="s">
        <v>63</v>
      </c>
      <c r="AF527" s="433" t="s">
        <v>63</v>
      </c>
      <c r="AG527" s="361" t="s">
        <v>62</v>
      </c>
      <c r="AH527" s="361" t="s">
        <v>49</v>
      </c>
      <c r="AI527" s="361" t="s">
        <v>49</v>
      </c>
      <c r="AJ527" s="361" t="s">
        <v>49</v>
      </c>
      <c r="AK527" s="361" t="s">
        <v>63</v>
      </c>
      <c r="AL527" s="361" t="s">
        <v>63</v>
      </c>
      <c r="AM527" s="361" t="s">
        <v>63</v>
      </c>
      <c r="AN527" s="361" t="s">
        <v>63</v>
      </c>
      <c r="AO527" s="361" t="s">
        <v>63</v>
      </c>
      <c r="AP527" s="361" t="s">
        <v>63</v>
      </c>
      <c r="AQ527" s="361" t="s">
        <v>63</v>
      </c>
      <c r="AR527" s="361" t="s">
        <v>63</v>
      </c>
      <c r="AS527" s="361" t="s">
        <v>63</v>
      </c>
      <c r="AT527" s="361" t="s">
        <v>63</v>
      </c>
      <c r="AU527" s="361" t="s">
        <v>63</v>
      </c>
      <c r="AV527" s="361" t="s">
        <v>63</v>
      </c>
      <c r="AW527" s="361" t="s">
        <v>63</v>
      </c>
      <c r="AX527" s="361" t="str">
        <f t="shared" si="48"/>
        <v xml:space="preserve">SEX, AGE, RESIDENCE, WEALTH, </v>
      </c>
      <c r="AZ527" s="344" t="e">
        <f>INDEX('Standard Outcome Indicators'!$C$2:$C$900,MATCH(AY527,'Standard Outcome Indicators'!$B$2:$B$708,0))</f>
        <v>#N/A</v>
      </c>
      <c r="BA527" s="344" t="e">
        <f>INDEX('Standard Outcome Indicators'!$F$2:$F$900,MATCH(AY527,'Standard Outcome Indicators'!$B$2:$B$708,0))</f>
        <v>#N/A</v>
      </c>
      <c r="BB527" s="344" t="e">
        <f>INDEX('Standard Outcome Indicators'!$H$2:$H$900,MATCH(AY527,'Standard Outcome Indicators'!$B$2:$B$708,0))</f>
        <v>#N/A</v>
      </c>
      <c r="BC527" s="344" t="e">
        <f>INDEX('Standard Outcome Indicators'!$Q$2:$Q$900,MATCH(AY527,'Standard Outcome Indicators'!$B$2:$B$708,0))</f>
        <v>#N/A</v>
      </c>
      <c r="BD527" s="344" t="e">
        <f>INDEX('Standard Outcome Indicators'!$R$2:$R$900,MATCH(AY527,'Standard Outcome Indicators'!$B$2:$B$708,0))</f>
        <v>#N/A</v>
      </c>
      <c r="BE527" s="344" t="e">
        <f>INDEX('Standard Outcome Indicators'!$S$2:$S$900,MATCH(AY527,'Standard Outcome Indicators'!$B$2:$B$708,0))</f>
        <v>#N/A</v>
      </c>
      <c r="BF527" s="344" t="e">
        <f>INDEX('Standard Outcome Indicators'!$T$2:$T$900,MATCH(AY527,'Standard Outcome Indicators'!$B$2:$B$708,0))</f>
        <v>#N/A</v>
      </c>
      <c r="BG527" s="344" t="e">
        <f>INDEX('Standard Outcome Indicators'!$U$2:$U$900,MATCH(AY527,'Standard Outcome Indicators'!$B$2:$B$708,0))</f>
        <v>#N/A</v>
      </c>
    </row>
    <row r="528" spans="1:59" ht="91.5">
      <c r="A528" s="392" t="s">
        <v>2587</v>
      </c>
      <c r="B528" s="395" t="s">
        <v>2914</v>
      </c>
      <c r="C528" s="344" t="s">
        <v>3434</v>
      </c>
      <c r="D528" s="438" t="s">
        <v>3435</v>
      </c>
      <c r="E528" s="345" t="s">
        <v>3436</v>
      </c>
      <c r="F528" s="433"/>
      <c r="G528" s="433"/>
      <c r="H528" s="433"/>
      <c r="I528" s="478" t="e">
        <v>#N/A</v>
      </c>
      <c r="J528" s="478" t="e">
        <v>#N/A</v>
      </c>
      <c r="K528" s="478" t="e">
        <v>#N/A</v>
      </c>
      <c r="L528" s="478" t="e">
        <v>#N/A</v>
      </c>
      <c r="M528" s="478" t="e">
        <v>#N/A</v>
      </c>
      <c r="N528" s="478"/>
      <c r="O528" s="345"/>
      <c r="P528" s="345" t="str">
        <f t="shared" si="49"/>
        <v/>
      </c>
      <c r="R528" s="345"/>
      <c r="S528" s="433" t="str">
        <f t="shared" si="50"/>
        <v/>
      </c>
      <c r="T528" s="361" t="s">
        <v>245</v>
      </c>
      <c r="U528" s="361" t="s">
        <v>63</v>
      </c>
      <c r="V528" s="344" t="s">
        <v>2589</v>
      </c>
      <c r="W528" s="433" t="s">
        <v>63</v>
      </c>
      <c r="X528" s="433" t="s">
        <v>63</v>
      </c>
      <c r="Y528" s="361">
        <v>2019</v>
      </c>
      <c r="Z528" s="361" t="s">
        <v>2816</v>
      </c>
      <c r="AA528" s="345" t="s">
        <v>3437</v>
      </c>
      <c r="AB528" s="361" t="str">
        <f t="shared" si="47"/>
        <v/>
      </c>
      <c r="AC528" s="433" t="s">
        <v>63</v>
      </c>
      <c r="AD528" s="433" t="s">
        <v>63</v>
      </c>
      <c r="AE528" s="433" t="s">
        <v>63</v>
      </c>
      <c r="AF528" s="433" t="s">
        <v>63</v>
      </c>
      <c r="AG528" s="361" t="s">
        <v>49</v>
      </c>
      <c r="AH528" s="361" t="s">
        <v>49</v>
      </c>
      <c r="AI528" s="361" t="s">
        <v>49</v>
      </c>
      <c r="AJ528" s="361" t="s">
        <v>49</v>
      </c>
      <c r="AK528" s="361" t="s">
        <v>63</v>
      </c>
      <c r="AL528" s="361" t="s">
        <v>63</v>
      </c>
      <c r="AM528" s="361" t="s">
        <v>63</v>
      </c>
      <c r="AN528" s="361" t="s">
        <v>63</v>
      </c>
      <c r="AO528" s="361" t="s">
        <v>63</v>
      </c>
      <c r="AP528" s="361" t="s">
        <v>63</v>
      </c>
      <c r="AQ528" s="361" t="s">
        <v>63</v>
      </c>
      <c r="AR528" s="361" t="s">
        <v>63</v>
      </c>
      <c r="AS528" s="361" t="s">
        <v>63</v>
      </c>
      <c r="AT528" s="361" t="s">
        <v>63</v>
      </c>
      <c r="AU528" s="361" t="s">
        <v>63</v>
      </c>
      <c r="AV528" s="361" t="s">
        <v>63</v>
      </c>
      <c r="AW528" s="361" t="s">
        <v>63</v>
      </c>
      <c r="AX528" s="361" t="str">
        <f t="shared" si="48"/>
        <v xml:space="preserve">SEX, AGE, RESIDENCE, WEALTH, </v>
      </c>
      <c r="AZ528" s="344" t="e">
        <f>INDEX('Standard Outcome Indicators'!$C$2:$C$900,MATCH(AY528,'Standard Outcome Indicators'!$B$2:$B$708,0))</f>
        <v>#N/A</v>
      </c>
      <c r="BA528" s="344" t="e">
        <f>INDEX('Standard Outcome Indicators'!$F$2:$F$900,MATCH(AY528,'Standard Outcome Indicators'!$B$2:$B$708,0))</f>
        <v>#N/A</v>
      </c>
      <c r="BB528" s="344" t="e">
        <f>INDEX('Standard Outcome Indicators'!$H$2:$H$900,MATCH(AY528,'Standard Outcome Indicators'!$B$2:$B$708,0))</f>
        <v>#N/A</v>
      </c>
      <c r="BC528" s="344" t="e">
        <f>INDEX('Standard Outcome Indicators'!$Q$2:$Q$900,MATCH(AY528,'Standard Outcome Indicators'!$B$2:$B$708,0))</f>
        <v>#N/A</v>
      </c>
      <c r="BD528" s="344" t="e">
        <f>INDEX('Standard Outcome Indicators'!$R$2:$R$900,MATCH(AY528,'Standard Outcome Indicators'!$B$2:$B$708,0))</f>
        <v>#N/A</v>
      </c>
      <c r="BE528" s="344" t="e">
        <f>INDEX('Standard Outcome Indicators'!$S$2:$S$900,MATCH(AY528,'Standard Outcome Indicators'!$B$2:$B$708,0))</f>
        <v>#N/A</v>
      </c>
      <c r="BF528" s="344" t="e">
        <f>INDEX('Standard Outcome Indicators'!$T$2:$T$900,MATCH(AY528,'Standard Outcome Indicators'!$B$2:$B$708,0))</f>
        <v>#N/A</v>
      </c>
      <c r="BG528" s="344" t="e">
        <f>INDEX('Standard Outcome Indicators'!$U$2:$U$900,MATCH(AY528,'Standard Outcome Indicators'!$B$2:$B$708,0))</f>
        <v>#N/A</v>
      </c>
    </row>
    <row r="529" spans="1:59" ht="91.5">
      <c r="A529" s="392" t="s">
        <v>2587</v>
      </c>
      <c r="B529" s="395" t="s">
        <v>2914</v>
      </c>
      <c r="C529" s="344" t="s">
        <v>3438</v>
      </c>
      <c r="D529" s="438" t="s">
        <v>3439</v>
      </c>
      <c r="E529" s="345" t="s">
        <v>3440</v>
      </c>
      <c r="F529" s="433"/>
      <c r="G529" s="433"/>
      <c r="H529" s="433"/>
      <c r="I529" s="478" t="e">
        <v>#N/A</v>
      </c>
      <c r="J529" s="478" t="e">
        <v>#N/A</v>
      </c>
      <c r="K529" s="478" t="e">
        <v>#N/A</v>
      </c>
      <c r="L529" s="478" t="e">
        <v>#N/A</v>
      </c>
      <c r="M529" s="478" t="e">
        <v>#N/A</v>
      </c>
      <c r="N529" s="478"/>
      <c r="O529" s="345"/>
      <c r="P529" s="345" t="str">
        <f t="shared" si="49"/>
        <v/>
      </c>
      <c r="R529" s="345"/>
      <c r="S529" s="433" t="str">
        <f t="shared" si="50"/>
        <v/>
      </c>
      <c r="T529" s="361" t="s">
        <v>245</v>
      </c>
      <c r="U529" s="361" t="s">
        <v>63</v>
      </c>
      <c r="V529" s="344" t="s">
        <v>2589</v>
      </c>
      <c r="W529" s="433" t="s">
        <v>63</v>
      </c>
      <c r="X529" s="433" t="s">
        <v>63</v>
      </c>
      <c r="Y529" s="361">
        <v>2019</v>
      </c>
      <c r="Z529" s="361" t="s">
        <v>1991</v>
      </c>
      <c r="AA529" s="345" t="s">
        <v>3427</v>
      </c>
      <c r="AB529" s="361" t="str">
        <f t="shared" si="47"/>
        <v/>
      </c>
      <c r="AC529" s="433" t="s">
        <v>63</v>
      </c>
      <c r="AD529" s="433" t="s">
        <v>63</v>
      </c>
      <c r="AE529" s="433" t="s">
        <v>63</v>
      </c>
      <c r="AF529" s="433" t="s">
        <v>63</v>
      </c>
      <c r="AG529" s="361" t="s">
        <v>49</v>
      </c>
      <c r="AH529" s="361" t="s">
        <v>49</v>
      </c>
      <c r="AI529" s="361" t="s">
        <v>49</v>
      </c>
      <c r="AJ529" s="361" t="s">
        <v>49</v>
      </c>
      <c r="AK529" s="361" t="s">
        <v>63</v>
      </c>
      <c r="AL529" s="361" t="s">
        <v>63</v>
      </c>
      <c r="AM529" s="361" t="s">
        <v>63</v>
      </c>
      <c r="AN529" s="361" t="s">
        <v>63</v>
      </c>
      <c r="AO529" s="361" t="s">
        <v>63</v>
      </c>
      <c r="AP529" s="361" t="s">
        <v>63</v>
      </c>
      <c r="AQ529" s="361" t="s">
        <v>63</v>
      </c>
      <c r="AR529" s="361" t="s">
        <v>63</v>
      </c>
      <c r="AS529" s="361" t="s">
        <v>63</v>
      </c>
      <c r="AT529" s="361" t="s">
        <v>63</v>
      </c>
      <c r="AU529" s="361" t="s">
        <v>63</v>
      </c>
      <c r="AV529" s="361" t="s">
        <v>63</v>
      </c>
      <c r="AW529" s="361" t="s">
        <v>63</v>
      </c>
      <c r="AX529" s="361" t="str">
        <f t="shared" si="48"/>
        <v xml:space="preserve">SEX, AGE, RESIDENCE, WEALTH, </v>
      </c>
      <c r="AZ529" s="344" t="e">
        <f>INDEX('Standard Outcome Indicators'!$C$2:$C$900,MATCH(AY529,'Standard Outcome Indicators'!$B$2:$B$708,0))</f>
        <v>#N/A</v>
      </c>
      <c r="BA529" s="344" t="e">
        <f>INDEX('Standard Outcome Indicators'!$F$2:$F$900,MATCH(AY529,'Standard Outcome Indicators'!$B$2:$B$708,0))</f>
        <v>#N/A</v>
      </c>
      <c r="BB529" s="344" t="e">
        <f>INDEX('Standard Outcome Indicators'!$H$2:$H$900,MATCH(AY529,'Standard Outcome Indicators'!$B$2:$B$708,0))</f>
        <v>#N/A</v>
      </c>
      <c r="BC529" s="344" t="e">
        <f>INDEX('Standard Outcome Indicators'!$Q$2:$Q$900,MATCH(AY529,'Standard Outcome Indicators'!$B$2:$B$708,0))</f>
        <v>#N/A</v>
      </c>
      <c r="BD529" s="344" t="e">
        <f>INDEX('Standard Outcome Indicators'!$R$2:$R$900,MATCH(AY529,'Standard Outcome Indicators'!$B$2:$B$708,0))</f>
        <v>#N/A</v>
      </c>
      <c r="BE529" s="344" t="e">
        <f>INDEX('Standard Outcome Indicators'!$S$2:$S$900,MATCH(AY529,'Standard Outcome Indicators'!$B$2:$B$708,0))</f>
        <v>#N/A</v>
      </c>
      <c r="BF529" s="344" t="e">
        <f>INDEX('Standard Outcome Indicators'!$T$2:$T$900,MATCH(AY529,'Standard Outcome Indicators'!$B$2:$B$708,0))</f>
        <v>#N/A</v>
      </c>
      <c r="BG529" s="344" t="e">
        <f>INDEX('Standard Outcome Indicators'!$U$2:$U$900,MATCH(AY529,'Standard Outcome Indicators'!$B$2:$B$708,0))</f>
        <v>#N/A</v>
      </c>
    </row>
    <row r="530" spans="1:59" ht="76.5">
      <c r="A530" s="392" t="s">
        <v>2587</v>
      </c>
      <c r="B530" s="395" t="s">
        <v>2914</v>
      </c>
      <c r="C530" s="344" t="s">
        <v>3441</v>
      </c>
      <c r="D530" s="438" t="s">
        <v>3442</v>
      </c>
      <c r="E530" s="345" t="s">
        <v>3443</v>
      </c>
      <c r="F530" s="433"/>
      <c r="G530" s="433"/>
      <c r="H530" s="433"/>
      <c r="I530" s="478" t="e">
        <v>#N/A</v>
      </c>
      <c r="J530" s="478" t="e">
        <v>#N/A</v>
      </c>
      <c r="K530" s="478" t="e">
        <v>#N/A</v>
      </c>
      <c r="L530" s="478" t="e">
        <v>#N/A</v>
      </c>
      <c r="M530" s="478" t="e">
        <v>#N/A</v>
      </c>
      <c r="N530" s="478"/>
      <c r="O530" s="345"/>
      <c r="P530" s="345" t="str">
        <f t="shared" si="49"/>
        <v/>
      </c>
      <c r="R530" s="345"/>
      <c r="S530" s="433" t="str">
        <f t="shared" si="50"/>
        <v/>
      </c>
      <c r="T530" s="361" t="s">
        <v>245</v>
      </c>
      <c r="U530" s="361" t="s">
        <v>63</v>
      </c>
      <c r="V530" s="344" t="s">
        <v>2589</v>
      </c>
      <c r="W530" s="433" t="s">
        <v>63</v>
      </c>
      <c r="X530" s="433" t="s">
        <v>63</v>
      </c>
      <c r="Y530" s="361">
        <v>2019</v>
      </c>
      <c r="Z530" s="361" t="s">
        <v>2106</v>
      </c>
      <c r="AA530" s="345" t="s">
        <v>3430</v>
      </c>
      <c r="AB530" s="361" t="str">
        <f t="shared" si="47"/>
        <v/>
      </c>
      <c r="AC530" s="433" t="s">
        <v>63</v>
      </c>
      <c r="AD530" s="433" t="s">
        <v>63</v>
      </c>
      <c r="AE530" s="433" t="s">
        <v>63</v>
      </c>
      <c r="AF530" s="433" t="s">
        <v>63</v>
      </c>
      <c r="AG530" s="361" t="s">
        <v>49</v>
      </c>
      <c r="AH530" s="361" t="s">
        <v>49</v>
      </c>
      <c r="AI530" s="361" t="s">
        <v>49</v>
      </c>
      <c r="AJ530" s="361" t="s">
        <v>49</v>
      </c>
      <c r="AK530" s="361" t="s">
        <v>63</v>
      </c>
      <c r="AL530" s="361" t="s">
        <v>63</v>
      </c>
      <c r="AM530" s="361" t="s">
        <v>63</v>
      </c>
      <c r="AN530" s="361" t="s">
        <v>63</v>
      </c>
      <c r="AO530" s="361" t="s">
        <v>63</v>
      </c>
      <c r="AP530" s="361" t="s">
        <v>63</v>
      </c>
      <c r="AQ530" s="361" t="s">
        <v>63</v>
      </c>
      <c r="AR530" s="361" t="s">
        <v>63</v>
      </c>
      <c r="AS530" s="361" t="s">
        <v>63</v>
      </c>
      <c r="AT530" s="361" t="s">
        <v>63</v>
      </c>
      <c r="AU530" s="361" t="s">
        <v>63</v>
      </c>
      <c r="AV530" s="361" t="s">
        <v>63</v>
      </c>
      <c r="AW530" s="361" t="s">
        <v>63</v>
      </c>
      <c r="AX530" s="361" t="str">
        <f t="shared" si="48"/>
        <v xml:space="preserve">SEX, AGE, RESIDENCE, WEALTH, </v>
      </c>
      <c r="AZ530" s="344" t="e">
        <f>INDEX('Standard Outcome Indicators'!$C$2:$C$900,MATCH(AY530,'Standard Outcome Indicators'!$B$2:$B$708,0))</f>
        <v>#N/A</v>
      </c>
      <c r="BA530" s="344" t="e">
        <f>INDEX('Standard Outcome Indicators'!$F$2:$F$900,MATCH(AY530,'Standard Outcome Indicators'!$B$2:$B$708,0))</f>
        <v>#N/A</v>
      </c>
      <c r="BB530" s="344" t="e">
        <f>INDEX('Standard Outcome Indicators'!$H$2:$H$900,MATCH(AY530,'Standard Outcome Indicators'!$B$2:$B$708,0))</f>
        <v>#N/A</v>
      </c>
      <c r="BC530" s="344" t="e">
        <f>INDEX('Standard Outcome Indicators'!$Q$2:$Q$900,MATCH(AY530,'Standard Outcome Indicators'!$B$2:$B$708,0))</f>
        <v>#N/A</v>
      </c>
      <c r="BD530" s="344" t="e">
        <f>INDEX('Standard Outcome Indicators'!$R$2:$R$900,MATCH(AY530,'Standard Outcome Indicators'!$B$2:$B$708,0))</f>
        <v>#N/A</v>
      </c>
      <c r="BE530" s="344" t="e">
        <f>INDEX('Standard Outcome Indicators'!$S$2:$S$900,MATCH(AY530,'Standard Outcome Indicators'!$B$2:$B$708,0))</f>
        <v>#N/A</v>
      </c>
      <c r="BF530" s="344" t="e">
        <f>INDEX('Standard Outcome Indicators'!$T$2:$T$900,MATCH(AY530,'Standard Outcome Indicators'!$B$2:$B$708,0))</f>
        <v>#N/A</v>
      </c>
      <c r="BG530" s="344" t="e">
        <f>INDEX('Standard Outcome Indicators'!$U$2:$U$900,MATCH(AY530,'Standard Outcome Indicators'!$B$2:$B$708,0))</f>
        <v>#N/A</v>
      </c>
    </row>
    <row r="531" spans="1:59" ht="60.75">
      <c r="A531" s="392" t="s">
        <v>2587</v>
      </c>
      <c r="B531" s="395" t="s">
        <v>2914</v>
      </c>
      <c r="C531" s="344" t="s">
        <v>3444</v>
      </c>
      <c r="D531" s="438" t="s">
        <v>3445</v>
      </c>
      <c r="E531" s="345" t="s">
        <v>3446</v>
      </c>
      <c r="F531" s="433"/>
      <c r="G531" s="433"/>
      <c r="H531" s="433"/>
      <c r="I531" s="478" t="e">
        <v>#N/A</v>
      </c>
      <c r="J531" s="478" t="e">
        <v>#N/A</v>
      </c>
      <c r="K531" s="478" t="e">
        <v>#N/A</v>
      </c>
      <c r="L531" s="478" t="e">
        <v>#N/A</v>
      </c>
      <c r="M531" s="478" t="e">
        <v>#N/A</v>
      </c>
      <c r="N531" s="478"/>
      <c r="O531" s="345"/>
      <c r="P531" s="345" t="str">
        <f t="shared" si="49"/>
        <v/>
      </c>
      <c r="R531" s="345"/>
      <c r="S531" s="433" t="str">
        <f t="shared" si="50"/>
        <v/>
      </c>
      <c r="T531" s="361" t="s">
        <v>245</v>
      </c>
      <c r="U531" s="361" t="s">
        <v>63</v>
      </c>
      <c r="V531" s="344" t="s">
        <v>2589</v>
      </c>
      <c r="W531" s="433" t="s">
        <v>63</v>
      </c>
      <c r="X531" s="433" t="s">
        <v>63</v>
      </c>
      <c r="Y531" s="361">
        <v>2019</v>
      </c>
      <c r="Z531" s="361" t="s">
        <v>1914</v>
      </c>
      <c r="AA531" s="345" t="s">
        <v>3447</v>
      </c>
      <c r="AB531" s="361" t="str">
        <f t="shared" si="47"/>
        <v/>
      </c>
      <c r="AC531" s="433" t="s">
        <v>63</v>
      </c>
      <c r="AD531" s="433" t="s">
        <v>63</v>
      </c>
      <c r="AE531" s="433" t="s">
        <v>63</v>
      </c>
      <c r="AF531" s="433" t="s">
        <v>63</v>
      </c>
      <c r="AG531" s="361" t="s">
        <v>49</v>
      </c>
      <c r="AH531" s="361" t="s">
        <v>49</v>
      </c>
      <c r="AI531" s="361" t="s">
        <v>49</v>
      </c>
      <c r="AJ531" s="361" t="s">
        <v>49</v>
      </c>
      <c r="AK531" s="361" t="s">
        <v>63</v>
      </c>
      <c r="AL531" s="361" t="s">
        <v>63</v>
      </c>
      <c r="AM531" s="361" t="s">
        <v>63</v>
      </c>
      <c r="AN531" s="361" t="s">
        <v>63</v>
      </c>
      <c r="AO531" s="361" t="s">
        <v>63</v>
      </c>
      <c r="AP531" s="361" t="s">
        <v>63</v>
      </c>
      <c r="AQ531" s="361" t="s">
        <v>63</v>
      </c>
      <c r="AR531" s="361" t="s">
        <v>63</v>
      </c>
      <c r="AS531" s="361" t="s">
        <v>63</v>
      </c>
      <c r="AT531" s="361" t="s">
        <v>63</v>
      </c>
      <c r="AU531" s="361" t="s">
        <v>63</v>
      </c>
      <c r="AV531" s="361" t="s">
        <v>63</v>
      </c>
      <c r="AW531" s="361" t="s">
        <v>63</v>
      </c>
      <c r="AX531" s="361" t="str">
        <f t="shared" si="48"/>
        <v xml:space="preserve">SEX, AGE, RESIDENCE, WEALTH, </v>
      </c>
      <c r="AZ531" s="344" t="e">
        <f>INDEX('Standard Outcome Indicators'!$C$2:$C$900,MATCH(AY531,'Standard Outcome Indicators'!$B$2:$B$708,0))</f>
        <v>#N/A</v>
      </c>
      <c r="BA531" s="344" t="e">
        <f>INDEX('Standard Outcome Indicators'!$F$2:$F$900,MATCH(AY531,'Standard Outcome Indicators'!$B$2:$B$708,0))</f>
        <v>#N/A</v>
      </c>
      <c r="BB531" s="344" t="e">
        <f>INDEX('Standard Outcome Indicators'!$H$2:$H$900,MATCH(AY531,'Standard Outcome Indicators'!$B$2:$B$708,0))</f>
        <v>#N/A</v>
      </c>
      <c r="BC531" s="344" t="e">
        <f>INDEX('Standard Outcome Indicators'!$Q$2:$Q$900,MATCH(AY531,'Standard Outcome Indicators'!$B$2:$B$708,0))</f>
        <v>#N/A</v>
      </c>
      <c r="BD531" s="344" t="e">
        <f>INDEX('Standard Outcome Indicators'!$R$2:$R$900,MATCH(AY531,'Standard Outcome Indicators'!$B$2:$B$708,0))</f>
        <v>#N/A</v>
      </c>
      <c r="BE531" s="344" t="e">
        <f>INDEX('Standard Outcome Indicators'!$S$2:$S$900,MATCH(AY531,'Standard Outcome Indicators'!$B$2:$B$708,0))</f>
        <v>#N/A</v>
      </c>
      <c r="BF531" s="344" t="e">
        <f>INDEX('Standard Outcome Indicators'!$T$2:$T$900,MATCH(AY531,'Standard Outcome Indicators'!$B$2:$B$708,0))</f>
        <v>#N/A</v>
      </c>
      <c r="BG531" s="344" t="e">
        <f>INDEX('Standard Outcome Indicators'!$U$2:$U$900,MATCH(AY531,'Standard Outcome Indicators'!$B$2:$B$708,0))</f>
        <v>#N/A</v>
      </c>
    </row>
    <row r="532" spans="1:59" ht="45.75">
      <c r="A532" s="392" t="s">
        <v>2587</v>
      </c>
      <c r="B532" s="395" t="s">
        <v>2914</v>
      </c>
      <c r="C532" s="344" t="s">
        <v>3448</v>
      </c>
      <c r="D532" s="438" t="s">
        <v>3449</v>
      </c>
      <c r="E532" s="345" t="s">
        <v>3450</v>
      </c>
      <c r="F532" s="433"/>
      <c r="G532" s="433"/>
      <c r="H532" s="433"/>
      <c r="I532" s="478" t="e">
        <v>#N/A</v>
      </c>
      <c r="J532" s="478" t="e">
        <v>#N/A</v>
      </c>
      <c r="K532" s="478" t="e">
        <v>#N/A</v>
      </c>
      <c r="L532" s="478" t="e">
        <v>#N/A</v>
      </c>
      <c r="M532" s="478" t="e">
        <v>#N/A</v>
      </c>
      <c r="N532" s="478"/>
      <c r="O532" s="345"/>
      <c r="P532" s="345" t="str">
        <f t="shared" si="49"/>
        <v/>
      </c>
      <c r="R532" s="345"/>
      <c r="S532" s="433" t="str">
        <f t="shared" si="50"/>
        <v/>
      </c>
      <c r="T532" s="361" t="s">
        <v>245</v>
      </c>
      <c r="U532" s="361" t="s">
        <v>63</v>
      </c>
      <c r="V532" s="344" t="s">
        <v>2589</v>
      </c>
      <c r="W532" s="433" t="s">
        <v>63</v>
      </c>
      <c r="X532" s="433" t="s">
        <v>63</v>
      </c>
      <c r="Y532" s="361">
        <v>2019</v>
      </c>
      <c r="Z532" s="361" t="s">
        <v>1914</v>
      </c>
      <c r="AA532" s="345" t="s">
        <v>3451</v>
      </c>
      <c r="AB532" s="361" t="str">
        <f t="shared" si="47"/>
        <v/>
      </c>
      <c r="AC532" s="433" t="s">
        <v>63</v>
      </c>
      <c r="AD532" s="433" t="s">
        <v>63</v>
      </c>
      <c r="AE532" s="433" t="s">
        <v>63</v>
      </c>
      <c r="AF532" s="433" t="s">
        <v>63</v>
      </c>
      <c r="AG532" s="361" t="s">
        <v>49</v>
      </c>
      <c r="AH532" s="361" t="s">
        <v>49</v>
      </c>
      <c r="AI532" s="361" t="s">
        <v>49</v>
      </c>
      <c r="AJ532" s="361" t="s">
        <v>49</v>
      </c>
      <c r="AK532" s="361" t="s">
        <v>63</v>
      </c>
      <c r="AL532" s="361" t="s">
        <v>63</v>
      </c>
      <c r="AM532" s="361" t="s">
        <v>63</v>
      </c>
      <c r="AN532" s="361" t="s">
        <v>63</v>
      </c>
      <c r="AO532" s="361" t="s">
        <v>63</v>
      </c>
      <c r="AP532" s="361" t="s">
        <v>63</v>
      </c>
      <c r="AQ532" s="361" t="s">
        <v>63</v>
      </c>
      <c r="AR532" s="361" t="s">
        <v>63</v>
      </c>
      <c r="AS532" s="361" t="s">
        <v>63</v>
      </c>
      <c r="AT532" s="361" t="s">
        <v>63</v>
      </c>
      <c r="AU532" s="361" t="s">
        <v>63</v>
      </c>
      <c r="AV532" s="361" t="s">
        <v>63</v>
      </c>
      <c r="AW532" s="361" t="s">
        <v>63</v>
      </c>
      <c r="AX532" s="361" t="str">
        <f t="shared" si="48"/>
        <v xml:space="preserve">SEX, AGE, RESIDENCE, WEALTH, </v>
      </c>
      <c r="AZ532" s="344" t="e">
        <f>INDEX('Standard Outcome Indicators'!$C$2:$C$900,MATCH(AY532,'Standard Outcome Indicators'!$B$2:$B$708,0))</f>
        <v>#N/A</v>
      </c>
      <c r="BA532" s="344" t="e">
        <f>INDEX('Standard Outcome Indicators'!$F$2:$F$900,MATCH(AY532,'Standard Outcome Indicators'!$B$2:$B$708,0))</f>
        <v>#N/A</v>
      </c>
      <c r="BB532" s="344" t="e">
        <f>INDEX('Standard Outcome Indicators'!$H$2:$H$900,MATCH(AY532,'Standard Outcome Indicators'!$B$2:$B$708,0))</f>
        <v>#N/A</v>
      </c>
      <c r="BC532" s="344" t="e">
        <f>INDEX('Standard Outcome Indicators'!$Q$2:$Q$900,MATCH(AY532,'Standard Outcome Indicators'!$B$2:$B$708,0))</f>
        <v>#N/A</v>
      </c>
      <c r="BD532" s="344" t="e">
        <f>INDEX('Standard Outcome Indicators'!$R$2:$R$900,MATCH(AY532,'Standard Outcome Indicators'!$B$2:$B$708,0))</f>
        <v>#N/A</v>
      </c>
      <c r="BE532" s="344" t="e">
        <f>INDEX('Standard Outcome Indicators'!$S$2:$S$900,MATCH(AY532,'Standard Outcome Indicators'!$B$2:$B$708,0))</f>
        <v>#N/A</v>
      </c>
      <c r="BF532" s="344" t="e">
        <f>INDEX('Standard Outcome Indicators'!$T$2:$T$900,MATCH(AY532,'Standard Outcome Indicators'!$B$2:$B$708,0))</f>
        <v>#N/A</v>
      </c>
      <c r="BG532" s="344" t="e">
        <f>INDEX('Standard Outcome Indicators'!$U$2:$U$900,MATCH(AY532,'Standard Outcome Indicators'!$B$2:$B$708,0))</f>
        <v>#N/A</v>
      </c>
    </row>
    <row r="533" spans="1:59" ht="60.75">
      <c r="A533" s="392" t="s">
        <v>2587</v>
      </c>
      <c r="B533" s="395" t="s">
        <v>2914</v>
      </c>
      <c r="C533" s="344" t="s">
        <v>3452</v>
      </c>
      <c r="D533" s="438" t="s">
        <v>3453</v>
      </c>
      <c r="E533" s="345" t="s">
        <v>3454</v>
      </c>
      <c r="F533" s="433"/>
      <c r="G533" s="433"/>
      <c r="H533" s="433"/>
      <c r="I533" s="478" t="e">
        <v>#N/A</v>
      </c>
      <c r="J533" s="478" t="e">
        <v>#N/A</v>
      </c>
      <c r="K533" s="478" t="e">
        <v>#N/A</v>
      </c>
      <c r="L533" s="478" t="e">
        <v>#N/A</v>
      </c>
      <c r="M533" s="478" t="e">
        <v>#N/A</v>
      </c>
      <c r="N533" s="478"/>
      <c r="O533" s="345"/>
      <c r="P533" s="345" t="str">
        <f t="shared" si="49"/>
        <v/>
      </c>
      <c r="R533" s="345"/>
      <c r="S533" s="433" t="str">
        <f t="shared" si="50"/>
        <v/>
      </c>
      <c r="T533" s="361" t="s">
        <v>245</v>
      </c>
      <c r="U533" s="361" t="s">
        <v>63</v>
      </c>
      <c r="V533" s="344" t="s">
        <v>2589</v>
      </c>
      <c r="W533" s="433" t="s">
        <v>63</v>
      </c>
      <c r="X533" s="433" t="s">
        <v>63</v>
      </c>
      <c r="Y533" s="361">
        <v>2019</v>
      </c>
      <c r="Z533" s="361" t="s">
        <v>2342</v>
      </c>
      <c r="AA533" s="345" t="s">
        <v>3455</v>
      </c>
      <c r="AB533" s="361" t="str">
        <f t="shared" si="47"/>
        <v/>
      </c>
      <c r="AC533" s="433" t="s">
        <v>63</v>
      </c>
      <c r="AD533" s="433" t="s">
        <v>63</v>
      </c>
      <c r="AE533" s="433" t="s">
        <v>63</v>
      </c>
      <c r="AF533" s="433" t="s">
        <v>63</v>
      </c>
      <c r="AG533" s="361" t="s">
        <v>49</v>
      </c>
      <c r="AH533" s="361" t="s">
        <v>49</v>
      </c>
      <c r="AI533" s="361" t="s">
        <v>49</v>
      </c>
      <c r="AJ533" s="361" t="s">
        <v>49</v>
      </c>
      <c r="AK533" s="361" t="s">
        <v>63</v>
      </c>
      <c r="AL533" s="361" t="s">
        <v>63</v>
      </c>
      <c r="AM533" s="361" t="s">
        <v>63</v>
      </c>
      <c r="AN533" s="361" t="s">
        <v>63</v>
      </c>
      <c r="AO533" s="361" t="s">
        <v>63</v>
      </c>
      <c r="AP533" s="361" t="s">
        <v>63</v>
      </c>
      <c r="AQ533" s="361" t="s">
        <v>63</v>
      </c>
      <c r="AR533" s="361" t="s">
        <v>63</v>
      </c>
      <c r="AS533" s="361" t="s">
        <v>63</v>
      </c>
      <c r="AT533" s="361" t="s">
        <v>63</v>
      </c>
      <c r="AU533" s="361" t="s">
        <v>63</v>
      </c>
      <c r="AV533" s="361" t="s">
        <v>63</v>
      </c>
      <c r="AW533" s="361" t="s">
        <v>63</v>
      </c>
      <c r="AX533" s="361" t="str">
        <f t="shared" si="48"/>
        <v xml:space="preserve">SEX, AGE, RESIDENCE, WEALTH, </v>
      </c>
      <c r="AZ533" s="344" t="e">
        <f>INDEX('Standard Outcome Indicators'!$C$2:$C$900,MATCH(AY533,'Standard Outcome Indicators'!$B$2:$B$708,0))</f>
        <v>#N/A</v>
      </c>
      <c r="BA533" s="344" t="e">
        <f>INDEX('Standard Outcome Indicators'!$F$2:$F$900,MATCH(AY533,'Standard Outcome Indicators'!$B$2:$B$708,0))</f>
        <v>#N/A</v>
      </c>
      <c r="BB533" s="344" t="e">
        <f>INDEX('Standard Outcome Indicators'!$H$2:$H$900,MATCH(AY533,'Standard Outcome Indicators'!$B$2:$B$708,0))</f>
        <v>#N/A</v>
      </c>
      <c r="BC533" s="344" t="e">
        <f>INDEX('Standard Outcome Indicators'!$Q$2:$Q$900,MATCH(AY533,'Standard Outcome Indicators'!$B$2:$B$708,0))</f>
        <v>#N/A</v>
      </c>
      <c r="BD533" s="344" t="e">
        <f>INDEX('Standard Outcome Indicators'!$R$2:$R$900,MATCH(AY533,'Standard Outcome Indicators'!$B$2:$B$708,0))</f>
        <v>#N/A</v>
      </c>
      <c r="BE533" s="344" t="e">
        <f>INDEX('Standard Outcome Indicators'!$S$2:$S$900,MATCH(AY533,'Standard Outcome Indicators'!$B$2:$B$708,0))</f>
        <v>#N/A</v>
      </c>
      <c r="BF533" s="344" t="e">
        <f>INDEX('Standard Outcome Indicators'!$T$2:$T$900,MATCH(AY533,'Standard Outcome Indicators'!$B$2:$B$708,0))</f>
        <v>#N/A</v>
      </c>
      <c r="BG533" s="344" t="e">
        <f>INDEX('Standard Outcome Indicators'!$U$2:$U$900,MATCH(AY533,'Standard Outcome Indicators'!$B$2:$B$708,0))</f>
        <v>#N/A</v>
      </c>
    </row>
    <row r="534" spans="1:59" ht="45.75">
      <c r="A534" s="392" t="s">
        <v>2587</v>
      </c>
      <c r="B534" s="395" t="s">
        <v>2914</v>
      </c>
      <c r="C534" s="344" t="s">
        <v>3456</v>
      </c>
      <c r="D534" s="438" t="s">
        <v>3457</v>
      </c>
      <c r="E534" s="345" t="s">
        <v>3458</v>
      </c>
      <c r="F534" s="433"/>
      <c r="G534" s="433"/>
      <c r="H534" s="433"/>
      <c r="I534" s="478" t="e">
        <v>#N/A</v>
      </c>
      <c r="J534" s="478" t="e">
        <v>#N/A</v>
      </c>
      <c r="K534" s="478" t="e">
        <v>#N/A</v>
      </c>
      <c r="L534" s="478" t="e">
        <v>#N/A</v>
      </c>
      <c r="M534" s="478" t="e">
        <v>#N/A</v>
      </c>
      <c r="N534" s="478"/>
      <c r="O534" s="345"/>
      <c r="P534" s="345" t="str">
        <f t="shared" si="49"/>
        <v/>
      </c>
      <c r="R534" s="345"/>
      <c r="S534" s="433" t="str">
        <f t="shared" si="50"/>
        <v/>
      </c>
      <c r="T534" s="361" t="s">
        <v>245</v>
      </c>
      <c r="U534" s="361" t="s">
        <v>63</v>
      </c>
      <c r="V534" s="344" t="s">
        <v>2589</v>
      </c>
      <c r="W534" s="433" t="s">
        <v>63</v>
      </c>
      <c r="X534" s="433" t="s">
        <v>63</v>
      </c>
      <c r="Y534" s="361">
        <v>2019</v>
      </c>
      <c r="Z534" s="361" t="s">
        <v>3459</v>
      </c>
      <c r="AA534" s="345" t="s">
        <v>3460</v>
      </c>
      <c r="AB534" s="361" t="str">
        <f t="shared" si="47"/>
        <v/>
      </c>
      <c r="AC534" s="433" t="s">
        <v>63</v>
      </c>
      <c r="AD534" s="433" t="s">
        <v>63</v>
      </c>
      <c r="AE534" s="433" t="s">
        <v>63</v>
      </c>
      <c r="AF534" s="433" t="s">
        <v>63</v>
      </c>
      <c r="AG534" s="361" t="s">
        <v>49</v>
      </c>
      <c r="AH534" s="361" t="s">
        <v>49</v>
      </c>
      <c r="AI534" s="361" t="s">
        <v>49</v>
      </c>
      <c r="AJ534" s="361" t="s">
        <v>49</v>
      </c>
      <c r="AK534" s="361" t="s">
        <v>63</v>
      </c>
      <c r="AL534" s="361" t="s">
        <v>63</v>
      </c>
      <c r="AM534" s="361" t="s">
        <v>63</v>
      </c>
      <c r="AN534" s="361" t="s">
        <v>63</v>
      </c>
      <c r="AO534" s="361" t="s">
        <v>63</v>
      </c>
      <c r="AP534" s="361" t="s">
        <v>63</v>
      </c>
      <c r="AQ534" s="361" t="s">
        <v>63</v>
      </c>
      <c r="AR534" s="361" t="s">
        <v>63</v>
      </c>
      <c r="AS534" s="361" t="s">
        <v>63</v>
      </c>
      <c r="AT534" s="361" t="s">
        <v>63</v>
      </c>
      <c r="AU534" s="361" t="s">
        <v>63</v>
      </c>
      <c r="AV534" s="361" t="s">
        <v>63</v>
      </c>
      <c r="AW534" s="361" t="s">
        <v>63</v>
      </c>
      <c r="AX534" s="361" t="str">
        <f t="shared" si="48"/>
        <v xml:space="preserve">SEX, AGE, RESIDENCE, WEALTH, </v>
      </c>
      <c r="AZ534" s="344" t="e">
        <f>INDEX('Standard Outcome Indicators'!$C$2:$C$900,MATCH(AY534,'Standard Outcome Indicators'!$B$2:$B$708,0))</f>
        <v>#N/A</v>
      </c>
      <c r="BA534" s="344" t="e">
        <f>INDEX('Standard Outcome Indicators'!$F$2:$F$900,MATCH(AY534,'Standard Outcome Indicators'!$B$2:$B$708,0))</f>
        <v>#N/A</v>
      </c>
      <c r="BB534" s="344" t="e">
        <f>INDEX('Standard Outcome Indicators'!$H$2:$H$900,MATCH(AY534,'Standard Outcome Indicators'!$B$2:$B$708,0))</f>
        <v>#N/A</v>
      </c>
      <c r="BC534" s="344" t="e">
        <f>INDEX('Standard Outcome Indicators'!$Q$2:$Q$900,MATCH(AY534,'Standard Outcome Indicators'!$B$2:$B$708,0))</f>
        <v>#N/A</v>
      </c>
      <c r="BD534" s="344" t="e">
        <f>INDEX('Standard Outcome Indicators'!$R$2:$R$900,MATCH(AY534,'Standard Outcome Indicators'!$B$2:$B$708,0))</f>
        <v>#N/A</v>
      </c>
      <c r="BE534" s="344" t="e">
        <f>INDEX('Standard Outcome Indicators'!$S$2:$S$900,MATCH(AY534,'Standard Outcome Indicators'!$B$2:$B$708,0))</f>
        <v>#N/A</v>
      </c>
      <c r="BF534" s="344" t="e">
        <f>INDEX('Standard Outcome Indicators'!$T$2:$T$900,MATCH(AY534,'Standard Outcome Indicators'!$B$2:$B$708,0))</f>
        <v>#N/A</v>
      </c>
      <c r="BG534" s="344" t="e">
        <f>INDEX('Standard Outcome Indicators'!$U$2:$U$900,MATCH(AY534,'Standard Outcome Indicators'!$B$2:$B$708,0))</f>
        <v>#N/A</v>
      </c>
    </row>
    <row r="535" spans="1:59" ht="45.75">
      <c r="A535" s="392" t="s">
        <v>2587</v>
      </c>
      <c r="B535" s="395" t="s">
        <v>2914</v>
      </c>
      <c r="C535" s="344" t="s">
        <v>3461</v>
      </c>
      <c r="D535" s="438" t="s">
        <v>3462</v>
      </c>
      <c r="E535" s="345" t="s">
        <v>3463</v>
      </c>
      <c r="F535" s="433"/>
      <c r="G535" s="433"/>
      <c r="H535" s="433"/>
      <c r="I535" s="478" t="e">
        <v>#N/A</v>
      </c>
      <c r="J535" s="478" t="e">
        <v>#N/A</v>
      </c>
      <c r="K535" s="478" t="e">
        <v>#N/A</v>
      </c>
      <c r="L535" s="478" t="e">
        <v>#N/A</v>
      </c>
      <c r="M535" s="478" t="e">
        <v>#N/A</v>
      </c>
      <c r="N535" s="478"/>
      <c r="O535" s="345"/>
      <c r="P535" s="345" t="str">
        <f t="shared" si="49"/>
        <v/>
      </c>
      <c r="R535" s="345"/>
      <c r="S535" s="433" t="str">
        <f t="shared" si="50"/>
        <v/>
      </c>
      <c r="T535" s="361" t="s">
        <v>245</v>
      </c>
      <c r="U535" s="361" t="s">
        <v>63</v>
      </c>
      <c r="V535" s="344" t="s">
        <v>2589</v>
      </c>
      <c r="W535" s="433" t="s">
        <v>63</v>
      </c>
      <c r="X535" s="433" t="s">
        <v>63</v>
      </c>
      <c r="Y535" s="361">
        <v>2019</v>
      </c>
      <c r="Z535" s="361" t="s">
        <v>2112</v>
      </c>
      <c r="AA535" s="345" t="s">
        <v>3464</v>
      </c>
      <c r="AB535" s="361" t="str">
        <f t="shared" si="47"/>
        <v/>
      </c>
      <c r="AC535" s="433" t="s">
        <v>63</v>
      </c>
      <c r="AD535" s="433" t="s">
        <v>63</v>
      </c>
      <c r="AE535" s="433" t="s">
        <v>63</v>
      </c>
      <c r="AF535" s="433" t="s">
        <v>63</v>
      </c>
      <c r="AG535" s="361" t="s">
        <v>49</v>
      </c>
      <c r="AH535" s="361" t="s">
        <v>49</v>
      </c>
      <c r="AI535" s="361" t="s">
        <v>49</v>
      </c>
      <c r="AJ535" s="361" t="s">
        <v>49</v>
      </c>
      <c r="AK535" s="361" t="s">
        <v>63</v>
      </c>
      <c r="AL535" s="361" t="s">
        <v>63</v>
      </c>
      <c r="AM535" s="361" t="s">
        <v>63</v>
      </c>
      <c r="AN535" s="361" t="s">
        <v>63</v>
      </c>
      <c r="AO535" s="361" t="s">
        <v>63</v>
      </c>
      <c r="AP535" s="361" t="s">
        <v>63</v>
      </c>
      <c r="AQ535" s="361" t="s">
        <v>63</v>
      </c>
      <c r="AR535" s="361" t="s">
        <v>63</v>
      </c>
      <c r="AS535" s="361" t="s">
        <v>63</v>
      </c>
      <c r="AT535" s="361" t="s">
        <v>63</v>
      </c>
      <c r="AU535" s="361" t="s">
        <v>63</v>
      </c>
      <c r="AV535" s="361" t="s">
        <v>63</v>
      </c>
      <c r="AW535" s="361" t="s">
        <v>63</v>
      </c>
      <c r="AX535" s="361" t="str">
        <f t="shared" si="48"/>
        <v xml:space="preserve">SEX, AGE, RESIDENCE, WEALTH, </v>
      </c>
      <c r="AZ535" s="344" t="e">
        <f>INDEX('Standard Outcome Indicators'!$C$2:$C$900,MATCH(AY535,'Standard Outcome Indicators'!$B$2:$B$708,0))</f>
        <v>#N/A</v>
      </c>
      <c r="BA535" s="344" t="e">
        <f>INDEX('Standard Outcome Indicators'!$F$2:$F$900,MATCH(AY535,'Standard Outcome Indicators'!$B$2:$B$708,0))</f>
        <v>#N/A</v>
      </c>
      <c r="BB535" s="344" t="e">
        <f>INDEX('Standard Outcome Indicators'!$H$2:$H$900,MATCH(AY535,'Standard Outcome Indicators'!$B$2:$B$708,0))</f>
        <v>#N/A</v>
      </c>
      <c r="BC535" s="344" t="e">
        <f>INDEX('Standard Outcome Indicators'!$Q$2:$Q$900,MATCH(AY535,'Standard Outcome Indicators'!$B$2:$B$708,0))</f>
        <v>#N/A</v>
      </c>
      <c r="BD535" s="344" t="e">
        <f>INDEX('Standard Outcome Indicators'!$R$2:$R$900,MATCH(AY535,'Standard Outcome Indicators'!$B$2:$B$708,0))</f>
        <v>#N/A</v>
      </c>
      <c r="BE535" s="344" t="e">
        <f>INDEX('Standard Outcome Indicators'!$S$2:$S$900,MATCH(AY535,'Standard Outcome Indicators'!$B$2:$B$708,0))</f>
        <v>#N/A</v>
      </c>
      <c r="BF535" s="344" t="e">
        <f>INDEX('Standard Outcome Indicators'!$T$2:$T$900,MATCH(AY535,'Standard Outcome Indicators'!$B$2:$B$708,0))</f>
        <v>#N/A</v>
      </c>
      <c r="BG535" s="344" t="e">
        <f>INDEX('Standard Outcome Indicators'!$U$2:$U$900,MATCH(AY535,'Standard Outcome Indicators'!$B$2:$B$708,0))</f>
        <v>#N/A</v>
      </c>
    </row>
    <row r="536" spans="1:59" ht="76.5">
      <c r="A536" s="392" t="s">
        <v>2587</v>
      </c>
      <c r="B536" s="395" t="s">
        <v>2914</v>
      </c>
      <c r="C536" s="344" t="s">
        <v>3465</v>
      </c>
      <c r="D536" s="438" t="s">
        <v>3466</v>
      </c>
      <c r="E536" s="345" t="s">
        <v>3466</v>
      </c>
      <c r="F536" s="433"/>
      <c r="G536" s="433"/>
      <c r="H536" s="433"/>
      <c r="I536" s="478" t="e">
        <v>#N/A</v>
      </c>
      <c r="J536" s="478" t="e">
        <v>#N/A</v>
      </c>
      <c r="K536" s="478" t="e">
        <v>#N/A</v>
      </c>
      <c r="L536" s="478" t="e">
        <v>#N/A</v>
      </c>
      <c r="M536" s="478" t="e">
        <v>#N/A</v>
      </c>
      <c r="N536" s="478"/>
      <c r="O536" s="345"/>
      <c r="P536" s="345" t="str">
        <f t="shared" si="49"/>
        <v/>
      </c>
      <c r="R536" s="345"/>
      <c r="S536" s="433" t="str">
        <f t="shared" si="50"/>
        <v/>
      </c>
      <c r="T536" s="361" t="s">
        <v>1372</v>
      </c>
      <c r="U536" s="361" t="s">
        <v>63</v>
      </c>
      <c r="V536" s="344" t="s">
        <v>3467</v>
      </c>
      <c r="W536" s="433" t="s">
        <v>63</v>
      </c>
      <c r="X536" s="433" t="s">
        <v>63</v>
      </c>
      <c r="Y536" s="361">
        <v>2022</v>
      </c>
      <c r="Z536" s="361" t="s">
        <v>2391</v>
      </c>
      <c r="AA536" s="345" t="s">
        <v>3468</v>
      </c>
      <c r="AB536" s="361" t="str">
        <f t="shared" si="47"/>
        <v/>
      </c>
      <c r="AC536" s="433" t="s">
        <v>63</v>
      </c>
      <c r="AD536" s="433" t="s">
        <v>63</v>
      </c>
      <c r="AE536" s="433" t="s">
        <v>63</v>
      </c>
      <c r="AF536" s="433" t="s">
        <v>63</v>
      </c>
      <c r="AG536" s="361" t="s">
        <v>62</v>
      </c>
      <c r="AH536" s="361" t="s">
        <v>49</v>
      </c>
      <c r="AI536" s="361" t="s">
        <v>62</v>
      </c>
      <c r="AJ536" s="361" t="s">
        <v>62</v>
      </c>
      <c r="AK536" s="361" t="s">
        <v>63</v>
      </c>
      <c r="AL536" s="361" t="s">
        <v>63</v>
      </c>
      <c r="AM536" s="361" t="s">
        <v>63</v>
      </c>
      <c r="AN536" s="361" t="s">
        <v>63</v>
      </c>
      <c r="AO536" s="361" t="s">
        <v>63</v>
      </c>
      <c r="AP536" s="361" t="s">
        <v>63</v>
      </c>
      <c r="AQ536" s="361" t="s">
        <v>63</v>
      </c>
      <c r="AR536" s="361" t="s">
        <v>63</v>
      </c>
      <c r="AS536" s="361" t="s">
        <v>63</v>
      </c>
      <c r="AT536" s="361" t="s">
        <v>63</v>
      </c>
      <c r="AU536" s="361" t="s">
        <v>63</v>
      </c>
      <c r="AV536" s="361" t="s">
        <v>63</v>
      </c>
      <c r="AW536" s="361" t="s">
        <v>63</v>
      </c>
      <c r="AX536" s="361" t="str">
        <f t="shared" si="48"/>
        <v xml:space="preserve">SEX, AGE, RESIDENCE, WEALTH, </v>
      </c>
      <c r="AZ536" s="344" t="e">
        <f>INDEX('Standard Outcome Indicators'!$C$2:$C$900,MATCH(AY536,'Standard Outcome Indicators'!$B$2:$B$708,0))</f>
        <v>#N/A</v>
      </c>
      <c r="BA536" s="344" t="e">
        <f>INDEX('Standard Outcome Indicators'!$F$2:$F$900,MATCH(AY536,'Standard Outcome Indicators'!$B$2:$B$708,0))</f>
        <v>#N/A</v>
      </c>
      <c r="BB536" s="344" t="e">
        <f>INDEX('Standard Outcome Indicators'!$H$2:$H$900,MATCH(AY536,'Standard Outcome Indicators'!$B$2:$B$708,0))</f>
        <v>#N/A</v>
      </c>
      <c r="BC536" s="344" t="e">
        <f>INDEX('Standard Outcome Indicators'!$Q$2:$Q$900,MATCH(AY536,'Standard Outcome Indicators'!$B$2:$B$708,0))</f>
        <v>#N/A</v>
      </c>
      <c r="BD536" s="344" t="e">
        <f>INDEX('Standard Outcome Indicators'!$R$2:$R$900,MATCH(AY536,'Standard Outcome Indicators'!$B$2:$B$708,0))</f>
        <v>#N/A</v>
      </c>
      <c r="BE536" s="344" t="e">
        <f>INDEX('Standard Outcome Indicators'!$S$2:$S$900,MATCH(AY536,'Standard Outcome Indicators'!$B$2:$B$708,0))</f>
        <v>#N/A</v>
      </c>
      <c r="BF536" s="344" t="e">
        <f>INDEX('Standard Outcome Indicators'!$T$2:$T$900,MATCH(AY536,'Standard Outcome Indicators'!$B$2:$B$708,0))</f>
        <v>#N/A</v>
      </c>
      <c r="BG536" s="344" t="e">
        <f>INDEX('Standard Outcome Indicators'!$U$2:$U$900,MATCH(AY536,'Standard Outcome Indicators'!$B$2:$B$708,0))</f>
        <v>#N/A</v>
      </c>
    </row>
    <row r="537" spans="1:59" ht="76.5">
      <c r="A537" s="392" t="s">
        <v>2587</v>
      </c>
      <c r="B537" s="395" t="s">
        <v>2914</v>
      </c>
      <c r="C537" s="344" t="s">
        <v>3469</v>
      </c>
      <c r="D537" s="438" t="s">
        <v>3470</v>
      </c>
      <c r="E537" s="345" t="s">
        <v>3470</v>
      </c>
      <c r="F537" s="433"/>
      <c r="G537" s="433"/>
      <c r="H537" s="433"/>
      <c r="I537" s="478" t="e">
        <v>#N/A</v>
      </c>
      <c r="J537" s="478" t="e">
        <v>#N/A</v>
      </c>
      <c r="K537" s="478" t="e">
        <v>#N/A</v>
      </c>
      <c r="L537" s="478" t="e">
        <v>#N/A</v>
      </c>
      <c r="M537" s="478" t="e">
        <v>#N/A</v>
      </c>
      <c r="N537" s="478"/>
      <c r="O537" s="345"/>
      <c r="P537" s="345" t="str">
        <f t="shared" si="49"/>
        <v/>
      </c>
      <c r="R537" s="345"/>
      <c r="S537" s="433" t="str">
        <f t="shared" si="50"/>
        <v/>
      </c>
      <c r="T537" s="361" t="s">
        <v>1372</v>
      </c>
      <c r="U537" s="361" t="s">
        <v>63</v>
      </c>
      <c r="V537" s="344" t="s">
        <v>3471</v>
      </c>
      <c r="W537" s="433" t="s">
        <v>63</v>
      </c>
      <c r="X537" s="433" t="s">
        <v>63</v>
      </c>
      <c r="Y537" s="361">
        <v>2022</v>
      </c>
      <c r="Z537" s="361" t="s">
        <v>2391</v>
      </c>
      <c r="AA537" s="345" t="s">
        <v>3468</v>
      </c>
      <c r="AB537" s="361" t="str">
        <f t="shared" si="47"/>
        <v/>
      </c>
      <c r="AC537" s="433" t="s">
        <v>63</v>
      </c>
      <c r="AD537" s="433" t="s">
        <v>63</v>
      </c>
      <c r="AE537" s="433" t="s">
        <v>63</v>
      </c>
      <c r="AF537" s="433" t="s">
        <v>63</v>
      </c>
      <c r="AG537" s="361" t="s">
        <v>62</v>
      </c>
      <c r="AH537" s="361" t="s">
        <v>49</v>
      </c>
      <c r="AI537" s="361" t="s">
        <v>62</v>
      </c>
      <c r="AJ537" s="361" t="s">
        <v>62</v>
      </c>
      <c r="AK537" s="361" t="s">
        <v>63</v>
      </c>
      <c r="AL537" s="361" t="s">
        <v>63</v>
      </c>
      <c r="AM537" s="361" t="s">
        <v>63</v>
      </c>
      <c r="AN537" s="361" t="s">
        <v>63</v>
      </c>
      <c r="AO537" s="361" t="s">
        <v>63</v>
      </c>
      <c r="AP537" s="361" t="s">
        <v>63</v>
      </c>
      <c r="AQ537" s="361" t="s">
        <v>63</v>
      </c>
      <c r="AR537" s="361" t="s">
        <v>63</v>
      </c>
      <c r="AS537" s="361" t="s">
        <v>63</v>
      </c>
      <c r="AT537" s="361" t="s">
        <v>63</v>
      </c>
      <c r="AU537" s="361" t="s">
        <v>63</v>
      </c>
      <c r="AV537" s="361" t="s">
        <v>63</v>
      </c>
      <c r="AW537" s="361" t="s">
        <v>63</v>
      </c>
      <c r="AX537" s="361" t="str">
        <f t="shared" si="48"/>
        <v xml:space="preserve">SEX, AGE, RESIDENCE, WEALTH, </v>
      </c>
      <c r="AZ537" s="344" t="e">
        <f>INDEX('Standard Outcome Indicators'!$C$2:$C$900,MATCH(AY537,'Standard Outcome Indicators'!$B$2:$B$708,0))</f>
        <v>#N/A</v>
      </c>
      <c r="BA537" s="344" t="e">
        <f>INDEX('Standard Outcome Indicators'!$F$2:$F$900,MATCH(AY537,'Standard Outcome Indicators'!$B$2:$B$708,0))</f>
        <v>#N/A</v>
      </c>
      <c r="BB537" s="344" t="e">
        <f>INDEX('Standard Outcome Indicators'!$H$2:$H$900,MATCH(AY537,'Standard Outcome Indicators'!$B$2:$B$708,0))</f>
        <v>#N/A</v>
      </c>
      <c r="BC537" s="344" t="e">
        <f>INDEX('Standard Outcome Indicators'!$Q$2:$Q$900,MATCH(AY537,'Standard Outcome Indicators'!$B$2:$B$708,0))</f>
        <v>#N/A</v>
      </c>
      <c r="BD537" s="344" t="e">
        <f>INDEX('Standard Outcome Indicators'!$R$2:$R$900,MATCH(AY537,'Standard Outcome Indicators'!$B$2:$B$708,0))</f>
        <v>#N/A</v>
      </c>
      <c r="BE537" s="344" t="e">
        <f>INDEX('Standard Outcome Indicators'!$S$2:$S$900,MATCH(AY537,'Standard Outcome Indicators'!$B$2:$B$708,0))</f>
        <v>#N/A</v>
      </c>
      <c r="BF537" s="344" t="e">
        <f>INDEX('Standard Outcome Indicators'!$T$2:$T$900,MATCH(AY537,'Standard Outcome Indicators'!$B$2:$B$708,0))</f>
        <v>#N/A</v>
      </c>
      <c r="BG537" s="344" t="e">
        <f>INDEX('Standard Outcome Indicators'!$U$2:$U$900,MATCH(AY537,'Standard Outcome Indicators'!$B$2:$B$708,0))</f>
        <v>#N/A</v>
      </c>
    </row>
    <row r="538" spans="1:59" ht="259.5">
      <c r="A538" s="392" t="s">
        <v>2587</v>
      </c>
      <c r="B538" s="395" t="s">
        <v>2914</v>
      </c>
      <c r="C538" s="344" t="s">
        <v>3472</v>
      </c>
      <c r="D538" s="438" t="s">
        <v>3473</v>
      </c>
      <c r="E538" s="345" t="s">
        <v>3474</v>
      </c>
      <c r="F538" s="433"/>
      <c r="G538" s="433"/>
      <c r="H538" s="433"/>
      <c r="I538" s="478" t="e">
        <v>#N/A</v>
      </c>
      <c r="J538" s="478" t="e">
        <v>#N/A</v>
      </c>
      <c r="K538" s="478" t="e">
        <v>#N/A</v>
      </c>
      <c r="L538" s="478" t="e">
        <v>#N/A</v>
      </c>
      <c r="M538" s="478" t="e">
        <v>#N/A</v>
      </c>
      <c r="N538" s="478"/>
      <c r="O538" s="345"/>
      <c r="P538" s="345" t="str">
        <f t="shared" si="49"/>
        <v/>
      </c>
      <c r="R538" s="345"/>
      <c r="S538" s="433" t="str">
        <f t="shared" si="50"/>
        <v/>
      </c>
      <c r="T538" s="361" t="s">
        <v>245</v>
      </c>
      <c r="U538" s="361" t="s">
        <v>63</v>
      </c>
      <c r="V538" s="344" t="s">
        <v>2589</v>
      </c>
      <c r="W538" s="433" t="s">
        <v>63</v>
      </c>
      <c r="X538" s="433" t="s">
        <v>63</v>
      </c>
      <c r="Y538" s="361">
        <v>2019</v>
      </c>
      <c r="Z538" s="361" t="s">
        <v>1857</v>
      </c>
      <c r="AA538" s="345" t="s">
        <v>3475</v>
      </c>
      <c r="AB538" s="361" t="str">
        <f t="shared" si="47"/>
        <v/>
      </c>
      <c r="AC538" s="433" t="s">
        <v>63</v>
      </c>
      <c r="AD538" s="433" t="s">
        <v>63</v>
      </c>
      <c r="AE538" s="433" t="s">
        <v>63</v>
      </c>
      <c r="AF538" s="433" t="s">
        <v>63</v>
      </c>
      <c r="AG538" s="361" t="s">
        <v>49</v>
      </c>
      <c r="AH538" s="361" t="s">
        <v>49</v>
      </c>
      <c r="AI538" s="361" t="s">
        <v>49</v>
      </c>
      <c r="AJ538" s="361" t="s">
        <v>49</v>
      </c>
      <c r="AK538" s="361" t="s">
        <v>63</v>
      </c>
      <c r="AL538" s="361" t="s">
        <v>63</v>
      </c>
      <c r="AM538" s="361" t="s">
        <v>63</v>
      </c>
      <c r="AN538" s="361" t="s">
        <v>63</v>
      </c>
      <c r="AO538" s="361" t="s">
        <v>63</v>
      </c>
      <c r="AP538" s="361" t="s">
        <v>63</v>
      </c>
      <c r="AQ538" s="361" t="s">
        <v>63</v>
      </c>
      <c r="AR538" s="361" t="s">
        <v>63</v>
      </c>
      <c r="AS538" s="361" t="s">
        <v>63</v>
      </c>
      <c r="AT538" s="361" t="s">
        <v>63</v>
      </c>
      <c r="AU538" s="361" t="s">
        <v>63</v>
      </c>
      <c r="AV538" s="361" t="s">
        <v>63</v>
      </c>
      <c r="AW538" s="361" t="s">
        <v>63</v>
      </c>
      <c r="AX538" s="361" t="str">
        <f t="shared" si="48"/>
        <v xml:space="preserve">SEX, AGE, RESIDENCE, WEALTH, </v>
      </c>
      <c r="AZ538" s="344" t="e">
        <f>INDEX('Standard Outcome Indicators'!$C$2:$C$900,MATCH(AY538,'Standard Outcome Indicators'!$B$2:$B$708,0))</f>
        <v>#N/A</v>
      </c>
      <c r="BA538" s="344" t="e">
        <f>INDEX('Standard Outcome Indicators'!$F$2:$F$900,MATCH(AY538,'Standard Outcome Indicators'!$B$2:$B$708,0))</f>
        <v>#N/A</v>
      </c>
      <c r="BB538" s="344" t="e">
        <f>INDEX('Standard Outcome Indicators'!$H$2:$H$900,MATCH(AY538,'Standard Outcome Indicators'!$B$2:$B$708,0))</f>
        <v>#N/A</v>
      </c>
      <c r="BC538" s="344" t="e">
        <f>INDEX('Standard Outcome Indicators'!$Q$2:$Q$900,MATCH(AY538,'Standard Outcome Indicators'!$B$2:$B$708,0))</f>
        <v>#N/A</v>
      </c>
      <c r="BD538" s="344" t="e">
        <f>INDEX('Standard Outcome Indicators'!$R$2:$R$900,MATCH(AY538,'Standard Outcome Indicators'!$B$2:$B$708,0))</f>
        <v>#N/A</v>
      </c>
      <c r="BE538" s="344" t="e">
        <f>INDEX('Standard Outcome Indicators'!$S$2:$S$900,MATCH(AY538,'Standard Outcome Indicators'!$B$2:$B$708,0))</f>
        <v>#N/A</v>
      </c>
      <c r="BF538" s="344" t="e">
        <f>INDEX('Standard Outcome Indicators'!$T$2:$T$900,MATCH(AY538,'Standard Outcome Indicators'!$B$2:$B$708,0))</f>
        <v>#N/A</v>
      </c>
      <c r="BG538" s="344" t="e">
        <f>INDEX('Standard Outcome Indicators'!$U$2:$U$900,MATCH(AY538,'Standard Outcome Indicators'!$B$2:$B$708,0))</f>
        <v>#N/A</v>
      </c>
    </row>
    <row r="539" spans="1:59" ht="121.5">
      <c r="A539" s="392" t="s">
        <v>2587</v>
      </c>
      <c r="B539" s="395" t="s">
        <v>2914</v>
      </c>
      <c r="C539" s="344" t="s">
        <v>3476</v>
      </c>
      <c r="D539" s="438" t="s">
        <v>3477</v>
      </c>
      <c r="E539" s="345" t="s">
        <v>3478</v>
      </c>
      <c r="F539" s="433"/>
      <c r="G539" s="433"/>
      <c r="H539" s="433"/>
      <c r="I539" s="478" t="e">
        <v>#N/A</v>
      </c>
      <c r="J539" s="478" t="e">
        <v>#N/A</v>
      </c>
      <c r="K539" s="478" t="e">
        <v>#N/A</v>
      </c>
      <c r="L539" s="478" t="e">
        <v>#N/A</v>
      </c>
      <c r="M539" s="478" t="e">
        <v>#N/A</v>
      </c>
      <c r="N539" s="478"/>
      <c r="O539" s="345"/>
      <c r="P539" s="345" t="str">
        <f t="shared" si="49"/>
        <v/>
      </c>
      <c r="R539" s="345"/>
      <c r="S539" s="433" t="str">
        <f t="shared" si="50"/>
        <v/>
      </c>
      <c r="T539" s="361" t="s">
        <v>2447</v>
      </c>
      <c r="U539" s="361" t="s">
        <v>63</v>
      </c>
      <c r="V539" s="344" t="s">
        <v>2448</v>
      </c>
      <c r="W539" s="433" t="s">
        <v>63</v>
      </c>
      <c r="X539" s="433" t="s">
        <v>63</v>
      </c>
      <c r="Y539" s="361">
        <v>2016</v>
      </c>
      <c r="Z539" s="361" t="s">
        <v>2249</v>
      </c>
      <c r="AA539" s="345" t="s">
        <v>3479</v>
      </c>
      <c r="AB539" s="361" t="str">
        <f t="shared" si="47"/>
        <v/>
      </c>
      <c r="AC539" s="433" t="s">
        <v>63</v>
      </c>
      <c r="AD539" s="433" t="s">
        <v>63</v>
      </c>
      <c r="AE539" s="433" t="s">
        <v>63</v>
      </c>
      <c r="AF539" s="433" t="s">
        <v>63</v>
      </c>
      <c r="AG539" s="361" t="s">
        <v>62</v>
      </c>
      <c r="AH539" s="361" t="s">
        <v>49</v>
      </c>
      <c r="AI539" s="361" t="s">
        <v>49</v>
      </c>
      <c r="AJ539" s="361" t="s">
        <v>62</v>
      </c>
      <c r="AK539" s="361" t="s">
        <v>63</v>
      </c>
      <c r="AL539" s="361" t="s">
        <v>63</v>
      </c>
      <c r="AM539" s="361" t="s">
        <v>63</v>
      </c>
      <c r="AN539" s="361" t="s">
        <v>63</v>
      </c>
      <c r="AO539" s="361" t="s">
        <v>63</v>
      </c>
      <c r="AP539" s="361" t="s">
        <v>63</v>
      </c>
      <c r="AQ539" s="361" t="s">
        <v>63</v>
      </c>
      <c r="AR539" s="361" t="s">
        <v>63</v>
      </c>
      <c r="AS539" s="361" t="s">
        <v>63</v>
      </c>
      <c r="AT539" s="361" t="s">
        <v>63</v>
      </c>
      <c r="AU539" s="361" t="s">
        <v>63</v>
      </c>
      <c r="AV539" s="361" t="s">
        <v>63</v>
      </c>
      <c r="AW539" s="361" t="s">
        <v>63</v>
      </c>
      <c r="AX539" s="361" t="str">
        <f t="shared" si="48"/>
        <v xml:space="preserve">SEX, AGE, RESIDENCE, WEALTH, </v>
      </c>
      <c r="AZ539" s="344" t="e">
        <f>INDEX('Standard Outcome Indicators'!$C$2:$C$900,MATCH(AY539,'Standard Outcome Indicators'!$B$2:$B$708,0))</f>
        <v>#N/A</v>
      </c>
      <c r="BA539" s="344" t="e">
        <f>INDEX('Standard Outcome Indicators'!$F$2:$F$900,MATCH(AY539,'Standard Outcome Indicators'!$B$2:$B$708,0))</f>
        <v>#N/A</v>
      </c>
      <c r="BB539" s="344" t="e">
        <f>INDEX('Standard Outcome Indicators'!$H$2:$H$900,MATCH(AY539,'Standard Outcome Indicators'!$B$2:$B$708,0))</f>
        <v>#N/A</v>
      </c>
      <c r="BC539" s="344" t="e">
        <f>INDEX('Standard Outcome Indicators'!$Q$2:$Q$900,MATCH(AY539,'Standard Outcome Indicators'!$B$2:$B$708,0))</f>
        <v>#N/A</v>
      </c>
      <c r="BD539" s="344" t="e">
        <f>INDEX('Standard Outcome Indicators'!$R$2:$R$900,MATCH(AY539,'Standard Outcome Indicators'!$B$2:$B$708,0))</f>
        <v>#N/A</v>
      </c>
      <c r="BE539" s="344" t="e">
        <f>INDEX('Standard Outcome Indicators'!$S$2:$S$900,MATCH(AY539,'Standard Outcome Indicators'!$B$2:$B$708,0))</f>
        <v>#N/A</v>
      </c>
      <c r="BF539" s="344" t="e">
        <f>INDEX('Standard Outcome Indicators'!$T$2:$T$900,MATCH(AY539,'Standard Outcome Indicators'!$B$2:$B$708,0))</f>
        <v>#N/A</v>
      </c>
      <c r="BG539" s="344" t="e">
        <f>INDEX('Standard Outcome Indicators'!$U$2:$U$900,MATCH(AY539,'Standard Outcome Indicators'!$B$2:$B$708,0))</f>
        <v>#N/A</v>
      </c>
    </row>
    <row r="540" spans="1:59" ht="121.5">
      <c r="A540" s="392" t="s">
        <v>2587</v>
      </c>
      <c r="B540" s="395" t="s">
        <v>2914</v>
      </c>
      <c r="C540" s="344" t="s">
        <v>3480</v>
      </c>
      <c r="D540" s="438" t="s">
        <v>3481</v>
      </c>
      <c r="E540" s="427" t="s">
        <v>3482</v>
      </c>
      <c r="F540" s="433"/>
      <c r="G540" s="433"/>
      <c r="H540" s="433"/>
      <c r="I540" s="478" t="e">
        <v>#N/A</v>
      </c>
      <c r="J540" s="478" t="e">
        <v>#N/A</v>
      </c>
      <c r="K540" s="478" t="e">
        <v>#N/A</v>
      </c>
      <c r="L540" s="478" t="e">
        <v>#N/A</v>
      </c>
      <c r="M540" s="478" t="e">
        <v>#N/A</v>
      </c>
      <c r="N540" s="478"/>
      <c r="O540" s="345"/>
      <c r="P540" s="345" t="str">
        <f t="shared" si="49"/>
        <v/>
      </c>
      <c r="R540" s="345"/>
      <c r="S540" s="433" t="str">
        <f t="shared" si="50"/>
        <v/>
      </c>
      <c r="T540" s="361" t="s">
        <v>2447</v>
      </c>
      <c r="U540" s="361" t="s">
        <v>63</v>
      </c>
      <c r="V540" s="344" t="s">
        <v>2448</v>
      </c>
      <c r="W540" s="433" t="s">
        <v>63</v>
      </c>
      <c r="X540" s="433" t="s">
        <v>63</v>
      </c>
      <c r="Y540" s="361">
        <v>2019</v>
      </c>
      <c r="Z540" s="361" t="s">
        <v>2249</v>
      </c>
      <c r="AA540" s="345" t="s">
        <v>3483</v>
      </c>
      <c r="AB540" s="361" t="str">
        <f t="shared" si="47"/>
        <v/>
      </c>
      <c r="AC540" s="433" t="s">
        <v>63</v>
      </c>
      <c r="AD540" s="433" t="s">
        <v>63</v>
      </c>
      <c r="AE540" s="433" t="s">
        <v>63</v>
      </c>
      <c r="AF540" s="433" t="s">
        <v>63</v>
      </c>
      <c r="AG540" s="361" t="s">
        <v>62</v>
      </c>
      <c r="AH540" s="361" t="s">
        <v>49</v>
      </c>
      <c r="AI540" s="361" t="s">
        <v>49</v>
      </c>
      <c r="AJ540" s="361" t="s">
        <v>62</v>
      </c>
      <c r="AK540" s="361" t="s">
        <v>63</v>
      </c>
      <c r="AL540" s="361" t="s">
        <v>63</v>
      </c>
      <c r="AM540" s="361" t="s">
        <v>63</v>
      </c>
      <c r="AN540" s="361" t="s">
        <v>63</v>
      </c>
      <c r="AO540" s="361" t="s">
        <v>63</v>
      </c>
      <c r="AP540" s="361" t="s">
        <v>63</v>
      </c>
      <c r="AQ540" s="361" t="s">
        <v>63</v>
      </c>
      <c r="AR540" s="361" t="s">
        <v>63</v>
      </c>
      <c r="AS540" s="361" t="s">
        <v>63</v>
      </c>
      <c r="AT540" s="361" t="s">
        <v>63</v>
      </c>
      <c r="AU540" s="361" t="s">
        <v>63</v>
      </c>
      <c r="AV540" s="361" t="s">
        <v>63</v>
      </c>
      <c r="AW540" s="361" t="s">
        <v>63</v>
      </c>
      <c r="AX540" s="361" t="str">
        <f t="shared" si="48"/>
        <v xml:space="preserve">SEX, AGE, RESIDENCE, WEALTH, </v>
      </c>
      <c r="AZ540" s="344" t="e">
        <f>INDEX('Standard Outcome Indicators'!$C$2:$C$900,MATCH(AY540,'Standard Outcome Indicators'!$B$2:$B$708,0))</f>
        <v>#N/A</v>
      </c>
      <c r="BA540" s="344" t="e">
        <f>INDEX('Standard Outcome Indicators'!$F$2:$F$900,MATCH(AY540,'Standard Outcome Indicators'!$B$2:$B$708,0))</f>
        <v>#N/A</v>
      </c>
      <c r="BB540" s="344" t="e">
        <f>INDEX('Standard Outcome Indicators'!$H$2:$H$900,MATCH(AY540,'Standard Outcome Indicators'!$B$2:$B$708,0))</f>
        <v>#N/A</v>
      </c>
      <c r="BC540" s="344" t="e">
        <f>INDEX('Standard Outcome Indicators'!$Q$2:$Q$900,MATCH(AY540,'Standard Outcome Indicators'!$B$2:$B$708,0))</f>
        <v>#N/A</v>
      </c>
      <c r="BD540" s="344" t="e">
        <f>INDEX('Standard Outcome Indicators'!$R$2:$R$900,MATCH(AY540,'Standard Outcome Indicators'!$B$2:$B$708,0))</f>
        <v>#N/A</v>
      </c>
      <c r="BE540" s="344" t="e">
        <f>INDEX('Standard Outcome Indicators'!$S$2:$S$900,MATCH(AY540,'Standard Outcome Indicators'!$B$2:$B$708,0))</f>
        <v>#N/A</v>
      </c>
      <c r="BF540" s="344" t="e">
        <f>INDEX('Standard Outcome Indicators'!$T$2:$T$900,MATCH(AY540,'Standard Outcome Indicators'!$B$2:$B$708,0))</f>
        <v>#N/A</v>
      </c>
      <c r="BG540" s="344" t="e">
        <f>INDEX('Standard Outcome Indicators'!$U$2:$U$900,MATCH(AY540,'Standard Outcome Indicators'!$B$2:$B$708,0))</f>
        <v>#N/A</v>
      </c>
    </row>
    <row r="541" spans="1:59" ht="152.25">
      <c r="A541" s="392" t="s">
        <v>2587</v>
      </c>
      <c r="B541" s="395" t="s">
        <v>2914</v>
      </c>
      <c r="C541" s="344" t="s">
        <v>3484</v>
      </c>
      <c r="D541" s="438" t="s">
        <v>3485</v>
      </c>
      <c r="E541" s="345" t="s">
        <v>3486</v>
      </c>
      <c r="F541" s="433"/>
      <c r="G541" s="433"/>
      <c r="H541" s="433"/>
      <c r="I541" s="478" t="e">
        <v>#N/A</v>
      </c>
      <c r="J541" s="478" t="e">
        <v>#N/A</v>
      </c>
      <c r="K541" s="478" t="e">
        <v>#N/A</v>
      </c>
      <c r="L541" s="478" t="e">
        <v>#N/A</v>
      </c>
      <c r="M541" s="478" t="e">
        <v>#N/A</v>
      </c>
      <c r="N541" s="478"/>
      <c r="O541" s="345"/>
      <c r="P541" s="345" t="str">
        <f t="shared" si="49"/>
        <v/>
      </c>
      <c r="R541" s="345"/>
      <c r="S541" s="433" t="str">
        <f t="shared" si="50"/>
        <v/>
      </c>
      <c r="T541" s="361" t="s">
        <v>2447</v>
      </c>
      <c r="U541" s="361" t="s">
        <v>63</v>
      </c>
      <c r="V541" s="344" t="s">
        <v>2448</v>
      </c>
      <c r="W541" s="433" t="s">
        <v>63</v>
      </c>
      <c r="X541" s="433" t="s">
        <v>63</v>
      </c>
      <c r="Y541" s="361">
        <v>2018</v>
      </c>
      <c r="Z541" s="361" t="s">
        <v>1780</v>
      </c>
      <c r="AA541" s="345" t="s">
        <v>3487</v>
      </c>
      <c r="AB541" s="361" t="str">
        <f t="shared" si="47"/>
        <v/>
      </c>
      <c r="AC541" s="433" t="s">
        <v>63</v>
      </c>
      <c r="AD541" s="433" t="s">
        <v>63</v>
      </c>
      <c r="AE541" s="433" t="s">
        <v>63</v>
      </c>
      <c r="AF541" s="433" t="s">
        <v>63</v>
      </c>
      <c r="AG541" s="361" t="s">
        <v>62</v>
      </c>
      <c r="AH541" s="361" t="s">
        <v>49</v>
      </c>
      <c r="AI541" s="361" t="s">
        <v>49</v>
      </c>
      <c r="AJ541" s="361" t="s">
        <v>62</v>
      </c>
      <c r="AK541" s="361" t="s">
        <v>63</v>
      </c>
      <c r="AL541" s="361" t="s">
        <v>63</v>
      </c>
      <c r="AM541" s="361" t="s">
        <v>63</v>
      </c>
      <c r="AN541" s="361" t="s">
        <v>63</v>
      </c>
      <c r="AO541" s="361" t="s">
        <v>63</v>
      </c>
      <c r="AP541" s="361" t="s">
        <v>63</v>
      </c>
      <c r="AQ541" s="361" t="s">
        <v>63</v>
      </c>
      <c r="AR541" s="361" t="s">
        <v>63</v>
      </c>
      <c r="AS541" s="361" t="s">
        <v>63</v>
      </c>
      <c r="AT541" s="361" t="s">
        <v>63</v>
      </c>
      <c r="AU541" s="361" t="s">
        <v>63</v>
      </c>
      <c r="AV541" s="361" t="s">
        <v>63</v>
      </c>
      <c r="AW541" s="361" t="s">
        <v>63</v>
      </c>
      <c r="AX541" s="361" t="str">
        <f t="shared" si="48"/>
        <v xml:space="preserve">SEX, AGE, RESIDENCE, WEALTH, </v>
      </c>
      <c r="AZ541" s="344" t="e">
        <f>INDEX('Standard Outcome Indicators'!$C$2:$C$900,MATCH(AY541,'Standard Outcome Indicators'!$B$2:$B$708,0))</f>
        <v>#N/A</v>
      </c>
      <c r="BA541" s="344" t="e">
        <f>INDEX('Standard Outcome Indicators'!$F$2:$F$900,MATCH(AY541,'Standard Outcome Indicators'!$B$2:$B$708,0))</f>
        <v>#N/A</v>
      </c>
      <c r="BB541" s="344" t="e">
        <f>INDEX('Standard Outcome Indicators'!$H$2:$H$900,MATCH(AY541,'Standard Outcome Indicators'!$B$2:$B$708,0))</f>
        <v>#N/A</v>
      </c>
      <c r="BC541" s="344" t="e">
        <f>INDEX('Standard Outcome Indicators'!$Q$2:$Q$900,MATCH(AY541,'Standard Outcome Indicators'!$B$2:$B$708,0))</f>
        <v>#N/A</v>
      </c>
      <c r="BD541" s="344" t="e">
        <f>INDEX('Standard Outcome Indicators'!$R$2:$R$900,MATCH(AY541,'Standard Outcome Indicators'!$B$2:$B$708,0))</f>
        <v>#N/A</v>
      </c>
      <c r="BE541" s="344" t="e">
        <f>INDEX('Standard Outcome Indicators'!$S$2:$S$900,MATCH(AY541,'Standard Outcome Indicators'!$B$2:$B$708,0))</f>
        <v>#N/A</v>
      </c>
      <c r="BF541" s="344" t="e">
        <f>INDEX('Standard Outcome Indicators'!$T$2:$T$900,MATCH(AY541,'Standard Outcome Indicators'!$B$2:$B$708,0))</f>
        <v>#N/A</v>
      </c>
      <c r="BG541" s="344" t="e">
        <f>INDEX('Standard Outcome Indicators'!$U$2:$U$900,MATCH(AY541,'Standard Outcome Indicators'!$B$2:$B$708,0))</f>
        <v>#N/A</v>
      </c>
    </row>
    <row r="542" spans="1:59" ht="152.25">
      <c r="A542" s="392" t="s">
        <v>2587</v>
      </c>
      <c r="B542" s="395" t="s">
        <v>2914</v>
      </c>
      <c r="C542" s="344" t="s">
        <v>3488</v>
      </c>
      <c r="D542" s="438" t="s">
        <v>3489</v>
      </c>
      <c r="E542" s="345" t="s">
        <v>3490</v>
      </c>
      <c r="F542" s="433"/>
      <c r="G542" s="433"/>
      <c r="H542" s="433"/>
      <c r="I542" s="478" t="e">
        <v>#N/A</v>
      </c>
      <c r="J542" s="478" t="e">
        <v>#N/A</v>
      </c>
      <c r="K542" s="478" t="e">
        <v>#N/A</v>
      </c>
      <c r="L542" s="478" t="e">
        <v>#N/A</v>
      </c>
      <c r="M542" s="478" t="e">
        <v>#N/A</v>
      </c>
      <c r="N542" s="478"/>
      <c r="O542" s="345"/>
      <c r="P542" s="345" t="str">
        <f t="shared" si="49"/>
        <v/>
      </c>
      <c r="R542" s="345"/>
      <c r="S542" s="433" t="str">
        <f t="shared" si="50"/>
        <v/>
      </c>
      <c r="T542" s="361" t="s">
        <v>2447</v>
      </c>
      <c r="U542" s="361" t="s">
        <v>63</v>
      </c>
      <c r="V542" s="344" t="s">
        <v>2448</v>
      </c>
      <c r="W542" s="433" t="s">
        <v>63</v>
      </c>
      <c r="X542" s="433" t="s">
        <v>63</v>
      </c>
      <c r="Y542" s="361">
        <v>2018</v>
      </c>
      <c r="Z542" s="361" t="s">
        <v>1780</v>
      </c>
      <c r="AA542" s="345" t="s">
        <v>3491</v>
      </c>
      <c r="AB542" s="361" t="str">
        <f t="shared" si="47"/>
        <v/>
      </c>
      <c r="AC542" s="433" t="s">
        <v>63</v>
      </c>
      <c r="AD542" s="433" t="s">
        <v>63</v>
      </c>
      <c r="AE542" s="433" t="s">
        <v>63</v>
      </c>
      <c r="AF542" s="433" t="s">
        <v>63</v>
      </c>
      <c r="AG542" s="361" t="s">
        <v>62</v>
      </c>
      <c r="AH542" s="361" t="s">
        <v>49</v>
      </c>
      <c r="AI542" s="361" t="s">
        <v>49</v>
      </c>
      <c r="AJ542" s="361" t="s">
        <v>62</v>
      </c>
      <c r="AK542" s="361" t="s">
        <v>63</v>
      </c>
      <c r="AL542" s="361" t="s">
        <v>63</v>
      </c>
      <c r="AM542" s="361" t="s">
        <v>63</v>
      </c>
      <c r="AN542" s="361" t="s">
        <v>63</v>
      </c>
      <c r="AO542" s="361" t="s">
        <v>63</v>
      </c>
      <c r="AP542" s="361" t="s">
        <v>63</v>
      </c>
      <c r="AQ542" s="361" t="s">
        <v>63</v>
      </c>
      <c r="AR542" s="361" t="s">
        <v>63</v>
      </c>
      <c r="AS542" s="361" t="s">
        <v>63</v>
      </c>
      <c r="AT542" s="361" t="s">
        <v>63</v>
      </c>
      <c r="AU542" s="361" t="s">
        <v>63</v>
      </c>
      <c r="AV542" s="361" t="s">
        <v>63</v>
      </c>
      <c r="AW542" s="361" t="s">
        <v>63</v>
      </c>
      <c r="AX542" s="361" t="str">
        <f t="shared" si="48"/>
        <v xml:space="preserve">SEX, AGE, RESIDENCE, WEALTH, </v>
      </c>
      <c r="AZ542" s="344" t="e">
        <f>INDEX('Standard Outcome Indicators'!$C$2:$C$900,MATCH(AY542,'Standard Outcome Indicators'!$B$2:$B$708,0))</f>
        <v>#N/A</v>
      </c>
      <c r="BA542" s="344" t="e">
        <f>INDEX('Standard Outcome Indicators'!$F$2:$F$900,MATCH(AY542,'Standard Outcome Indicators'!$B$2:$B$708,0))</f>
        <v>#N/A</v>
      </c>
      <c r="BB542" s="344" t="e">
        <f>INDEX('Standard Outcome Indicators'!$H$2:$H$900,MATCH(AY542,'Standard Outcome Indicators'!$B$2:$B$708,0))</f>
        <v>#N/A</v>
      </c>
      <c r="BC542" s="344" t="e">
        <f>INDEX('Standard Outcome Indicators'!$Q$2:$Q$900,MATCH(AY542,'Standard Outcome Indicators'!$B$2:$B$708,0))</f>
        <v>#N/A</v>
      </c>
      <c r="BD542" s="344" t="e">
        <f>INDEX('Standard Outcome Indicators'!$R$2:$R$900,MATCH(AY542,'Standard Outcome Indicators'!$B$2:$B$708,0))</f>
        <v>#N/A</v>
      </c>
      <c r="BE542" s="344" t="e">
        <f>INDEX('Standard Outcome Indicators'!$S$2:$S$900,MATCH(AY542,'Standard Outcome Indicators'!$B$2:$B$708,0))</f>
        <v>#N/A</v>
      </c>
      <c r="BF542" s="344" t="e">
        <f>INDEX('Standard Outcome Indicators'!$T$2:$T$900,MATCH(AY542,'Standard Outcome Indicators'!$B$2:$B$708,0))</f>
        <v>#N/A</v>
      </c>
      <c r="BG542" s="344" t="e">
        <f>INDEX('Standard Outcome Indicators'!$U$2:$U$900,MATCH(AY542,'Standard Outcome Indicators'!$B$2:$B$708,0))</f>
        <v>#N/A</v>
      </c>
    </row>
    <row r="543" spans="1:59" ht="106.5">
      <c r="A543" s="392" t="s">
        <v>2587</v>
      </c>
      <c r="B543" s="395" t="s">
        <v>2914</v>
      </c>
      <c r="C543" s="344" t="s">
        <v>3492</v>
      </c>
      <c r="D543" s="438" t="s">
        <v>3493</v>
      </c>
      <c r="E543" s="345" t="s">
        <v>3494</v>
      </c>
      <c r="F543" s="433"/>
      <c r="G543" s="433"/>
      <c r="H543" s="433"/>
      <c r="I543" s="478" t="e">
        <v>#N/A</v>
      </c>
      <c r="J543" s="478" t="e">
        <v>#N/A</v>
      </c>
      <c r="K543" s="478" t="e">
        <v>#N/A</v>
      </c>
      <c r="L543" s="478" t="e">
        <v>#N/A</v>
      </c>
      <c r="M543" s="478" t="e">
        <v>#N/A</v>
      </c>
      <c r="N543" s="478"/>
      <c r="O543" s="345"/>
      <c r="P543" s="345" t="str">
        <f t="shared" si="49"/>
        <v/>
      </c>
      <c r="R543" s="345"/>
      <c r="S543" s="433" t="str">
        <f t="shared" si="50"/>
        <v/>
      </c>
      <c r="T543" s="361" t="s">
        <v>2447</v>
      </c>
      <c r="U543" s="361" t="s">
        <v>63</v>
      </c>
      <c r="V543" s="344" t="s">
        <v>2448</v>
      </c>
      <c r="W543" s="433" t="s">
        <v>63</v>
      </c>
      <c r="X543" s="433" t="s">
        <v>63</v>
      </c>
      <c r="Y543" s="361">
        <v>2019</v>
      </c>
      <c r="Z543" s="361">
        <v>40</v>
      </c>
      <c r="AA543" s="345" t="s">
        <v>3495</v>
      </c>
      <c r="AB543" s="361" t="str">
        <f t="shared" si="47"/>
        <v/>
      </c>
      <c r="AC543" s="433" t="s">
        <v>63</v>
      </c>
      <c r="AD543" s="433" t="s">
        <v>63</v>
      </c>
      <c r="AE543" s="433" t="s">
        <v>63</v>
      </c>
      <c r="AF543" s="433" t="s">
        <v>63</v>
      </c>
      <c r="AG543" s="361" t="s">
        <v>62</v>
      </c>
      <c r="AH543" s="361" t="s">
        <v>49</v>
      </c>
      <c r="AI543" s="361" t="s">
        <v>49</v>
      </c>
      <c r="AJ543" s="361" t="s">
        <v>62</v>
      </c>
      <c r="AK543" s="361" t="s">
        <v>63</v>
      </c>
      <c r="AL543" s="361" t="s">
        <v>63</v>
      </c>
      <c r="AM543" s="361" t="s">
        <v>63</v>
      </c>
      <c r="AN543" s="361" t="s">
        <v>63</v>
      </c>
      <c r="AO543" s="361" t="s">
        <v>63</v>
      </c>
      <c r="AP543" s="361" t="s">
        <v>63</v>
      </c>
      <c r="AQ543" s="361" t="s">
        <v>63</v>
      </c>
      <c r="AR543" s="361" t="s">
        <v>63</v>
      </c>
      <c r="AS543" s="361" t="s">
        <v>63</v>
      </c>
      <c r="AT543" s="361" t="s">
        <v>63</v>
      </c>
      <c r="AU543" s="361" t="s">
        <v>63</v>
      </c>
      <c r="AV543" s="361" t="s">
        <v>63</v>
      </c>
      <c r="AW543" s="361" t="s">
        <v>63</v>
      </c>
      <c r="AX543" s="361" t="str">
        <f t="shared" si="48"/>
        <v xml:space="preserve">SEX, AGE, RESIDENCE, WEALTH, </v>
      </c>
      <c r="AZ543" s="344" t="e">
        <f>INDEX('Standard Outcome Indicators'!$C$2:$C$900,MATCH(AY543,'Standard Outcome Indicators'!$B$2:$B$708,0))</f>
        <v>#N/A</v>
      </c>
      <c r="BA543" s="344" t="e">
        <f>INDEX('Standard Outcome Indicators'!$F$2:$F$900,MATCH(AY543,'Standard Outcome Indicators'!$B$2:$B$708,0))</f>
        <v>#N/A</v>
      </c>
      <c r="BB543" s="344" t="e">
        <f>INDEX('Standard Outcome Indicators'!$H$2:$H$900,MATCH(AY543,'Standard Outcome Indicators'!$B$2:$B$708,0))</f>
        <v>#N/A</v>
      </c>
      <c r="BC543" s="344" t="e">
        <f>INDEX('Standard Outcome Indicators'!$Q$2:$Q$900,MATCH(AY543,'Standard Outcome Indicators'!$B$2:$B$708,0))</f>
        <v>#N/A</v>
      </c>
      <c r="BD543" s="344" t="e">
        <f>INDEX('Standard Outcome Indicators'!$R$2:$R$900,MATCH(AY543,'Standard Outcome Indicators'!$B$2:$B$708,0))</f>
        <v>#N/A</v>
      </c>
      <c r="BE543" s="344" t="e">
        <f>INDEX('Standard Outcome Indicators'!$S$2:$S$900,MATCH(AY543,'Standard Outcome Indicators'!$B$2:$B$708,0))</f>
        <v>#N/A</v>
      </c>
      <c r="BF543" s="344" t="e">
        <f>INDEX('Standard Outcome Indicators'!$T$2:$T$900,MATCH(AY543,'Standard Outcome Indicators'!$B$2:$B$708,0))</f>
        <v>#N/A</v>
      </c>
      <c r="BG543" s="344" t="e">
        <f>INDEX('Standard Outcome Indicators'!$U$2:$U$900,MATCH(AY543,'Standard Outcome Indicators'!$B$2:$B$708,0))</f>
        <v>#N/A</v>
      </c>
    </row>
    <row r="544" spans="1:59" ht="152.25">
      <c r="A544" s="392" t="s">
        <v>2587</v>
      </c>
      <c r="B544" s="395" t="s">
        <v>2914</v>
      </c>
      <c r="C544" s="344" t="s">
        <v>3496</v>
      </c>
      <c r="D544" s="438" t="s">
        <v>3497</v>
      </c>
      <c r="E544" s="345" t="s">
        <v>3498</v>
      </c>
      <c r="F544" s="433"/>
      <c r="G544" s="433"/>
      <c r="H544" s="433"/>
      <c r="I544" s="478" t="e">
        <v>#N/A</v>
      </c>
      <c r="J544" s="478" t="e">
        <v>#N/A</v>
      </c>
      <c r="K544" s="478" t="e">
        <v>#N/A</v>
      </c>
      <c r="L544" s="478" t="e">
        <v>#N/A</v>
      </c>
      <c r="M544" s="478" t="e">
        <v>#N/A</v>
      </c>
      <c r="N544" s="478"/>
      <c r="O544" s="345"/>
      <c r="P544" s="345" t="str">
        <f t="shared" si="49"/>
        <v/>
      </c>
      <c r="R544" s="345"/>
      <c r="S544" s="433" t="str">
        <f t="shared" si="50"/>
        <v/>
      </c>
      <c r="T544" s="361" t="s">
        <v>2447</v>
      </c>
      <c r="U544" s="361" t="s">
        <v>63</v>
      </c>
      <c r="V544" s="344" t="s">
        <v>2448</v>
      </c>
      <c r="W544" s="433" t="s">
        <v>63</v>
      </c>
      <c r="X544" s="433" t="s">
        <v>63</v>
      </c>
      <c r="Y544" s="361">
        <v>2018</v>
      </c>
      <c r="Z544" s="361" t="s">
        <v>1780</v>
      </c>
      <c r="AA544" s="345" t="s">
        <v>2449</v>
      </c>
      <c r="AB544" s="361" t="str">
        <f t="shared" si="47"/>
        <v/>
      </c>
      <c r="AC544" s="433" t="s">
        <v>63</v>
      </c>
      <c r="AD544" s="433" t="s">
        <v>63</v>
      </c>
      <c r="AE544" s="433" t="s">
        <v>63</v>
      </c>
      <c r="AF544" s="433" t="s">
        <v>63</v>
      </c>
      <c r="AG544" s="361" t="s">
        <v>62</v>
      </c>
      <c r="AH544" s="361" t="s">
        <v>49</v>
      </c>
      <c r="AI544" s="361" t="s">
        <v>49</v>
      </c>
      <c r="AJ544" s="361" t="s">
        <v>62</v>
      </c>
      <c r="AK544" s="361" t="s">
        <v>63</v>
      </c>
      <c r="AL544" s="361" t="s">
        <v>63</v>
      </c>
      <c r="AM544" s="361" t="s">
        <v>63</v>
      </c>
      <c r="AN544" s="361" t="s">
        <v>63</v>
      </c>
      <c r="AO544" s="361" t="s">
        <v>63</v>
      </c>
      <c r="AP544" s="361" t="s">
        <v>63</v>
      </c>
      <c r="AQ544" s="361" t="s">
        <v>63</v>
      </c>
      <c r="AR544" s="361" t="s">
        <v>63</v>
      </c>
      <c r="AS544" s="361" t="s">
        <v>63</v>
      </c>
      <c r="AT544" s="361" t="s">
        <v>63</v>
      </c>
      <c r="AU544" s="361" t="s">
        <v>63</v>
      </c>
      <c r="AV544" s="361" t="s">
        <v>63</v>
      </c>
      <c r="AW544" s="361" t="s">
        <v>63</v>
      </c>
      <c r="AX544" s="361" t="str">
        <f t="shared" si="48"/>
        <v xml:space="preserve">SEX, AGE, RESIDENCE, WEALTH, </v>
      </c>
      <c r="AZ544" s="344" t="e">
        <f>INDEX('Standard Outcome Indicators'!$C$2:$C$900,MATCH(AY544,'Standard Outcome Indicators'!$B$2:$B$708,0))</f>
        <v>#N/A</v>
      </c>
      <c r="BA544" s="344" t="e">
        <f>INDEX('Standard Outcome Indicators'!$F$2:$F$900,MATCH(AY544,'Standard Outcome Indicators'!$B$2:$B$708,0))</f>
        <v>#N/A</v>
      </c>
      <c r="BB544" s="344" t="e">
        <f>INDEX('Standard Outcome Indicators'!$H$2:$H$900,MATCH(AY544,'Standard Outcome Indicators'!$B$2:$B$708,0))</f>
        <v>#N/A</v>
      </c>
      <c r="BC544" s="344" t="e">
        <f>INDEX('Standard Outcome Indicators'!$Q$2:$Q$900,MATCH(AY544,'Standard Outcome Indicators'!$B$2:$B$708,0))</f>
        <v>#N/A</v>
      </c>
      <c r="BD544" s="344" t="e">
        <f>INDEX('Standard Outcome Indicators'!$R$2:$R$900,MATCH(AY544,'Standard Outcome Indicators'!$B$2:$B$708,0))</f>
        <v>#N/A</v>
      </c>
      <c r="BE544" s="344" t="e">
        <f>INDEX('Standard Outcome Indicators'!$S$2:$S$900,MATCH(AY544,'Standard Outcome Indicators'!$B$2:$B$708,0))</f>
        <v>#N/A</v>
      </c>
      <c r="BF544" s="344" t="e">
        <f>INDEX('Standard Outcome Indicators'!$T$2:$T$900,MATCH(AY544,'Standard Outcome Indicators'!$B$2:$B$708,0))</f>
        <v>#N/A</v>
      </c>
      <c r="BG544" s="344" t="e">
        <f>INDEX('Standard Outcome Indicators'!$U$2:$U$900,MATCH(AY544,'Standard Outcome Indicators'!$B$2:$B$708,0))</f>
        <v>#N/A</v>
      </c>
    </row>
    <row r="545" spans="1:59" ht="152.25">
      <c r="A545" s="392" t="s">
        <v>2587</v>
      </c>
      <c r="B545" s="395" t="s">
        <v>2914</v>
      </c>
      <c r="C545" s="344" t="s">
        <v>3499</v>
      </c>
      <c r="D545" s="438" t="s">
        <v>3500</v>
      </c>
      <c r="E545" s="345" t="s">
        <v>3501</v>
      </c>
      <c r="F545" s="433"/>
      <c r="G545" s="433"/>
      <c r="H545" s="433"/>
      <c r="I545" s="478" t="e">
        <v>#N/A</v>
      </c>
      <c r="J545" s="478" t="e">
        <v>#N/A</v>
      </c>
      <c r="K545" s="478" t="e">
        <v>#N/A</v>
      </c>
      <c r="L545" s="478" t="e">
        <v>#N/A</v>
      </c>
      <c r="M545" s="478" t="e">
        <v>#N/A</v>
      </c>
      <c r="N545" s="478"/>
      <c r="O545" s="345"/>
      <c r="P545" s="345" t="str">
        <f t="shared" si="49"/>
        <v/>
      </c>
      <c r="R545" s="345"/>
      <c r="S545" s="433" t="str">
        <f t="shared" si="50"/>
        <v/>
      </c>
      <c r="T545" s="361" t="s">
        <v>2447</v>
      </c>
      <c r="U545" s="361" t="s">
        <v>63</v>
      </c>
      <c r="V545" s="344" t="s">
        <v>2448</v>
      </c>
      <c r="W545" s="433" t="s">
        <v>63</v>
      </c>
      <c r="X545" s="433" t="s">
        <v>63</v>
      </c>
      <c r="Y545" s="361">
        <v>2018</v>
      </c>
      <c r="Z545" s="361" t="s">
        <v>1780</v>
      </c>
      <c r="AA545" s="345" t="s">
        <v>2449</v>
      </c>
      <c r="AB545" s="361" t="str">
        <f t="shared" si="47"/>
        <v/>
      </c>
      <c r="AC545" s="433" t="s">
        <v>63</v>
      </c>
      <c r="AD545" s="433" t="s">
        <v>63</v>
      </c>
      <c r="AE545" s="433" t="s">
        <v>63</v>
      </c>
      <c r="AF545" s="433" t="s">
        <v>63</v>
      </c>
      <c r="AG545" s="361" t="s">
        <v>62</v>
      </c>
      <c r="AH545" s="361" t="s">
        <v>49</v>
      </c>
      <c r="AI545" s="361" t="s">
        <v>49</v>
      </c>
      <c r="AJ545" s="361" t="s">
        <v>62</v>
      </c>
      <c r="AK545" s="361" t="s">
        <v>63</v>
      </c>
      <c r="AL545" s="361" t="s">
        <v>63</v>
      </c>
      <c r="AM545" s="361" t="s">
        <v>63</v>
      </c>
      <c r="AN545" s="361" t="s">
        <v>63</v>
      </c>
      <c r="AO545" s="361" t="s">
        <v>63</v>
      </c>
      <c r="AP545" s="361" t="s">
        <v>63</v>
      </c>
      <c r="AQ545" s="361" t="s">
        <v>63</v>
      </c>
      <c r="AR545" s="361" t="s">
        <v>63</v>
      </c>
      <c r="AS545" s="361" t="s">
        <v>63</v>
      </c>
      <c r="AT545" s="361" t="s">
        <v>63</v>
      </c>
      <c r="AU545" s="361" t="s">
        <v>63</v>
      </c>
      <c r="AV545" s="361" t="s">
        <v>63</v>
      </c>
      <c r="AW545" s="361" t="s">
        <v>63</v>
      </c>
      <c r="AX545" s="361" t="str">
        <f t="shared" si="48"/>
        <v xml:space="preserve">SEX, AGE, RESIDENCE, WEALTH, </v>
      </c>
      <c r="AZ545" s="344" t="e">
        <f>INDEX('Standard Outcome Indicators'!$C$2:$C$900,MATCH(AY545,'Standard Outcome Indicators'!$B$2:$B$708,0))</f>
        <v>#N/A</v>
      </c>
      <c r="BA545" s="344" t="e">
        <f>INDEX('Standard Outcome Indicators'!$F$2:$F$900,MATCH(AY545,'Standard Outcome Indicators'!$B$2:$B$708,0))</f>
        <v>#N/A</v>
      </c>
      <c r="BB545" s="344" t="e">
        <f>INDEX('Standard Outcome Indicators'!$H$2:$H$900,MATCH(AY545,'Standard Outcome Indicators'!$B$2:$B$708,0))</f>
        <v>#N/A</v>
      </c>
      <c r="BC545" s="344" t="e">
        <f>INDEX('Standard Outcome Indicators'!$Q$2:$Q$900,MATCH(AY545,'Standard Outcome Indicators'!$B$2:$B$708,0))</f>
        <v>#N/A</v>
      </c>
      <c r="BD545" s="344" t="e">
        <f>INDEX('Standard Outcome Indicators'!$R$2:$R$900,MATCH(AY545,'Standard Outcome Indicators'!$B$2:$B$708,0))</f>
        <v>#N/A</v>
      </c>
      <c r="BE545" s="344" t="e">
        <f>INDEX('Standard Outcome Indicators'!$S$2:$S$900,MATCH(AY545,'Standard Outcome Indicators'!$B$2:$B$708,0))</f>
        <v>#N/A</v>
      </c>
      <c r="BF545" s="344" t="e">
        <f>INDEX('Standard Outcome Indicators'!$T$2:$T$900,MATCH(AY545,'Standard Outcome Indicators'!$B$2:$B$708,0))</f>
        <v>#N/A</v>
      </c>
      <c r="BG545" s="344" t="e">
        <f>INDEX('Standard Outcome Indicators'!$U$2:$U$900,MATCH(AY545,'Standard Outcome Indicators'!$B$2:$B$708,0))</f>
        <v>#N/A</v>
      </c>
    </row>
    <row r="546" spans="1:59" ht="152.25">
      <c r="A546" s="392" t="s">
        <v>2587</v>
      </c>
      <c r="B546" s="395" t="s">
        <v>2914</v>
      </c>
      <c r="C546" s="344" t="s">
        <v>3502</v>
      </c>
      <c r="D546" s="438" t="s">
        <v>3503</v>
      </c>
      <c r="E546" s="345" t="s">
        <v>3504</v>
      </c>
      <c r="F546" s="433"/>
      <c r="G546" s="433"/>
      <c r="H546" s="433"/>
      <c r="I546" s="478" t="e">
        <v>#N/A</v>
      </c>
      <c r="J546" s="478" t="e">
        <v>#N/A</v>
      </c>
      <c r="K546" s="478" t="e">
        <v>#N/A</v>
      </c>
      <c r="L546" s="478" t="e">
        <v>#N/A</v>
      </c>
      <c r="M546" s="478" t="e">
        <v>#N/A</v>
      </c>
      <c r="N546" s="478"/>
      <c r="O546" s="345"/>
      <c r="P546" s="345" t="str">
        <f t="shared" si="49"/>
        <v/>
      </c>
      <c r="R546" s="345"/>
      <c r="S546" s="433" t="str">
        <f t="shared" si="50"/>
        <v/>
      </c>
      <c r="T546" s="361" t="s">
        <v>2447</v>
      </c>
      <c r="U546" s="361" t="s">
        <v>63</v>
      </c>
      <c r="V546" s="344" t="s">
        <v>2448</v>
      </c>
      <c r="W546" s="433" t="s">
        <v>63</v>
      </c>
      <c r="X546" s="433" t="s">
        <v>63</v>
      </c>
      <c r="Y546" s="361">
        <v>2018</v>
      </c>
      <c r="Z546" s="361" t="s">
        <v>1780</v>
      </c>
      <c r="AA546" s="345" t="s">
        <v>2449</v>
      </c>
      <c r="AB546" s="361" t="str">
        <f t="shared" si="47"/>
        <v/>
      </c>
      <c r="AC546" s="433" t="s">
        <v>63</v>
      </c>
      <c r="AD546" s="433" t="s">
        <v>63</v>
      </c>
      <c r="AE546" s="433" t="s">
        <v>63</v>
      </c>
      <c r="AF546" s="433" t="s">
        <v>63</v>
      </c>
      <c r="AG546" s="361" t="s">
        <v>62</v>
      </c>
      <c r="AH546" s="361" t="s">
        <v>49</v>
      </c>
      <c r="AI546" s="361" t="s">
        <v>49</v>
      </c>
      <c r="AJ546" s="361" t="s">
        <v>62</v>
      </c>
      <c r="AK546" s="361" t="s">
        <v>63</v>
      </c>
      <c r="AL546" s="361" t="s">
        <v>63</v>
      </c>
      <c r="AM546" s="361" t="s">
        <v>63</v>
      </c>
      <c r="AN546" s="361" t="s">
        <v>63</v>
      </c>
      <c r="AO546" s="361" t="s">
        <v>63</v>
      </c>
      <c r="AP546" s="361" t="s">
        <v>63</v>
      </c>
      <c r="AQ546" s="361" t="s">
        <v>63</v>
      </c>
      <c r="AR546" s="361" t="s">
        <v>63</v>
      </c>
      <c r="AS546" s="361" t="s">
        <v>63</v>
      </c>
      <c r="AT546" s="361" t="s">
        <v>63</v>
      </c>
      <c r="AU546" s="361" t="s">
        <v>63</v>
      </c>
      <c r="AV546" s="361" t="s">
        <v>63</v>
      </c>
      <c r="AW546" s="361" t="s">
        <v>63</v>
      </c>
      <c r="AX546" s="361" t="str">
        <f t="shared" si="48"/>
        <v xml:space="preserve">SEX, AGE, RESIDENCE, WEALTH, </v>
      </c>
      <c r="AZ546" s="344" t="e">
        <f>INDEX('Standard Outcome Indicators'!$C$2:$C$900,MATCH(AY546,'Standard Outcome Indicators'!$B$2:$B$708,0))</f>
        <v>#N/A</v>
      </c>
      <c r="BA546" s="344" t="e">
        <f>INDEX('Standard Outcome Indicators'!$F$2:$F$900,MATCH(AY546,'Standard Outcome Indicators'!$B$2:$B$708,0))</f>
        <v>#N/A</v>
      </c>
      <c r="BB546" s="344" t="e">
        <f>INDEX('Standard Outcome Indicators'!$H$2:$H$900,MATCH(AY546,'Standard Outcome Indicators'!$B$2:$B$708,0))</f>
        <v>#N/A</v>
      </c>
      <c r="BC546" s="344" t="e">
        <f>INDEX('Standard Outcome Indicators'!$Q$2:$Q$900,MATCH(AY546,'Standard Outcome Indicators'!$B$2:$B$708,0))</f>
        <v>#N/A</v>
      </c>
      <c r="BD546" s="344" t="e">
        <f>INDEX('Standard Outcome Indicators'!$R$2:$R$900,MATCH(AY546,'Standard Outcome Indicators'!$B$2:$B$708,0))</f>
        <v>#N/A</v>
      </c>
      <c r="BE546" s="344" t="e">
        <f>INDEX('Standard Outcome Indicators'!$S$2:$S$900,MATCH(AY546,'Standard Outcome Indicators'!$B$2:$B$708,0))</f>
        <v>#N/A</v>
      </c>
      <c r="BF546" s="344" t="e">
        <f>INDEX('Standard Outcome Indicators'!$T$2:$T$900,MATCH(AY546,'Standard Outcome Indicators'!$B$2:$B$708,0))</f>
        <v>#N/A</v>
      </c>
      <c r="BG546" s="344" t="e">
        <f>INDEX('Standard Outcome Indicators'!$U$2:$U$900,MATCH(AY546,'Standard Outcome Indicators'!$B$2:$B$708,0))</f>
        <v>#N/A</v>
      </c>
    </row>
    <row r="547" spans="1:59" s="367" customFormat="1" ht="91.5">
      <c r="A547" s="392" t="s">
        <v>2587</v>
      </c>
      <c r="B547" s="396" t="s">
        <v>3505</v>
      </c>
      <c r="C547" s="367" t="s">
        <v>970</v>
      </c>
      <c r="D547" s="441" t="s">
        <v>3506</v>
      </c>
      <c r="E547" s="364" t="s">
        <v>971</v>
      </c>
      <c r="F547" s="437" t="s">
        <v>1826</v>
      </c>
      <c r="G547" s="433" t="str">
        <f>INDEX('Dashboard Indicators'!$P$2:$P$900,MATCH(C547,'Dashboard Indicators'!$I$2:$I$900,0))</f>
        <v>Yes</v>
      </c>
      <c r="H547" s="433" t="str">
        <f>INDEX('Dashboard Indicators'!$O$2:$O$900,MATCH(C547,'Dashboard Indicators'!$I$2:$I$900,0))</f>
        <v>Yes</v>
      </c>
      <c r="I547" s="433" t="s">
        <v>62</v>
      </c>
      <c r="J547" s="433" t="s">
        <v>49</v>
      </c>
      <c r="K547" s="433" t="s">
        <v>62</v>
      </c>
      <c r="L547" s="433" t="s">
        <v>49</v>
      </c>
      <c r="M547" s="433" t="s">
        <v>49</v>
      </c>
      <c r="N547" s="433" t="s">
        <v>49</v>
      </c>
      <c r="O547" s="345" t="s">
        <v>3507</v>
      </c>
      <c r="P547" s="345" t="str">
        <f t="shared" ref="P547:P549" si="51">IF(F547&lt;&gt;"", IF(Q547="", D547, Q547), "")</f>
        <v>Percentage of 15-year-old students
- who watch TV or play video games, before or after school
- who use the internet and social networks, before or after school
-who are high or extreme internet users</v>
      </c>
      <c r="Q547" s="345" t="s">
        <v>3508</v>
      </c>
      <c r="R547" s="364"/>
      <c r="S547" s="433">
        <f t="shared" si="50"/>
        <v>2</v>
      </c>
      <c r="T547" s="366" t="s">
        <v>101</v>
      </c>
      <c r="U547" s="361" t="s">
        <v>101</v>
      </c>
      <c r="V547" s="344" t="s">
        <v>3509</v>
      </c>
      <c r="W547" s="433" t="s">
        <v>215</v>
      </c>
      <c r="X547" s="433" t="s">
        <v>924</v>
      </c>
      <c r="Y547" s="361">
        <v>2015</v>
      </c>
      <c r="Z547" s="361" t="s">
        <v>1780</v>
      </c>
      <c r="AA547" s="344" t="s">
        <v>2465</v>
      </c>
      <c r="AB547" s="361" t="str">
        <f t="shared" si="47"/>
        <v/>
      </c>
      <c r="AC547" s="433"/>
      <c r="AD547" s="433" t="s">
        <v>53</v>
      </c>
      <c r="AE547" s="433" t="s">
        <v>745</v>
      </c>
      <c r="AF547" s="433" t="s">
        <v>53</v>
      </c>
      <c r="AG547" s="361" t="s">
        <v>49</v>
      </c>
      <c r="AH547" s="361" t="s">
        <v>49</v>
      </c>
      <c r="AI547" s="361" t="s">
        <v>49</v>
      </c>
      <c r="AJ547" s="361" t="s">
        <v>49</v>
      </c>
      <c r="AK547" s="361" t="s">
        <v>117</v>
      </c>
      <c r="AL547" s="361" t="s">
        <v>117</v>
      </c>
      <c r="AM547" s="361" t="s">
        <v>117</v>
      </c>
      <c r="AN547" s="361" t="s">
        <v>117</v>
      </c>
      <c r="AO547" s="361" t="s">
        <v>117</v>
      </c>
      <c r="AP547" s="361" t="s">
        <v>117</v>
      </c>
      <c r="AQ547" s="361" t="s">
        <v>117</v>
      </c>
      <c r="AR547" s="361" t="s">
        <v>117</v>
      </c>
      <c r="AS547" s="361" t="s">
        <v>117</v>
      </c>
      <c r="AT547" s="361" t="s">
        <v>117</v>
      </c>
      <c r="AU547" s="361" t="s">
        <v>117</v>
      </c>
      <c r="AV547" s="361" t="s">
        <v>117</v>
      </c>
      <c r="AW547" s="361" t="s">
        <v>80</v>
      </c>
      <c r="AX547" s="361" t="str">
        <f t="shared" si="48"/>
        <v xml:space="preserve">SEX, AGE, RESIDENCE, WEALTH,    </v>
      </c>
      <c r="AZ547" s="344" t="e">
        <f>INDEX('Standard Outcome Indicators'!$C$2:$C$900,MATCH(AY547,'Standard Outcome Indicators'!$B$2:$B$708,0))</f>
        <v>#N/A</v>
      </c>
      <c r="BA547" s="344" t="e">
        <f>INDEX('Standard Outcome Indicators'!$F$2:$F$900,MATCH(AY547,'Standard Outcome Indicators'!$B$2:$B$708,0))</f>
        <v>#N/A</v>
      </c>
      <c r="BB547" s="344" t="e">
        <f>INDEX('Standard Outcome Indicators'!$H$2:$H$900,MATCH(AY547,'Standard Outcome Indicators'!$B$2:$B$708,0))</f>
        <v>#N/A</v>
      </c>
      <c r="BC547" s="344" t="e">
        <f>INDEX('Standard Outcome Indicators'!$Q$2:$Q$900,MATCH(AY547,'Standard Outcome Indicators'!$B$2:$B$708,0))</f>
        <v>#N/A</v>
      </c>
      <c r="BD547" s="344" t="e">
        <f>INDEX('Standard Outcome Indicators'!$R$2:$R$900,MATCH(AY547,'Standard Outcome Indicators'!$B$2:$B$708,0))</f>
        <v>#N/A</v>
      </c>
      <c r="BE547" s="344" t="e">
        <f>INDEX('Standard Outcome Indicators'!$S$2:$S$900,MATCH(AY547,'Standard Outcome Indicators'!$B$2:$B$708,0))</f>
        <v>#N/A</v>
      </c>
      <c r="BF547" s="344" t="e">
        <f>INDEX('Standard Outcome Indicators'!$T$2:$T$900,MATCH(AY547,'Standard Outcome Indicators'!$B$2:$B$708,0))</f>
        <v>#N/A</v>
      </c>
      <c r="BG547" s="344" t="e">
        <f>INDEX('Standard Outcome Indicators'!$U$2:$U$900,MATCH(AY547,'Standard Outcome Indicators'!$B$2:$B$708,0))</f>
        <v>#N/A</v>
      </c>
    </row>
    <row r="548" spans="1:59" s="367" customFormat="1" ht="91.5">
      <c r="A548" s="392" t="s">
        <v>2587</v>
      </c>
      <c r="B548" s="396" t="s">
        <v>3505</v>
      </c>
      <c r="C548" s="367" t="s">
        <v>967</v>
      </c>
      <c r="D548" s="441" t="s">
        <v>3510</v>
      </c>
      <c r="E548" s="364" t="s">
        <v>968</v>
      </c>
      <c r="F548" s="437" t="s">
        <v>1826</v>
      </c>
      <c r="G548" s="433"/>
      <c r="H548" s="435" t="str">
        <f>INDEX('Dashboard Indicators'!$O$2:$O$900,MATCH(C548,'Dashboard Indicators'!$I$2:$I$900,0))</f>
        <v>Yes</v>
      </c>
      <c r="I548" s="433" t="s">
        <v>62</v>
      </c>
      <c r="J548" s="433" t="s">
        <v>49</v>
      </c>
      <c r="K548" s="433" t="s">
        <v>62</v>
      </c>
      <c r="L548" s="433" t="s">
        <v>49</v>
      </c>
      <c r="M548" s="433" t="s">
        <v>49</v>
      </c>
      <c r="N548" s="433" t="s">
        <v>49</v>
      </c>
      <c r="O548" s="368" t="s">
        <v>3511</v>
      </c>
      <c r="P548" s="345" t="str">
        <f t="shared" si="51"/>
        <v>Percentage of 15-year-old students
- who watch TV or play video games, before or after school
- who use the internet and social networks, before or after school
-who are high or extreme internet users</v>
      </c>
      <c r="Q548" s="345" t="s">
        <v>3508</v>
      </c>
      <c r="R548" s="364"/>
      <c r="S548" s="433">
        <f t="shared" si="50"/>
        <v>2</v>
      </c>
      <c r="T548" s="366" t="s">
        <v>101</v>
      </c>
      <c r="U548" s="361" t="s">
        <v>101</v>
      </c>
      <c r="V548" s="344" t="s">
        <v>3512</v>
      </c>
      <c r="W548" s="433" t="s">
        <v>215</v>
      </c>
      <c r="X548" s="433" t="s">
        <v>924</v>
      </c>
      <c r="Y548" s="361">
        <v>2015</v>
      </c>
      <c r="Z548" s="361" t="s">
        <v>1780</v>
      </c>
      <c r="AA548" s="344" t="s">
        <v>2465</v>
      </c>
      <c r="AB548" s="361" t="str">
        <f t="shared" si="47"/>
        <v/>
      </c>
      <c r="AC548" s="433"/>
      <c r="AD548" s="433" t="s">
        <v>53</v>
      </c>
      <c r="AE548" s="433" t="s">
        <v>745</v>
      </c>
      <c r="AF548" s="433" t="s">
        <v>53</v>
      </c>
      <c r="AG548" s="361" t="s">
        <v>49</v>
      </c>
      <c r="AH548" s="361" t="s">
        <v>49</v>
      </c>
      <c r="AI548" s="361" t="s">
        <v>49</v>
      </c>
      <c r="AJ548" s="361" t="s">
        <v>49</v>
      </c>
      <c r="AK548" s="361" t="s">
        <v>117</v>
      </c>
      <c r="AL548" s="361" t="s">
        <v>117</v>
      </c>
      <c r="AM548" s="361" t="s">
        <v>117</v>
      </c>
      <c r="AN548" s="361" t="s">
        <v>117</v>
      </c>
      <c r="AO548" s="361" t="s">
        <v>117</v>
      </c>
      <c r="AP548" s="361" t="s">
        <v>117</v>
      </c>
      <c r="AQ548" s="361" t="s">
        <v>117</v>
      </c>
      <c r="AR548" s="361" t="s">
        <v>117</v>
      </c>
      <c r="AS548" s="361" t="s">
        <v>117</v>
      </c>
      <c r="AT548" s="361" t="s">
        <v>117</v>
      </c>
      <c r="AU548" s="361" t="s">
        <v>117</v>
      </c>
      <c r="AV548" s="361" t="s">
        <v>117</v>
      </c>
      <c r="AW548" s="361" t="s">
        <v>80</v>
      </c>
      <c r="AX548" s="361" t="str">
        <f t="shared" si="48"/>
        <v xml:space="preserve">SEX, AGE, RESIDENCE, WEALTH,    </v>
      </c>
      <c r="AZ548" s="344" t="e">
        <f>INDEX('Standard Outcome Indicators'!$C$2:$C$900,MATCH(AY548,'Standard Outcome Indicators'!$B$2:$B$708,0))</f>
        <v>#N/A</v>
      </c>
      <c r="BA548" s="344" t="e">
        <f>INDEX('Standard Outcome Indicators'!$F$2:$F$900,MATCH(AY548,'Standard Outcome Indicators'!$B$2:$B$708,0))</f>
        <v>#N/A</v>
      </c>
      <c r="BB548" s="344" t="e">
        <f>INDEX('Standard Outcome Indicators'!$H$2:$H$900,MATCH(AY548,'Standard Outcome Indicators'!$B$2:$B$708,0))</f>
        <v>#N/A</v>
      </c>
      <c r="BC548" s="344" t="e">
        <f>INDEX('Standard Outcome Indicators'!$Q$2:$Q$900,MATCH(AY548,'Standard Outcome Indicators'!$B$2:$B$708,0))</f>
        <v>#N/A</v>
      </c>
      <c r="BD548" s="344" t="e">
        <f>INDEX('Standard Outcome Indicators'!$R$2:$R$900,MATCH(AY548,'Standard Outcome Indicators'!$B$2:$B$708,0))</f>
        <v>#N/A</v>
      </c>
      <c r="BE548" s="344" t="e">
        <f>INDEX('Standard Outcome Indicators'!$S$2:$S$900,MATCH(AY548,'Standard Outcome Indicators'!$B$2:$B$708,0))</f>
        <v>#N/A</v>
      </c>
      <c r="BF548" s="344" t="e">
        <f>INDEX('Standard Outcome Indicators'!$T$2:$T$900,MATCH(AY548,'Standard Outcome Indicators'!$B$2:$B$708,0))</f>
        <v>#N/A</v>
      </c>
      <c r="BG548" s="344" t="e">
        <f>INDEX('Standard Outcome Indicators'!$U$2:$U$900,MATCH(AY548,'Standard Outcome Indicators'!$B$2:$B$708,0))</f>
        <v>#N/A</v>
      </c>
    </row>
    <row r="549" spans="1:59" s="367" customFormat="1" ht="137.25">
      <c r="A549" s="392" t="s">
        <v>2587</v>
      </c>
      <c r="B549" s="396" t="s">
        <v>3505</v>
      </c>
      <c r="C549" s="367" t="s">
        <v>973</v>
      </c>
      <c r="D549" s="441" t="s">
        <v>3513</v>
      </c>
      <c r="E549" s="364" t="s">
        <v>974</v>
      </c>
      <c r="F549" s="437" t="s">
        <v>1826</v>
      </c>
      <c r="G549" s="433"/>
      <c r="H549" s="433"/>
      <c r="I549" s="433" t="s">
        <v>62</v>
      </c>
      <c r="J549" s="433" t="s">
        <v>49</v>
      </c>
      <c r="K549" s="433" t="s">
        <v>62</v>
      </c>
      <c r="L549" s="433" t="s">
        <v>49</v>
      </c>
      <c r="M549" s="433" t="s">
        <v>49</v>
      </c>
      <c r="N549" s="433" t="s">
        <v>49</v>
      </c>
      <c r="O549" s="345"/>
      <c r="P549" s="345" t="str">
        <f t="shared" si="51"/>
        <v>Percentage of 15-year-old students
- who watch TV or play video games, before or after school
- who use the internet and social networks, before or after school
-who are high or extreme internet users</v>
      </c>
      <c r="Q549" s="345" t="s">
        <v>3508</v>
      </c>
      <c r="R549" s="364"/>
      <c r="S549" s="433">
        <f t="shared" si="50"/>
        <v>2</v>
      </c>
      <c r="T549" s="366" t="s">
        <v>101</v>
      </c>
      <c r="U549" s="361" t="s">
        <v>101</v>
      </c>
      <c r="V549" s="344" t="s">
        <v>3514</v>
      </c>
      <c r="W549" s="433" t="s">
        <v>215</v>
      </c>
      <c r="X549" s="433" t="s">
        <v>924</v>
      </c>
      <c r="Y549" s="361">
        <v>2018</v>
      </c>
      <c r="Z549" s="361" t="s">
        <v>2371</v>
      </c>
      <c r="AA549" s="344" t="s">
        <v>3515</v>
      </c>
      <c r="AB549" s="361" t="str">
        <f t="shared" si="47"/>
        <v/>
      </c>
      <c r="AC549" s="433"/>
      <c r="AD549" s="433" t="s">
        <v>53</v>
      </c>
      <c r="AE549" s="433" t="s">
        <v>745</v>
      </c>
      <c r="AF549" s="433" t="s">
        <v>53</v>
      </c>
      <c r="AG549" s="361" t="s">
        <v>49</v>
      </c>
      <c r="AH549" s="361" t="s">
        <v>49</v>
      </c>
      <c r="AI549" s="361" t="s">
        <v>49</v>
      </c>
      <c r="AJ549" s="361" t="s">
        <v>49</v>
      </c>
      <c r="AK549" s="361" t="s">
        <v>117</v>
      </c>
      <c r="AL549" s="361" t="s">
        <v>117</v>
      </c>
      <c r="AM549" s="361" t="s">
        <v>117</v>
      </c>
      <c r="AN549" s="361" t="s">
        <v>117</v>
      </c>
      <c r="AO549" s="361" t="s">
        <v>117</v>
      </c>
      <c r="AP549" s="361" t="s">
        <v>117</v>
      </c>
      <c r="AQ549" s="361" t="s">
        <v>117</v>
      </c>
      <c r="AR549" s="361" t="s">
        <v>117</v>
      </c>
      <c r="AS549" s="361" t="s">
        <v>117</v>
      </c>
      <c r="AT549" s="361" t="s">
        <v>117</v>
      </c>
      <c r="AU549" s="361" t="s">
        <v>117</v>
      </c>
      <c r="AV549" s="361" t="s">
        <v>117</v>
      </c>
      <c r="AW549" s="361" t="s">
        <v>80</v>
      </c>
      <c r="AX549" s="361" t="str">
        <f t="shared" si="48"/>
        <v xml:space="preserve">SEX, AGE, RESIDENCE, WEALTH,    </v>
      </c>
      <c r="AZ549" s="344" t="e">
        <f>INDEX('Standard Outcome Indicators'!$C$2:$C$900,MATCH(AY549,'Standard Outcome Indicators'!$B$2:$B$708,0))</f>
        <v>#N/A</v>
      </c>
      <c r="BA549" s="344" t="e">
        <f>INDEX('Standard Outcome Indicators'!$F$2:$F$900,MATCH(AY549,'Standard Outcome Indicators'!$B$2:$B$708,0))</f>
        <v>#N/A</v>
      </c>
      <c r="BB549" s="344" t="e">
        <f>INDEX('Standard Outcome Indicators'!$H$2:$H$900,MATCH(AY549,'Standard Outcome Indicators'!$B$2:$B$708,0))</f>
        <v>#N/A</v>
      </c>
      <c r="BC549" s="344" t="e">
        <f>INDEX('Standard Outcome Indicators'!$Q$2:$Q$900,MATCH(AY549,'Standard Outcome Indicators'!$B$2:$B$708,0))</f>
        <v>#N/A</v>
      </c>
      <c r="BD549" s="344" t="e">
        <f>INDEX('Standard Outcome Indicators'!$R$2:$R$900,MATCH(AY549,'Standard Outcome Indicators'!$B$2:$B$708,0))</f>
        <v>#N/A</v>
      </c>
      <c r="BE549" s="344" t="e">
        <f>INDEX('Standard Outcome Indicators'!$S$2:$S$900,MATCH(AY549,'Standard Outcome Indicators'!$B$2:$B$708,0))</f>
        <v>#N/A</v>
      </c>
      <c r="BF549" s="344" t="e">
        <f>INDEX('Standard Outcome Indicators'!$T$2:$T$900,MATCH(AY549,'Standard Outcome Indicators'!$B$2:$B$708,0))</f>
        <v>#N/A</v>
      </c>
      <c r="BG549" s="344" t="e">
        <f>INDEX('Standard Outcome Indicators'!$U$2:$U$900,MATCH(AY549,'Standard Outcome Indicators'!$B$2:$B$708,0))</f>
        <v>#N/A</v>
      </c>
    </row>
    <row r="550" spans="1:59" s="367" customFormat="1" ht="152.25">
      <c r="A550" s="392" t="s">
        <v>2587</v>
      </c>
      <c r="B550" s="396" t="s">
        <v>3505</v>
      </c>
      <c r="C550" s="367" t="s">
        <v>3516</v>
      </c>
      <c r="D550" s="441" t="s">
        <v>3517</v>
      </c>
      <c r="E550" s="364" t="s">
        <v>3517</v>
      </c>
      <c r="F550" s="437"/>
      <c r="G550" s="433"/>
      <c r="H550" s="433"/>
      <c r="I550" s="478" t="e">
        <v>#N/A</v>
      </c>
      <c r="J550" s="478" t="e">
        <v>#N/A</v>
      </c>
      <c r="K550" s="478" t="e">
        <v>#N/A</v>
      </c>
      <c r="L550" s="478" t="e">
        <v>#N/A</v>
      </c>
      <c r="M550" s="478" t="e">
        <v>#N/A</v>
      </c>
      <c r="N550" s="478"/>
      <c r="O550" s="345"/>
      <c r="P550" s="345" t="str">
        <f>IF(F550="Yes", IF(Q550="", D550, Q550), "")</f>
        <v/>
      </c>
      <c r="Q550" s="345"/>
      <c r="R550" s="364"/>
      <c r="S550" s="433" t="str">
        <f t="shared" si="50"/>
        <v/>
      </c>
      <c r="T550" s="366" t="s">
        <v>101</v>
      </c>
      <c r="U550" s="361" t="s">
        <v>63</v>
      </c>
      <c r="V550" s="344" t="s">
        <v>3518</v>
      </c>
      <c r="W550" s="433" t="s">
        <v>63</v>
      </c>
      <c r="X550" s="433" t="s">
        <v>63</v>
      </c>
      <c r="Y550" s="361">
        <v>2015</v>
      </c>
      <c r="Z550" s="361" t="s">
        <v>1780</v>
      </c>
      <c r="AA550" s="345" t="s">
        <v>2465</v>
      </c>
      <c r="AB550" s="361" t="str">
        <f t="shared" si="47"/>
        <v/>
      </c>
      <c r="AC550" s="433" t="s">
        <v>63</v>
      </c>
      <c r="AD550" s="433" t="s">
        <v>63</v>
      </c>
      <c r="AE550" s="433" t="s">
        <v>63</v>
      </c>
      <c r="AF550" s="433" t="s">
        <v>63</v>
      </c>
      <c r="AG550" s="361" t="s">
        <v>49</v>
      </c>
      <c r="AH550" s="361" t="s">
        <v>49</v>
      </c>
      <c r="AI550" s="361" t="s">
        <v>49</v>
      </c>
      <c r="AJ550" s="361" t="s">
        <v>49</v>
      </c>
      <c r="AK550" s="361" t="s">
        <v>63</v>
      </c>
      <c r="AL550" s="361" t="s">
        <v>63</v>
      </c>
      <c r="AM550" s="361" t="s">
        <v>63</v>
      </c>
      <c r="AN550" s="361" t="s">
        <v>63</v>
      </c>
      <c r="AO550" s="361" t="s">
        <v>63</v>
      </c>
      <c r="AP550" s="361" t="s">
        <v>63</v>
      </c>
      <c r="AQ550" s="361" t="s">
        <v>63</v>
      </c>
      <c r="AR550" s="361" t="s">
        <v>63</v>
      </c>
      <c r="AS550" s="361" t="s">
        <v>63</v>
      </c>
      <c r="AT550" s="361" t="s">
        <v>63</v>
      </c>
      <c r="AU550" s="361" t="s">
        <v>63</v>
      </c>
      <c r="AV550" s="361" t="s">
        <v>63</v>
      </c>
      <c r="AW550" s="361" t="s">
        <v>63</v>
      </c>
      <c r="AX550" s="361" t="str">
        <f t="shared" si="48"/>
        <v xml:space="preserve">SEX, AGE, RESIDENCE, WEALTH, </v>
      </c>
      <c r="AZ550" s="344" t="e">
        <f>INDEX('Standard Outcome Indicators'!$C$2:$C$900,MATCH(AY550,'Standard Outcome Indicators'!$B$2:$B$708,0))</f>
        <v>#N/A</v>
      </c>
      <c r="BA550" s="344" t="e">
        <f>INDEX('Standard Outcome Indicators'!$F$2:$F$900,MATCH(AY550,'Standard Outcome Indicators'!$B$2:$B$708,0))</f>
        <v>#N/A</v>
      </c>
      <c r="BB550" s="344" t="e">
        <f>INDEX('Standard Outcome Indicators'!$H$2:$H$900,MATCH(AY550,'Standard Outcome Indicators'!$B$2:$B$708,0))</f>
        <v>#N/A</v>
      </c>
      <c r="BC550" s="344" t="e">
        <f>INDEX('Standard Outcome Indicators'!$Q$2:$Q$900,MATCH(AY550,'Standard Outcome Indicators'!$B$2:$B$708,0))</f>
        <v>#N/A</v>
      </c>
      <c r="BD550" s="344" t="e">
        <f>INDEX('Standard Outcome Indicators'!$R$2:$R$900,MATCH(AY550,'Standard Outcome Indicators'!$B$2:$B$708,0))</f>
        <v>#N/A</v>
      </c>
      <c r="BE550" s="344" t="e">
        <f>INDEX('Standard Outcome Indicators'!$S$2:$S$900,MATCH(AY550,'Standard Outcome Indicators'!$B$2:$B$708,0))</f>
        <v>#N/A</v>
      </c>
      <c r="BF550" s="344" t="e">
        <f>INDEX('Standard Outcome Indicators'!$T$2:$T$900,MATCH(AY550,'Standard Outcome Indicators'!$B$2:$B$708,0))</f>
        <v>#N/A</v>
      </c>
      <c r="BG550" s="344" t="e">
        <f>INDEX('Standard Outcome Indicators'!$U$2:$U$900,MATCH(AY550,'Standard Outcome Indicators'!$B$2:$B$708,0))</f>
        <v>#N/A</v>
      </c>
    </row>
    <row r="551" spans="1:59" s="367" customFormat="1" ht="152.25">
      <c r="A551" s="392" t="s">
        <v>2587</v>
      </c>
      <c r="B551" s="396" t="s">
        <v>3505</v>
      </c>
      <c r="C551" s="367" t="s">
        <v>3519</v>
      </c>
      <c r="D551" s="441" t="s">
        <v>3520</v>
      </c>
      <c r="E551" s="364" t="s">
        <v>3520</v>
      </c>
      <c r="F551" s="437"/>
      <c r="G551" s="433"/>
      <c r="H551" s="433"/>
      <c r="I551" s="478" t="e">
        <v>#N/A</v>
      </c>
      <c r="J551" s="478" t="e">
        <v>#N/A</v>
      </c>
      <c r="K551" s="478" t="e">
        <v>#N/A</v>
      </c>
      <c r="L551" s="478" t="e">
        <v>#N/A</v>
      </c>
      <c r="M551" s="478" t="e">
        <v>#N/A</v>
      </c>
      <c r="N551" s="478"/>
      <c r="O551" s="345"/>
      <c r="P551" s="345" t="str">
        <f>IF(F551="Yes", IF(Q551="", D551, Q551), "")</f>
        <v/>
      </c>
      <c r="Q551" s="345"/>
      <c r="R551" s="364"/>
      <c r="S551" s="433" t="str">
        <f t="shared" si="50"/>
        <v/>
      </c>
      <c r="T551" s="366" t="s">
        <v>101</v>
      </c>
      <c r="U551" s="361" t="s">
        <v>63</v>
      </c>
      <c r="V551" s="344" t="s">
        <v>3521</v>
      </c>
      <c r="W551" s="433" t="s">
        <v>63</v>
      </c>
      <c r="X551" s="433" t="s">
        <v>63</v>
      </c>
      <c r="Y551" s="361">
        <v>2015</v>
      </c>
      <c r="Z551" s="361" t="s">
        <v>1780</v>
      </c>
      <c r="AA551" s="345" t="s">
        <v>2465</v>
      </c>
      <c r="AB551" s="361" t="str">
        <f t="shared" si="47"/>
        <v/>
      </c>
      <c r="AC551" s="433" t="s">
        <v>63</v>
      </c>
      <c r="AD551" s="433" t="s">
        <v>63</v>
      </c>
      <c r="AE551" s="433" t="s">
        <v>63</v>
      </c>
      <c r="AF551" s="433" t="s">
        <v>63</v>
      </c>
      <c r="AG551" s="361" t="s">
        <v>49</v>
      </c>
      <c r="AH551" s="361" t="s">
        <v>49</v>
      </c>
      <c r="AI551" s="361" t="s">
        <v>49</v>
      </c>
      <c r="AJ551" s="361" t="s">
        <v>49</v>
      </c>
      <c r="AK551" s="361" t="s">
        <v>63</v>
      </c>
      <c r="AL551" s="361" t="s">
        <v>63</v>
      </c>
      <c r="AM551" s="361" t="s">
        <v>63</v>
      </c>
      <c r="AN551" s="361" t="s">
        <v>63</v>
      </c>
      <c r="AO551" s="361" t="s">
        <v>63</v>
      </c>
      <c r="AP551" s="361" t="s">
        <v>63</v>
      </c>
      <c r="AQ551" s="361" t="s">
        <v>63</v>
      </c>
      <c r="AR551" s="361" t="s">
        <v>63</v>
      </c>
      <c r="AS551" s="361" t="s">
        <v>63</v>
      </c>
      <c r="AT551" s="361" t="s">
        <v>63</v>
      </c>
      <c r="AU551" s="361" t="s">
        <v>63</v>
      </c>
      <c r="AV551" s="361" t="s">
        <v>63</v>
      </c>
      <c r="AW551" s="361" t="s">
        <v>63</v>
      </c>
      <c r="AX551" s="361" t="str">
        <f t="shared" si="48"/>
        <v xml:space="preserve">SEX, AGE, RESIDENCE, WEALTH, </v>
      </c>
      <c r="AZ551" s="344" t="e">
        <f>INDEX('Standard Outcome Indicators'!$C$2:$C$900,MATCH(AY551,'Standard Outcome Indicators'!$B$2:$B$708,0))</f>
        <v>#N/A</v>
      </c>
      <c r="BA551" s="344" t="e">
        <f>INDEX('Standard Outcome Indicators'!$F$2:$F$900,MATCH(AY551,'Standard Outcome Indicators'!$B$2:$B$708,0))</f>
        <v>#N/A</v>
      </c>
      <c r="BB551" s="344" t="e">
        <f>INDEX('Standard Outcome Indicators'!$H$2:$H$900,MATCH(AY551,'Standard Outcome Indicators'!$B$2:$B$708,0))</f>
        <v>#N/A</v>
      </c>
      <c r="BC551" s="344" t="e">
        <f>INDEX('Standard Outcome Indicators'!$Q$2:$Q$900,MATCH(AY551,'Standard Outcome Indicators'!$B$2:$B$708,0))</f>
        <v>#N/A</v>
      </c>
      <c r="BD551" s="344" t="e">
        <f>INDEX('Standard Outcome Indicators'!$R$2:$R$900,MATCH(AY551,'Standard Outcome Indicators'!$B$2:$B$708,0))</f>
        <v>#N/A</v>
      </c>
      <c r="BE551" s="344" t="e">
        <f>INDEX('Standard Outcome Indicators'!$S$2:$S$900,MATCH(AY551,'Standard Outcome Indicators'!$B$2:$B$708,0))</f>
        <v>#N/A</v>
      </c>
      <c r="BF551" s="344" t="e">
        <f>INDEX('Standard Outcome Indicators'!$T$2:$T$900,MATCH(AY551,'Standard Outcome Indicators'!$B$2:$B$708,0))</f>
        <v>#N/A</v>
      </c>
      <c r="BG551" s="344" t="e">
        <f>INDEX('Standard Outcome Indicators'!$U$2:$U$900,MATCH(AY551,'Standard Outcome Indicators'!$B$2:$B$708,0))</f>
        <v>#N/A</v>
      </c>
    </row>
    <row r="552" spans="1:59" ht="137.25">
      <c r="A552" s="392" t="s">
        <v>2587</v>
      </c>
      <c r="B552" s="396" t="s">
        <v>3505</v>
      </c>
      <c r="C552" s="344" t="s">
        <v>3522</v>
      </c>
      <c r="D552" s="438" t="s">
        <v>3523</v>
      </c>
      <c r="E552" s="345" t="s">
        <v>3523</v>
      </c>
      <c r="F552" s="433"/>
      <c r="G552" s="433"/>
      <c r="H552" s="433"/>
      <c r="I552" s="478" t="e">
        <v>#N/A</v>
      </c>
      <c r="J552" s="478" t="e">
        <v>#N/A</v>
      </c>
      <c r="K552" s="478" t="e">
        <v>#N/A</v>
      </c>
      <c r="L552" s="478" t="e">
        <v>#N/A</v>
      </c>
      <c r="M552" s="478" t="e">
        <v>#N/A</v>
      </c>
      <c r="N552" s="478"/>
      <c r="O552" s="345"/>
      <c r="P552" s="345" t="str">
        <f>IF(F552="Yes", IF(Q552="", D552, Q552), "")</f>
        <v/>
      </c>
      <c r="R552" s="345"/>
      <c r="S552" s="433" t="str">
        <f t="shared" si="50"/>
        <v/>
      </c>
      <c r="T552" s="361" t="s">
        <v>2447</v>
      </c>
      <c r="U552" s="361" t="s">
        <v>63</v>
      </c>
      <c r="V552" s="344" t="s">
        <v>2448</v>
      </c>
      <c r="W552" s="433" t="s">
        <v>63</v>
      </c>
      <c r="X552" s="433" t="s">
        <v>63</v>
      </c>
      <c r="Y552" s="361">
        <v>2018</v>
      </c>
      <c r="Z552" s="361" t="s">
        <v>1887</v>
      </c>
      <c r="AA552" s="345" t="s">
        <v>3524</v>
      </c>
      <c r="AB552" s="361" t="str">
        <f t="shared" si="47"/>
        <v/>
      </c>
      <c r="AC552" s="433" t="s">
        <v>63</v>
      </c>
      <c r="AD552" s="433" t="s">
        <v>63</v>
      </c>
      <c r="AE552" s="433" t="s">
        <v>63</v>
      </c>
      <c r="AF552" s="433" t="s">
        <v>63</v>
      </c>
      <c r="AG552" s="361" t="s">
        <v>62</v>
      </c>
      <c r="AH552" s="361" t="s">
        <v>49</v>
      </c>
      <c r="AI552" s="361" t="s">
        <v>49</v>
      </c>
      <c r="AJ552" s="361" t="s">
        <v>62</v>
      </c>
      <c r="AK552" s="361" t="s">
        <v>63</v>
      </c>
      <c r="AL552" s="361" t="s">
        <v>63</v>
      </c>
      <c r="AM552" s="361" t="s">
        <v>63</v>
      </c>
      <c r="AN552" s="361" t="s">
        <v>63</v>
      </c>
      <c r="AO552" s="361" t="s">
        <v>63</v>
      </c>
      <c r="AP552" s="361" t="s">
        <v>63</v>
      </c>
      <c r="AQ552" s="361" t="s">
        <v>63</v>
      </c>
      <c r="AR552" s="361" t="s">
        <v>63</v>
      </c>
      <c r="AS552" s="361" t="s">
        <v>63</v>
      </c>
      <c r="AT552" s="361" t="s">
        <v>63</v>
      </c>
      <c r="AU552" s="361" t="s">
        <v>63</v>
      </c>
      <c r="AV552" s="361" t="s">
        <v>63</v>
      </c>
      <c r="AW552" s="361" t="s">
        <v>63</v>
      </c>
      <c r="AX552" s="361" t="str">
        <f t="shared" si="48"/>
        <v xml:space="preserve">SEX, AGE, RESIDENCE, WEALTH, </v>
      </c>
      <c r="AZ552" s="344" t="e">
        <f>INDEX('Standard Outcome Indicators'!$C$2:$C$900,MATCH(AY552,'Standard Outcome Indicators'!$B$2:$B$708,0))</f>
        <v>#N/A</v>
      </c>
      <c r="BA552" s="344" t="e">
        <f>INDEX('Standard Outcome Indicators'!$F$2:$F$900,MATCH(AY552,'Standard Outcome Indicators'!$B$2:$B$708,0))</f>
        <v>#N/A</v>
      </c>
      <c r="BB552" s="344" t="e">
        <f>INDEX('Standard Outcome Indicators'!$H$2:$H$900,MATCH(AY552,'Standard Outcome Indicators'!$B$2:$B$708,0))</f>
        <v>#N/A</v>
      </c>
      <c r="BC552" s="344" t="e">
        <f>INDEX('Standard Outcome Indicators'!$Q$2:$Q$900,MATCH(AY552,'Standard Outcome Indicators'!$B$2:$B$708,0))</f>
        <v>#N/A</v>
      </c>
      <c r="BD552" s="344" t="e">
        <f>INDEX('Standard Outcome Indicators'!$R$2:$R$900,MATCH(AY552,'Standard Outcome Indicators'!$B$2:$B$708,0))</f>
        <v>#N/A</v>
      </c>
      <c r="BE552" s="344" t="e">
        <f>INDEX('Standard Outcome Indicators'!$S$2:$S$900,MATCH(AY552,'Standard Outcome Indicators'!$B$2:$B$708,0))</f>
        <v>#N/A</v>
      </c>
      <c r="BF552" s="344" t="e">
        <f>INDEX('Standard Outcome Indicators'!$T$2:$T$900,MATCH(AY552,'Standard Outcome Indicators'!$B$2:$B$708,0))</f>
        <v>#N/A</v>
      </c>
      <c r="BG552" s="344" t="e">
        <f>INDEX('Standard Outcome Indicators'!$U$2:$U$900,MATCH(AY552,'Standard Outcome Indicators'!$B$2:$B$708,0))</f>
        <v>#N/A</v>
      </c>
    </row>
    <row r="553" spans="1:59" ht="152.25">
      <c r="A553" s="392" t="s">
        <v>2587</v>
      </c>
      <c r="B553" s="396" t="s">
        <v>3505</v>
      </c>
      <c r="C553" s="344" t="s">
        <v>3525</v>
      </c>
      <c r="D553" s="438" t="s">
        <v>3526</v>
      </c>
      <c r="E553" s="345" t="s">
        <v>3527</v>
      </c>
      <c r="F553" s="433"/>
      <c r="G553" s="433"/>
      <c r="H553" s="433"/>
      <c r="I553" s="478" t="e">
        <v>#N/A</v>
      </c>
      <c r="J553" s="478" t="e">
        <v>#N/A</v>
      </c>
      <c r="K553" s="478" t="e">
        <v>#N/A</v>
      </c>
      <c r="L553" s="478" t="e">
        <v>#N/A</v>
      </c>
      <c r="M553" s="478" t="e">
        <v>#N/A</v>
      </c>
      <c r="N553" s="478"/>
      <c r="O553" s="345"/>
      <c r="P553" s="345" t="str">
        <f>IF(F553="Yes", IF(Q553="", D553, Q553), "")</f>
        <v/>
      </c>
      <c r="R553" s="345"/>
      <c r="S553" s="433" t="str">
        <f t="shared" si="50"/>
        <v/>
      </c>
      <c r="T553" s="361" t="s">
        <v>2447</v>
      </c>
      <c r="U553" s="361" t="s">
        <v>63</v>
      </c>
      <c r="V553" s="344" t="s">
        <v>2448</v>
      </c>
      <c r="W553" s="433" t="s">
        <v>63</v>
      </c>
      <c r="X553" s="433" t="s">
        <v>63</v>
      </c>
      <c r="Y553" s="361">
        <v>2018</v>
      </c>
      <c r="Z553" s="361" t="s">
        <v>1780</v>
      </c>
      <c r="AA553" s="345" t="s">
        <v>2449</v>
      </c>
      <c r="AB553" s="361" t="str">
        <f t="shared" si="47"/>
        <v/>
      </c>
      <c r="AC553" s="433" t="s">
        <v>63</v>
      </c>
      <c r="AD553" s="433" t="s">
        <v>63</v>
      </c>
      <c r="AE553" s="433" t="s">
        <v>63</v>
      </c>
      <c r="AF553" s="433" t="s">
        <v>63</v>
      </c>
      <c r="AG553" s="361" t="s">
        <v>62</v>
      </c>
      <c r="AH553" s="361" t="s">
        <v>49</v>
      </c>
      <c r="AI553" s="361" t="s">
        <v>49</v>
      </c>
      <c r="AJ553" s="361" t="s">
        <v>62</v>
      </c>
      <c r="AK553" s="361" t="s">
        <v>63</v>
      </c>
      <c r="AL553" s="361" t="s">
        <v>63</v>
      </c>
      <c r="AM553" s="361" t="s">
        <v>63</v>
      </c>
      <c r="AN553" s="361" t="s">
        <v>63</v>
      </c>
      <c r="AO553" s="361" t="s">
        <v>63</v>
      </c>
      <c r="AP553" s="361" t="s">
        <v>63</v>
      </c>
      <c r="AQ553" s="361" t="s">
        <v>63</v>
      </c>
      <c r="AR553" s="361" t="s">
        <v>63</v>
      </c>
      <c r="AS553" s="361" t="s">
        <v>63</v>
      </c>
      <c r="AT553" s="361" t="s">
        <v>63</v>
      </c>
      <c r="AU553" s="361" t="s">
        <v>63</v>
      </c>
      <c r="AV553" s="361" t="s">
        <v>63</v>
      </c>
      <c r="AW553" s="361" t="s">
        <v>63</v>
      </c>
      <c r="AX553" s="361" t="str">
        <f t="shared" si="48"/>
        <v xml:space="preserve">SEX, AGE, RESIDENCE, WEALTH, </v>
      </c>
      <c r="AZ553" s="344" t="e">
        <f>INDEX('Standard Outcome Indicators'!$C$2:$C$900,MATCH(AY553,'Standard Outcome Indicators'!$B$2:$B$708,0))</f>
        <v>#N/A</v>
      </c>
      <c r="BA553" s="344" t="e">
        <f>INDEX('Standard Outcome Indicators'!$F$2:$F$900,MATCH(AY553,'Standard Outcome Indicators'!$B$2:$B$708,0))</f>
        <v>#N/A</v>
      </c>
      <c r="BB553" s="344" t="e">
        <f>INDEX('Standard Outcome Indicators'!$H$2:$H$900,MATCH(AY553,'Standard Outcome Indicators'!$B$2:$B$708,0))</f>
        <v>#N/A</v>
      </c>
      <c r="BC553" s="344" t="e">
        <f>INDEX('Standard Outcome Indicators'!$Q$2:$Q$900,MATCH(AY553,'Standard Outcome Indicators'!$B$2:$B$708,0))</f>
        <v>#N/A</v>
      </c>
      <c r="BD553" s="344" t="e">
        <f>INDEX('Standard Outcome Indicators'!$R$2:$R$900,MATCH(AY553,'Standard Outcome Indicators'!$B$2:$B$708,0))</f>
        <v>#N/A</v>
      </c>
      <c r="BE553" s="344" t="e">
        <f>INDEX('Standard Outcome Indicators'!$S$2:$S$900,MATCH(AY553,'Standard Outcome Indicators'!$B$2:$B$708,0))</f>
        <v>#N/A</v>
      </c>
      <c r="BF553" s="344" t="e">
        <f>INDEX('Standard Outcome Indicators'!$T$2:$T$900,MATCH(AY553,'Standard Outcome Indicators'!$B$2:$B$708,0))</f>
        <v>#N/A</v>
      </c>
      <c r="BG553" s="344" t="e">
        <f>INDEX('Standard Outcome Indicators'!$U$2:$U$900,MATCH(AY553,'Standard Outcome Indicators'!$B$2:$B$708,0))</f>
        <v>#N/A</v>
      </c>
    </row>
    <row r="554" spans="1:59" ht="137.25">
      <c r="A554" s="392" t="s">
        <v>2587</v>
      </c>
      <c r="B554" s="396" t="s">
        <v>3505</v>
      </c>
      <c r="C554" s="344" t="s">
        <v>3528</v>
      </c>
      <c r="D554" s="438" t="s">
        <v>3529</v>
      </c>
      <c r="E554" s="345" t="s">
        <v>3530</v>
      </c>
      <c r="F554" s="433"/>
      <c r="G554" s="433"/>
      <c r="H554" s="433"/>
      <c r="I554" s="478" t="e">
        <v>#N/A</v>
      </c>
      <c r="J554" s="478" t="e">
        <v>#N/A</v>
      </c>
      <c r="K554" s="478" t="e">
        <v>#N/A</v>
      </c>
      <c r="L554" s="478" t="e">
        <v>#N/A</v>
      </c>
      <c r="M554" s="478" t="e">
        <v>#N/A</v>
      </c>
      <c r="N554" s="478"/>
      <c r="O554" s="345"/>
      <c r="P554" s="345" t="str">
        <f>IF(F554="Yes", IF(Q554="", D554, Q554), "")</f>
        <v/>
      </c>
      <c r="R554" s="345"/>
      <c r="S554" s="433" t="str">
        <f t="shared" si="50"/>
        <v/>
      </c>
      <c r="T554" s="361" t="s">
        <v>2447</v>
      </c>
      <c r="U554" s="361" t="s">
        <v>63</v>
      </c>
      <c r="V554" s="344" t="s">
        <v>2448</v>
      </c>
      <c r="W554" s="433" t="s">
        <v>63</v>
      </c>
      <c r="X554" s="433" t="s">
        <v>63</v>
      </c>
      <c r="Y554" s="361">
        <v>2018</v>
      </c>
      <c r="Z554" s="361" t="s">
        <v>1887</v>
      </c>
      <c r="AA554" s="345" t="s">
        <v>3531</v>
      </c>
      <c r="AB554" s="361" t="str">
        <f t="shared" si="47"/>
        <v/>
      </c>
      <c r="AC554" s="433" t="s">
        <v>63</v>
      </c>
      <c r="AD554" s="433" t="s">
        <v>63</v>
      </c>
      <c r="AE554" s="433" t="s">
        <v>63</v>
      </c>
      <c r="AF554" s="433" t="s">
        <v>63</v>
      </c>
      <c r="AG554" s="361" t="s">
        <v>62</v>
      </c>
      <c r="AH554" s="361" t="s">
        <v>49</v>
      </c>
      <c r="AI554" s="361" t="s">
        <v>49</v>
      </c>
      <c r="AJ554" s="361" t="s">
        <v>62</v>
      </c>
      <c r="AK554" s="361" t="s">
        <v>63</v>
      </c>
      <c r="AL554" s="361" t="s">
        <v>63</v>
      </c>
      <c r="AM554" s="361" t="s">
        <v>63</v>
      </c>
      <c r="AN554" s="361" t="s">
        <v>63</v>
      </c>
      <c r="AO554" s="361" t="s">
        <v>63</v>
      </c>
      <c r="AP554" s="361" t="s">
        <v>63</v>
      </c>
      <c r="AQ554" s="361" t="s">
        <v>63</v>
      </c>
      <c r="AR554" s="361" t="s">
        <v>63</v>
      </c>
      <c r="AS554" s="361" t="s">
        <v>63</v>
      </c>
      <c r="AT554" s="361" t="s">
        <v>63</v>
      </c>
      <c r="AU554" s="361" t="s">
        <v>63</v>
      </c>
      <c r="AV554" s="361" t="s">
        <v>63</v>
      </c>
      <c r="AW554" s="361" t="s">
        <v>63</v>
      </c>
      <c r="AX554" s="361" t="str">
        <f t="shared" si="48"/>
        <v xml:space="preserve">SEX, AGE, RESIDENCE, WEALTH, </v>
      </c>
      <c r="AZ554" s="344" t="e">
        <f>INDEX('Standard Outcome Indicators'!$C$2:$C$900,MATCH(AY554,'Standard Outcome Indicators'!$B$2:$B$708,0))</f>
        <v>#N/A</v>
      </c>
      <c r="BA554" s="344" t="e">
        <f>INDEX('Standard Outcome Indicators'!$F$2:$F$900,MATCH(AY554,'Standard Outcome Indicators'!$B$2:$B$708,0))</f>
        <v>#N/A</v>
      </c>
      <c r="BB554" s="344" t="e">
        <f>INDEX('Standard Outcome Indicators'!$H$2:$H$900,MATCH(AY554,'Standard Outcome Indicators'!$B$2:$B$708,0))</f>
        <v>#N/A</v>
      </c>
      <c r="BC554" s="344" t="e">
        <f>INDEX('Standard Outcome Indicators'!$Q$2:$Q$900,MATCH(AY554,'Standard Outcome Indicators'!$B$2:$B$708,0))</f>
        <v>#N/A</v>
      </c>
      <c r="BD554" s="344" t="e">
        <f>INDEX('Standard Outcome Indicators'!$R$2:$R$900,MATCH(AY554,'Standard Outcome Indicators'!$B$2:$B$708,0))</f>
        <v>#N/A</v>
      </c>
      <c r="BE554" s="344" t="e">
        <f>INDEX('Standard Outcome Indicators'!$S$2:$S$900,MATCH(AY554,'Standard Outcome Indicators'!$B$2:$B$708,0))</f>
        <v>#N/A</v>
      </c>
      <c r="BF554" s="344" t="e">
        <f>INDEX('Standard Outcome Indicators'!$T$2:$T$900,MATCH(AY554,'Standard Outcome Indicators'!$B$2:$B$708,0))</f>
        <v>#N/A</v>
      </c>
      <c r="BG554" s="344" t="e">
        <f>INDEX('Standard Outcome Indicators'!$U$2:$U$900,MATCH(AY554,'Standard Outcome Indicators'!$B$2:$B$708,0))</f>
        <v>#N/A</v>
      </c>
    </row>
    <row r="555" spans="1:59" ht="60.75">
      <c r="A555" s="398" t="s">
        <v>3532</v>
      </c>
      <c r="B555" s="399" t="s">
        <v>3533</v>
      </c>
      <c r="C555" s="344" t="s">
        <v>979</v>
      </c>
      <c r="D555" s="438" t="s">
        <v>3534</v>
      </c>
      <c r="E555" s="345" t="s">
        <v>980</v>
      </c>
      <c r="F555" s="433" t="s">
        <v>59</v>
      </c>
      <c r="G555" s="433"/>
      <c r="H555" s="433"/>
      <c r="I555" s="433" t="s">
        <v>62</v>
      </c>
      <c r="J555" s="433" t="s">
        <v>49</v>
      </c>
      <c r="K555" s="433" t="s">
        <v>49</v>
      </c>
      <c r="L555" s="433" t="s">
        <v>49</v>
      </c>
      <c r="M555" s="433" t="s">
        <v>49</v>
      </c>
      <c r="N555" s="433" t="s">
        <v>49</v>
      </c>
      <c r="O555" s="345"/>
      <c r="P555" s="345" t="str">
        <f t="shared" ref="P555:P570" si="52">IF(F555&lt;&gt;"", IF(Q555="", D555, Q555), "")</f>
        <v>Percentage of women and men (15-49 years) who consider a husband to be justified in hitting or beating his wife for at least one of the specified reasons</v>
      </c>
      <c r="Q555" s="345" t="s">
        <v>3535</v>
      </c>
      <c r="R555" s="345"/>
      <c r="S555" s="433">
        <f t="shared" si="50"/>
        <v>2</v>
      </c>
      <c r="T555" s="361" t="s">
        <v>1372</v>
      </c>
      <c r="U555" s="361" t="s">
        <v>810</v>
      </c>
      <c r="V555" s="344" t="s">
        <v>3536</v>
      </c>
      <c r="W555" s="433" t="s">
        <v>215</v>
      </c>
      <c r="X555" s="433" t="s">
        <v>78</v>
      </c>
      <c r="Y555" s="361">
        <v>2022</v>
      </c>
      <c r="Z555" s="361" t="s">
        <v>2816</v>
      </c>
      <c r="AA555" s="344" t="s">
        <v>3537</v>
      </c>
      <c r="AB555" s="361" t="str">
        <f t="shared" si="47"/>
        <v/>
      </c>
      <c r="AD555" s="433" t="s">
        <v>981</v>
      </c>
      <c r="AE555" s="433" t="s">
        <v>982</v>
      </c>
      <c r="AF555" s="433" t="s">
        <v>59</v>
      </c>
      <c r="AG555" s="361" t="s">
        <v>49</v>
      </c>
      <c r="AH555" s="361" t="s">
        <v>62</v>
      </c>
      <c r="AI555" s="361" t="s">
        <v>62</v>
      </c>
      <c r="AJ555" s="361" t="s">
        <v>62</v>
      </c>
      <c r="AK555" s="361" t="s">
        <v>117</v>
      </c>
      <c r="AL555" s="361" t="s">
        <v>117</v>
      </c>
      <c r="AM555" s="361" t="s">
        <v>117</v>
      </c>
      <c r="AN555" s="361" t="s">
        <v>117</v>
      </c>
      <c r="AO555" s="361" t="s">
        <v>117</v>
      </c>
      <c r="AP555" s="361" t="s">
        <v>117</v>
      </c>
      <c r="AQ555" s="361" t="s">
        <v>117</v>
      </c>
      <c r="AR555" s="361" t="s">
        <v>117</v>
      </c>
      <c r="AS555" s="361" t="s">
        <v>117</v>
      </c>
      <c r="AT555" s="361" t="s">
        <v>117</v>
      </c>
      <c r="AU555" s="361" t="s">
        <v>117</v>
      </c>
      <c r="AV555" s="361" t="s">
        <v>117</v>
      </c>
      <c r="AW555" s="361" t="s">
        <v>109</v>
      </c>
      <c r="AX555" s="361" t="str">
        <f t="shared" si="48"/>
        <v xml:space="preserve">SEX, AGE, RESIDENCE, WEALTH,  </v>
      </c>
      <c r="AY555" s="488" t="s">
        <v>3538</v>
      </c>
      <c r="AZ555" s="344" t="str">
        <f>INDEX('Standard Outcome Indicators'!$C$2:$C$900,MATCH(AY555,'Standard Outcome Indicators'!$B$2:$B$708,0))</f>
        <v>Percentage of girls and boys aged 15 to 19 years who consider a husband to be justified in hitting or beating his wife for at least one of the specified reasons</v>
      </c>
      <c r="BA555" s="344" t="str">
        <f>INDEX('Standard Outcome Indicators'!$F$2:$F$900,MATCH(AY555,'Standard Outcome Indicators'!$B$2:$B$708,0))</f>
        <v>Protection from Violence and Exploitation</v>
      </c>
      <c r="BB555" s="344" t="str">
        <f>INDEX('Standard Outcome Indicators'!$H$2:$H$900,MATCH(AY555,'Standard Outcome Indicators'!$B$2:$B$708,0))</f>
        <v>Protection from violence, exploitation, abuse and neglect</v>
      </c>
      <c r="BC555" s="344" t="str">
        <f>INDEX('Standard Outcome Indicators'!$Q$2:$Q$900,MATCH(AY555,'Standard Outcome Indicators'!$B$2:$B$708,0))</f>
        <v>Principal</v>
      </c>
      <c r="BD555" s="344" t="str">
        <f>INDEX('Standard Outcome Indicators'!$R$2:$R$900,MATCH(AY555,'Standard Outcome Indicators'!$B$2:$B$708,0))</f>
        <v>Child Protection</v>
      </c>
      <c r="BE555" s="344" t="str">
        <f>INDEX('Standard Outcome Indicators'!$S$2:$S$900,MATCH(AY555,'Standard Outcome Indicators'!$B$2:$B$708,0))</f>
        <v>Eri Dwivedi</v>
      </c>
      <c r="BF555" s="344" t="str">
        <f>INDEX('Standard Outcome Indicators'!$T$2:$T$900,MATCH(AY555,'Standard Outcome Indicators'!$B$2:$B$708,0))</f>
        <v> </v>
      </c>
      <c r="BG555" s="344" t="str">
        <f>INDEX('Standard Outcome Indicators'!$U$2:$U$900,MATCH(AY555,'Standard Outcome Indicators'!$B$2:$B$708,0))</f>
        <v>2.3.5.8: Sex-based Violence (GBV)</v>
      </c>
    </row>
    <row r="556" spans="1:59" ht="60.75">
      <c r="A556" s="398" t="s">
        <v>3532</v>
      </c>
      <c r="B556" s="399" t="s">
        <v>3533</v>
      </c>
      <c r="C556" s="344" t="s">
        <v>984</v>
      </c>
      <c r="D556" s="438" t="s">
        <v>3539</v>
      </c>
      <c r="E556" s="345" t="s">
        <v>980</v>
      </c>
      <c r="F556" s="433" t="s">
        <v>59</v>
      </c>
      <c r="G556" s="433"/>
      <c r="H556" s="433"/>
      <c r="I556" s="433" t="s">
        <v>62</v>
      </c>
      <c r="J556" s="433" t="s">
        <v>49</v>
      </c>
      <c r="K556" s="433" t="s">
        <v>49</v>
      </c>
      <c r="L556" s="433" t="s">
        <v>49</v>
      </c>
      <c r="M556" s="433" t="s">
        <v>49</v>
      </c>
      <c r="N556" s="433" t="s">
        <v>49</v>
      </c>
      <c r="O556" s="345"/>
      <c r="P556" s="345" t="str">
        <f t="shared" si="52"/>
        <v>Percentage of women and men (15-49 years) who consider a husband to be justified in hitting or beating his wife for at least one of the specified reasons</v>
      </c>
      <c r="Q556" s="345" t="s">
        <v>3535</v>
      </c>
      <c r="R556" s="345"/>
      <c r="S556" s="433">
        <f t="shared" si="50"/>
        <v>2</v>
      </c>
      <c r="T556" s="361" t="s">
        <v>1372</v>
      </c>
      <c r="U556" s="361" t="s">
        <v>810</v>
      </c>
      <c r="V556" s="344" t="s">
        <v>3540</v>
      </c>
      <c r="W556" s="433" t="s">
        <v>215</v>
      </c>
      <c r="X556" s="433" t="s">
        <v>78</v>
      </c>
      <c r="Y556" s="361">
        <v>2019</v>
      </c>
      <c r="Z556" s="361">
        <v>20</v>
      </c>
      <c r="AA556" s="344" t="s">
        <v>3541</v>
      </c>
      <c r="AB556" s="361" t="str">
        <f t="shared" si="47"/>
        <v/>
      </c>
      <c r="AD556" s="433" t="s">
        <v>981</v>
      </c>
      <c r="AE556" s="433" t="s">
        <v>982</v>
      </c>
      <c r="AF556" s="433" t="s">
        <v>59</v>
      </c>
      <c r="AG556" s="361" t="s">
        <v>49</v>
      </c>
      <c r="AH556" s="361" t="s">
        <v>62</v>
      </c>
      <c r="AI556" s="361" t="s">
        <v>62</v>
      </c>
      <c r="AJ556" s="361" t="s">
        <v>62</v>
      </c>
      <c r="AK556" s="361" t="s">
        <v>117</v>
      </c>
      <c r="AL556" s="361" t="s">
        <v>117</v>
      </c>
      <c r="AM556" s="361" t="s">
        <v>117</v>
      </c>
      <c r="AN556" s="361" t="s">
        <v>117</v>
      </c>
      <c r="AO556" s="361" t="s">
        <v>117</v>
      </c>
      <c r="AP556" s="361" t="s">
        <v>117</v>
      </c>
      <c r="AQ556" s="361" t="s">
        <v>117</v>
      </c>
      <c r="AR556" s="361" t="s">
        <v>117</v>
      </c>
      <c r="AS556" s="361" t="s">
        <v>117</v>
      </c>
      <c r="AT556" s="361" t="s">
        <v>117</v>
      </c>
      <c r="AU556" s="361" t="s">
        <v>117</v>
      </c>
      <c r="AV556" s="361" t="s">
        <v>117</v>
      </c>
      <c r="AW556" s="361" t="s">
        <v>109</v>
      </c>
      <c r="AX556" s="361" t="str">
        <f t="shared" si="48"/>
        <v xml:space="preserve">SEX, AGE, RESIDENCE, WEALTH,  </v>
      </c>
      <c r="AY556" s="488" t="s">
        <v>3538</v>
      </c>
      <c r="AZ556" s="344" t="str">
        <f>INDEX('Standard Outcome Indicators'!$C$2:$C$900,MATCH(AY556,'Standard Outcome Indicators'!$B$2:$B$708,0))</f>
        <v>Percentage of girls and boys aged 15 to 19 years who consider a husband to be justified in hitting or beating his wife for at least one of the specified reasons</v>
      </c>
      <c r="BA556" s="344" t="str">
        <f>INDEX('Standard Outcome Indicators'!$F$2:$F$900,MATCH(AY556,'Standard Outcome Indicators'!$B$2:$B$708,0))</f>
        <v>Protection from Violence and Exploitation</v>
      </c>
      <c r="BB556" s="344" t="str">
        <f>INDEX('Standard Outcome Indicators'!$H$2:$H$900,MATCH(AY556,'Standard Outcome Indicators'!$B$2:$B$708,0))</f>
        <v>Protection from violence, exploitation, abuse and neglect</v>
      </c>
      <c r="BC556" s="344" t="str">
        <f>INDEX('Standard Outcome Indicators'!$Q$2:$Q$900,MATCH(AY556,'Standard Outcome Indicators'!$B$2:$B$708,0))</f>
        <v>Principal</v>
      </c>
      <c r="BD556" s="344" t="str">
        <f>INDEX('Standard Outcome Indicators'!$R$2:$R$900,MATCH(AY556,'Standard Outcome Indicators'!$B$2:$B$708,0))</f>
        <v>Child Protection</v>
      </c>
      <c r="BE556" s="344" t="str">
        <f>INDEX('Standard Outcome Indicators'!$S$2:$S$900,MATCH(AY556,'Standard Outcome Indicators'!$B$2:$B$708,0))</f>
        <v>Eri Dwivedi</v>
      </c>
      <c r="BF556" s="344" t="str">
        <f>INDEX('Standard Outcome Indicators'!$T$2:$T$900,MATCH(AY556,'Standard Outcome Indicators'!$B$2:$B$708,0))</f>
        <v> </v>
      </c>
      <c r="BG556" s="344" t="str">
        <f>INDEX('Standard Outcome Indicators'!$U$2:$U$900,MATCH(AY556,'Standard Outcome Indicators'!$B$2:$B$708,0))</f>
        <v>2.3.5.8: Sex-based Violence (GBV)</v>
      </c>
    </row>
    <row r="557" spans="1:59" ht="121.5">
      <c r="A557" s="398" t="s">
        <v>3532</v>
      </c>
      <c r="B557" s="399" t="s">
        <v>3533</v>
      </c>
      <c r="C557" s="375" t="s">
        <v>986</v>
      </c>
      <c r="D557" s="443" t="s">
        <v>3542</v>
      </c>
      <c r="E557" s="345" t="s">
        <v>987</v>
      </c>
      <c r="F557" s="434" t="s">
        <v>59</v>
      </c>
      <c r="G557" s="434" t="str">
        <f>INDEX('Dashboard Indicators'!$P$2:$P$900,MATCH(C557,'Dashboard Indicators'!$I$2:$I$900,0))</f>
        <v>Yes</v>
      </c>
      <c r="H557" s="434" t="str">
        <f>INDEX('Dashboard Indicators'!$O$2:$O$900,MATCH(C557,'Dashboard Indicators'!$I$2:$I$900,0))</f>
        <v>Yes</v>
      </c>
      <c r="I557" s="433" t="s">
        <v>62</v>
      </c>
      <c r="J557" s="433" t="s">
        <v>62</v>
      </c>
      <c r="K557" s="433" t="s">
        <v>49</v>
      </c>
      <c r="L557" s="433" t="s">
        <v>49</v>
      </c>
      <c r="M557" s="433" t="s">
        <v>49</v>
      </c>
      <c r="N557" s="433" t="s">
        <v>49</v>
      </c>
      <c r="O557" s="372" t="s">
        <v>3543</v>
      </c>
      <c r="P557" s="345" t="str">
        <f t="shared" si="52"/>
        <v>Percentage of ever-partnered women and girls (15 years and older) subjected to physical, sexual or psychological violence by a current or former intimate partner in the previous 12 months - SDG 5.2.1</v>
      </c>
      <c r="R557" s="345"/>
      <c r="S557" s="433">
        <f t="shared" si="50"/>
        <v>1</v>
      </c>
      <c r="T557" s="361" t="s">
        <v>1372</v>
      </c>
      <c r="U557" s="361" t="s">
        <v>810</v>
      </c>
      <c r="V557" s="344" t="s">
        <v>3544</v>
      </c>
      <c r="W557" s="433" t="s">
        <v>215</v>
      </c>
      <c r="X557" s="433" t="s">
        <v>78</v>
      </c>
      <c r="Y557" s="361">
        <v>2017</v>
      </c>
      <c r="Z557" s="361" t="s">
        <v>3097</v>
      </c>
      <c r="AA557" s="344" t="s">
        <v>3545</v>
      </c>
      <c r="AB557" s="361" t="str">
        <f t="shared" si="47"/>
        <v>5.2.1</v>
      </c>
      <c r="AD557" s="433" t="s">
        <v>199</v>
      </c>
      <c r="AE557" s="433" t="s">
        <v>982</v>
      </c>
      <c r="AF557" s="433" t="s">
        <v>59</v>
      </c>
      <c r="AG557" s="361" t="s">
        <v>49</v>
      </c>
      <c r="AH557" s="361" t="s">
        <v>62</v>
      </c>
      <c r="AI557" s="361" t="s">
        <v>62</v>
      </c>
      <c r="AJ557" s="361" t="s">
        <v>62</v>
      </c>
      <c r="AK557" s="361" t="s">
        <v>49</v>
      </c>
      <c r="AL557" s="361" t="s">
        <v>49</v>
      </c>
      <c r="AM557" s="361" t="s">
        <v>117</v>
      </c>
      <c r="AN557" s="361" t="s">
        <v>49</v>
      </c>
      <c r="AO557" s="361" t="s">
        <v>49</v>
      </c>
      <c r="AP557" s="361" t="s">
        <v>117</v>
      </c>
      <c r="AQ557" s="361" t="s">
        <v>49</v>
      </c>
      <c r="AR557" s="361" t="s">
        <v>117</v>
      </c>
      <c r="AS557" s="361" t="s">
        <v>117</v>
      </c>
      <c r="AT557" s="361" t="s">
        <v>117</v>
      </c>
      <c r="AU557" s="361" t="s">
        <v>117</v>
      </c>
      <c r="AV557" s="361" t="s">
        <v>117</v>
      </c>
      <c r="AW557" s="361" t="s">
        <v>37</v>
      </c>
      <c r="AX557" s="361" t="str">
        <f t="shared" si="48"/>
        <v>SEX, AGE, RESIDENCE, WEALTH, DISABILITY, SUB-NATIONAL, EDUCATION LEVEL, ETHNICITY, MARITAL, INDIGENOUS</v>
      </c>
      <c r="AZ557" s="344" t="e">
        <f>INDEX('Standard Outcome Indicators'!$C$2:$C$900,MATCH(AY557,'Standard Outcome Indicators'!$B$2:$B$708,0))</f>
        <v>#N/A</v>
      </c>
      <c r="BA557" s="344" t="e">
        <f>INDEX('Standard Outcome Indicators'!$F$2:$F$900,MATCH(AY557,'Standard Outcome Indicators'!$B$2:$B$708,0))</f>
        <v>#N/A</v>
      </c>
      <c r="BB557" s="344" t="e">
        <f>INDEX('Standard Outcome Indicators'!$H$2:$H$900,MATCH(AY557,'Standard Outcome Indicators'!$B$2:$B$708,0))</f>
        <v>#N/A</v>
      </c>
      <c r="BC557" s="344" t="e">
        <f>INDEX('Standard Outcome Indicators'!$Q$2:$Q$900,MATCH(AY557,'Standard Outcome Indicators'!$B$2:$B$708,0))</f>
        <v>#N/A</v>
      </c>
      <c r="BD557" s="344" t="e">
        <f>INDEX('Standard Outcome Indicators'!$R$2:$R$900,MATCH(AY557,'Standard Outcome Indicators'!$B$2:$B$708,0))</f>
        <v>#N/A</v>
      </c>
      <c r="BE557" s="344" t="e">
        <f>INDEX('Standard Outcome Indicators'!$S$2:$S$900,MATCH(AY557,'Standard Outcome Indicators'!$B$2:$B$708,0))</f>
        <v>#N/A</v>
      </c>
      <c r="BF557" s="344" t="e">
        <f>INDEX('Standard Outcome Indicators'!$T$2:$T$900,MATCH(AY557,'Standard Outcome Indicators'!$B$2:$B$708,0))</f>
        <v>#N/A</v>
      </c>
      <c r="BG557" s="344" t="e">
        <f>INDEX('Standard Outcome Indicators'!$U$2:$U$900,MATCH(AY557,'Standard Outcome Indicators'!$B$2:$B$708,0))</f>
        <v>#N/A</v>
      </c>
    </row>
    <row r="558" spans="1:59" ht="76.5">
      <c r="A558" s="398" t="s">
        <v>3532</v>
      </c>
      <c r="B558" s="399" t="s">
        <v>3533</v>
      </c>
      <c r="C558" s="367" t="s">
        <v>992</v>
      </c>
      <c r="D558" s="441" t="s">
        <v>3546</v>
      </c>
      <c r="E558" s="345" t="s">
        <v>993</v>
      </c>
      <c r="F558" s="437" t="s">
        <v>1826</v>
      </c>
      <c r="G558" s="433"/>
      <c r="H558" s="433"/>
      <c r="I558" s="433" t="s">
        <v>62</v>
      </c>
      <c r="J558" s="433" t="s">
        <v>49</v>
      </c>
      <c r="K558" s="433" t="s">
        <v>49</v>
      </c>
      <c r="L558" s="433" t="s">
        <v>49</v>
      </c>
      <c r="M558" s="433" t="s">
        <v>49</v>
      </c>
      <c r="N558" s="433" t="s">
        <v>49</v>
      </c>
      <c r="O558" s="345"/>
      <c r="P558" s="345" t="str">
        <f t="shared" si="52"/>
        <v>Women and girls (15 and older) subjected to sexual violence by persons other than an intimate partner in the previous 12 months - SDG 5.2.2</v>
      </c>
      <c r="R558" s="345"/>
      <c r="S558" s="433">
        <f t="shared" si="50"/>
        <v>1</v>
      </c>
      <c r="T558" s="361" t="s">
        <v>1372</v>
      </c>
      <c r="U558" s="361" t="s">
        <v>810</v>
      </c>
      <c r="V558" s="344" t="s">
        <v>3547</v>
      </c>
      <c r="W558" s="433" t="s">
        <v>215</v>
      </c>
      <c r="X558" s="433" t="s">
        <v>78</v>
      </c>
      <c r="Y558" s="361">
        <v>2017</v>
      </c>
      <c r="Z558" s="361" t="s">
        <v>2127</v>
      </c>
      <c r="AA558" s="344" t="s">
        <v>3548</v>
      </c>
      <c r="AB558" s="361" t="str">
        <f t="shared" si="47"/>
        <v>5.2.2</v>
      </c>
      <c r="AD558" s="433" t="s">
        <v>199</v>
      </c>
      <c r="AE558" s="433" t="s">
        <v>982</v>
      </c>
      <c r="AF558" s="433" t="s">
        <v>59</v>
      </c>
      <c r="AG558" s="361" t="s">
        <v>49</v>
      </c>
      <c r="AH558" s="361" t="s">
        <v>49</v>
      </c>
      <c r="AI558" s="361" t="s">
        <v>49</v>
      </c>
      <c r="AJ558" s="361" t="s">
        <v>49</v>
      </c>
      <c r="AK558" s="361" t="s">
        <v>49</v>
      </c>
      <c r="AL558" s="361" t="s">
        <v>49</v>
      </c>
      <c r="AM558" s="361" t="s">
        <v>117</v>
      </c>
      <c r="AN558" s="361" t="s">
        <v>49</v>
      </c>
      <c r="AO558" s="361" t="s">
        <v>49</v>
      </c>
      <c r="AP558" s="361" t="s">
        <v>117</v>
      </c>
      <c r="AQ558" s="361" t="s">
        <v>49</v>
      </c>
      <c r="AR558" s="361" t="s">
        <v>117</v>
      </c>
      <c r="AS558" s="361" t="s">
        <v>117</v>
      </c>
      <c r="AT558" s="361" t="s">
        <v>117</v>
      </c>
      <c r="AU558" s="361" t="s">
        <v>117</v>
      </c>
      <c r="AV558" s="361" t="s">
        <v>117</v>
      </c>
      <c r="AW558" s="361" t="s">
        <v>995</v>
      </c>
      <c r="AX558" s="361" t="str">
        <f t="shared" si="48"/>
        <v>SEX, AGE, RESIDENCE, WEALTH, DISABILITY, SUB-NATIONAL, EDUCATION LEVEL, ETHNICITY, MARITAL, INDIGNEOUS</v>
      </c>
      <c r="AZ558" s="344" t="e">
        <f>INDEX('Standard Outcome Indicators'!$C$2:$C$900,MATCH(AY558,'Standard Outcome Indicators'!$B$2:$B$708,0))</f>
        <v>#N/A</v>
      </c>
      <c r="BA558" s="344" t="e">
        <f>INDEX('Standard Outcome Indicators'!$F$2:$F$900,MATCH(AY558,'Standard Outcome Indicators'!$B$2:$B$708,0))</f>
        <v>#N/A</v>
      </c>
      <c r="BB558" s="344" t="e">
        <f>INDEX('Standard Outcome Indicators'!$H$2:$H$900,MATCH(AY558,'Standard Outcome Indicators'!$B$2:$B$708,0))</f>
        <v>#N/A</v>
      </c>
      <c r="BC558" s="344" t="e">
        <f>INDEX('Standard Outcome Indicators'!$Q$2:$Q$900,MATCH(AY558,'Standard Outcome Indicators'!$B$2:$B$708,0))</f>
        <v>#N/A</v>
      </c>
      <c r="BD558" s="344" t="e">
        <f>INDEX('Standard Outcome Indicators'!$R$2:$R$900,MATCH(AY558,'Standard Outcome Indicators'!$B$2:$B$708,0))</f>
        <v>#N/A</v>
      </c>
      <c r="BE558" s="344" t="e">
        <f>INDEX('Standard Outcome Indicators'!$S$2:$S$900,MATCH(AY558,'Standard Outcome Indicators'!$B$2:$B$708,0))</f>
        <v>#N/A</v>
      </c>
      <c r="BF558" s="344" t="e">
        <f>INDEX('Standard Outcome Indicators'!$T$2:$T$900,MATCH(AY558,'Standard Outcome Indicators'!$B$2:$B$708,0))</f>
        <v>#N/A</v>
      </c>
      <c r="BG558" s="344" t="e">
        <f>INDEX('Standard Outcome Indicators'!$U$2:$U$900,MATCH(AY558,'Standard Outcome Indicators'!$B$2:$B$708,0))</f>
        <v>#N/A</v>
      </c>
    </row>
    <row r="559" spans="1:59" ht="45.75">
      <c r="A559" s="398" t="s">
        <v>3532</v>
      </c>
      <c r="B559" s="399" t="s">
        <v>3533</v>
      </c>
      <c r="C559" s="344" t="s">
        <v>998</v>
      </c>
      <c r="D559" s="438" t="s">
        <v>3549</v>
      </c>
      <c r="E559" s="345" t="s">
        <v>3550</v>
      </c>
      <c r="F559" s="433" t="s">
        <v>59</v>
      </c>
      <c r="G559" s="433" t="str">
        <f>INDEX('Dashboard Indicators'!$P$2:$P$900,MATCH(C559,'Dashboard Indicators'!$I$2:$I$900,0))</f>
        <v>Yes</v>
      </c>
      <c r="H559" s="433" t="str">
        <f>INDEX('Dashboard Indicators'!$O$2:$O$900,MATCH(C559,'Dashboard Indicators'!$I$2:$I$900,0))</f>
        <v>Yes</v>
      </c>
      <c r="I559" s="433" t="s">
        <v>49</v>
      </c>
      <c r="J559" s="433" t="s">
        <v>49</v>
      </c>
      <c r="K559" s="433" t="s">
        <v>62</v>
      </c>
      <c r="L559" s="433" t="s">
        <v>49</v>
      </c>
      <c r="M559" s="433" t="s">
        <v>49</v>
      </c>
      <c r="N559" s="433" t="s">
        <v>49</v>
      </c>
      <c r="O559" s="345" t="s">
        <v>3551</v>
      </c>
      <c r="P559" s="345" t="str">
        <f t="shared" si="52"/>
        <v>Percentage of students (13-15 years) who reported being bullied on 1 or more days in the past 30 days</v>
      </c>
      <c r="R559" s="345"/>
      <c r="S559" s="433">
        <f t="shared" si="50"/>
        <v>1</v>
      </c>
      <c r="T559" s="361" t="s">
        <v>1372</v>
      </c>
      <c r="U559" s="361" t="s">
        <v>1002</v>
      </c>
      <c r="V559" s="344" t="s">
        <v>3552</v>
      </c>
      <c r="W559" s="433" t="s">
        <v>215</v>
      </c>
      <c r="X559" s="433" t="s">
        <v>1001</v>
      </c>
      <c r="Y559" s="361">
        <v>2018</v>
      </c>
      <c r="Z559" s="361" t="s">
        <v>1833</v>
      </c>
      <c r="AA559" s="344" t="s">
        <v>3553</v>
      </c>
      <c r="AB559" s="361" t="str">
        <f t="shared" si="47"/>
        <v/>
      </c>
      <c r="AD559" s="433" t="s">
        <v>243</v>
      </c>
      <c r="AE559" s="433" t="s">
        <v>1000</v>
      </c>
      <c r="AF559" s="433" t="s">
        <v>59</v>
      </c>
      <c r="AG559" s="361" t="s">
        <v>62</v>
      </c>
      <c r="AH559" s="361" t="s">
        <v>62</v>
      </c>
      <c r="AI559" s="361" t="s">
        <v>49</v>
      </c>
      <c r="AJ559" s="361" t="s">
        <v>49</v>
      </c>
      <c r="AK559" s="361" t="s">
        <v>117</v>
      </c>
      <c r="AL559" s="361" t="s">
        <v>117</v>
      </c>
      <c r="AM559" s="361" t="s">
        <v>117</v>
      </c>
      <c r="AN559" s="361" t="s">
        <v>117</v>
      </c>
      <c r="AO559" s="361" t="s">
        <v>117</v>
      </c>
      <c r="AP559" s="361" t="s">
        <v>117</v>
      </c>
      <c r="AQ559" s="361" t="s">
        <v>117</v>
      </c>
      <c r="AR559" s="361" t="s">
        <v>117</v>
      </c>
      <c r="AS559" s="361" t="s">
        <v>117</v>
      </c>
      <c r="AT559" s="361" t="s">
        <v>117</v>
      </c>
      <c r="AU559" s="361" t="s">
        <v>117</v>
      </c>
      <c r="AV559" s="361" t="s">
        <v>117</v>
      </c>
      <c r="AW559" s="361" t="s">
        <v>109</v>
      </c>
      <c r="AX559" s="361" t="str">
        <f t="shared" si="48"/>
        <v xml:space="preserve">SEX, AGE, RESIDENCE, WEALTH,  </v>
      </c>
      <c r="AY559" s="344" t="s">
        <v>3554</v>
      </c>
      <c r="AZ559" s="344" t="str">
        <f>INDEX('Standard Outcome Indicators'!$C$2:$C$900,MATCH(AY559,'Standard Outcome Indicators'!$B$2:$B$708,0))</f>
        <v>Percentage of students aged 13 to 15 years who reported being bullied on 1 or more days in the past 30 days</v>
      </c>
      <c r="BA559" s="344" t="str">
        <f>INDEX('Standard Outcome Indicators'!$F$2:$F$900,MATCH(AY559,'Standard Outcome Indicators'!$B$2:$B$708,0))</f>
        <v>Protection from Violence and Exploitation</v>
      </c>
      <c r="BB559" s="344" t="str">
        <f>INDEX('Standard Outcome Indicators'!$H$2:$H$900,MATCH(AY559,'Standard Outcome Indicators'!$B$2:$B$708,0))</f>
        <v>Protection from violence, exploitation, abuse and neglect</v>
      </c>
      <c r="BC559" s="344" t="str">
        <f>INDEX('Standard Outcome Indicators'!$Q$2:$Q$900,MATCH(AY559,'Standard Outcome Indicators'!$B$2:$B$708,0))</f>
        <v>None</v>
      </c>
      <c r="BD559" s="344" t="str">
        <f>INDEX('Standard Outcome Indicators'!$R$2:$R$900,MATCH(AY559,'Standard Outcome Indicators'!$B$2:$B$708,0))</f>
        <v>Child Protection</v>
      </c>
      <c r="BE559" s="344" t="str">
        <f>INDEX('Standard Outcome Indicators'!$S$2:$S$900,MATCH(AY559,'Standard Outcome Indicators'!$B$2:$B$708,0))</f>
        <v>Stephen Blight</v>
      </c>
      <c r="BF559" s="344" t="str">
        <f>INDEX('Standard Outcome Indicators'!$T$2:$T$900,MATCH(AY559,'Standard Outcome Indicators'!$B$2:$B$708,0))</f>
        <v> </v>
      </c>
      <c r="BG559" s="344" t="str">
        <f>INDEX('Standard Outcome Indicators'!$U$2:$U$900,MATCH(AY559,'Standard Outcome Indicators'!$B$2:$B$708,0))</f>
        <v>2.3.5.10: Community engagement for behaviour and social change</v>
      </c>
    </row>
    <row r="560" spans="1:59" ht="45.75">
      <c r="A560" s="398" t="s">
        <v>3532</v>
      </c>
      <c r="B560" s="399" t="s">
        <v>3533</v>
      </c>
      <c r="C560" s="344" t="s">
        <v>1004</v>
      </c>
      <c r="D560" s="438" t="s">
        <v>1003</v>
      </c>
      <c r="E560" s="345" t="s">
        <v>1003</v>
      </c>
      <c r="F560" s="433" t="s">
        <v>59</v>
      </c>
      <c r="G560" s="433" t="str">
        <f>INDEX('Dashboard Indicators'!$P$2:$P$900,MATCH(C560,'Dashboard Indicators'!$I$2:$I$900,0))</f>
        <v>Yes</v>
      </c>
      <c r="H560" s="433" t="str">
        <f>INDEX('Dashboard Indicators'!$O$2:$O$900,MATCH(C560,'Dashboard Indicators'!$I$2:$I$900,0))</f>
        <v>Yes</v>
      </c>
      <c r="I560" s="433" t="s">
        <v>49</v>
      </c>
      <c r="J560" s="433" t="s">
        <v>49</v>
      </c>
      <c r="K560" s="433" t="s">
        <v>49</v>
      </c>
      <c r="L560" s="433" t="s">
        <v>49</v>
      </c>
      <c r="M560" s="433" t="s">
        <v>49</v>
      </c>
      <c r="N560" s="433" t="s">
        <v>49</v>
      </c>
      <c r="O560" s="345" t="s">
        <v>3555</v>
      </c>
      <c r="P560" s="345" t="str">
        <f t="shared" si="52"/>
        <v>Percentage of adults who think that physical punishment is necessary to raise/educate children</v>
      </c>
      <c r="R560" s="345"/>
      <c r="S560" s="433">
        <f t="shared" si="50"/>
        <v>1</v>
      </c>
      <c r="T560" s="361" t="s">
        <v>1372</v>
      </c>
      <c r="U560" s="361" t="s">
        <v>810</v>
      </c>
      <c r="V560" s="344" t="s">
        <v>3556</v>
      </c>
      <c r="W560" s="433" t="s">
        <v>215</v>
      </c>
      <c r="X560" s="433" t="s">
        <v>78</v>
      </c>
      <c r="Y560" s="361">
        <v>2022</v>
      </c>
      <c r="Z560" s="361" t="s">
        <v>2816</v>
      </c>
      <c r="AA560" s="344" t="s">
        <v>3557</v>
      </c>
      <c r="AB560" s="361" t="str">
        <f t="shared" si="47"/>
        <v/>
      </c>
      <c r="AD560" s="433" t="s">
        <v>199</v>
      </c>
      <c r="AE560" s="433" t="s">
        <v>1005</v>
      </c>
      <c r="AF560" s="433" t="s">
        <v>59</v>
      </c>
      <c r="AG560" s="361" t="s">
        <v>62</v>
      </c>
      <c r="AH560" s="361" t="s">
        <v>62</v>
      </c>
      <c r="AI560" s="361" t="s">
        <v>62</v>
      </c>
      <c r="AJ560" s="361" t="s">
        <v>62</v>
      </c>
      <c r="AK560" s="361" t="s">
        <v>117</v>
      </c>
      <c r="AL560" s="361" t="s">
        <v>117</v>
      </c>
      <c r="AM560" s="361" t="s">
        <v>117</v>
      </c>
      <c r="AN560" s="361" t="s">
        <v>117</v>
      </c>
      <c r="AO560" s="361" t="s">
        <v>117</v>
      </c>
      <c r="AP560" s="361" t="s">
        <v>117</v>
      </c>
      <c r="AQ560" s="361" t="s">
        <v>117</v>
      </c>
      <c r="AR560" s="361" t="s">
        <v>117</v>
      </c>
      <c r="AS560" s="361" t="s">
        <v>117</v>
      </c>
      <c r="AT560" s="361" t="s">
        <v>117</v>
      </c>
      <c r="AU560" s="361" t="s">
        <v>117</v>
      </c>
      <c r="AV560" s="361" t="s">
        <v>117</v>
      </c>
      <c r="AW560" s="361" t="s">
        <v>109</v>
      </c>
      <c r="AX560" s="361" t="str">
        <f t="shared" si="48"/>
        <v xml:space="preserve">SEX, AGE, RESIDENCE, WEALTH,  </v>
      </c>
      <c r="AY560" s="344" t="s">
        <v>3558</v>
      </c>
      <c r="AZ560" s="344" t="str">
        <f>INDEX('Standard Outcome Indicators'!$C$2:$C$900,MATCH(AY560,'Standard Outcome Indicators'!$B$2:$B$708,0))</f>
        <v>Percentage of men and women who think that physical punishment is necessary to raise/educate children</v>
      </c>
      <c r="BA560" s="344" t="str">
        <f>INDEX('Standard Outcome Indicators'!$F$2:$F$900,MATCH(AY560,'Standard Outcome Indicators'!$B$2:$B$708,0))</f>
        <v>Protection from Violence and Exploitation</v>
      </c>
      <c r="BB560" s="344" t="str">
        <f>INDEX('Standard Outcome Indicators'!$H$2:$H$900,MATCH(AY560,'Standard Outcome Indicators'!$B$2:$B$708,0))</f>
        <v>Protection from violence, exploitation, abuse and neglect</v>
      </c>
      <c r="BC560" s="344" t="str">
        <f>INDEX('Standard Outcome Indicators'!$Q$2:$Q$900,MATCH(AY560,'Standard Outcome Indicators'!$B$2:$B$708,0))</f>
        <v>Principal</v>
      </c>
      <c r="BD560" s="344" t="str">
        <f>INDEX('Standard Outcome Indicators'!$R$2:$R$900,MATCH(AY560,'Standard Outcome Indicators'!$B$2:$B$708,0))</f>
        <v>Child Protection</v>
      </c>
      <c r="BE560" s="344" t="str">
        <f>INDEX('Standard Outcome Indicators'!$S$2:$S$900,MATCH(AY560,'Standard Outcome Indicators'!$B$2:$B$708,0))</f>
        <v>Eri Dwivedi</v>
      </c>
      <c r="BF560" s="344" t="str">
        <f>INDEX('Standard Outcome Indicators'!$T$2:$T$900,MATCH(AY560,'Standard Outcome Indicators'!$B$2:$B$708,0))</f>
        <v> </v>
      </c>
      <c r="BG560" s="344" t="str">
        <f>INDEX('Standard Outcome Indicators'!$U$2:$U$900,MATCH(AY560,'Standard Outcome Indicators'!$B$2:$B$708,0))</f>
        <v>2.3.5.8: Sex-based Violence (GBV)</v>
      </c>
    </row>
    <row r="561" spans="1:59" ht="76.5">
      <c r="A561" s="398" t="s">
        <v>3532</v>
      </c>
      <c r="B561" s="399" t="s">
        <v>3533</v>
      </c>
      <c r="C561" s="375" t="s">
        <v>1007</v>
      </c>
      <c r="D561" s="443" t="s">
        <v>3559</v>
      </c>
      <c r="E561" s="345" t="s">
        <v>3560</v>
      </c>
      <c r="F561" s="434" t="s">
        <v>59</v>
      </c>
      <c r="G561" s="434" t="str">
        <f>INDEX('Dashboard Indicators'!$P$2:$P$900,MATCH(C561,'Dashboard Indicators'!$I$2:$I$900,0))</f>
        <v>Yes</v>
      </c>
      <c r="H561" s="434" t="str">
        <f>INDEX('Dashboard Indicators'!$O$2:$O$900,MATCH(C561,'Dashboard Indicators'!$I$2:$I$900,0))</f>
        <v>Yes</v>
      </c>
      <c r="I561" s="433" t="s">
        <v>49</v>
      </c>
      <c r="J561" s="433" t="s">
        <v>62</v>
      </c>
      <c r="K561" s="433" t="s">
        <v>49</v>
      </c>
      <c r="L561" s="433" t="s">
        <v>49</v>
      </c>
      <c r="M561" s="433" t="s">
        <v>49</v>
      </c>
      <c r="N561" s="433" t="s">
        <v>49</v>
      </c>
      <c r="O561" s="372" t="s">
        <v>3561</v>
      </c>
      <c r="P561" s="345" t="str">
        <f t="shared" si="52"/>
        <v>Percentage of children (1-14 years) who experienced any physical punishment and/or psychological aggression by caregivers - SDG 16.2.1</v>
      </c>
      <c r="R561" s="345"/>
      <c r="S561" s="433">
        <f t="shared" si="50"/>
        <v>1</v>
      </c>
      <c r="T561" s="361" t="s">
        <v>1372</v>
      </c>
      <c r="U561" s="361" t="s">
        <v>810</v>
      </c>
      <c r="V561" s="344" t="s">
        <v>3562</v>
      </c>
      <c r="W561" s="433" t="s">
        <v>215</v>
      </c>
      <c r="X561" s="433" t="s">
        <v>78</v>
      </c>
      <c r="Y561" s="361">
        <v>2022</v>
      </c>
      <c r="Z561" s="361" t="s">
        <v>2816</v>
      </c>
      <c r="AA561" s="344" t="s">
        <v>3557</v>
      </c>
      <c r="AB561" s="361" t="str">
        <f t="shared" ref="AB561:AB624" si="53">IFERROR(MID(D561, FIND("- SDG ", D561) + 6, LEN(D561) - FIND("- SDG ", D561) - 5), "")</f>
        <v>16.2.1</v>
      </c>
      <c r="AD561" s="433" t="s">
        <v>199</v>
      </c>
      <c r="AE561" s="433" t="s">
        <v>1005</v>
      </c>
      <c r="AF561" s="433" t="s">
        <v>59</v>
      </c>
      <c r="AG561" s="361" t="s">
        <v>62</v>
      </c>
      <c r="AH561" s="361" t="s">
        <v>62</v>
      </c>
      <c r="AI561" s="361" t="s">
        <v>62</v>
      </c>
      <c r="AJ561" s="361" t="s">
        <v>62</v>
      </c>
      <c r="AK561" s="361" t="s">
        <v>117</v>
      </c>
      <c r="AL561" s="361" t="s">
        <v>117</v>
      </c>
      <c r="AM561" s="361" t="s">
        <v>117</v>
      </c>
      <c r="AN561" s="361" t="s">
        <v>117</v>
      </c>
      <c r="AO561" s="361" t="s">
        <v>117</v>
      </c>
      <c r="AP561" s="361" t="s">
        <v>117</v>
      </c>
      <c r="AQ561" s="361" t="s">
        <v>117</v>
      </c>
      <c r="AR561" s="361" t="s">
        <v>117</v>
      </c>
      <c r="AS561" s="361" t="s">
        <v>117</v>
      </c>
      <c r="AT561" s="361" t="s">
        <v>117</v>
      </c>
      <c r="AU561" s="361" t="s">
        <v>117</v>
      </c>
      <c r="AV561" s="361" t="s">
        <v>117</v>
      </c>
      <c r="AW561" s="361" t="s">
        <v>109</v>
      </c>
      <c r="AX561" s="361" t="str">
        <f t="shared" ref="AX561:AX624" si="54">_xlfn.CONCAT(
    IF(OR(AG561="YES", AG561="NO"), $AG$2 &amp; ", ", ""),
    IF(OR(AH561="YES", AH561="NO"), $AH$2 &amp; ", ", ""),
    IF(OR(AI561="YES", AI561="NO"), $AI$2 &amp; ", ", ""),
    IF(OR(AJ561="YES", AJ561="NO"), $AJ$2 &amp; ", ", ""),
    IF(OR(AK561="YES", AK561="NO"), $AK$2 &amp; ", ", ""),
    IF(OR(AL561="YES", AL561="NO"), $AL$2 &amp; ", ", ""),
    IF(OR(AM561="YES", AM561="NO"), $AM$2 &amp; ", ", ""),
    IF(OR(AN561="YES", AN561="NO"), $AN$2 &amp; ", ", ""),
    IF(OR(AO561="YES", AO561="NO"), $AO$2 &amp; ", ", ""),
    IF(OR(AP561="YES", AP561="NO"), $AP$2 &amp; ", ", ""),
    IF(OR(AQ561="YES", AQ561="NO"), $AQ$2 &amp; ", ", ""),
    IF(OR(AR561="YES", AR561="NO"), $AR$2 &amp; ", ", ""),
    IF(OR(AS561="YES", AS561="NO"), $AS$2 &amp; ", ", ""),
    IF(OR(AT561="YES", AT561="NO"), $AT$2 &amp; ", ", ""),
    IF(OR(AU561="YES", AU561="NO"), $AU$2 &amp; ", ", ""),
    IF(OR(AV561="YES", AV561="NO"), $AV$2, ""),
    IF(AW561&lt;&gt;"", AW561, "")
)</f>
        <v xml:space="preserve">SEX, AGE, RESIDENCE, WEALTH,  </v>
      </c>
      <c r="AY561" s="488" t="s">
        <v>3563</v>
      </c>
      <c r="AZ561" s="344" t="str">
        <f>INDEX('Standard Outcome Indicators'!$C$2:$C$900,MATCH(AY561,'Standard Outcome Indicators'!$B$2:$B$708,0))</f>
        <v>Proportion of children aged 1 to 17 years who experienced any physical punishment and/or psychological aggression by caregivers in the past month</v>
      </c>
      <c r="BA561" s="344" t="str">
        <f>INDEX('Standard Outcome Indicators'!$F$2:$F$900,MATCH(AY561,'Standard Outcome Indicators'!$B$2:$B$708,0))</f>
        <v>Protection from Violence and Exploitation</v>
      </c>
      <c r="BB561" s="344" t="str">
        <f>INDEX('Standard Outcome Indicators'!$H$2:$H$900,MATCH(AY561,'Standard Outcome Indicators'!$B$2:$B$708,0))</f>
        <v>Protection from violence, exploitation, abuse and neglect</v>
      </c>
      <c r="BC561" s="344" t="str">
        <f>INDEX('Standard Outcome Indicators'!$Q$2:$Q$900,MATCH(AY561,'Standard Outcome Indicators'!$B$2:$B$708,0))</f>
        <v>None</v>
      </c>
      <c r="BD561" s="344" t="str">
        <f>INDEX('Standard Outcome Indicators'!$R$2:$R$900,MATCH(AY561,'Standard Outcome Indicators'!$B$2:$B$708,0))</f>
        <v>Child Protection</v>
      </c>
      <c r="BE561" s="344" t="str">
        <f>INDEX('Standard Outcome Indicators'!$S$2:$S$900,MATCH(AY561,'Standard Outcome Indicators'!$B$2:$B$708,0))</f>
        <v>Stephen Blight</v>
      </c>
      <c r="BF561" s="344" t="str">
        <f>INDEX('Standard Outcome Indicators'!$T$2:$T$900,MATCH(AY561,'Standard Outcome Indicators'!$B$2:$B$708,0))</f>
        <v> </v>
      </c>
      <c r="BG561" s="344" t="str">
        <f>INDEX('Standard Outcome Indicators'!$U$2:$U$900,MATCH(AY561,'Standard Outcome Indicators'!$B$2:$B$708,0))</f>
        <v>2.3.5.10: Community engagement for behaviour and social change</v>
      </c>
    </row>
    <row r="562" spans="1:59" ht="198">
      <c r="A562" s="398" t="s">
        <v>3532</v>
      </c>
      <c r="B562" s="399" t="s">
        <v>3533</v>
      </c>
      <c r="C562" s="344" t="s">
        <v>1012</v>
      </c>
      <c r="D562" s="438" t="s">
        <v>3564</v>
      </c>
      <c r="E562" s="345" t="s">
        <v>3565</v>
      </c>
      <c r="F562" s="433" t="s">
        <v>59</v>
      </c>
      <c r="G562" s="433" t="str">
        <f>INDEX('Dashboard Indicators'!$P$2:$P$900,MATCH(C562,'Dashboard Indicators'!$I$2:$I$900,0))</f>
        <v>Yes</v>
      </c>
      <c r="H562" s="433" t="str">
        <f>INDEX('Dashboard Indicators'!$O$2:$O$900,MATCH(C562,'Dashboard Indicators'!$I$2:$I$900,0))</f>
        <v>Yes</v>
      </c>
      <c r="I562" s="433" t="s">
        <v>62</v>
      </c>
      <c r="J562" s="433" t="s">
        <v>49</v>
      </c>
      <c r="K562" s="433" t="s">
        <v>49</v>
      </c>
      <c r="L562" s="433" t="s">
        <v>49</v>
      </c>
      <c r="M562" s="433" t="s">
        <v>49</v>
      </c>
      <c r="N562" s="433" t="s">
        <v>49</v>
      </c>
      <c r="O562" s="345" t="s">
        <v>3566</v>
      </c>
      <c r="P562" s="345" t="str">
        <f t="shared" si="52"/>
        <v>Percentage of women and men (18-29 years) who experienced sexual violence by age 18 years</v>
      </c>
      <c r="Q562" s="345" t="s">
        <v>3567</v>
      </c>
      <c r="R562" s="345"/>
      <c r="S562" s="433">
        <f t="shared" si="50"/>
        <v>2</v>
      </c>
      <c r="T562" s="361" t="s">
        <v>1372</v>
      </c>
      <c r="U562" s="361" t="s">
        <v>810</v>
      </c>
      <c r="V562" s="344" t="s">
        <v>3568</v>
      </c>
      <c r="W562" s="433" t="s">
        <v>215</v>
      </c>
      <c r="X562" s="433" t="s">
        <v>78</v>
      </c>
      <c r="Y562" s="361">
        <v>2019</v>
      </c>
      <c r="Z562" s="361" t="s">
        <v>3097</v>
      </c>
      <c r="AA562" s="344" t="s">
        <v>3569</v>
      </c>
      <c r="AB562" s="361" t="str">
        <f t="shared" si="53"/>
        <v>16.2.3</v>
      </c>
      <c r="AD562" s="433" t="s">
        <v>199</v>
      </c>
      <c r="AE562" s="433" t="s">
        <v>982</v>
      </c>
      <c r="AF562" s="433" t="s">
        <v>59</v>
      </c>
      <c r="AG562" s="361" t="s">
        <v>49</v>
      </c>
      <c r="AH562" s="361" t="s">
        <v>62</v>
      </c>
      <c r="AI562" s="361" t="s">
        <v>49</v>
      </c>
      <c r="AJ562" s="361" t="s">
        <v>49</v>
      </c>
      <c r="AK562" s="361" t="s">
        <v>117</v>
      </c>
      <c r="AL562" s="361" t="s">
        <v>117</v>
      </c>
      <c r="AM562" s="361" t="s">
        <v>117</v>
      </c>
      <c r="AN562" s="361" t="s">
        <v>117</v>
      </c>
      <c r="AO562" s="361" t="s">
        <v>117</v>
      </c>
      <c r="AP562" s="361" t="s">
        <v>117</v>
      </c>
      <c r="AQ562" s="361" t="s">
        <v>117</v>
      </c>
      <c r="AR562" s="361" t="s">
        <v>117</v>
      </c>
      <c r="AS562" s="361" t="s">
        <v>117</v>
      </c>
      <c r="AT562" s="361" t="s">
        <v>117</v>
      </c>
      <c r="AU562" s="361" t="s">
        <v>117</v>
      </c>
      <c r="AV562" s="361" t="s">
        <v>117</v>
      </c>
      <c r="AW562" s="361" t="s">
        <v>71</v>
      </c>
      <c r="AX562" s="361" t="str">
        <f t="shared" si="54"/>
        <v xml:space="preserve">SEX, AGE, RESIDENCE, WEALTH,   </v>
      </c>
      <c r="AY562" s="344" t="s">
        <v>3570</v>
      </c>
      <c r="AZ562" s="344" t="str">
        <f>INDEX('Standard Outcome Indicators'!$C$2:$C$900,MATCH(AY562,'Standard Outcome Indicators'!$B$2:$B$708,0))</f>
        <v>Percentage of young women and men aged 18-29 who experienced sexual violence by age 18, by sex and age</v>
      </c>
      <c r="BA562" s="344" t="str">
        <f>INDEX('Standard Outcome Indicators'!$F$2:$F$900,MATCH(AY562,'Standard Outcome Indicators'!$B$2:$B$708,0))</f>
        <v>Protection from Violence and Exploitation</v>
      </c>
      <c r="BB562" s="344" t="str">
        <f>INDEX('Standard Outcome Indicators'!$H$2:$H$900,MATCH(AY562,'Standard Outcome Indicators'!$B$2:$B$708,0))</f>
        <v>Protection from violence, exploitation, abuse and neglect</v>
      </c>
      <c r="BC562" s="344" t="str">
        <f>INDEX('Standard Outcome Indicators'!$Q$2:$Q$900,MATCH(AY562,'Standard Outcome Indicators'!$B$2:$B$708,0))</f>
        <v>Principal</v>
      </c>
      <c r="BD562" s="344" t="str">
        <f>INDEX('Standard Outcome Indicators'!$R$2:$R$900,MATCH(AY562,'Standard Outcome Indicators'!$B$2:$B$708,0))</f>
        <v>Child Protection</v>
      </c>
      <c r="BE562" s="344" t="str">
        <f>INDEX('Standard Outcome Indicators'!$S$2:$S$900,MATCH(AY562,'Standard Outcome Indicators'!$B$2:$B$708,0))</f>
        <v>Eri Dwivedi</v>
      </c>
      <c r="BF562" s="344" t="str">
        <f>INDEX('Standard Outcome Indicators'!$T$2:$T$900,MATCH(AY562,'Standard Outcome Indicators'!$B$2:$B$708,0))</f>
        <v> </v>
      </c>
      <c r="BG562" s="344" t="str">
        <f>INDEX('Standard Outcome Indicators'!$U$2:$U$900,MATCH(AY562,'Standard Outcome Indicators'!$B$2:$B$708,0))</f>
        <v>2.3.5.8: Sex-based Violence (GBV)</v>
      </c>
    </row>
    <row r="563" spans="1:59" ht="198">
      <c r="A563" s="398" t="s">
        <v>3532</v>
      </c>
      <c r="B563" s="399" t="s">
        <v>3533</v>
      </c>
      <c r="C563" s="344" t="s">
        <v>1017</v>
      </c>
      <c r="D563" s="438" t="s">
        <v>3571</v>
      </c>
      <c r="E563" s="345" t="s">
        <v>3572</v>
      </c>
      <c r="F563" s="433" t="s">
        <v>59</v>
      </c>
      <c r="G563" s="433"/>
      <c r="H563" s="433"/>
      <c r="I563" s="433" t="s">
        <v>49</v>
      </c>
      <c r="J563" s="433" t="s">
        <v>49</v>
      </c>
      <c r="K563" s="433" t="s">
        <v>49</v>
      </c>
      <c r="L563" s="433" t="s">
        <v>49</v>
      </c>
      <c r="M563" s="433" t="s">
        <v>49</v>
      </c>
      <c r="N563" s="433" t="s">
        <v>49</v>
      </c>
      <c r="O563" s="345"/>
      <c r="P563" s="345" t="str">
        <f t="shared" si="52"/>
        <v>Percentage of women and men (18-29 years) who experienced sexual violence by age 18 years</v>
      </c>
      <c r="Q563" s="345" t="s">
        <v>3567</v>
      </c>
      <c r="R563" s="345"/>
      <c r="S563" s="433">
        <f t="shared" si="50"/>
        <v>2</v>
      </c>
      <c r="T563" s="361" t="s">
        <v>1372</v>
      </c>
      <c r="U563" s="361" t="s">
        <v>810</v>
      </c>
      <c r="V563" s="344" t="s">
        <v>3573</v>
      </c>
      <c r="W563" s="433" t="s">
        <v>215</v>
      </c>
      <c r="X563" s="433" t="s">
        <v>78</v>
      </c>
      <c r="Y563" s="361">
        <v>2019</v>
      </c>
      <c r="Z563" s="361" t="s">
        <v>1741</v>
      </c>
      <c r="AA563" s="344" t="s">
        <v>3574</v>
      </c>
      <c r="AB563" s="361" t="str">
        <f t="shared" si="53"/>
        <v>16.2.3</v>
      </c>
      <c r="AD563" s="433" t="s">
        <v>199</v>
      </c>
      <c r="AE563" s="433" t="s">
        <v>982</v>
      </c>
      <c r="AF563" s="433" t="s">
        <v>59</v>
      </c>
      <c r="AG563" s="361" t="s">
        <v>49</v>
      </c>
      <c r="AH563" s="361" t="s">
        <v>62</v>
      </c>
      <c r="AI563" s="361" t="s">
        <v>49</v>
      </c>
      <c r="AJ563" s="361" t="s">
        <v>49</v>
      </c>
      <c r="AK563" s="361" t="s">
        <v>117</v>
      </c>
      <c r="AL563" s="361" t="s">
        <v>117</v>
      </c>
      <c r="AM563" s="361" t="s">
        <v>117</v>
      </c>
      <c r="AN563" s="361" t="s">
        <v>117</v>
      </c>
      <c r="AO563" s="361" t="s">
        <v>117</v>
      </c>
      <c r="AP563" s="361" t="s">
        <v>117</v>
      </c>
      <c r="AQ563" s="361" t="s">
        <v>117</v>
      </c>
      <c r="AR563" s="361" t="s">
        <v>117</v>
      </c>
      <c r="AS563" s="361" t="s">
        <v>117</v>
      </c>
      <c r="AT563" s="361" t="s">
        <v>117</v>
      </c>
      <c r="AU563" s="361" t="s">
        <v>117</v>
      </c>
      <c r="AV563" s="361" t="s">
        <v>117</v>
      </c>
      <c r="AW563" s="361" t="s">
        <v>71</v>
      </c>
      <c r="AX563" s="361" t="str">
        <f t="shared" si="54"/>
        <v xml:space="preserve">SEX, AGE, RESIDENCE, WEALTH,   </v>
      </c>
      <c r="AY563" s="344" t="s">
        <v>3570</v>
      </c>
      <c r="AZ563" s="344" t="str">
        <f>INDEX('Standard Outcome Indicators'!$C$2:$C$900,MATCH(AY563,'Standard Outcome Indicators'!$B$2:$B$708,0))</f>
        <v>Percentage of young women and men aged 18-29 who experienced sexual violence by age 18, by sex and age</v>
      </c>
      <c r="BA563" s="344" t="str">
        <f>INDEX('Standard Outcome Indicators'!$F$2:$F$900,MATCH(AY563,'Standard Outcome Indicators'!$B$2:$B$708,0))</f>
        <v>Protection from Violence and Exploitation</v>
      </c>
      <c r="BB563" s="344" t="str">
        <f>INDEX('Standard Outcome Indicators'!$H$2:$H$900,MATCH(AY563,'Standard Outcome Indicators'!$B$2:$B$708,0))</f>
        <v>Protection from violence, exploitation, abuse and neglect</v>
      </c>
      <c r="BC563" s="344" t="str">
        <f>INDEX('Standard Outcome Indicators'!$Q$2:$Q$900,MATCH(AY563,'Standard Outcome Indicators'!$B$2:$B$708,0))</f>
        <v>Principal</v>
      </c>
      <c r="BD563" s="344" t="str">
        <f>INDEX('Standard Outcome Indicators'!$R$2:$R$900,MATCH(AY563,'Standard Outcome Indicators'!$B$2:$B$708,0))</f>
        <v>Child Protection</v>
      </c>
      <c r="BE563" s="344" t="str">
        <f>INDEX('Standard Outcome Indicators'!$S$2:$S$900,MATCH(AY563,'Standard Outcome Indicators'!$B$2:$B$708,0))</f>
        <v>Eri Dwivedi</v>
      </c>
      <c r="BF563" s="344" t="str">
        <f>INDEX('Standard Outcome Indicators'!$T$2:$T$900,MATCH(AY563,'Standard Outcome Indicators'!$B$2:$B$708,0))</f>
        <v> </v>
      </c>
      <c r="BG563" s="344" t="str">
        <f>INDEX('Standard Outcome Indicators'!$U$2:$U$900,MATCH(AY563,'Standard Outcome Indicators'!$B$2:$B$708,0))</f>
        <v>2.3.5.8: Sex-based Violence (GBV)</v>
      </c>
    </row>
    <row r="564" spans="1:59" ht="45.75">
      <c r="A564" s="398" t="s">
        <v>3532</v>
      </c>
      <c r="B564" s="399" t="s">
        <v>3533</v>
      </c>
      <c r="C564" s="344" t="s">
        <v>3575</v>
      </c>
      <c r="D564" s="438" t="s">
        <v>3576</v>
      </c>
      <c r="E564" s="345" t="s">
        <v>3576</v>
      </c>
      <c r="F564" s="432" t="s">
        <v>1767</v>
      </c>
      <c r="G564" s="433" t="s">
        <v>59</v>
      </c>
      <c r="H564" s="433" t="s">
        <v>59</v>
      </c>
      <c r="I564" s="478" t="e">
        <v>#N/A</v>
      </c>
      <c r="J564" s="478" t="e">
        <v>#N/A</v>
      </c>
      <c r="K564" s="478" t="e">
        <v>#N/A</v>
      </c>
      <c r="L564" s="478" t="e">
        <v>#N/A</v>
      </c>
      <c r="M564" s="478" t="e">
        <v>#N/A</v>
      </c>
      <c r="N564" s="478"/>
      <c r="O564" s="345" t="s">
        <v>3577</v>
      </c>
      <c r="P564" s="345" t="str">
        <f t="shared" si="52"/>
        <v>Number of child victims of violence (0-17 years) registered by child/social welfare, healthcare or education authorities during the year</v>
      </c>
      <c r="Q564" s="345" t="s">
        <v>3578</v>
      </c>
      <c r="R564" s="345"/>
      <c r="S564" s="433">
        <f t="shared" si="50"/>
        <v>2</v>
      </c>
      <c r="T564" s="361" t="s">
        <v>333</v>
      </c>
      <c r="U564" s="361" t="s">
        <v>63</v>
      </c>
      <c r="V564" s="344" t="s">
        <v>3579</v>
      </c>
      <c r="W564" s="433" t="s">
        <v>63</v>
      </c>
      <c r="X564" s="433" t="s">
        <v>63</v>
      </c>
      <c r="Y564" s="361">
        <v>2021</v>
      </c>
      <c r="Z564" s="361" t="s">
        <v>2391</v>
      </c>
      <c r="AA564" s="344" t="s">
        <v>3580</v>
      </c>
      <c r="AB564" s="361" t="str">
        <f t="shared" si="53"/>
        <v/>
      </c>
      <c r="AC564" s="433" t="s">
        <v>63</v>
      </c>
      <c r="AD564" s="433" t="s">
        <v>63</v>
      </c>
      <c r="AE564" s="433" t="s">
        <v>63</v>
      </c>
      <c r="AF564" s="433" t="s">
        <v>63</v>
      </c>
      <c r="AG564" s="361" t="s">
        <v>62</v>
      </c>
      <c r="AH564" s="361" t="s">
        <v>62</v>
      </c>
      <c r="AI564" s="361" t="s">
        <v>49</v>
      </c>
      <c r="AJ564" s="361" t="s">
        <v>49</v>
      </c>
      <c r="AK564" s="361" t="s">
        <v>63</v>
      </c>
      <c r="AL564" s="361" t="s">
        <v>63</v>
      </c>
      <c r="AM564" s="361" t="s">
        <v>63</v>
      </c>
      <c r="AN564" s="361" t="s">
        <v>63</v>
      </c>
      <c r="AO564" s="361" t="s">
        <v>63</v>
      </c>
      <c r="AP564" s="361" t="s">
        <v>63</v>
      </c>
      <c r="AQ564" s="361" t="s">
        <v>63</v>
      </c>
      <c r="AR564" s="361" t="s">
        <v>63</v>
      </c>
      <c r="AS564" s="361" t="s">
        <v>63</v>
      </c>
      <c r="AT564" s="361" t="s">
        <v>63</v>
      </c>
      <c r="AU564" s="361" t="s">
        <v>63</v>
      </c>
      <c r="AV564" s="361" t="s">
        <v>63</v>
      </c>
      <c r="AW564" s="361" t="s">
        <v>63</v>
      </c>
      <c r="AX564" s="361" t="str">
        <f t="shared" si="54"/>
        <v xml:space="preserve">SEX, AGE, RESIDENCE, WEALTH, </v>
      </c>
      <c r="AZ564" s="344" t="e">
        <f>INDEX('Standard Outcome Indicators'!$C$2:$C$900,MATCH(AY564,'Standard Outcome Indicators'!$B$2:$B$708,0))</f>
        <v>#N/A</v>
      </c>
      <c r="BA564" s="344" t="e">
        <f>INDEX('Standard Outcome Indicators'!$F$2:$F$900,MATCH(AY564,'Standard Outcome Indicators'!$B$2:$B$708,0))</f>
        <v>#N/A</v>
      </c>
      <c r="BB564" s="344" t="e">
        <f>INDEX('Standard Outcome Indicators'!$H$2:$H$900,MATCH(AY564,'Standard Outcome Indicators'!$B$2:$B$708,0))</f>
        <v>#N/A</v>
      </c>
      <c r="BC564" s="344" t="e">
        <f>INDEX('Standard Outcome Indicators'!$Q$2:$Q$900,MATCH(AY564,'Standard Outcome Indicators'!$B$2:$B$708,0))</f>
        <v>#N/A</v>
      </c>
      <c r="BD564" s="344" t="e">
        <f>INDEX('Standard Outcome Indicators'!$R$2:$R$900,MATCH(AY564,'Standard Outcome Indicators'!$B$2:$B$708,0))</f>
        <v>#N/A</v>
      </c>
      <c r="BE564" s="344" t="e">
        <f>INDEX('Standard Outcome Indicators'!$S$2:$S$900,MATCH(AY564,'Standard Outcome Indicators'!$B$2:$B$708,0))</f>
        <v>#N/A</v>
      </c>
      <c r="BF564" s="344" t="e">
        <f>INDEX('Standard Outcome Indicators'!$T$2:$T$900,MATCH(AY564,'Standard Outcome Indicators'!$B$2:$B$708,0))</f>
        <v>#N/A</v>
      </c>
      <c r="BG564" s="344" t="e">
        <f>INDEX('Standard Outcome Indicators'!$U$2:$U$900,MATCH(AY564,'Standard Outcome Indicators'!$B$2:$B$708,0))</f>
        <v>#N/A</v>
      </c>
    </row>
    <row r="565" spans="1:59" ht="45.75">
      <c r="A565" s="398" t="s">
        <v>3532</v>
      </c>
      <c r="B565" s="399" t="s">
        <v>3533</v>
      </c>
      <c r="C565" s="344" t="s">
        <v>3581</v>
      </c>
      <c r="D565" s="438" t="s">
        <v>3582</v>
      </c>
      <c r="E565" s="345" t="s">
        <v>3582</v>
      </c>
      <c r="F565" s="432" t="s">
        <v>1767</v>
      </c>
      <c r="G565" s="433" t="s">
        <v>59</v>
      </c>
      <c r="H565" s="435"/>
      <c r="I565" s="478" t="e">
        <v>#N/A</v>
      </c>
      <c r="J565" s="478" t="e">
        <v>#N/A</v>
      </c>
      <c r="K565" s="478" t="e">
        <v>#N/A</v>
      </c>
      <c r="L565" s="478" t="e">
        <v>#N/A</v>
      </c>
      <c r="M565" s="478" t="e">
        <v>#N/A</v>
      </c>
      <c r="N565" s="478"/>
      <c r="O565" s="345"/>
      <c r="P565" s="345" t="str">
        <f t="shared" si="52"/>
        <v>Number of child victims of violence (0-17 years) registered by child/social welfare, healthcare or education authorities during the year</v>
      </c>
      <c r="Q565" s="345" t="s">
        <v>3578</v>
      </c>
      <c r="R565" s="345"/>
      <c r="S565" s="433">
        <f t="shared" si="50"/>
        <v>2</v>
      </c>
      <c r="T565" s="361" t="s">
        <v>333</v>
      </c>
      <c r="U565" s="361" t="s">
        <v>63</v>
      </c>
      <c r="V565" s="344" t="s">
        <v>3583</v>
      </c>
      <c r="W565" s="433" t="s">
        <v>63</v>
      </c>
      <c r="X565" s="433" t="s">
        <v>63</v>
      </c>
      <c r="Y565" s="361">
        <v>2021</v>
      </c>
      <c r="Z565" s="361" t="s">
        <v>3459</v>
      </c>
      <c r="AA565" s="344" t="s">
        <v>3584</v>
      </c>
      <c r="AB565" s="361" t="str">
        <f t="shared" si="53"/>
        <v/>
      </c>
      <c r="AC565" s="433" t="s">
        <v>63</v>
      </c>
      <c r="AD565" s="433" t="s">
        <v>63</v>
      </c>
      <c r="AE565" s="433" t="s">
        <v>63</v>
      </c>
      <c r="AF565" s="433" t="s">
        <v>63</v>
      </c>
      <c r="AG565" s="361" t="s">
        <v>62</v>
      </c>
      <c r="AH565" s="361" t="s">
        <v>62</v>
      </c>
      <c r="AI565" s="361" t="s">
        <v>49</v>
      </c>
      <c r="AJ565" s="361" t="s">
        <v>49</v>
      </c>
      <c r="AK565" s="361" t="s">
        <v>63</v>
      </c>
      <c r="AL565" s="361" t="s">
        <v>63</v>
      </c>
      <c r="AM565" s="361" t="s">
        <v>63</v>
      </c>
      <c r="AN565" s="361" t="s">
        <v>63</v>
      </c>
      <c r="AO565" s="361" t="s">
        <v>63</v>
      </c>
      <c r="AP565" s="361" t="s">
        <v>63</v>
      </c>
      <c r="AQ565" s="361" t="s">
        <v>63</v>
      </c>
      <c r="AR565" s="361" t="s">
        <v>63</v>
      </c>
      <c r="AS565" s="361" t="s">
        <v>63</v>
      </c>
      <c r="AT565" s="361" t="s">
        <v>63</v>
      </c>
      <c r="AU565" s="361" t="s">
        <v>63</v>
      </c>
      <c r="AV565" s="361" t="s">
        <v>63</v>
      </c>
      <c r="AW565" s="361" t="s">
        <v>63</v>
      </c>
      <c r="AX565" s="361" t="str">
        <f t="shared" si="54"/>
        <v xml:space="preserve">SEX, AGE, RESIDENCE, WEALTH, </v>
      </c>
      <c r="AZ565" s="344" t="e">
        <f>INDEX('Standard Outcome Indicators'!$C$2:$C$900,MATCH(AY565,'Standard Outcome Indicators'!$B$2:$B$708,0))</f>
        <v>#N/A</v>
      </c>
      <c r="BA565" s="344" t="e">
        <f>INDEX('Standard Outcome Indicators'!$F$2:$F$900,MATCH(AY565,'Standard Outcome Indicators'!$B$2:$B$708,0))</f>
        <v>#N/A</v>
      </c>
      <c r="BB565" s="344" t="e">
        <f>INDEX('Standard Outcome Indicators'!$H$2:$H$900,MATCH(AY565,'Standard Outcome Indicators'!$B$2:$B$708,0))</f>
        <v>#N/A</v>
      </c>
      <c r="BC565" s="344" t="e">
        <f>INDEX('Standard Outcome Indicators'!$Q$2:$Q$900,MATCH(AY565,'Standard Outcome Indicators'!$B$2:$B$708,0))</f>
        <v>#N/A</v>
      </c>
      <c r="BD565" s="344" t="e">
        <f>INDEX('Standard Outcome Indicators'!$R$2:$R$900,MATCH(AY565,'Standard Outcome Indicators'!$B$2:$B$708,0))</f>
        <v>#N/A</v>
      </c>
      <c r="BE565" s="344" t="e">
        <f>INDEX('Standard Outcome Indicators'!$S$2:$S$900,MATCH(AY565,'Standard Outcome Indicators'!$B$2:$B$708,0))</f>
        <v>#N/A</v>
      </c>
      <c r="BF565" s="344" t="e">
        <f>INDEX('Standard Outcome Indicators'!$T$2:$T$900,MATCH(AY565,'Standard Outcome Indicators'!$B$2:$B$708,0))</f>
        <v>#N/A</v>
      </c>
      <c r="BG565" s="344" t="e">
        <f>INDEX('Standard Outcome Indicators'!$U$2:$U$900,MATCH(AY565,'Standard Outcome Indicators'!$B$2:$B$708,0))</f>
        <v>#N/A</v>
      </c>
    </row>
    <row r="566" spans="1:59" ht="45.75">
      <c r="A566" s="398" t="s">
        <v>3532</v>
      </c>
      <c r="B566" s="399" t="s">
        <v>3533</v>
      </c>
      <c r="C566" s="344" t="s">
        <v>3585</v>
      </c>
      <c r="D566" s="438" t="s">
        <v>3586</v>
      </c>
      <c r="E566" s="345" t="s">
        <v>3586</v>
      </c>
      <c r="F566" s="432" t="s">
        <v>1767</v>
      </c>
      <c r="G566" s="433" t="s">
        <v>59</v>
      </c>
      <c r="H566" s="435"/>
      <c r="I566" s="478" t="e">
        <v>#N/A</v>
      </c>
      <c r="J566" s="478" t="e">
        <v>#N/A</v>
      </c>
      <c r="K566" s="478" t="e">
        <v>#N/A</v>
      </c>
      <c r="L566" s="478" t="e">
        <v>#N/A</v>
      </c>
      <c r="M566" s="478" t="e">
        <v>#N/A</v>
      </c>
      <c r="N566" s="478"/>
      <c r="O566" s="345"/>
      <c r="P566" s="345" t="str">
        <f t="shared" si="52"/>
        <v>Number of child victims of violence (0-17 years) registered by child/social welfare, healthcare or education authorities during the year</v>
      </c>
      <c r="Q566" s="345" t="s">
        <v>3578</v>
      </c>
      <c r="R566" s="345"/>
      <c r="S566" s="433">
        <f t="shared" si="50"/>
        <v>2</v>
      </c>
      <c r="T566" s="361" t="s">
        <v>333</v>
      </c>
      <c r="U566" s="361" t="s">
        <v>63</v>
      </c>
      <c r="V566" s="344" t="s">
        <v>3587</v>
      </c>
      <c r="W566" s="433" t="s">
        <v>63</v>
      </c>
      <c r="X566" s="433" t="s">
        <v>63</v>
      </c>
      <c r="Y566" s="361">
        <v>2021</v>
      </c>
      <c r="Z566" s="361" t="s">
        <v>2112</v>
      </c>
      <c r="AA566" s="344" t="s">
        <v>3588</v>
      </c>
      <c r="AB566" s="361" t="str">
        <f t="shared" si="53"/>
        <v/>
      </c>
      <c r="AC566" s="433" t="s">
        <v>63</v>
      </c>
      <c r="AD566" s="433" t="s">
        <v>63</v>
      </c>
      <c r="AE566" s="433" t="s">
        <v>63</v>
      </c>
      <c r="AF566" s="433" t="s">
        <v>63</v>
      </c>
      <c r="AG566" s="361" t="s">
        <v>62</v>
      </c>
      <c r="AH566" s="361" t="s">
        <v>62</v>
      </c>
      <c r="AI566" s="361" t="s">
        <v>49</v>
      </c>
      <c r="AJ566" s="361" t="s">
        <v>49</v>
      </c>
      <c r="AK566" s="361" t="s">
        <v>63</v>
      </c>
      <c r="AL566" s="361" t="s">
        <v>63</v>
      </c>
      <c r="AM566" s="361" t="s">
        <v>63</v>
      </c>
      <c r="AN566" s="361" t="s">
        <v>63</v>
      </c>
      <c r="AO566" s="361" t="s">
        <v>63</v>
      </c>
      <c r="AP566" s="361" t="s">
        <v>63</v>
      </c>
      <c r="AQ566" s="361" t="s">
        <v>63</v>
      </c>
      <c r="AR566" s="361" t="s">
        <v>63</v>
      </c>
      <c r="AS566" s="361" t="s">
        <v>63</v>
      </c>
      <c r="AT566" s="361" t="s">
        <v>63</v>
      </c>
      <c r="AU566" s="361" t="s">
        <v>63</v>
      </c>
      <c r="AV566" s="361" t="s">
        <v>63</v>
      </c>
      <c r="AW566" s="361" t="s">
        <v>63</v>
      </c>
      <c r="AX566" s="361" t="str">
        <f t="shared" si="54"/>
        <v xml:space="preserve">SEX, AGE, RESIDENCE, WEALTH, </v>
      </c>
      <c r="AZ566" s="344" t="e">
        <f>INDEX('Standard Outcome Indicators'!$C$2:$C$900,MATCH(AY566,'Standard Outcome Indicators'!$B$2:$B$708,0))</f>
        <v>#N/A</v>
      </c>
      <c r="BA566" s="344" t="e">
        <f>INDEX('Standard Outcome Indicators'!$F$2:$F$900,MATCH(AY566,'Standard Outcome Indicators'!$B$2:$B$708,0))</f>
        <v>#N/A</v>
      </c>
      <c r="BB566" s="344" t="e">
        <f>INDEX('Standard Outcome Indicators'!$H$2:$H$900,MATCH(AY566,'Standard Outcome Indicators'!$B$2:$B$708,0))</f>
        <v>#N/A</v>
      </c>
      <c r="BC566" s="344" t="e">
        <f>INDEX('Standard Outcome Indicators'!$Q$2:$Q$900,MATCH(AY566,'Standard Outcome Indicators'!$B$2:$B$708,0))</f>
        <v>#N/A</v>
      </c>
      <c r="BD566" s="344" t="e">
        <f>INDEX('Standard Outcome Indicators'!$R$2:$R$900,MATCH(AY566,'Standard Outcome Indicators'!$B$2:$B$708,0))</f>
        <v>#N/A</v>
      </c>
      <c r="BE566" s="344" t="e">
        <f>INDEX('Standard Outcome Indicators'!$S$2:$S$900,MATCH(AY566,'Standard Outcome Indicators'!$B$2:$B$708,0))</f>
        <v>#N/A</v>
      </c>
      <c r="BF566" s="344" t="e">
        <f>INDEX('Standard Outcome Indicators'!$T$2:$T$900,MATCH(AY566,'Standard Outcome Indicators'!$B$2:$B$708,0))</f>
        <v>#N/A</v>
      </c>
      <c r="BG566" s="344" t="e">
        <f>INDEX('Standard Outcome Indicators'!$U$2:$U$900,MATCH(AY566,'Standard Outcome Indicators'!$B$2:$B$708,0))</f>
        <v>#N/A</v>
      </c>
    </row>
    <row r="567" spans="1:59" ht="60.75">
      <c r="A567" s="398" t="s">
        <v>3532</v>
      </c>
      <c r="B567" s="399" t="s">
        <v>3533</v>
      </c>
      <c r="C567" s="344" t="s">
        <v>1020</v>
      </c>
      <c r="D567" s="438" t="s">
        <v>3589</v>
      </c>
      <c r="E567" s="345" t="s">
        <v>1021</v>
      </c>
      <c r="F567" s="433" t="s">
        <v>59</v>
      </c>
      <c r="G567" s="433"/>
      <c r="H567" s="433"/>
      <c r="I567" s="433" t="s">
        <v>49</v>
      </c>
      <c r="J567" s="433" t="s">
        <v>49</v>
      </c>
      <c r="K567" s="433" t="s">
        <v>49</v>
      </c>
      <c r="L567" s="433" t="s">
        <v>49</v>
      </c>
      <c r="M567" s="433" t="s">
        <v>49</v>
      </c>
      <c r="N567" s="433" t="s">
        <v>49</v>
      </c>
      <c r="O567" s="345"/>
      <c r="P567" s="345" t="str">
        <f t="shared" si="52"/>
        <v>Percentage of population that feel safe walking alone around the area they live - SDG 16.1.4</v>
      </c>
      <c r="R567" s="345"/>
      <c r="S567" s="433">
        <f t="shared" si="50"/>
        <v>1</v>
      </c>
      <c r="T567" s="361" t="s">
        <v>16</v>
      </c>
      <c r="U567" s="361" t="s">
        <v>117</v>
      </c>
      <c r="V567" s="344" t="s">
        <v>3590</v>
      </c>
      <c r="W567" s="433" t="s">
        <v>215</v>
      </c>
      <c r="X567" s="433" t="s">
        <v>495</v>
      </c>
      <c r="Y567" s="361">
        <v>2021</v>
      </c>
      <c r="Z567" s="361" t="s">
        <v>2334</v>
      </c>
      <c r="AA567" s="344" t="s">
        <v>3591</v>
      </c>
      <c r="AB567" s="361" t="str">
        <f t="shared" si="53"/>
        <v>16.1.4</v>
      </c>
      <c r="AD567" s="433" t="s">
        <v>53</v>
      </c>
      <c r="AE567" s="433" t="s">
        <v>1023</v>
      </c>
      <c r="AF567" s="433" t="s">
        <v>53</v>
      </c>
      <c r="AG567" s="361" t="s">
        <v>62</v>
      </c>
      <c r="AH567" s="361" t="s">
        <v>49</v>
      </c>
      <c r="AI567" s="361" t="s">
        <v>49</v>
      </c>
      <c r="AJ567" s="361" t="s">
        <v>49</v>
      </c>
      <c r="AK567" s="361" t="s">
        <v>49</v>
      </c>
      <c r="AL567" s="361" t="s">
        <v>117</v>
      </c>
      <c r="AM567" s="361" t="s">
        <v>117</v>
      </c>
      <c r="AN567" s="361" t="s">
        <v>117</v>
      </c>
      <c r="AO567" s="361" t="s">
        <v>49</v>
      </c>
      <c r="AP567" s="361" t="s">
        <v>117</v>
      </c>
      <c r="AQ567" s="361" t="s">
        <v>117</v>
      </c>
      <c r="AR567" s="361" t="s">
        <v>117</v>
      </c>
      <c r="AS567" s="361" t="s">
        <v>117</v>
      </c>
      <c r="AT567" s="361" t="s">
        <v>117</v>
      </c>
      <c r="AU567" s="361" t="s">
        <v>117</v>
      </c>
      <c r="AV567" s="361" t="s">
        <v>117</v>
      </c>
      <c r="AW567" s="361" t="s">
        <v>1024</v>
      </c>
      <c r="AX567" s="361" t="str">
        <f t="shared" si="54"/>
        <v xml:space="preserve">SEX, AGE, RESIDENCE, WEALTH, DISABILITY, ETHNICITY,      MIGRATORY STATUS, CITIZENSHIP </v>
      </c>
      <c r="AZ567" s="344" t="e">
        <f>INDEX('Standard Outcome Indicators'!$C$2:$C$900,MATCH(AY567,'Standard Outcome Indicators'!$B$2:$B$708,0))</f>
        <v>#N/A</v>
      </c>
      <c r="BA567" s="344" t="e">
        <f>INDEX('Standard Outcome Indicators'!$F$2:$F$900,MATCH(AY567,'Standard Outcome Indicators'!$B$2:$B$708,0))</f>
        <v>#N/A</v>
      </c>
      <c r="BB567" s="344" t="e">
        <f>INDEX('Standard Outcome Indicators'!$H$2:$H$900,MATCH(AY567,'Standard Outcome Indicators'!$B$2:$B$708,0))</f>
        <v>#N/A</v>
      </c>
      <c r="BC567" s="344" t="e">
        <f>INDEX('Standard Outcome Indicators'!$Q$2:$Q$900,MATCH(AY567,'Standard Outcome Indicators'!$B$2:$B$708,0))</f>
        <v>#N/A</v>
      </c>
      <c r="BD567" s="344" t="e">
        <f>INDEX('Standard Outcome Indicators'!$R$2:$R$900,MATCH(AY567,'Standard Outcome Indicators'!$B$2:$B$708,0))</f>
        <v>#N/A</v>
      </c>
      <c r="BE567" s="344" t="e">
        <f>INDEX('Standard Outcome Indicators'!$S$2:$S$900,MATCH(AY567,'Standard Outcome Indicators'!$B$2:$B$708,0))</f>
        <v>#N/A</v>
      </c>
      <c r="BF567" s="344" t="e">
        <f>INDEX('Standard Outcome Indicators'!$T$2:$T$900,MATCH(AY567,'Standard Outcome Indicators'!$B$2:$B$708,0))</f>
        <v>#N/A</v>
      </c>
      <c r="BG567" s="344" t="e">
        <f>INDEX('Standard Outcome Indicators'!$U$2:$U$900,MATCH(AY567,'Standard Outcome Indicators'!$B$2:$B$708,0))</f>
        <v>#N/A</v>
      </c>
    </row>
    <row r="568" spans="1:59" ht="45.75">
      <c r="A568" s="398" t="s">
        <v>3532</v>
      </c>
      <c r="B568" s="399" t="s">
        <v>3533</v>
      </c>
      <c r="C568" s="344" t="s">
        <v>3592</v>
      </c>
      <c r="D568" s="438" t="s">
        <v>3593</v>
      </c>
      <c r="E568" s="345" t="s">
        <v>3593</v>
      </c>
      <c r="F568" s="433" t="s">
        <v>1767</v>
      </c>
      <c r="G568" s="433"/>
      <c r="H568" s="433"/>
      <c r="I568" s="478" t="e">
        <v>#N/A</v>
      </c>
      <c r="J568" s="478" t="e">
        <v>#N/A</v>
      </c>
      <c r="K568" s="478" t="e">
        <v>#N/A</v>
      </c>
      <c r="L568" s="478" t="e">
        <v>#N/A</v>
      </c>
      <c r="M568" s="478" t="e">
        <v>#N/A</v>
      </c>
      <c r="N568" s="478"/>
      <c r="O568" s="345"/>
      <c r="P568" s="345" t="str">
        <f t="shared" si="52"/>
        <v>Number of children with disability victims of violence (0-17 years) registered by child/social welfare, healthcare or education authorities during the year</v>
      </c>
      <c r="Q568" s="345" t="s">
        <v>3594</v>
      </c>
      <c r="R568" s="438" t="s">
        <v>3576</v>
      </c>
      <c r="S568" s="433">
        <f t="shared" si="50"/>
        <v>3</v>
      </c>
      <c r="T568" s="361" t="s">
        <v>333</v>
      </c>
      <c r="U568" s="361" t="s">
        <v>63</v>
      </c>
      <c r="V568" s="344" t="s">
        <v>3595</v>
      </c>
      <c r="W568" s="433" t="s">
        <v>63</v>
      </c>
      <c r="X568" s="433" t="s">
        <v>63</v>
      </c>
      <c r="Y568" s="361">
        <v>2021</v>
      </c>
      <c r="Z568" s="361" t="s">
        <v>3097</v>
      </c>
      <c r="AA568" s="344" t="s">
        <v>3596</v>
      </c>
      <c r="AB568" s="361" t="str">
        <f t="shared" si="53"/>
        <v/>
      </c>
      <c r="AC568" s="433" t="s">
        <v>63</v>
      </c>
      <c r="AD568" s="433" t="s">
        <v>63</v>
      </c>
      <c r="AE568" s="433" t="s">
        <v>63</v>
      </c>
      <c r="AF568" s="433" t="s">
        <v>63</v>
      </c>
      <c r="AG568" s="361" t="s">
        <v>49</v>
      </c>
      <c r="AH568" s="361" t="s">
        <v>49</v>
      </c>
      <c r="AI568" s="361" t="s">
        <v>49</v>
      </c>
      <c r="AJ568" s="361" t="s">
        <v>49</v>
      </c>
      <c r="AK568" s="361" t="s">
        <v>63</v>
      </c>
      <c r="AL568" s="361" t="s">
        <v>63</v>
      </c>
      <c r="AM568" s="361" t="s">
        <v>63</v>
      </c>
      <c r="AN568" s="361" t="s">
        <v>63</v>
      </c>
      <c r="AO568" s="361" t="s">
        <v>63</v>
      </c>
      <c r="AP568" s="361" t="s">
        <v>63</v>
      </c>
      <c r="AQ568" s="361" t="s">
        <v>63</v>
      </c>
      <c r="AR568" s="361" t="s">
        <v>63</v>
      </c>
      <c r="AS568" s="361" t="s">
        <v>63</v>
      </c>
      <c r="AT568" s="361" t="s">
        <v>63</v>
      </c>
      <c r="AU568" s="361" t="s">
        <v>63</v>
      </c>
      <c r="AV568" s="361" t="s">
        <v>63</v>
      </c>
      <c r="AW568" s="361" t="s">
        <v>63</v>
      </c>
      <c r="AX568" s="361" t="str">
        <f t="shared" si="54"/>
        <v xml:space="preserve">SEX, AGE, RESIDENCE, WEALTH, </v>
      </c>
      <c r="AZ568" s="344" t="e">
        <f>INDEX('Standard Outcome Indicators'!$C$2:$C$900,MATCH(AY568,'Standard Outcome Indicators'!$B$2:$B$708,0))</f>
        <v>#N/A</v>
      </c>
      <c r="BA568" s="344" t="e">
        <f>INDEX('Standard Outcome Indicators'!$F$2:$F$900,MATCH(AY568,'Standard Outcome Indicators'!$B$2:$B$708,0))</f>
        <v>#N/A</v>
      </c>
      <c r="BB568" s="344" t="e">
        <f>INDEX('Standard Outcome Indicators'!$H$2:$H$900,MATCH(AY568,'Standard Outcome Indicators'!$B$2:$B$708,0))</f>
        <v>#N/A</v>
      </c>
      <c r="BC568" s="344" t="e">
        <f>INDEX('Standard Outcome Indicators'!$Q$2:$Q$900,MATCH(AY568,'Standard Outcome Indicators'!$B$2:$B$708,0))</f>
        <v>#N/A</v>
      </c>
      <c r="BD568" s="344" t="e">
        <f>INDEX('Standard Outcome Indicators'!$R$2:$R$900,MATCH(AY568,'Standard Outcome Indicators'!$B$2:$B$708,0))</f>
        <v>#N/A</v>
      </c>
      <c r="BE568" s="344" t="e">
        <f>INDEX('Standard Outcome Indicators'!$S$2:$S$900,MATCH(AY568,'Standard Outcome Indicators'!$B$2:$B$708,0))</f>
        <v>#N/A</v>
      </c>
      <c r="BF568" s="344" t="e">
        <f>INDEX('Standard Outcome Indicators'!$T$2:$T$900,MATCH(AY568,'Standard Outcome Indicators'!$B$2:$B$708,0))</f>
        <v>#N/A</v>
      </c>
      <c r="BG568" s="344" t="e">
        <f>INDEX('Standard Outcome Indicators'!$U$2:$U$900,MATCH(AY568,'Standard Outcome Indicators'!$B$2:$B$708,0))</f>
        <v>#N/A</v>
      </c>
    </row>
    <row r="569" spans="1:59" ht="45.75">
      <c r="A569" s="398" t="s">
        <v>3532</v>
      </c>
      <c r="B569" s="399" t="s">
        <v>3533</v>
      </c>
      <c r="C569" s="344" t="s">
        <v>3597</v>
      </c>
      <c r="D569" s="438" t="s">
        <v>3598</v>
      </c>
      <c r="E569" s="345" t="s">
        <v>3598</v>
      </c>
      <c r="F569" s="433" t="s">
        <v>1767</v>
      </c>
      <c r="G569" s="433"/>
      <c r="H569" s="433"/>
      <c r="I569" s="478" t="e">
        <v>#N/A</v>
      </c>
      <c r="J569" s="478" t="e">
        <v>#N/A</v>
      </c>
      <c r="K569" s="478" t="e">
        <v>#N/A</v>
      </c>
      <c r="L569" s="478" t="e">
        <v>#N/A</v>
      </c>
      <c r="M569" s="478" t="e">
        <v>#N/A</v>
      </c>
      <c r="N569" s="478"/>
      <c r="O569" s="345"/>
      <c r="P569" s="345" t="str">
        <f t="shared" si="52"/>
        <v>Number of children with disability victims of violence (0-17 years) registered by child/social welfare, healthcare or education authorities during the year</v>
      </c>
      <c r="Q569" s="345" t="s">
        <v>3594</v>
      </c>
      <c r="R569" s="438" t="s">
        <v>3582</v>
      </c>
      <c r="S569" s="433">
        <f t="shared" si="50"/>
        <v>3</v>
      </c>
      <c r="T569" s="361" t="s">
        <v>333</v>
      </c>
      <c r="U569" s="361" t="s">
        <v>63</v>
      </c>
      <c r="V569" s="344" t="s">
        <v>3599</v>
      </c>
      <c r="W569" s="433" t="s">
        <v>63</v>
      </c>
      <c r="X569" s="433" t="s">
        <v>63</v>
      </c>
      <c r="Y569" s="361">
        <v>2021</v>
      </c>
      <c r="Z569" s="361" t="s">
        <v>1985</v>
      </c>
      <c r="AA569" s="344" t="s">
        <v>3600</v>
      </c>
      <c r="AB569" s="361" t="str">
        <f t="shared" si="53"/>
        <v/>
      </c>
      <c r="AC569" s="433" t="s">
        <v>63</v>
      </c>
      <c r="AD569" s="433" t="s">
        <v>63</v>
      </c>
      <c r="AE569" s="433" t="s">
        <v>63</v>
      </c>
      <c r="AF569" s="433" t="s">
        <v>63</v>
      </c>
      <c r="AG569" s="361" t="s">
        <v>49</v>
      </c>
      <c r="AH569" s="361" t="s">
        <v>49</v>
      </c>
      <c r="AI569" s="361" t="s">
        <v>49</v>
      </c>
      <c r="AJ569" s="361" t="s">
        <v>49</v>
      </c>
      <c r="AK569" s="361" t="s">
        <v>63</v>
      </c>
      <c r="AL569" s="361" t="s">
        <v>63</v>
      </c>
      <c r="AM569" s="361" t="s">
        <v>63</v>
      </c>
      <c r="AN569" s="361" t="s">
        <v>63</v>
      </c>
      <c r="AO569" s="361" t="s">
        <v>63</v>
      </c>
      <c r="AP569" s="361" t="s">
        <v>63</v>
      </c>
      <c r="AQ569" s="361" t="s">
        <v>63</v>
      </c>
      <c r="AR569" s="361" t="s">
        <v>63</v>
      </c>
      <c r="AS569" s="361" t="s">
        <v>63</v>
      </c>
      <c r="AT569" s="361" t="s">
        <v>63</v>
      </c>
      <c r="AU569" s="361" t="s">
        <v>63</v>
      </c>
      <c r="AV569" s="361" t="s">
        <v>63</v>
      </c>
      <c r="AW569" s="361" t="s">
        <v>63</v>
      </c>
      <c r="AX569" s="361" t="str">
        <f t="shared" si="54"/>
        <v xml:space="preserve">SEX, AGE, RESIDENCE, WEALTH, </v>
      </c>
      <c r="AZ569" s="344" t="e">
        <f>INDEX('Standard Outcome Indicators'!$C$2:$C$900,MATCH(AY569,'Standard Outcome Indicators'!$B$2:$B$708,0))</f>
        <v>#N/A</v>
      </c>
      <c r="BA569" s="344" t="e">
        <f>INDEX('Standard Outcome Indicators'!$F$2:$F$900,MATCH(AY569,'Standard Outcome Indicators'!$B$2:$B$708,0))</f>
        <v>#N/A</v>
      </c>
      <c r="BB569" s="344" t="e">
        <f>INDEX('Standard Outcome Indicators'!$H$2:$H$900,MATCH(AY569,'Standard Outcome Indicators'!$B$2:$B$708,0))</f>
        <v>#N/A</v>
      </c>
      <c r="BC569" s="344" t="e">
        <f>INDEX('Standard Outcome Indicators'!$Q$2:$Q$900,MATCH(AY569,'Standard Outcome Indicators'!$B$2:$B$708,0))</f>
        <v>#N/A</v>
      </c>
      <c r="BD569" s="344" t="e">
        <f>INDEX('Standard Outcome Indicators'!$R$2:$R$900,MATCH(AY569,'Standard Outcome Indicators'!$B$2:$B$708,0))</f>
        <v>#N/A</v>
      </c>
      <c r="BE569" s="344" t="e">
        <f>INDEX('Standard Outcome Indicators'!$S$2:$S$900,MATCH(AY569,'Standard Outcome Indicators'!$B$2:$B$708,0))</f>
        <v>#N/A</v>
      </c>
      <c r="BF569" s="344" t="e">
        <f>INDEX('Standard Outcome Indicators'!$T$2:$T$900,MATCH(AY569,'Standard Outcome Indicators'!$B$2:$B$708,0))</f>
        <v>#N/A</v>
      </c>
      <c r="BG569" s="344" t="e">
        <f>INDEX('Standard Outcome Indicators'!$U$2:$U$900,MATCH(AY569,'Standard Outcome Indicators'!$B$2:$B$708,0))</f>
        <v>#N/A</v>
      </c>
    </row>
    <row r="570" spans="1:59" ht="45.75">
      <c r="A570" s="398" t="s">
        <v>3532</v>
      </c>
      <c r="B570" s="399" t="s">
        <v>3533</v>
      </c>
      <c r="C570" s="344" t="s">
        <v>3601</v>
      </c>
      <c r="D570" s="438" t="s">
        <v>3602</v>
      </c>
      <c r="E570" s="345" t="s">
        <v>3602</v>
      </c>
      <c r="F570" s="433" t="s">
        <v>1767</v>
      </c>
      <c r="G570" s="433"/>
      <c r="H570" s="433"/>
      <c r="I570" s="478" t="e">
        <v>#N/A</v>
      </c>
      <c r="J570" s="478" t="e">
        <v>#N/A</v>
      </c>
      <c r="K570" s="478" t="e">
        <v>#N/A</v>
      </c>
      <c r="L570" s="478" t="e">
        <v>#N/A</v>
      </c>
      <c r="M570" s="478" t="e">
        <v>#N/A</v>
      </c>
      <c r="N570" s="478"/>
      <c r="O570" s="345"/>
      <c r="P570" s="345" t="str">
        <f t="shared" si="52"/>
        <v>Number of children with disability victims of violence (0-17 years) registered by child/social welfare, healthcare or education authorities during the year</v>
      </c>
      <c r="Q570" s="345" t="s">
        <v>3594</v>
      </c>
      <c r="R570" s="438" t="s">
        <v>3586</v>
      </c>
      <c r="S570" s="433">
        <f t="shared" si="50"/>
        <v>3</v>
      </c>
      <c r="T570" s="361" t="s">
        <v>333</v>
      </c>
      <c r="U570" s="361" t="s">
        <v>63</v>
      </c>
      <c r="V570" s="344" t="s">
        <v>3603</v>
      </c>
      <c r="W570" s="433" t="s">
        <v>63</v>
      </c>
      <c r="X570" s="433" t="s">
        <v>63</v>
      </c>
      <c r="Y570" s="361">
        <v>2021</v>
      </c>
      <c r="Z570" s="361" t="s">
        <v>1985</v>
      </c>
      <c r="AA570" s="344" t="s">
        <v>3600</v>
      </c>
      <c r="AB570" s="361" t="str">
        <f t="shared" si="53"/>
        <v/>
      </c>
      <c r="AC570" s="433" t="s">
        <v>63</v>
      </c>
      <c r="AD570" s="433" t="s">
        <v>63</v>
      </c>
      <c r="AE570" s="433" t="s">
        <v>63</v>
      </c>
      <c r="AF570" s="433" t="s">
        <v>63</v>
      </c>
      <c r="AG570" s="361" t="s">
        <v>49</v>
      </c>
      <c r="AH570" s="361" t="s">
        <v>49</v>
      </c>
      <c r="AI570" s="361" t="s">
        <v>49</v>
      </c>
      <c r="AJ570" s="361" t="s">
        <v>49</v>
      </c>
      <c r="AK570" s="361" t="s">
        <v>63</v>
      </c>
      <c r="AL570" s="361" t="s">
        <v>63</v>
      </c>
      <c r="AM570" s="361" t="s">
        <v>63</v>
      </c>
      <c r="AN570" s="361" t="s">
        <v>63</v>
      </c>
      <c r="AO570" s="361" t="s">
        <v>63</v>
      </c>
      <c r="AP570" s="361" t="s">
        <v>63</v>
      </c>
      <c r="AQ570" s="361" t="s">
        <v>63</v>
      </c>
      <c r="AR570" s="361" t="s">
        <v>63</v>
      </c>
      <c r="AS570" s="361" t="s">
        <v>63</v>
      </c>
      <c r="AT570" s="361" t="s">
        <v>63</v>
      </c>
      <c r="AU570" s="361" t="s">
        <v>63</v>
      </c>
      <c r="AV570" s="361" t="s">
        <v>63</v>
      </c>
      <c r="AW570" s="361" t="s">
        <v>63</v>
      </c>
      <c r="AX570" s="361" t="str">
        <f t="shared" si="54"/>
        <v xml:space="preserve">SEX, AGE, RESIDENCE, WEALTH, </v>
      </c>
      <c r="AZ570" s="344" t="e">
        <f>INDEX('Standard Outcome Indicators'!$C$2:$C$900,MATCH(AY570,'Standard Outcome Indicators'!$B$2:$B$708,0))</f>
        <v>#N/A</v>
      </c>
      <c r="BA570" s="344" t="e">
        <f>INDEX('Standard Outcome Indicators'!$F$2:$F$900,MATCH(AY570,'Standard Outcome Indicators'!$B$2:$B$708,0))</f>
        <v>#N/A</v>
      </c>
      <c r="BB570" s="344" t="e">
        <f>INDEX('Standard Outcome Indicators'!$H$2:$H$900,MATCH(AY570,'Standard Outcome Indicators'!$B$2:$B$708,0))</f>
        <v>#N/A</v>
      </c>
      <c r="BC570" s="344" t="e">
        <f>INDEX('Standard Outcome Indicators'!$Q$2:$Q$900,MATCH(AY570,'Standard Outcome Indicators'!$B$2:$B$708,0))</f>
        <v>#N/A</v>
      </c>
      <c r="BD570" s="344" t="e">
        <f>INDEX('Standard Outcome Indicators'!$R$2:$R$900,MATCH(AY570,'Standard Outcome Indicators'!$B$2:$B$708,0))</f>
        <v>#N/A</v>
      </c>
      <c r="BE570" s="344" t="e">
        <f>INDEX('Standard Outcome Indicators'!$S$2:$S$900,MATCH(AY570,'Standard Outcome Indicators'!$B$2:$B$708,0))</f>
        <v>#N/A</v>
      </c>
      <c r="BF570" s="344" t="e">
        <f>INDEX('Standard Outcome Indicators'!$T$2:$T$900,MATCH(AY570,'Standard Outcome Indicators'!$B$2:$B$708,0))</f>
        <v>#N/A</v>
      </c>
      <c r="BG570" s="344" t="e">
        <f>INDEX('Standard Outcome Indicators'!$U$2:$U$900,MATCH(AY570,'Standard Outcome Indicators'!$B$2:$B$708,0))</f>
        <v>#N/A</v>
      </c>
    </row>
    <row r="571" spans="1:59" ht="45.75">
      <c r="A571" s="398" t="s">
        <v>3532</v>
      </c>
      <c r="B571" s="399" t="s">
        <v>3533</v>
      </c>
      <c r="C571" s="344" t="s">
        <v>3604</v>
      </c>
      <c r="D571" s="438" t="s">
        <v>3605</v>
      </c>
      <c r="E571" s="345" t="s">
        <v>3605</v>
      </c>
      <c r="F571" s="433"/>
      <c r="G571" s="433"/>
      <c r="H571" s="433"/>
      <c r="I571" s="478" t="e">
        <v>#N/A</v>
      </c>
      <c r="J571" s="478" t="e">
        <v>#N/A</v>
      </c>
      <c r="K571" s="478" t="e">
        <v>#N/A</v>
      </c>
      <c r="L571" s="478" t="e">
        <v>#N/A</v>
      </c>
      <c r="M571" s="478" t="e">
        <v>#N/A</v>
      </c>
      <c r="N571" s="478"/>
      <c r="O571" s="345"/>
      <c r="P571" s="345" t="str">
        <f t="shared" ref="P571:P578" si="55">IF(F571="Yes", IF(Q571="", D571, Q571), "")</f>
        <v/>
      </c>
      <c r="R571" s="345"/>
      <c r="S571" s="433" t="str">
        <f t="shared" si="50"/>
        <v/>
      </c>
      <c r="T571" s="361" t="s">
        <v>16</v>
      </c>
      <c r="U571" s="361" t="s">
        <v>63</v>
      </c>
      <c r="V571" s="344" t="s">
        <v>3606</v>
      </c>
      <c r="W571" s="433" t="s">
        <v>63</v>
      </c>
      <c r="X571" s="433" t="s">
        <v>63</v>
      </c>
      <c r="Y571" s="361">
        <v>2020</v>
      </c>
      <c r="Z571" s="361" t="s">
        <v>3459</v>
      </c>
      <c r="AA571" s="345" t="s">
        <v>3607</v>
      </c>
      <c r="AB571" s="361" t="str">
        <f t="shared" si="53"/>
        <v>16.1.3</v>
      </c>
      <c r="AC571" s="433" t="s">
        <v>63</v>
      </c>
      <c r="AD571" s="433" t="s">
        <v>63</v>
      </c>
      <c r="AE571" s="433" t="s">
        <v>63</v>
      </c>
      <c r="AF571" s="433" t="s">
        <v>63</v>
      </c>
      <c r="AG571" s="361" t="s">
        <v>62</v>
      </c>
      <c r="AH571" s="361" t="s">
        <v>49</v>
      </c>
      <c r="AI571" s="361" t="s">
        <v>49</v>
      </c>
      <c r="AJ571" s="361" t="s">
        <v>49</v>
      </c>
      <c r="AK571" s="361" t="s">
        <v>63</v>
      </c>
      <c r="AL571" s="361" t="s">
        <v>63</v>
      </c>
      <c r="AM571" s="361" t="s">
        <v>63</v>
      </c>
      <c r="AN571" s="361" t="s">
        <v>63</v>
      </c>
      <c r="AO571" s="361" t="s">
        <v>63</v>
      </c>
      <c r="AP571" s="361" t="s">
        <v>63</v>
      </c>
      <c r="AQ571" s="361" t="s">
        <v>63</v>
      </c>
      <c r="AR571" s="361" t="s">
        <v>63</v>
      </c>
      <c r="AS571" s="361" t="s">
        <v>63</v>
      </c>
      <c r="AT571" s="361" t="s">
        <v>63</v>
      </c>
      <c r="AU571" s="361" t="s">
        <v>63</v>
      </c>
      <c r="AV571" s="361" t="s">
        <v>63</v>
      </c>
      <c r="AW571" s="361" t="s">
        <v>63</v>
      </c>
      <c r="AX571" s="361" t="str">
        <f t="shared" si="54"/>
        <v xml:space="preserve">SEX, AGE, RESIDENCE, WEALTH, </v>
      </c>
      <c r="AZ571" s="344" t="e">
        <f>INDEX('Standard Outcome Indicators'!$C$2:$C$900,MATCH(AY571,'Standard Outcome Indicators'!$B$2:$B$708,0))</f>
        <v>#N/A</v>
      </c>
      <c r="BA571" s="344" t="e">
        <f>INDEX('Standard Outcome Indicators'!$F$2:$F$900,MATCH(AY571,'Standard Outcome Indicators'!$B$2:$B$708,0))</f>
        <v>#N/A</v>
      </c>
      <c r="BB571" s="344" t="e">
        <f>INDEX('Standard Outcome Indicators'!$H$2:$H$900,MATCH(AY571,'Standard Outcome Indicators'!$B$2:$B$708,0))</f>
        <v>#N/A</v>
      </c>
      <c r="BC571" s="344" t="e">
        <f>INDEX('Standard Outcome Indicators'!$Q$2:$Q$900,MATCH(AY571,'Standard Outcome Indicators'!$B$2:$B$708,0))</f>
        <v>#N/A</v>
      </c>
      <c r="BD571" s="344" t="e">
        <f>INDEX('Standard Outcome Indicators'!$R$2:$R$900,MATCH(AY571,'Standard Outcome Indicators'!$B$2:$B$708,0))</f>
        <v>#N/A</v>
      </c>
      <c r="BE571" s="344" t="e">
        <f>INDEX('Standard Outcome Indicators'!$S$2:$S$900,MATCH(AY571,'Standard Outcome Indicators'!$B$2:$B$708,0))</f>
        <v>#N/A</v>
      </c>
      <c r="BF571" s="344" t="e">
        <f>INDEX('Standard Outcome Indicators'!$T$2:$T$900,MATCH(AY571,'Standard Outcome Indicators'!$B$2:$B$708,0))</f>
        <v>#N/A</v>
      </c>
      <c r="BG571" s="344" t="e">
        <f>INDEX('Standard Outcome Indicators'!$U$2:$U$900,MATCH(AY571,'Standard Outcome Indicators'!$B$2:$B$708,0))</f>
        <v>#N/A</v>
      </c>
    </row>
    <row r="572" spans="1:59" ht="45.75">
      <c r="A572" s="398" t="s">
        <v>3532</v>
      </c>
      <c r="B572" s="399" t="s">
        <v>3533</v>
      </c>
      <c r="C572" s="344" t="s">
        <v>3608</v>
      </c>
      <c r="D572" s="438" t="s">
        <v>3609</v>
      </c>
      <c r="E572" s="345" t="s">
        <v>3609</v>
      </c>
      <c r="F572" s="433"/>
      <c r="G572" s="433"/>
      <c r="H572" s="433"/>
      <c r="I572" s="478" t="e">
        <v>#N/A</v>
      </c>
      <c r="J572" s="478" t="e">
        <v>#N/A</v>
      </c>
      <c r="K572" s="478" t="e">
        <v>#N/A</v>
      </c>
      <c r="L572" s="478" t="e">
        <v>#N/A</v>
      </c>
      <c r="M572" s="478" t="e">
        <v>#N/A</v>
      </c>
      <c r="N572" s="478"/>
      <c r="O572" s="345"/>
      <c r="P572" s="345" t="str">
        <f t="shared" si="55"/>
        <v/>
      </c>
      <c r="R572" s="345"/>
      <c r="S572" s="433" t="str">
        <f t="shared" si="50"/>
        <v/>
      </c>
      <c r="T572" s="361" t="s">
        <v>16</v>
      </c>
      <c r="U572" s="361" t="s">
        <v>63</v>
      </c>
      <c r="V572" s="344" t="s">
        <v>3606</v>
      </c>
      <c r="W572" s="433" t="s">
        <v>63</v>
      </c>
      <c r="X572" s="433" t="s">
        <v>63</v>
      </c>
      <c r="Y572" s="361">
        <v>2021</v>
      </c>
      <c r="Z572" s="361" t="s">
        <v>2228</v>
      </c>
      <c r="AA572" s="345" t="s">
        <v>3610</v>
      </c>
      <c r="AB572" s="361" t="str">
        <f t="shared" si="53"/>
        <v>16.1.3</v>
      </c>
      <c r="AC572" s="433" t="s">
        <v>63</v>
      </c>
      <c r="AD572" s="433" t="s">
        <v>63</v>
      </c>
      <c r="AE572" s="433" t="s">
        <v>63</v>
      </c>
      <c r="AF572" s="433" t="s">
        <v>63</v>
      </c>
      <c r="AG572" s="361" t="s">
        <v>62</v>
      </c>
      <c r="AH572" s="361" t="s">
        <v>49</v>
      </c>
      <c r="AI572" s="361" t="s">
        <v>49</v>
      </c>
      <c r="AJ572" s="361" t="s">
        <v>49</v>
      </c>
      <c r="AK572" s="361" t="s">
        <v>63</v>
      </c>
      <c r="AL572" s="361" t="s">
        <v>63</v>
      </c>
      <c r="AM572" s="361" t="s">
        <v>63</v>
      </c>
      <c r="AN572" s="361" t="s">
        <v>63</v>
      </c>
      <c r="AO572" s="361" t="s">
        <v>63</v>
      </c>
      <c r="AP572" s="361" t="s">
        <v>63</v>
      </c>
      <c r="AQ572" s="361" t="s">
        <v>63</v>
      </c>
      <c r="AR572" s="361" t="s">
        <v>63</v>
      </c>
      <c r="AS572" s="361" t="s">
        <v>63</v>
      </c>
      <c r="AT572" s="361" t="s">
        <v>63</v>
      </c>
      <c r="AU572" s="361" t="s">
        <v>63</v>
      </c>
      <c r="AV572" s="361" t="s">
        <v>63</v>
      </c>
      <c r="AW572" s="361" t="s">
        <v>63</v>
      </c>
      <c r="AX572" s="361" t="str">
        <f t="shared" si="54"/>
        <v xml:space="preserve">SEX, AGE, RESIDENCE, WEALTH, </v>
      </c>
      <c r="AZ572" s="344" t="e">
        <f>INDEX('Standard Outcome Indicators'!$C$2:$C$900,MATCH(AY572,'Standard Outcome Indicators'!$B$2:$B$708,0))</f>
        <v>#N/A</v>
      </c>
      <c r="BA572" s="344" t="e">
        <f>INDEX('Standard Outcome Indicators'!$F$2:$F$900,MATCH(AY572,'Standard Outcome Indicators'!$B$2:$B$708,0))</f>
        <v>#N/A</v>
      </c>
      <c r="BB572" s="344" t="e">
        <f>INDEX('Standard Outcome Indicators'!$H$2:$H$900,MATCH(AY572,'Standard Outcome Indicators'!$B$2:$B$708,0))</f>
        <v>#N/A</v>
      </c>
      <c r="BC572" s="344" t="e">
        <f>INDEX('Standard Outcome Indicators'!$Q$2:$Q$900,MATCH(AY572,'Standard Outcome Indicators'!$B$2:$B$708,0))</f>
        <v>#N/A</v>
      </c>
      <c r="BD572" s="344" t="e">
        <f>INDEX('Standard Outcome Indicators'!$R$2:$R$900,MATCH(AY572,'Standard Outcome Indicators'!$B$2:$B$708,0))</f>
        <v>#N/A</v>
      </c>
      <c r="BE572" s="344" t="e">
        <f>INDEX('Standard Outcome Indicators'!$S$2:$S$900,MATCH(AY572,'Standard Outcome Indicators'!$B$2:$B$708,0))</f>
        <v>#N/A</v>
      </c>
      <c r="BF572" s="344" t="e">
        <f>INDEX('Standard Outcome Indicators'!$T$2:$T$900,MATCH(AY572,'Standard Outcome Indicators'!$B$2:$B$708,0))</f>
        <v>#N/A</v>
      </c>
      <c r="BG572" s="344" t="e">
        <f>INDEX('Standard Outcome Indicators'!$U$2:$U$900,MATCH(AY572,'Standard Outcome Indicators'!$B$2:$B$708,0))</f>
        <v>#N/A</v>
      </c>
    </row>
    <row r="573" spans="1:59" ht="91.5">
      <c r="A573" s="398" t="s">
        <v>3532</v>
      </c>
      <c r="B573" s="399" t="s">
        <v>3533</v>
      </c>
      <c r="C573" s="344" t="s">
        <v>3611</v>
      </c>
      <c r="D573" s="438" t="s">
        <v>3612</v>
      </c>
      <c r="E573" s="345" t="s">
        <v>3612</v>
      </c>
      <c r="F573" s="433"/>
      <c r="G573" s="433"/>
      <c r="H573" s="433"/>
      <c r="I573" s="478" t="e">
        <v>#N/A</v>
      </c>
      <c r="J573" s="478" t="e">
        <v>#N/A</v>
      </c>
      <c r="K573" s="478" t="e">
        <v>#N/A</v>
      </c>
      <c r="L573" s="478" t="e">
        <v>#N/A</v>
      </c>
      <c r="M573" s="478" t="e">
        <v>#N/A</v>
      </c>
      <c r="N573" s="478"/>
      <c r="O573" s="345"/>
      <c r="P573" s="345" t="str">
        <f t="shared" si="55"/>
        <v/>
      </c>
      <c r="R573" s="345"/>
      <c r="S573" s="433" t="str">
        <f t="shared" si="50"/>
        <v/>
      </c>
      <c r="T573" s="361" t="s">
        <v>16</v>
      </c>
      <c r="U573" s="361" t="s">
        <v>63</v>
      </c>
      <c r="V573" s="344" t="s">
        <v>3606</v>
      </c>
      <c r="W573" s="433" t="s">
        <v>63</v>
      </c>
      <c r="X573" s="433" t="s">
        <v>63</v>
      </c>
      <c r="Y573" s="361">
        <v>2021</v>
      </c>
      <c r="Z573" s="361" t="s">
        <v>1991</v>
      </c>
      <c r="AA573" s="345" t="s">
        <v>3613</v>
      </c>
      <c r="AB573" s="361" t="str">
        <f t="shared" si="53"/>
        <v>16.1.3</v>
      </c>
      <c r="AC573" s="433" t="s">
        <v>63</v>
      </c>
      <c r="AD573" s="433" t="s">
        <v>63</v>
      </c>
      <c r="AE573" s="433" t="s">
        <v>63</v>
      </c>
      <c r="AF573" s="433" t="s">
        <v>63</v>
      </c>
      <c r="AG573" s="361" t="s">
        <v>62</v>
      </c>
      <c r="AH573" s="361" t="s">
        <v>49</v>
      </c>
      <c r="AI573" s="361" t="s">
        <v>49</v>
      </c>
      <c r="AJ573" s="361" t="s">
        <v>49</v>
      </c>
      <c r="AK573" s="361" t="s">
        <v>63</v>
      </c>
      <c r="AL573" s="361" t="s">
        <v>63</v>
      </c>
      <c r="AM573" s="361" t="s">
        <v>63</v>
      </c>
      <c r="AN573" s="361" t="s">
        <v>63</v>
      </c>
      <c r="AO573" s="361" t="s">
        <v>63</v>
      </c>
      <c r="AP573" s="361" t="s">
        <v>63</v>
      </c>
      <c r="AQ573" s="361" t="s">
        <v>63</v>
      </c>
      <c r="AR573" s="361" t="s">
        <v>63</v>
      </c>
      <c r="AS573" s="361" t="s">
        <v>63</v>
      </c>
      <c r="AT573" s="361" t="s">
        <v>63</v>
      </c>
      <c r="AU573" s="361" t="s">
        <v>63</v>
      </c>
      <c r="AV573" s="361" t="s">
        <v>63</v>
      </c>
      <c r="AW573" s="361" t="s">
        <v>63</v>
      </c>
      <c r="AX573" s="361" t="str">
        <f t="shared" si="54"/>
        <v xml:space="preserve">SEX, AGE, RESIDENCE, WEALTH, </v>
      </c>
      <c r="AZ573" s="344" t="e">
        <f>INDEX('Standard Outcome Indicators'!$C$2:$C$900,MATCH(AY573,'Standard Outcome Indicators'!$B$2:$B$708,0))</f>
        <v>#N/A</v>
      </c>
      <c r="BA573" s="344" t="e">
        <f>INDEX('Standard Outcome Indicators'!$F$2:$F$900,MATCH(AY573,'Standard Outcome Indicators'!$B$2:$B$708,0))</f>
        <v>#N/A</v>
      </c>
      <c r="BB573" s="344" t="e">
        <f>INDEX('Standard Outcome Indicators'!$H$2:$H$900,MATCH(AY573,'Standard Outcome Indicators'!$B$2:$B$708,0))</f>
        <v>#N/A</v>
      </c>
      <c r="BC573" s="344" t="e">
        <f>INDEX('Standard Outcome Indicators'!$Q$2:$Q$900,MATCH(AY573,'Standard Outcome Indicators'!$B$2:$B$708,0))</f>
        <v>#N/A</v>
      </c>
      <c r="BD573" s="344" t="e">
        <f>INDEX('Standard Outcome Indicators'!$R$2:$R$900,MATCH(AY573,'Standard Outcome Indicators'!$B$2:$B$708,0))</f>
        <v>#N/A</v>
      </c>
      <c r="BE573" s="344" t="e">
        <f>INDEX('Standard Outcome Indicators'!$S$2:$S$900,MATCH(AY573,'Standard Outcome Indicators'!$B$2:$B$708,0))</f>
        <v>#N/A</v>
      </c>
      <c r="BF573" s="344" t="e">
        <f>INDEX('Standard Outcome Indicators'!$T$2:$T$900,MATCH(AY573,'Standard Outcome Indicators'!$B$2:$B$708,0))</f>
        <v>#N/A</v>
      </c>
      <c r="BG573" s="344" t="e">
        <f>INDEX('Standard Outcome Indicators'!$U$2:$U$900,MATCH(AY573,'Standard Outcome Indicators'!$B$2:$B$708,0))</f>
        <v>#N/A</v>
      </c>
    </row>
    <row r="574" spans="1:59" ht="60.75">
      <c r="A574" s="398" t="s">
        <v>3532</v>
      </c>
      <c r="B574" s="399" t="s">
        <v>3533</v>
      </c>
      <c r="C574" s="344" t="s">
        <v>3614</v>
      </c>
      <c r="D574" s="438" t="s">
        <v>3615</v>
      </c>
      <c r="E574" s="345" t="s">
        <v>3615</v>
      </c>
      <c r="F574" s="433"/>
      <c r="G574" s="433"/>
      <c r="H574" s="433"/>
      <c r="I574" s="478" t="e">
        <v>#N/A</v>
      </c>
      <c r="J574" s="478" t="e">
        <v>#N/A</v>
      </c>
      <c r="K574" s="478" t="e">
        <v>#N/A</v>
      </c>
      <c r="L574" s="478" t="e">
        <v>#N/A</v>
      </c>
      <c r="M574" s="478" t="e">
        <v>#N/A</v>
      </c>
      <c r="N574" s="478"/>
      <c r="O574" s="345"/>
      <c r="P574" s="345" t="str">
        <f t="shared" si="55"/>
        <v/>
      </c>
      <c r="R574" s="345"/>
      <c r="S574" s="433" t="str">
        <f t="shared" si="50"/>
        <v/>
      </c>
      <c r="T574" s="361" t="s">
        <v>16</v>
      </c>
      <c r="U574" s="361" t="s">
        <v>63</v>
      </c>
      <c r="V574" s="344" t="s">
        <v>3616</v>
      </c>
      <c r="W574" s="433" t="s">
        <v>63</v>
      </c>
      <c r="X574" s="433" t="s">
        <v>63</v>
      </c>
      <c r="Y574" s="361">
        <v>2021</v>
      </c>
      <c r="Z574" s="361" t="s">
        <v>1914</v>
      </c>
      <c r="AA574" s="345" t="s">
        <v>3617</v>
      </c>
      <c r="AB574" s="361" t="str">
        <f t="shared" si="53"/>
        <v>17.7.2</v>
      </c>
      <c r="AC574" s="433" t="s">
        <v>63</v>
      </c>
      <c r="AD574" s="433" t="s">
        <v>63</v>
      </c>
      <c r="AE574" s="433" t="s">
        <v>63</v>
      </c>
      <c r="AF574" s="433" t="s">
        <v>63</v>
      </c>
      <c r="AG574" s="361" t="s">
        <v>62</v>
      </c>
      <c r="AH574" s="361" t="s">
        <v>49</v>
      </c>
      <c r="AI574" s="361" t="s">
        <v>49</v>
      </c>
      <c r="AJ574" s="361" t="s">
        <v>49</v>
      </c>
      <c r="AK574" s="361" t="s">
        <v>63</v>
      </c>
      <c r="AL574" s="361" t="s">
        <v>63</v>
      </c>
      <c r="AM574" s="361" t="s">
        <v>63</v>
      </c>
      <c r="AN574" s="361" t="s">
        <v>63</v>
      </c>
      <c r="AO574" s="361" t="s">
        <v>63</v>
      </c>
      <c r="AP574" s="361" t="s">
        <v>63</v>
      </c>
      <c r="AQ574" s="361" t="s">
        <v>63</v>
      </c>
      <c r="AR574" s="361" t="s">
        <v>63</v>
      </c>
      <c r="AS574" s="361" t="s">
        <v>63</v>
      </c>
      <c r="AT574" s="361" t="s">
        <v>63</v>
      </c>
      <c r="AU574" s="361" t="s">
        <v>63</v>
      </c>
      <c r="AV574" s="361" t="s">
        <v>63</v>
      </c>
      <c r="AW574" s="361" t="s">
        <v>63</v>
      </c>
      <c r="AX574" s="361" t="str">
        <f t="shared" si="54"/>
        <v xml:space="preserve">SEX, AGE, RESIDENCE, WEALTH, </v>
      </c>
      <c r="AZ574" s="344" t="e">
        <f>INDEX('Standard Outcome Indicators'!$C$2:$C$900,MATCH(AY574,'Standard Outcome Indicators'!$B$2:$B$708,0))</f>
        <v>#N/A</v>
      </c>
      <c r="BA574" s="344" t="e">
        <f>INDEX('Standard Outcome Indicators'!$F$2:$F$900,MATCH(AY574,'Standard Outcome Indicators'!$B$2:$B$708,0))</f>
        <v>#N/A</v>
      </c>
      <c r="BB574" s="344" t="e">
        <f>INDEX('Standard Outcome Indicators'!$H$2:$H$900,MATCH(AY574,'Standard Outcome Indicators'!$B$2:$B$708,0))</f>
        <v>#N/A</v>
      </c>
      <c r="BC574" s="344" t="e">
        <f>INDEX('Standard Outcome Indicators'!$Q$2:$Q$900,MATCH(AY574,'Standard Outcome Indicators'!$B$2:$B$708,0))</f>
        <v>#N/A</v>
      </c>
      <c r="BD574" s="344" t="e">
        <f>INDEX('Standard Outcome Indicators'!$R$2:$R$900,MATCH(AY574,'Standard Outcome Indicators'!$B$2:$B$708,0))</f>
        <v>#N/A</v>
      </c>
      <c r="BE574" s="344" t="e">
        <f>INDEX('Standard Outcome Indicators'!$S$2:$S$900,MATCH(AY574,'Standard Outcome Indicators'!$B$2:$B$708,0))</f>
        <v>#N/A</v>
      </c>
      <c r="BF574" s="344" t="e">
        <f>INDEX('Standard Outcome Indicators'!$T$2:$T$900,MATCH(AY574,'Standard Outcome Indicators'!$B$2:$B$708,0))</f>
        <v>#N/A</v>
      </c>
      <c r="BG574" s="344" t="e">
        <f>INDEX('Standard Outcome Indicators'!$U$2:$U$900,MATCH(AY574,'Standard Outcome Indicators'!$B$2:$B$708,0))</f>
        <v>#N/A</v>
      </c>
    </row>
    <row r="575" spans="1:59" ht="60.75">
      <c r="A575" s="398" t="s">
        <v>3532</v>
      </c>
      <c r="B575" s="399" t="s">
        <v>3533</v>
      </c>
      <c r="C575" s="344" t="s">
        <v>3618</v>
      </c>
      <c r="D575" s="438" t="s">
        <v>3619</v>
      </c>
      <c r="E575" s="345" t="s">
        <v>3619</v>
      </c>
      <c r="F575" s="433"/>
      <c r="G575" s="433"/>
      <c r="H575" s="433"/>
      <c r="I575" s="478" t="e">
        <v>#N/A</v>
      </c>
      <c r="J575" s="478" t="e">
        <v>#N/A</v>
      </c>
      <c r="K575" s="478" t="e">
        <v>#N/A</v>
      </c>
      <c r="L575" s="478" t="e">
        <v>#N/A</v>
      </c>
      <c r="M575" s="478" t="e">
        <v>#N/A</v>
      </c>
      <c r="N575" s="478"/>
      <c r="O575" s="345"/>
      <c r="P575" s="345" t="str">
        <f t="shared" si="55"/>
        <v/>
      </c>
      <c r="R575" s="345"/>
      <c r="S575" s="433" t="str">
        <f t="shared" si="50"/>
        <v/>
      </c>
      <c r="T575" s="361" t="s">
        <v>16</v>
      </c>
      <c r="U575" s="361" t="s">
        <v>63</v>
      </c>
      <c r="V575" s="344" t="s">
        <v>3616</v>
      </c>
      <c r="W575" s="433" t="s">
        <v>63</v>
      </c>
      <c r="X575" s="433" t="s">
        <v>63</v>
      </c>
      <c r="Y575" s="361">
        <v>2020</v>
      </c>
      <c r="Z575" s="361">
        <v>20</v>
      </c>
      <c r="AA575" s="345" t="s">
        <v>3620</v>
      </c>
      <c r="AB575" s="361" t="str">
        <f t="shared" si="53"/>
        <v>17.7.2</v>
      </c>
      <c r="AC575" s="433" t="s">
        <v>63</v>
      </c>
      <c r="AD575" s="433" t="s">
        <v>63</v>
      </c>
      <c r="AE575" s="433" t="s">
        <v>63</v>
      </c>
      <c r="AF575" s="433" t="s">
        <v>63</v>
      </c>
      <c r="AG575" s="361" t="s">
        <v>62</v>
      </c>
      <c r="AH575" s="361" t="s">
        <v>49</v>
      </c>
      <c r="AI575" s="361" t="s">
        <v>49</v>
      </c>
      <c r="AJ575" s="361" t="s">
        <v>49</v>
      </c>
      <c r="AK575" s="361" t="s">
        <v>63</v>
      </c>
      <c r="AL575" s="361" t="s">
        <v>63</v>
      </c>
      <c r="AM575" s="361" t="s">
        <v>63</v>
      </c>
      <c r="AN575" s="361" t="s">
        <v>63</v>
      </c>
      <c r="AO575" s="361" t="s">
        <v>63</v>
      </c>
      <c r="AP575" s="361" t="s">
        <v>63</v>
      </c>
      <c r="AQ575" s="361" t="s">
        <v>63</v>
      </c>
      <c r="AR575" s="361" t="s">
        <v>63</v>
      </c>
      <c r="AS575" s="361" t="s">
        <v>63</v>
      </c>
      <c r="AT575" s="361" t="s">
        <v>63</v>
      </c>
      <c r="AU575" s="361" t="s">
        <v>63</v>
      </c>
      <c r="AV575" s="361" t="s">
        <v>63</v>
      </c>
      <c r="AW575" s="361" t="s">
        <v>63</v>
      </c>
      <c r="AX575" s="361" t="str">
        <f t="shared" si="54"/>
        <v xml:space="preserve">SEX, AGE, RESIDENCE, WEALTH, </v>
      </c>
      <c r="AZ575" s="344" t="e">
        <f>INDEX('Standard Outcome Indicators'!$C$2:$C$900,MATCH(AY575,'Standard Outcome Indicators'!$B$2:$B$708,0))</f>
        <v>#N/A</v>
      </c>
      <c r="BA575" s="344" t="e">
        <f>INDEX('Standard Outcome Indicators'!$F$2:$F$900,MATCH(AY575,'Standard Outcome Indicators'!$B$2:$B$708,0))</f>
        <v>#N/A</v>
      </c>
      <c r="BB575" s="344" t="e">
        <f>INDEX('Standard Outcome Indicators'!$H$2:$H$900,MATCH(AY575,'Standard Outcome Indicators'!$B$2:$B$708,0))</f>
        <v>#N/A</v>
      </c>
      <c r="BC575" s="344" t="e">
        <f>INDEX('Standard Outcome Indicators'!$Q$2:$Q$900,MATCH(AY575,'Standard Outcome Indicators'!$B$2:$B$708,0))</f>
        <v>#N/A</v>
      </c>
      <c r="BD575" s="344" t="e">
        <f>INDEX('Standard Outcome Indicators'!$R$2:$R$900,MATCH(AY575,'Standard Outcome Indicators'!$B$2:$B$708,0))</f>
        <v>#N/A</v>
      </c>
      <c r="BE575" s="344" t="e">
        <f>INDEX('Standard Outcome Indicators'!$S$2:$S$900,MATCH(AY575,'Standard Outcome Indicators'!$B$2:$B$708,0))</f>
        <v>#N/A</v>
      </c>
      <c r="BF575" s="344" t="e">
        <f>INDEX('Standard Outcome Indicators'!$T$2:$T$900,MATCH(AY575,'Standard Outcome Indicators'!$B$2:$B$708,0))</f>
        <v>#N/A</v>
      </c>
      <c r="BG575" s="344" t="e">
        <f>INDEX('Standard Outcome Indicators'!$U$2:$U$900,MATCH(AY575,'Standard Outcome Indicators'!$B$2:$B$708,0))</f>
        <v>#N/A</v>
      </c>
    </row>
    <row r="576" spans="1:59" ht="91.5">
      <c r="A576" s="398" t="s">
        <v>3532</v>
      </c>
      <c r="B576" s="399" t="s">
        <v>3533</v>
      </c>
      <c r="C576" s="344" t="s">
        <v>3621</v>
      </c>
      <c r="D576" s="438" t="s">
        <v>3622</v>
      </c>
      <c r="E576" s="345" t="s">
        <v>3622</v>
      </c>
      <c r="F576" s="433"/>
      <c r="G576" s="433"/>
      <c r="H576" s="433"/>
      <c r="I576" s="478" t="e">
        <v>#N/A</v>
      </c>
      <c r="J576" s="478" t="e">
        <v>#N/A</v>
      </c>
      <c r="K576" s="478" t="e">
        <v>#N/A</v>
      </c>
      <c r="L576" s="478" t="e">
        <v>#N/A</v>
      </c>
      <c r="M576" s="478" t="e">
        <v>#N/A</v>
      </c>
      <c r="N576" s="478"/>
      <c r="O576" s="345"/>
      <c r="P576" s="345" t="str">
        <f t="shared" si="55"/>
        <v/>
      </c>
      <c r="R576" s="345"/>
      <c r="S576" s="433" t="str">
        <f t="shared" si="50"/>
        <v/>
      </c>
      <c r="T576" s="361" t="s">
        <v>16</v>
      </c>
      <c r="U576" s="361" t="s">
        <v>63</v>
      </c>
      <c r="V576" s="344" t="s">
        <v>3616</v>
      </c>
      <c r="W576" s="433" t="s">
        <v>63</v>
      </c>
      <c r="X576" s="433" t="s">
        <v>63</v>
      </c>
      <c r="Y576" s="361">
        <v>2020</v>
      </c>
      <c r="Z576" s="361" t="s">
        <v>2816</v>
      </c>
      <c r="AA576" s="345" t="s">
        <v>3623</v>
      </c>
      <c r="AB576" s="361" t="str">
        <f t="shared" si="53"/>
        <v>17.7.2</v>
      </c>
      <c r="AC576" s="433" t="s">
        <v>63</v>
      </c>
      <c r="AD576" s="433" t="s">
        <v>63</v>
      </c>
      <c r="AE576" s="433" t="s">
        <v>63</v>
      </c>
      <c r="AF576" s="433" t="s">
        <v>63</v>
      </c>
      <c r="AG576" s="361" t="s">
        <v>62</v>
      </c>
      <c r="AH576" s="361" t="s">
        <v>49</v>
      </c>
      <c r="AI576" s="361" t="s">
        <v>49</v>
      </c>
      <c r="AJ576" s="361" t="s">
        <v>49</v>
      </c>
      <c r="AK576" s="361" t="s">
        <v>63</v>
      </c>
      <c r="AL576" s="361" t="s">
        <v>63</v>
      </c>
      <c r="AM576" s="361" t="s">
        <v>63</v>
      </c>
      <c r="AN576" s="361" t="s">
        <v>63</v>
      </c>
      <c r="AO576" s="361" t="s">
        <v>63</v>
      </c>
      <c r="AP576" s="361" t="s">
        <v>63</v>
      </c>
      <c r="AQ576" s="361" t="s">
        <v>63</v>
      </c>
      <c r="AR576" s="361" t="s">
        <v>63</v>
      </c>
      <c r="AS576" s="361" t="s">
        <v>63</v>
      </c>
      <c r="AT576" s="361" t="s">
        <v>63</v>
      </c>
      <c r="AU576" s="361" t="s">
        <v>63</v>
      </c>
      <c r="AV576" s="361" t="s">
        <v>63</v>
      </c>
      <c r="AW576" s="361" t="s">
        <v>63</v>
      </c>
      <c r="AX576" s="361" t="str">
        <f t="shared" si="54"/>
        <v xml:space="preserve">SEX, AGE, RESIDENCE, WEALTH, </v>
      </c>
      <c r="AZ576" s="344" t="e">
        <f>INDEX('Standard Outcome Indicators'!$C$2:$C$900,MATCH(AY576,'Standard Outcome Indicators'!$B$2:$B$708,0))</f>
        <v>#N/A</v>
      </c>
      <c r="BA576" s="344" t="e">
        <f>INDEX('Standard Outcome Indicators'!$F$2:$F$900,MATCH(AY576,'Standard Outcome Indicators'!$B$2:$B$708,0))</f>
        <v>#N/A</v>
      </c>
      <c r="BB576" s="344" t="e">
        <f>INDEX('Standard Outcome Indicators'!$H$2:$H$900,MATCH(AY576,'Standard Outcome Indicators'!$B$2:$B$708,0))</f>
        <v>#N/A</v>
      </c>
      <c r="BC576" s="344" t="e">
        <f>INDEX('Standard Outcome Indicators'!$Q$2:$Q$900,MATCH(AY576,'Standard Outcome Indicators'!$B$2:$B$708,0))</f>
        <v>#N/A</v>
      </c>
      <c r="BD576" s="344" t="e">
        <f>INDEX('Standard Outcome Indicators'!$R$2:$R$900,MATCH(AY576,'Standard Outcome Indicators'!$B$2:$B$708,0))</f>
        <v>#N/A</v>
      </c>
      <c r="BE576" s="344" t="e">
        <f>INDEX('Standard Outcome Indicators'!$S$2:$S$900,MATCH(AY576,'Standard Outcome Indicators'!$B$2:$B$708,0))</f>
        <v>#N/A</v>
      </c>
      <c r="BF576" s="344" t="e">
        <f>INDEX('Standard Outcome Indicators'!$T$2:$T$900,MATCH(AY576,'Standard Outcome Indicators'!$B$2:$B$708,0))</f>
        <v>#N/A</v>
      </c>
      <c r="BG576" s="344" t="e">
        <f>INDEX('Standard Outcome Indicators'!$U$2:$U$900,MATCH(AY576,'Standard Outcome Indicators'!$B$2:$B$708,0))</f>
        <v>#N/A</v>
      </c>
    </row>
    <row r="577" spans="1:59" ht="152.25">
      <c r="A577" s="398" t="s">
        <v>3532</v>
      </c>
      <c r="B577" s="399" t="s">
        <v>3533</v>
      </c>
      <c r="C577" s="344" t="s">
        <v>3624</v>
      </c>
      <c r="D577" s="438" t="s">
        <v>3625</v>
      </c>
      <c r="E577" s="345" t="s">
        <v>3626</v>
      </c>
      <c r="F577" s="433"/>
      <c r="G577" s="433"/>
      <c r="H577" s="433"/>
      <c r="I577" s="478" t="e">
        <v>#N/A</v>
      </c>
      <c r="J577" s="478" t="e">
        <v>#N/A</v>
      </c>
      <c r="K577" s="478" t="e">
        <v>#N/A</v>
      </c>
      <c r="L577" s="478" t="e">
        <v>#N/A</v>
      </c>
      <c r="M577" s="478" t="e">
        <v>#N/A</v>
      </c>
      <c r="N577" s="478"/>
      <c r="O577" s="345"/>
      <c r="P577" s="345" t="str">
        <f t="shared" si="55"/>
        <v/>
      </c>
      <c r="R577" s="345"/>
      <c r="S577" s="433" t="str">
        <f t="shared" si="50"/>
        <v/>
      </c>
      <c r="T577" s="361" t="s">
        <v>2447</v>
      </c>
      <c r="U577" s="361" t="s">
        <v>63</v>
      </c>
      <c r="V577" s="344" t="s">
        <v>2448</v>
      </c>
      <c r="W577" s="433" t="s">
        <v>63</v>
      </c>
      <c r="X577" s="433" t="s">
        <v>63</v>
      </c>
      <c r="Y577" s="361">
        <v>2018</v>
      </c>
      <c r="Z577" s="361" t="s">
        <v>1780</v>
      </c>
      <c r="AA577" s="345" t="s">
        <v>2516</v>
      </c>
      <c r="AB577" s="361" t="str">
        <f t="shared" si="53"/>
        <v/>
      </c>
      <c r="AC577" s="433" t="s">
        <v>63</v>
      </c>
      <c r="AD577" s="433" t="s">
        <v>63</v>
      </c>
      <c r="AE577" s="433" t="s">
        <v>63</v>
      </c>
      <c r="AF577" s="433" t="s">
        <v>63</v>
      </c>
      <c r="AG577" s="361" t="s">
        <v>62</v>
      </c>
      <c r="AH577" s="361" t="s">
        <v>49</v>
      </c>
      <c r="AI577" s="361" t="s">
        <v>49</v>
      </c>
      <c r="AJ577" s="361" t="s">
        <v>62</v>
      </c>
      <c r="AK577" s="361" t="s">
        <v>63</v>
      </c>
      <c r="AL577" s="361" t="s">
        <v>63</v>
      </c>
      <c r="AM577" s="361" t="s">
        <v>63</v>
      </c>
      <c r="AN577" s="361" t="s">
        <v>63</v>
      </c>
      <c r="AO577" s="361" t="s">
        <v>63</v>
      </c>
      <c r="AP577" s="361" t="s">
        <v>63</v>
      </c>
      <c r="AQ577" s="361" t="s">
        <v>63</v>
      </c>
      <c r="AR577" s="361" t="s">
        <v>63</v>
      </c>
      <c r="AS577" s="361" t="s">
        <v>63</v>
      </c>
      <c r="AT577" s="361" t="s">
        <v>63</v>
      </c>
      <c r="AU577" s="361" t="s">
        <v>63</v>
      </c>
      <c r="AV577" s="361" t="s">
        <v>63</v>
      </c>
      <c r="AW577" s="361" t="s">
        <v>63</v>
      </c>
      <c r="AX577" s="361" t="str">
        <f t="shared" si="54"/>
        <v xml:space="preserve">SEX, AGE, RESIDENCE, WEALTH, </v>
      </c>
      <c r="AZ577" s="344" t="e">
        <f>INDEX('Standard Outcome Indicators'!$C$2:$C$900,MATCH(AY577,'Standard Outcome Indicators'!$B$2:$B$708,0))</f>
        <v>#N/A</v>
      </c>
      <c r="BA577" s="344" t="e">
        <f>INDEX('Standard Outcome Indicators'!$F$2:$F$900,MATCH(AY577,'Standard Outcome Indicators'!$B$2:$B$708,0))</f>
        <v>#N/A</v>
      </c>
      <c r="BB577" s="344" t="e">
        <f>INDEX('Standard Outcome Indicators'!$H$2:$H$900,MATCH(AY577,'Standard Outcome Indicators'!$B$2:$B$708,0))</f>
        <v>#N/A</v>
      </c>
      <c r="BC577" s="344" t="e">
        <f>INDEX('Standard Outcome Indicators'!$Q$2:$Q$900,MATCH(AY577,'Standard Outcome Indicators'!$B$2:$B$708,0))</f>
        <v>#N/A</v>
      </c>
      <c r="BD577" s="344" t="e">
        <f>INDEX('Standard Outcome Indicators'!$R$2:$R$900,MATCH(AY577,'Standard Outcome Indicators'!$B$2:$B$708,0))</f>
        <v>#N/A</v>
      </c>
      <c r="BE577" s="344" t="e">
        <f>INDEX('Standard Outcome Indicators'!$S$2:$S$900,MATCH(AY577,'Standard Outcome Indicators'!$B$2:$B$708,0))</f>
        <v>#N/A</v>
      </c>
      <c r="BF577" s="344" t="e">
        <f>INDEX('Standard Outcome Indicators'!$T$2:$T$900,MATCH(AY577,'Standard Outcome Indicators'!$B$2:$B$708,0))</f>
        <v>#N/A</v>
      </c>
      <c r="BG577" s="344" t="e">
        <f>INDEX('Standard Outcome Indicators'!$U$2:$U$900,MATCH(AY577,'Standard Outcome Indicators'!$B$2:$B$708,0))</f>
        <v>#N/A</v>
      </c>
    </row>
    <row r="578" spans="1:59" ht="137.25">
      <c r="A578" s="398" t="s">
        <v>3532</v>
      </c>
      <c r="B578" s="399" t="s">
        <v>3533</v>
      </c>
      <c r="C578" s="344" t="s">
        <v>3627</v>
      </c>
      <c r="D578" s="438" t="s">
        <v>3628</v>
      </c>
      <c r="E578" s="345" t="s">
        <v>3628</v>
      </c>
      <c r="F578" s="433"/>
      <c r="G578" s="433"/>
      <c r="H578" s="433"/>
      <c r="I578" s="478" t="e">
        <v>#N/A</v>
      </c>
      <c r="J578" s="478" t="e">
        <v>#N/A</v>
      </c>
      <c r="K578" s="478" t="e">
        <v>#N/A</v>
      </c>
      <c r="L578" s="478" t="e">
        <v>#N/A</v>
      </c>
      <c r="M578" s="478" t="e">
        <v>#N/A</v>
      </c>
      <c r="N578" s="478"/>
      <c r="O578" s="345"/>
      <c r="P578" s="345" t="str">
        <f t="shared" si="55"/>
        <v/>
      </c>
      <c r="R578" s="345"/>
      <c r="S578" s="433" t="str">
        <f t="shared" si="50"/>
        <v/>
      </c>
      <c r="T578" s="361" t="s">
        <v>2447</v>
      </c>
      <c r="U578" s="361" t="s">
        <v>63</v>
      </c>
      <c r="V578" s="344" t="s">
        <v>2448</v>
      </c>
      <c r="W578" s="433" t="s">
        <v>63</v>
      </c>
      <c r="X578" s="433" t="s">
        <v>63</v>
      </c>
      <c r="Y578" s="361">
        <v>2020</v>
      </c>
      <c r="Z578" s="361" t="s">
        <v>1887</v>
      </c>
      <c r="AA578" s="345" t="s">
        <v>3629</v>
      </c>
      <c r="AB578" s="361" t="str">
        <f t="shared" si="53"/>
        <v/>
      </c>
      <c r="AC578" s="433" t="s">
        <v>63</v>
      </c>
      <c r="AD578" s="433" t="s">
        <v>63</v>
      </c>
      <c r="AE578" s="433" t="s">
        <v>63</v>
      </c>
      <c r="AF578" s="433" t="s">
        <v>63</v>
      </c>
      <c r="AG578" s="361" t="s">
        <v>62</v>
      </c>
      <c r="AH578" s="361" t="s">
        <v>49</v>
      </c>
      <c r="AI578" s="361" t="s">
        <v>49</v>
      </c>
      <c r="AJ578" s="361" t="s">
        <v>62</v>
      </c>
      <c r="AK578" s="361" t="s">
        <v>63</v>
      </c>
      <c r="AL578" s="361" t="s">
        <v>63</v>
      </c>
      <c r="AM578" s="361" t="s">
        <v>63</v>
      </c>
      <c r="AN578" s="361" t="s">
        <v>63</v>
      </c>
      <c r="AO578" s="361" t="s">
        <v>63</v>
      </c>
      <c r="AP578" s="361" t="s">
        <v>63</v>
      </c>
      <c r="AQ578" s="361" t="s">
        <v>63</v>
      </c>
      <c r="AR578" s="361" t="s">
        <v>63</v>
      </c>
      <c r="AS578" s="361" t="s">
        <v>63</v>
      </c>
      <c r="AT578" s="361" t="s">
        <v>63</v>
      </c>
      <c r="AU578" s="361" t="s">
        <v>63</v>
      </c>
      <c r="AV578" s="361" t="s">
        <v>63</v>
      </c>
      <c r="AW578" s="361" t="s">
        <v>63</v>
      </c>
      <c r="AX578" s="361" t="str">
        <f t="shared" si="54"/>
        <v xml:space="preserve">SEX, AGE, RESIDENCE, WEALTH, </v>
      </c>
      <c r="AZ578" s="344" t="e">
        <f>INDEX('Standard Outcome Indicators'!$C$2:$C$900,MATCH(AY578,'Standard Outcome Indicators'!$B$2:$B$708,0))</f>
        <v>#N/A</v>
      </c>
      <c r="BA578" s="344" t="e">
        <f>INDEX('Standard Outcome Indicators'!$F$2:$F$900,MATCH(AY578,'Standard Outcome Indicators'!$B$2:$B$708,0))</f>
        <v>#N/A</v>
      </c>
      <c r="BB578" s="344" t="e">
        <f>INDEX('Standard Outcome Indicators'!$H$2:$H$900,MATCH(AY578,'Standard Outcome Indicators'!$B$2:$B$708,0))</f>
        <v>#N/A</v>
      </c>
      <c r="BC578" s="344" t="e">
        <f>INDEX('Standard Outcome Indicators'!$Q$2:$Q$900,MATCH(AY578,'Standard Outcome Indicators'!$B$2:$B$708,0))</f>
        <v>#N/A</v>
      </c>
      <c r="BD578" s="344" t="e">
        <f>INDEX('Standard Outcome Indicators'!$R$2:$R$900,MATCH(AY578,'Standard Outcome Indicators'!$B$2:$B$708,0))</f>
        <v>#N/A</v>
      </c>
      <c r="BE578" s="344" t="e">
        <f>INDEX('Standard Outcome Indicators'!$S$2:$S$900,MATCH(AY578,'Standard Outcome Indicators'!$B$2:$B$708,0))</f>
        <v>#N/A</v>
      </c>
      <c r="BF578" s="344" t="e">
        <f>INDEX('Standard Outcome Indicators'!$T$2:$T$900,MATCH(AY578,'Standard Outcome Indicators'!$B$2:$B$708,0))</f>
        <v>#N/A</v>
      </c>
      <c r="BG578" s="344" t="e">
        <f>INDEX('Standard Outcome Indicators'!$U$2:$U$900,MATCH(AY578,'Standard Outcome Indicators'!$B$2:$B$708,0))</f>
        <v>#N/A</v>
      </c>
    </row>
    <row r="579" spans="1:59" ht="45.75">
      <c r="A579" s="398" t="s">
        <v>3532</v>
      </c>
      <c r="B579" s="400" t="s">
        <v>3630</v>
      </c>
      <c r="C579" s="344" t="s">
        <v>1044</v>
      </c>
      <c r="D579" s="496" t="s">
        <v>3631</v>
      </c>
      <c r="E579" s="345" t="s">
        <v>1043</v>
      </c>
      <c r="F579" s="433" t="s">
        <v>59</v>
      </c>
      <c r="G579" s="433"/>
      <c r="H579" s="433" t="s">
        <v>59</v>
      </c>
      <c r="I579" s="433" t="s">
        <v>49</v>
      </c>
      <c r="J579" s="433" t="s">
        <v>49</v>
      </c>
      <c r="K579" s="433" t="s">
        <v>49</v>
      </c>
      <c r="L579" s="433" t="s">
        <v>49</v>
      </c>
      <c r="M579" s="433" t="s">
        <v>49</v>
      </c>
      <c r="N579" s="433" t="s">
        <v>49</v>
      </c>
      <c r="O579" s="345" t="s">
        <v>3632</v>
      </c>
      <c r="P579" s="345" t="str">
        <f t="shared" ref="P579:P642" si="56">IF(F579&lt;&gt;"", IF(Q579="", D579, Q579), "")</f>
        <v>Number and rates of children (0-17 years) in alternative care at a specific point-in-time (stock), by type of care and by disability</v>
      </c>
      <c r="Q579" s="345" t="s">
        <v>3633</v>
      </c>
      <c r="R579" s="345"/>
      <c r="S579" s="433">
        <f t="shared" si="50"/>
        <v>2</v>
      </c>
      <c r="T579" s="361" t="s">
        <v>333</v>
      </c>
      <c r="U579" s="361" t="s">
        <v>313</v>
      </c>
      <c r="V579" s="344" t="s">
        <v>3634</v>
      </c>
      <c r="W579" s="433" t="s">
        <v>1031</v>
      </c>
      <c r="X579" s="433" t="s">
        <v>56</v>
      </c>
      <c r="Y579" s="361">
        <v>2021</v>
      </c>
      <c r="Z579" s="361" t="s">
        <v>1887</v>
      </c>
      <c r="AA579" s="344" t="s">
        <v>3635</v>
      </c>
      <c r="AB579" s="361" t="str">
        <f t="shared" si="53"/>
        <v/>
      </c>
      <c r="AD579" s="433" t="s">
        <v>329</v>
      </c>
      <c r="AE579" s="433" t="s">
        <v>1030</v>
      </c>
      <c r="AF579" s="433" t="s">
        <v>59</v>
      </c>
      <c r="AG579" s="361" t="s">
        <v>62</v>
      </c>
      <c r="AH579" s="361" t="s">
        <v>49</v>
      </c>
      <c r="AI579" s="361" t="s">
        <v>49</v>
      </c>
      <c r="AJ579" s="361" t="s">
        <v>49</v>
      </c>
      <c r="AK579" s="361" t="s">
        <v>117</v>
      </c>
      <c r="AL579" s="361" t="s">
        <v>117</v>
      </c>
      <c r="AM579" s="361" t="s">
        <v>117</v>
      </c>
      <c r="AN579" s="361" t="s">
        <v>117</v>
      </c>
      <c r="AO579" s="361" t="s">
        <v>117</v>
      </c>
      <c r="AP579" s="361" t="s">
        <v>117</v>
      </c>
      <c r="AQ579" s="361" t="s">
        <v>117</v>
      </c>
      <c r="AR579" s="361" t="s">
        <v>117</v>
      </c>
      <c r="AS579" s="361" t="s">
        <v>117</v>
      </c>
      <c r="AT579" s="361" t="s">
        <v>117</v>
      </c>
      <c r="AU579" s="361" t="s">
        <v>117</v>
      </c>
      <c r="AV579" s="361" t="s">
        <v>117</v>
      </c>
      <c r="AW579" s="361" t="s">
        <v>71</v>
      </c>
      <c r="AX579" s="361" t="str">
        <f t="shared" si="54"/>
        <v xml:space="preserve">SEX, AGE, RESIDENCE, WEALTH,   </v>
      </c>
      <c r="AZ579" s="344" t="e">
        <f>INDEX('Standard Outcome Indicators'!$C$2:$C$900,MATCH(AY579,'Standard Outcome Indicators'!$B$2:$B$708,0))</f>
        <v>#N/A</v>
      </c>
      <c r="BA579" s="344" t="e">
        <f>INDEX('Standard Outcome Indicators'!$F$2:$F$900,MATCH(AY579,'Standard Outcome Indicators'!$B$2:$B$708,0))</f>
        <v>#N/A</v>
      </c>
      <c r="BB579" s="344" t="e">
        <f>INDEX('Standard Outcome Indicators'!$H$2:$H$900,MATCH(AY579,'Standard Outcome Indicators'!$B$2:$B$708,0))</f>
        <v>#N/A</v>
      </c>
      <c r="BC579" s="344" t="e">
        <f>INDEX('Standard Outcome Indicators'!$Q$2:$Q$900,MATCH(AY579,'Standard Outcome Indicators'!$B$2:$B$708,0))</f>
        <v>#N/A</v>
      </c>
      <c r="BD579" s="344" t="e">
        <f>INDEX('Standard Outcome Indicators'!$R$2:$R$900,MATCH(AY579,'Standard Outcome Indicators'!$B$2:$B$708,0))</f>
        <v>#N/A</v>
      </c>
      <c r="BE579" s="344" t="e">
        <f>INDEX('Standard Outcome Indicators'!$S$2:$S$900,MATCH(AY579,'Standard Outcome Indicators'!$B$2:$B$708,0))</f>
        <v>#N/A</v>
      </c>
      <c r="BF579" s="344" t="e">
        <f>INDEX('Standard Outcome Indicators'!$T$2:$T$900,MATCH(AY579,'Standard Outcome Indicators'!$B$2:$B$708,0))</f>
        <v>#N/A</v>
      </c>
      <c r="BG579" s="344" t="e">
        <f>INDEX('Standard Outcome Indicators'!$U$2:$U$900,MATCH(AY579,'Standard Outcome Indicators'!$B$2:$B$708,0))</f>
        <v>#N/A</v>
      </c>
    </row>
    <row r="580" spans="1:59" ht="45.75">
      <c r="A580" s="398" t="s">
        <v>3532</v>
      </c>
      <c r="B580" s="400" t="s">
        <v>3630</v>
      </c>
      <c r="C580" s="344" t="s">
        <v>1040</v>
      </c>
      <c r="D580" s="438" t="s">
        <v>3636</v>
      </c>
      <c r="E580" s="345" t="s">
        <v>1039</v>
      </c>
      <c r="F580" s="433" t="s">
        <v>59</v>
      </c>
      <c r="G580" s="433"/>
      <c r="H580" s="433" t="s">
        <v>59</v>
      </c>
      <c r="I580" s="433" t="s">
        <v>49</v>
      </c>
      <c r="J580" s="433" t="s">
        <v>49</v>
      </c>
      <c r="K580" s="433" t="s">
        <v>49</v>
      </c>
      <c r="L580" s="433" t="s">
        <v>49</v>
      </c>
      <c r="M580" s="433" t="s">
        <v>49</v>
      </c>
      <c r="N580" s="433" t="s">
        <v>49</v>
      </c>
      <c r="O580" s="345" t="s">
        <v>3637</v>
      </c>
      <c r="P580" s="345" t="str">
        <f>IF(F580&lt;&gt;"", IF(Q580="", D580, Q580), "")</f>
        <v>Number and rates of children (0-17 years) in alternative care at a specific point-in-time (stock), by type of care and by disability</v>
      </c>
      <c r="Q580" s="345" t="s">
        <v>3633</v>
      </c>
      <c r="R580" s="345"/>
      <c r="S580" s="433">
        <f t="shared" ref="S580:S643" si="57">IF(LEN(R580)&gt;0, 3, IF(LEN(Q580)&gt;0, 2, IF(LEN(P580)&gt;0, 1, "")))</f>
        <v>2</v>
      </c>
      <c r="T580" s="361" t="s">
        <v>333</v>
      </c>
      <c r="U580" s="361" t="s">
        <v>313</v>
      </c>
      <c r="V580" s="344" t="s">
        <v>3638</v>
      </c>
      <c r="W580" s="433" t="s">
        <v>1031</v>
      </c>
      <c r="X580" s="433" t="s">
        <v>56</v>
      </c>
      <c r="Y580" s="361">
        <v>2021</v>
      </c>
      <c r="Z580" s="361" t="s">
        <v>1780</v>
      </c>
      <c r="AA580" s="344" t="s">
        <v>3639</v>
      </c>
      <c r="AB580" s="361" t="str">
        <f t="shared" si="53"/>
        <v/>
      </c>
      <c r="AD580" s="433" t="s">
        <v>329</v>
      </c>
      <c r="AE580" s="433" t="s">
        <v>1030</v>
      </c>
      <c r="AF580" s="433" t="s">
        <v>59</v>
      </c>
      <c r="AG580" s="361" t="s">
        <v>62</v>
      </c>
      <c r="AH580" s="361" t="s">
        <v>49</v>
      </c>
      <c r="AI580" s="361" t="s">
        <v>49</v>
      </c>
      <c r="AJ580" s="361" t="s">
        <v>49</v>
      </c>
      <c r="AK580" s="361" t="s">
        <v>117</v>
      </c>
      <c r="AL580" s="361" t="s">
        <v>117</v>
      </c>
      <c r="AM580" s="361" t="s">
        <v>117</v>
      </c>
      <c r="AN580" s="361" t="s">
        <v>117</v>
      </c>
      <c r="AO580" s="361" t="s">
        <v>117</v>
      </c>
      <c r="AP580" s="361" t="s">
        <v>117</v>
      </c>
      <c r="AQ580" s="361" t="s">
        <v>117</v>
      </c>
      <c r="AR580" s="361" t="s">
        <v>117</v>
      </c>
      <c r="AS580" s="361" t="s">
        <v>117</v>
      </c>
      <c r="AT580" s="361" t="s">
        <v>117</v>
      </c>
      <c r="AU580" s="361" t="s">
        <v>117</v>
      </c>
      <c r="AV580" s="361" t="s">
        <v>117</v>
      </c>
      <c r="AW580" s="361" t="s">
        <v>71</v>
      </c>
      <c r="AX580" s="361" t="str">
        <f t="shared" si="54"/>
        <v xml:space="preserve">SEX, AGE, RESIDENCE, WEALTH,   </v>
      </c>
      <c r="AZ580" s="344" t="e">
        <f>INDEX('Standard Outcome Indicators'!$C$2:$C$900,MATCH(AY580,'Standard Outcome Indicators'!$B$2:$B$708,0))</f>
        <v>#N/A</v>
      </c>
      <c r="BA580" s="344" t="e">
        <f>INDEX('Standard Outcome Indicators'!$F$2:$F$900,MATCH(AY580,'Standard Outcome Indicators'!$B$2:$B$708,0))</f>
        <v>#N/A</v>
      </c>
      <c r="BB580" s="344" t="e">
        <f>INDEX('Standard Outcome Indicators'!$H$2:$H$900,MATCH(AY580,'Standard Outcome Indicators'!$B$2:$B$708,0))</f>
        <v>#N/A</v>
      </c>
      <c r="BC580" s="344" t="e">
        <f>INDEX('Standard Outcome Indicators'!$Q$2:$Q$900,MATCH(AY580,'Standard Outcome Indicators'!$B$2:$B$708,0))</f>
        <v>#N/A</v>
      </c>
      <c r="BD580" s="344" t="e">
        <f>INDEX('Standard Outcome Indicators'!$R$2:$R$900,MATCH(AY580,'Standard Outcome Indicators'!$B$2:$B$708,0))</f>
        <v>#N/A</v>
      </c>
      <c r="BE580" s="344" t="e">
        <f>INDEX('Standard Outcome Indicators'!$S$2:$S$900,MATCH(AY580,'Standard Outcome Indicators'!$B$2:$B$708,0))</f>
        <v>#N/A</v>
      </c>
      <c r="BF580" s="344" t="e">
        <f>INDEX('Standard Outcome Indicators'!$T$2:$T$900,MATCH(AY580,'Standard Outcome Indicators'!$B$2:$B$708,0))</f>
        <v>#N/A</v>
      </c>
      <c r="BG580" s="344" t="e">
        <f>INDEX('Standard Outcome Indicators'!$U$2:$U$900,MATCH(AY580,'Standard Outcome Indicators'!$B$2:$B$708,0))</f>
        <v>#N/A</v>
      </c>
    </row>
    <row r="581" spans="1:59" ht="45.75">
      <c r="A581" s="398" t="s">
        <v>3532</v>
      </c>
      <c r="B581" s="400" t="s">
        <v>3630</v>
      </c>
      <c r="C581" s="344" t="s">
        <v>1029</v>
      </c>
      <c r="D581" s="446" t="s">
        <v>3640</v>
      </c>
      <c r="E581" s="345" t="s">
        <v>3641</v>
      </c>
      <c r="F581" s="433" t="s">
        <v>59</v>
      </c>
      <c r="G581" s="433" t="str">
        <f>INDEX('Dashboard Indicators'!$P$2:$P$900,MATCH(C581,'Dashboard Indicators'!$I$2:$I$900,0))</f>
        <v>Yes</v>
      </c>
      <c r="H581" s="433"/>
      <c r="I581" s="433" t="s">
        <v>49</v>
      </c>
      <c r="J581" s="433" t="s">
        <v>49</v>
      </c>
      <c r="K581" s="433" t="s">
        <v>49</v>
      </c>
      <c r="L581" s="433" t="s">
        <v>49</v>
      </c>
      <c r="M581" s="433" t="s">
        <v>49</v>
      </c>
      <c r="N581" s="433" t="s">
        <v>49</v>
      </c>
      <c r="O581" s="345"/>
      <c r="P581" s="345" t="str">
        <f>IF(F581&lt;&gt;"", IF(Q581="", D581, Q581), "")</f>
        <v>Number and rates of children (0-17 years) in alternative care at a specific point-in-time (stock), by type of care and by disability</v>
      </c>
      <c r="Q581" s="345" t="s">
        <v>3633</v>
      </c>
      <c r="R581" s="345"/>
      <c r="S581" s="433">
        <f t="shared" si="57"/>
        <v>2</v>
      </c>
      <c r="T581" s="361" t="s">
        <v>333</v>
      </c>
      <c r="U581" s="361" t="s">
        <v>313</v>
      </c>
      <c r="V581" s="344" t="s">
        <v>3642</v>
      </c>
      <c r="W581" s="433" t="s">
        <v>1031</v>
      </c>
      <c r="X581" s="433" t="s">
        <v>56</v>
      </c>
      <c r="Y581" s="361">
        <v>2021</v>
      </c>
      <c r="Z581" s="361" t="s">
        <v>1780</v>
      </c>
      <c r="AA581" s="344" t="s">
        <v>3643</v>
      </c>
      <c r="AB581" s="361" t="str">
        <f t="shared" si="53"/>
        <v/>
      </c>
      <c r="AD581" s="433" t="s">
        <v>199</v>
      </c>
      <c r="AE581" s="433" t="s">
        <v>1030</v>
      </c>
      <c r="AF581" s="433" t="s">
        <v>59</v>
      </c>
      <c r="AG581" s="361" t="s">
        <v>62</v>
      </c>
      <c r="AH581" s="361" t="s">
        <v>62</v>
      </c>
      <c r="AI581" s="361" t="s">
        <v>49</v>
      </c>
      <c r="AJ581" s="361" t="s">
        <v>49</v>
      </c>
      <c r="AK581" s="361" t="s">
        <v>117</v>
      </c>
      <c r="AL581" s="361" t="s">
        <v>117</v>
      </c>
      <c r="AM581" s="361" t="s">
        <v>117</v>
      </c>
      <c r="AN581" s="361" t="s">
        <v>117</v>
      </c>
      <c r="AO581" s="361" t="s">
        <v>117</v>
      </c>
      <c r="AP581" s="361" t="s">
        <v>117</v>
      </c>
      <c r="AQ581" s="361" t="s">
        <v>117</v>
      </c>
      <c r="AR581" s="361" t="s">
        <v>117</v>
      </c>
      <c r="AS581" s="361" t="s">
        <v>117</v>
      </c>
      <c r="AT581" s="361" t="s">
        <v>117</v>
      </c>
      <c r="AU581" s="361" t="s">
        <v>117</v>
      </c>
      <c r="AV581" s="361" t="s">
        <v>117</v>
      </c>
      <c r="AW581" s="361" t="s">
        <v>109</v>
      </c>
      <c r="AX581" s="361" t="str">
        <f t="shared" si="54"/>
        <v xml:space="preserve">SEX, AGE, RESIDENCE, WEALTH,  </v>
      </c>
      <c r="AY581" s="344" t="s">
        <v>3644</v>
      </c>
      <c r="AZ581" s="344" t="str">
        <f>INDEX('Standard Outcome Indicators'!$C$2:$C$900,MATCH(AY581,'Standard Outcome Indicators'!$B$2:$B$708,0))</f>
        <v>Number of children (0-17) in residential care</v>
      </c>
      <c r="BA581" s="344" t="str">
        <f>INDEX('Standard Outcome Indicators'!$F$2:$F$900,MATCH(AY581,'Standard Outcome Indicators'!$B$2:$B$708,0))</f>
        <v>Protection from Violence and Exploitation</v>
      </c>
      <c r="BB581" s="344" t="str">
        <f>INDEX('Standard Outcome Indicators'!$H$2:$H$900,MATCH(AY581,'Standard Outcome Indicators'!$B$2:$B$708,0))</f>
        <v>Promotion of care, mental health and psychosocial well-being and justice</v>
      </c>
      <c r="BC581" s="344" t="str">
        <f>INDEX('Standard Outcome Indicators'!$Q$2:$Q$900,MATCH(AY581,'Standard Outcome Indicators'!$B$2:$B$708,0))</f>
        <v>None</v>
      </c>
      <c r="BD581" s="344" t="str">
        <f>INDEX('Standard Outcome Indicators'!$R$2:$R$900,MATCH(AY581,'Standard Outcome Indicators'!$B$2:$B$708,0))</f>
        <v>Child Protection</v>
      </c>
      <c r="BE581" s="344" t="str">
        <f>INDEX('Standard Outcome Indicators'!$S$2:$S$900,MATCH(AY581,'Standard Outcome Indicators'!$B$2:$B$708,0))</f>
        <v>Eri Dwivedi</v>
      </c>
      <c r="BF581" s="344" t="str">
        <f>INDEX('Standard Outcome Indicators'!$T$2:$T$900,MATCH(AY581,'Standard Outcome Indicators'!$B$2:$B$708,0))</f>
        <v> </v>
      </c>
      <c r="BG581" s="344" t="str">
        <f>INDEX('Standard Outcome Indicators'!$U$2:$U$900,MATCH(AY581,'Standard Outcome Indicators'!$B$2:$B$708,0))</f>
        <v>2.3.5.4: Unaccompanied and separated children (UASC)</v>
      </c>
    </row>
    <row r="582" spans="1:59" ht="45.75">
      <c r="A582" s="398" t="s">
        <v>3532</v>
      </c>
      <c r="B582" s="400" t="s">
        <v>3630</v>
      </c>
      <c r="C582" s="375" t="s">
        <v>3645</v>
      </c>
      <c r="D582" s="443" t="s">
        <v>3646</v>
      </c>
      <c r="E582" s="345" t="s">
        <v>3647</v>
      </c>
      <c r="F582" s="434" t="s">
        <v>59</v>
      </c>
      <c r="G582" s="434" t="s">
        <v>59</v>
      </c>
      <c r="H582" s="434"/>
      <c r="I582" s="433" t="s">
        <v>49</v>
      </c>
      <c r="J582" s="433" t="s">
        <v>49</v>
      </c>
      <c r="K582" s="433" t="s">
        <v>49</v>
      </c>
      <c r="L582" s="433" t="s">
        <v>62</v>
      </c>
      <c r="M582" s="433" t="s">
        <v>49</v>
      </c>
      <c r="N582" s="433" t="s">
        <v>49</v>
      </c>
      <c r="O582" s="372"/>
      <c r="P582" s="345" t="str">
        <f t="shared" si="56"/>
        <v>Number and rates of children (0-17 years) in alternative care at a specific point-in-time (stock), by type of care and by disability</v>
      </c>
      <c r="Q582" s="345" t="s">
        <v>3633</v>
      </c>
      <c r="R582" s="345"/>
      <c r="S582" s="433">
        <f t="shared" si="57"/>
        <v>2</v>
      </c>
      <c r="T582" s="361" t="s">
        <v>333</v>
      </c>
      <c r="U582" s="361" t="s">
        <v>63</v>
      </c>
      <c r="V582" s="344" t="s">
        <v>3648</v>
      </c>
      <c r="W582" s="433" t="s">
        <v>63</v>
      </c>
      <c r="X582" s="433" t="s">
        <v>63</v>
      </c>
      <c r="Y582" s="361">
        <v>2021</v>
      </c>
      <c r="Z582" s="361" t="s">
        <v>2371</v>
      </c>
      <c r="AA582" s="344" t="s">
        <v>3649</v>
      </c>
      <c r="AB582" s="361" t="str">
        <f t="shared" si="53"/>
        <v/>
      </c>
      <c r="AC582" s="433" t="s">
        <v>63</v>
      </c>
      <c r="AD582" s="433" t="s">
        <v>63</v>
      </c>
      <c r="AE582" s="433" t="s">
        <v>63</v>
      </c>
      <c r="AF582" s="433" t="s">
        <v>63</v>
      </c>
      <c r="AG582" s="361" t="s">
        <v>62</v>
      </c>
      <c r="AH582" s="361" t="s">
        <v>62</v>
      </c>
      <c r="AI582" s="361" t="s">
        <v>49</v>
      </c>
      <c r="AJ582" s="361" t="s">
        <v>49</v>
      </c>
      <c r="AK582" s="361" t="s">
        <v>63</v>
      </c>
      <c r="AL582" s="361" t="s">
        <v>63</v>
      </c>
      <c r="AM582" s="361" t="s">
        <v>63</v>
      </c>
      <c r="AN582" s="361" t="s">
        <v>63</v>
      </c>
      <c r="AO582" s="361" t="s">
        <v>63</v>
      </c>
      <c r="AP582" s="361" t="s">
        <v>63</v>
      </c>
      <c r="AQ582" s="361" t="s">
        <v>63</v>
      </c>
      <c r="AR582" s="361" t="s">
        <v>63</v>
      </c>
      <c r="AS582" s="361" t="s">
        <v>63</v>
      </c>
      <c r="AT582" s="361" t="s">
        <v>63</v>
      </c>
      <c r="AU582" s="361" t="s">
        <v>63</v>
      </c>
      <c r="AV582" s="361" t="s">
        <v>63</v>
      </c>
      <c r="AW582" s="361" t="s">
        <v>63</v>
      </c>
      <c r="AX582" s="361" t="str">
        <f t="shared" si="54"/>
        <v xml:space="preserve">SEX, AGE, RESIDENCE, WEALTH, </v>
      </c>
      <c r="AZ582" s="344" t="e">
        <f>INDEX('Standard Outcome Indicators'!$C$2:$C$900,MATCH(AY582,'Standard Outcome Indicators'!$B$2:$B$708,0))</f>
        <v>#N/A</v>
      </c>
      <c r="BA582" s="344" t="e">
        <f>INDEX('Standard Outcome Indicators'!$F$2:$F$900,MATCH(AY582,'Standard Outcome Indicators'!$B$2:$B$708,0))</f>
        <v>#N/A</v>
      </c>
      <c r="BB582" s="344" t="e">
        <f>INDEX('Standard Outcome Indicators'!$H$2:$H$900,MATCH(AY582,'Standard Outcome Indicators'!$B$2:$B$708,0))</f>
        <v>#N/A</v>
      </c>
      <c r="BC582" s="344" t="e">
        <f>INDEX('Standard Outcome Indicators'!$Q$2:$Q$900,MATCH(AY582,'Standard Outcome Indicators'!$B$2:$B$708,0))</f>
        <v>#N/A</v>
      </c>
      <c r="BD582" s="344" t="e">
        <f>INDEX('Standard Outcome Indicators'!$R$2:$R$900,MATCH(AY582,'Standard Outcome Indicators'!$B$2:$B$708,0))</f>
        <v>#N/A</v>
      </c>
      <c r="BE582" s="344" t="e">
        <f>INDEX('Standard Outcome Indicators'!$S$2:$S$900,MATCH(AY582,'Standard Outcome Indicators'!$B$2:$B$708,0))</f>
        <v>#N/A</v>
      </c>
      <c r="BF582" s="344" t="e">
        <f>INDEX('Standard Outcome Indicators'!$T$2:$T$900,MATCH(AY582,'Standard Outcome Indicators'!$B$2:$B$708,0))</f>
        <v>#N/A</v>
      </c>
      <c r="BG582" s="344" t="e">
        <f>INDEX('Standard Outcome Indicators'!$U$2:$U$900,MATCH(AY582,'Standard Outcome Indicators'!$B$2:$B$708,0))</f>
        <v>#N/A</v>
      </c>
    </row>
    <row r="583" spans="1:59" ht="45.75">
      <c r="A583" s="398" t="s">
        <v>3532</v>
      </c>
      <c r="B583" s="400" t="s">
        <v>3630</v>
      </c>
      <c r="C583" s="344" t="s">
        <v>1034</v>
      </c>
      <c r="D583" s="446" t="s">
        <v>3650</v>
      </c>
      <c r="E583" s="345" t="s">
        <v>3651</v>
      </c>
      <c r="F583" s="433" t="s">
        <v>59</v>
      </c>
      <c r="G583" s="433" t="str">
        <f>INDEX('Dashboard Indicators'!$P$2:$P$900,MATCH(C583,'Dashboard Indicators'!$I$2:$I$900,0))</f>
        <v>Yes</v>
      </c>
      <c r="H583" s="433"/>
      <c r="I583" s="433" t="s">
        <v>49</v>
      </c>
      <c r="J583" s="433" t="s">
        <v>49</v>
      </c>
      <c r="K583" s="433" t="s">
        <v>49</v>
      </c>
      <c r="L583" s="433" t="s">
        <v>49</v>
      </c>
      <c r="M583" s="433" t="s">
        <v>49</v>
      </c>
      <c r="N583" s="433" t="s">
        <v>49</v>
      </c>
      <c r="O583" s="345"/>
      <c r="P583" s="345" t="str">
        <f t="shared" si="56"/>
        <v>Number and rates of children (0-17 years) in alternative care at a specific point-in-time (stock), by type of care and by disability</v>
      </c>
      <c r="Q583" s="345" t="s">
        <v>3633</v>
      </c>
      <c r="R583" s="345"/>
      <c r="S583" s="433">
        <f t="shared" si="57"/>
        <v>2</v>
      </c>
      <c r="T583" s="361" t="s">
        <v>333</v>
      </c>
      <c r="U583" s="361" t="s">
        <v>313</v>
      </c>
      <c r="V583" s="344" t="s">
        <v>3652</v>
      </c>
      <c r="W583" s="433" t="s">
        <v>1031</v>
      </c>
      <c r="X583" s="433" t="s">
        <v>56</v>
      </c>
      <c r="Y583" s="361">
        <v>2021</v>
      </c>
      <c r="Z583" s="361" t="s">
        <v>1887</v>
      </c>
      <c r="AA583" s="344" t="s">
        <v>3653</v>
      </c>
      <c r="AB583" s="361" t="str">
        <f t="shared" si="53"/>
        <v/>
      </c>
      <c r="AD583" s="433" t="s">
        <v>199</v>
      </c>
      <c r="AE583" s="433" t="s">
        <v>1030</v>
      </c>
      <c r="AF583" s="433" t="s">
        <v>59</v>
      </c>
      <c r="AG583" s="361" t="s">
        <v>62</v>
      </c>
      <c r="AH583" s="361" t="s">
        <v>62</v>
      </c>
      <c r="AI583" s="361" t="s">
        <v>49</v>
      </c>
      <c r="AJ583" s="361" t="s">
        <v>49</v>
      </c>
      <c r="AK583" s="361" t="s">
        <v>117</v>
      </c>
      <c r="AL583" s="361" t="s">
        <v>117</v>
      </c>
      <c r="AM583" s="361" t="s">
        <v>117</v>
      </c>
      <c r="AN583" s="361" t="s">
        <v>117</v>
      </c>
      <c r="AO583" s="361" t="s">
        <v>117</v>
      </c>
      <c r="AP583" s="361" t="s">
        <v>117</v>
      </c>
      <c r="AQ583" s="361" t="s">
        <v>117</v>
      </c>
      <c r="AR583" s="361" t="s">
        <v>117</v>
      </c>
      <c r="AS583" s="361" t="s">
        <v>117</v>
      </c>
      <c r="AT583" s="361" t="s">
        <v>117</v>
      </c>
      <c r="AU583" s="361" t="s">
        <v>117</v>
      </c>
      <c r="AV583" s="361" t="s">
        <v>117</v>
      </c>
      <c r="AW583" s="361" t="s">
        <v>109</v>
      </c>
      <c r="AX583" s="361" t="str">
        <f t="shared" si="54"/>
        <v xml:space="preserve">SEX, AGE, RESIDENCE, WEALTH,  </v>
      </c>
      <c r="AY583" s="344" t="s">
        <v>3654</v>
      </c>
      <c r="AZ583" s="344" t="str">
        <f>INDEX('Standard Outcome Indicators'!$C$2:$C$900,MATCH(AY583,'Standard Outcome Indicators'!$B$2:$B$708,0))</f>
        <v>Children 0-17 yrs living in formal foster care</v>
      </c>
      <c r="BA583" s="344" t="str">
        <f>INDEX('Standard Outcome Indicators'!$F$2:$F$900,MATCH(AY583,'Standard Outcome Indicators'!$B$2:$B$708,0))</f>
        <v>Protection from Violence and Exploitation</v>
      </c>
      <c r="BB583" s="344" t="str">
        <f>INDEX('Standard Outcome Indicators'!$H$2:$H$900,MATCH(AY583,'Standard Outcome Indicators'!$B$2:$B$708,0))</f>
        <v>Promotion of care, mental health and psychosocial well-being and justice</v>
      </c>
      <c r="BC583" s="344" t="str">
        <f>INDEX('Standard Outcome Indicators'!$Q$2:$Q$900,MATCH(AY583,'Standard Outcome Indicators'!$B$2:$B$708,0))</f>
        <v>Principal</v>
      </c>
      <c r="BD583" s="344" t="str">
        <f>INDEX('Standard Outcome Indicators'!$R$2:$R$900,MATCH(AY583,'Standard Outcome Indicators'!$B$2:$B$708,0))</f>
        <v>Child Protection</v>
      </c>
      <c r="BE583" s="344" t="str">
        <f>INDEX('Standard Outcome Indicators'!$S$2:$S$900,MATCH(AY583,'Standard Outcome Indicators'!$B$2:$B$708,0))</f>
        <v>Eri Dwivedi</v>
      </c>
      <c r="BF583" s="344" t="str">
        <f>INDEX('Standard Outcome Indicators'!$T$2:$T$900,MATCH(AY583,'Standard Outcome Indicators'!$B$2:$B$708,0))</f>
        <v> </v>
      </c>
      <c r="BG583" s="344" t="str">
        <f>INDEX('Standard Outcome Indicators'!$U$2:$U$900,MATCH(AY583,'Standard Outcome Indicators'!$B$2:$B$708,0))</f>
        <v>2.3.5.4: Unaccompanied and separated children (UASC)</v>
      </c>
    </row>
    <row r="584" spans="1:59" ht="45.75">
      <c r="A584" s="398" t="s">
        <v>3532</v>
      </c>
      <c r="B584" s="400" t="s">
        <v>3630</v>
      </c>
      <c r="C584" s="344" t="s">
        <v>3655</v>
      </c>
      <c r="D584" s="438" t="s">
        <v>3656</v>
      </c>
      <c r="E584" s="345" t="s">
        <v>3657</v>
      </c>
      <c r="F584" s="436" t="s">
        <v>59</v>
      </c>
      <c r="G584" s="433" t="s">
        <v>59</v>
      </c>
      <c r="H584" s="433"/>
      <c r="I584" s="433" t="s">
        <v>49</v>
      </c>
      <c r="J584" s="433" t="s">
        <v>49</v>
      </c>
      <c r="K584" s="433" t="s">
        <v>49</v>
      </c>
      <c r="L584" s="433" t="s">
        <v>62</v>
      </c>
      <c r="M584" s="433" t="s">
        <v>49</v>
      </c>
      <c r="N584" s="433" t="s">
        <v>49</v>
      </c>
      <c r="O584" s="345"/>
      <c r="P584" s="345" t="str">
        <f t="shared" si="56"/>
        <v>Number and rates of children (0-17 years) in alternative care at a specific point-in-time (stock), by type of care and by disability</v>
      </c>
      <c r="Q584" s="345" t="s">
        <v>3633</v>
      </c>
      <c r="R584" s="345"/>
      <c r="S584" s="433">
        <f t="shared" si="57"/>
        <v>2</v>
      </c>
      <c r="T584" s="361" t="s">
        <v>333</v>
      </c>
      <c r="U584" s="361" t="s">
        <v>63</v>
      </c>
      <c r="V584" s="344" t="s">
        <v>3658</v>
      </c>
      <c r="W584" s="433" t="s">
        <v>63</v>
      </c>
      <c r="X584" s="433" t="s">
        <v>63</v>
      </c>
      <c r="Y584" s="361">
        <v>2021</v>
      </c>
      <c r="Z584" s="361" t="s">
        <v>2491</v>
      </c>
      <c r="AA584" s="344" t="s">
        <v>3659</v>
      </c>
      <c r="AB584" s="361" t="str">
        <f t="shared" si="53"/>
        <v/>
      </c>
      <c r="AC584" s="433" t="s">
        <v>63</v>
      </c>
      <c r="AD584" s="433" t="s">
        <v>63</v>
      </c>
      <c r="AE584" s="433" t="s">
        <v>63</v>
      </c>
      <c r="AF584" s="433" t="s">
        <v>63</v>
      </c>
      <c r="AG584" s="361" t="s">
        <v>49</v>
      </c>
      <c r="AH584" s="361" t="s">
        <v>49</v>
      </c>
      <c r="AI584" s="361" t="s">
        <v>49</v>
      </c>
      <c r="AJ584" s="361" t="s">
        <v>49</v>
      </c>
      <c r="AK584" s="361" t="s">
        <v>63</v>
      </c>
      <c r="AL584" s="361" t="s">
        <v>63</v>
      </c>
      <c r="AM584" s="361" t="s">
        <v>63</v>
      </c>
      <c r="AN584" s="361" t="s">
        <v>63</v>
      </c>
      <c r="AO584" s="361" t="s">
        <v>63</v>
      </c>
      <c r="AP584" s="361" t="s">
        <v>63</v>
      </c>
      <c r="AQ584" s="361" t="s">
        <v>63</v>
      </c>
      <c r="AR584" s="361" t="s">
        <v>63</v>
      </c>
      <c r="AS584" s="361" t="s">
        <v>63</v>
      </c>
      <c r="AT584" s="361" t="s">
        <v>63</v>
      </c>
      <c r="AU584" s="361" t="s">
        <v>63</v>
      </c>
      <c r="AV584" s="361" t="s">
        <v>63</v>
      </c>
      <c r="AW584" s="361" t="s">
        <v>63</v>
      </c>
      <c r="AX584" s="361" t="str">
        <f t="shared" si="54"/>
        <v xml:space="preserve">SEX, AGE, RESIDENCE, WEALTH, </v>
      </c>
      <c r="AZ584" s="344" t="e">
        <f>INDEX('Standard Outcome Indicators'!$C$2:$C$900,MATCH(AY584,'Standard Outcome Indicators'!$B$2:$B$708,0))</f>
        <v>#N/A</v>
      </c>
      <c r="BA584" s="344" t="e">
        <f>INDEX('Standard Outcome Indicators'!$F$2:$F$900,MATCH(AY584,'Standard Outcome Indicators'!$B$2:$B$708,0))</f>
        <v>#N/A</v>
      </c>
      <c r="BB584" s="344" t="e">
        <f>INDEX('Standard Outcome Indicators'!$H$2:$H$900,MATCH(AY584,'Standard Outcome Indicators'!$B$2:$B$708,0))</f>
        <v>#N/A</v>
      </c>
      <c r="BC584" s="344" t="e">
        <f>INDEX('Standard Outcome Indicators'!$Q$2:$Q$900,MATCH(AY584,'Standard Outcome Indicators'!$B$2:$B$708,0))</f>
        <v>#N/A</v>
      </c>
      <c r="BD584" s="344" t="e">
        <f>INDEX('Standard Outcome Indicators'!$R$2:$R$900,MATCH(AY584,'Standard Outcome Indicators'!$B$2:$B$708,0))</f>
        <v>#N/A</v>
      </c>
      <c r="BE584" s="344" t="e">
        <f>INDEX('Standard Outcome Indicators'!$S$2:$S$900,MATCH(AY584,'Standard Outcome Indicators'!$B$2:$B$708,0))</f>
        <v>#N/A</v>
      </c>
      <c r="BF584" s="344" t="e">
        <f>INDEX('Standard Outcome Indicators'!$T$2:$T$900,MATCH(AY584,'Standard Outcome Indicators'!$B$2:$B$708,0))</f>
        <v>#N/A</v>
      </c>
      <c r="BG584" s="344" t="e">
        <f>INDEX('Standard Outcome Indicators'!$U$2:$U$900,MATCH(AY584,'Standard Outcome Indicators'!$B$2:$B$708,0))</f>
        <v>#N/A</v>
      </c>
    </row>
    <row r="585" spans="1:59" ht="45.75">
      <c r="A585" s="398" t="s">
        <v>3532</v>
      </c>
      <c r="B585" s="400" t="s">
        <v>3630</v>
      </c>
      <c r="C585" s="344" t="s">
        <v>1036</v>
      </c>
      <c r="D585" s="446" t="s">
        <v>3660</v>
      </c>
      <c r="E585" s="345" t="s">
        <v>3661</v>
      </c>
      <c r="F585" s="433" t="s">
        <v>59</v>
      </c>
      <c r="G585" s="433" t="s">
        <v>59</v>
      </c>
      <c r="H585" s="433"/>
      <c r="I585" s="433" t="s">
        <v>49</v>
      </c>
      <c r="J585" s="433" t="s">
        <v>49</v>
      </c>
      <c r="K585" s="433" t="s">
        <v>49</v>
      </c>
      <c r="L585" s="433" t="s">
        <v>49</v>
      </c>
      <c r="M585" s="433" t="s">
        <v>49</v>
      </c>
      <c r="N585" s="433" t="s">
        <v>49</v>
      </c>
      <c r="O585" s="345" t="s">
        <v>63</v>
      </c>
      <c r="P585" s="345" t="str">
        <f t="shared" si="56"/>
        <v>Number and rates of children (0-17 years) in alternative care at a specific point-in-time (stock), by type of care and by disability</v>
      </c>
      <c r="Q585" s="345" t="s">
        <v>3633</v>
      </c>
      <c r="R585" s="345"/>
      <c r="S585" s="433">
        <f t="shared" si="57"/>
        <v>2</v>
      </c>
      <c r="T585" s="361" t="s">
        <v>333</v>
      </c>
      <c r="U585" s="361" t="s">
        <v>313</v>
      </c>
      <c r="V585" s="344" t="s">
        <v>3662</v>
      </c>
      <c r="W585" s="433" t="s">
        <v>1031</v>
      </c>
      <c r="X585" s="433" t="s">
        <v>56</v>
      </c>
      <c r="Y585" s="361">
        <v>2021</v>
      </c>
      <c r="Z585" s="361" t="s">
        <v>2249</v>
      </c>
      <c r="AA585" s="344" t="s">
        <v>3663</v>
      </c>
      <c r="AB585" s="361" t="str">
        <f t="shared" si="53"/>
        <v/>
      </c>
      <c r="AD585" s="433" t="s">
        <v>199</v>
      </c>
      <c r="AE585" s="433" t="s">
        <v>1030</v>
      </c>
      <c r="AF585" s="433" t="s">
        <v>59</v>
      </c>
      <c r="AG585" s="361" t="s">
        <v>62</v>
      </c>
      <c r="AH585" s="361" t="s">
        <v>62</v>
      </c>
      <c r="AI585" s="361" t="s">
        <v>49</v>
      </c>
      <c r="AJ585" s="361" t="s">
        <v>49</v>
      </c>
      <c r="AK585" s="361" t="s">
        <v>117</v>
      </c>
      <c r="AL585" s="361" t="s">
        <v>117</v>
      </c>
      <c r="AM585" s="361" t="s">
        <v>117</v>
      </c>
      <c r="AN585" s="361" t="s">
        <v>117</v>
      </c>
      <c r="AO585" s="361" t="s">
        <v>117</v>
      </c>
      <c r="AP585" s="361" t="s">
        <v>117</v>
      </c>
      <c r="AQ585" s="361" t="s">
        <v>117</v>
      </c>
      <c r="AR585" s="361" t="s">
        <v>117</v>
      </c>
      <c r="AS585" s="361" t="s">
        <v>117</v>
      </c>
      <c r="AT585" s="361" t="s">
        <v>117</v>
      </c>
      <c r="AU585" s="361" t="s">
        <v>117</v>
      </c>
      <c r="AV585" s="361" t="s">
        <v>117</v>
      </c>
      <c r="AW585" s="361" t="s">
        <v>109</v>
      </c>
      <c r="AX585" s="361" t="str">
        <f t="shared" si="54"/>
        <v xml:space="preserve">SEX, AGE, RESIDENCE, WEALTH,  </v>
      </c>
      <c r="AZ585" s="344" t="e">
        <f>INDEX('Standard Outcome Indicators'!$C$2:$C$900,MATCH(AY585,'Standard Outcome Indicators'!$B$2:$B$708,0))</f>
        <v>#N/A</v>
      </c>
      <c r="BA585" s="344" t="e">
        <f>INDEX('Standard Outcome Indicators'!$F$2:$F$900,MATCH(AY585,'Standard Outcome Indicators'!$B$2:$B$708,0))</f>
        <v>#N/A</v>
      </c>
      <c r="BB585" s="344" t="e">
        <f>INDEX('Standard Outcome Indicators'!$H$2:$H$900,MATCH(AY585,'Standard Outcome Indicators'!$B$2:$B$708,0))</f>
        <v>#N/A</v>
      </c>
      <c r="BC585" s="344" t="e">
        <f>INDEX('Standard Outcome Indicators'!$Q$2:$Q$900,MATCH(AY585,'Standard Outcome Indicators'!$B$2:$B$708,0))</f>
        <v>#N/A</v>
      </c>
      <c r="BD585" s="344" t="e">
        <f>INDEX('Standard Outcome Indicators'!$R$2:$R$900,MATCH(AY585,'Standard Outcome Indicators'!$B$2:$B$708,0))</f>
        <v>#N/A</v>
      </c>
      <c r="BE585" s="344" t="e">
        <f>INDEX('Standard Outcome Indicators'!$S$2:$S$900,MATCH(AY585,'Standard Outcome Indicators'!$B$2:$B$708,0))</f>
        <v>#N/A</v>
      </c>
      <c r="BF585" s="344" t="e">
        <f>INDEX('Standard Outcome Indicators'!$T$2:$T$900,MATCH(AY585,'Standard Outcome Indicators'!$B$2:$B$708,0))</f>
        <v>#N/A</v>
      </c>
      <c r="BG585" s="344" t="e">
        <f>INDEX('Standard Outcome Indicators'!$U$2:$U$900,MATCH(AY585,'Standard Outcome Indicators'!$B$2:$B$708,0))</f>
        <v>#N/A</v>
      </c>
    </row>
    <row r="586" spans="1:59" ht="45.75">
      <c r="A586" s="398" t="s">
        <v>3532</v>
      </c>
      <c r="B586" s="400" t="s">
        <v>3630</v>
      </c>
      <c r="C586" s="344" t="s">
        <v>3664</v>
      </c>
      <c r="D586" s="438" t="s">
        <v>3665</v>
      </c>
      <c r="E586" s="345" t="s">
        <v>3666</v>
      </c>
      <c r="F586" s="436" t="s">
        <v>59</v>
      </c>
      <c r="G586" s="433" t="s">
        <v>59</v>
      </c>
      <c r="H586" s="433"/>
      <c r="I586" s="433" t="s">
        <v>49</v>
      </c>
      <c r="J586" s="433" t="s">
        <v>49</v>
      </c>
      <c r="K586" s="433" t="s">
        <v>49</v>
      </c>
      <c r="L586" s="433" t="s">
        <v>62</v>
      </c>
      <c r="M586" s="433" t="s">
        <v>49</v>
      </c>
      <c r="N586" s="433" t="s">
        <v>49</v>
      </c>
      <c r="O586" s="345"/>
      <c r="P586" s="345" t="str">
        <f t="shared" si="56"/>
        <v>Number and rates of children (0-17 years) in alternative care at a specific point-in-time (stock), by type of care and by disability</v>
      </c>
      <c r="Q586" s="345" t="s">
        <v>3633</v>
      </c>
      <c r="R586" s="345"/>
      <c r="S586" s="433">
        <f t="shared" si="57"/>
        <v>2</v>
      </c>
      <c r="T586" s="361" t="s">
        <v>333</v>
      </c>
      <c r="U586" s="361" t="s">
        <v>63</v>
      </c>
      <c r="V586" s="344" t="s">
        <v>3667</v>
      </c>
      <c r="W586" s="433" t="s">
        <v>63</v>
      </c>
      <c r="X586" s="433" t="s">
        <v>63</v>
      </c>
      <c r="Y586" s="361">
        <v>2021</v>
      </c>
      <c r="Z586" s="361">
        <v>20</v>
      </c>
      <c r="AA586" s="344" t="s">
        <v>3668</v>
      </c>
      <c r="AB586" s="361" t="str">
        <f t="shared" si="53"/>
        <v/>
      </c>
      <c r="AC586" s="433" t="s">
        <v>63</v>
      </c>
      <c r="AD586" s="433" t="s">
        <v>63</v>
      </c>
      <c r="AE586" s="433" t="s">
        <v>63</v>
      </c>
      <c r="AF586" s="433" t="s">
        <v>63</v>
      </c>
      <c r="AG586" s="361" t="s">
        <v>49</v>
      </c>
      <c r="AH586" s="361" t="s">
        <v>49</v>
      </c>
      <c r="AI586" s="361" t="s">
        <v>49</v>
      </c>
      <c r="AJ586" s="361" t="s">
        <v>49</v>
      </c>
      <c r="AK586" s="361" t="s">
        <v>63</v>
      </c>
      <c r="AL586" s="361" t="s">
        <v>63</v>
      </c>
      <c r="AM586" s="361" t="s">
        <v>63</v>
      </c>
      <c r="AN586" s="361" t="s">
        <v>63</v>
      </c>
      <c r="AO586" s="361" t="s">
        <v>63</v>
      </c>
      <c r="AP586" s="361" t="s">
        <v>63</v>
      </c>
      <c r="AQ586" s="361" t="s">
        <v>63</v>
      </c>
      <c r="AR586" s="361" t="s">
        <v>63</v>
      </c>
      <c r="AS586" s="361" t="s">
        <v>63</v>
      </c>
      <c r="AT586" s="361" t="s">
        <v>63</v>
      </c>
      <c r="AU586" s="361" t="s">
        <v>63</v>
      </c>
      <c r="AV586" s="361" t="s">
        <v>63</v>
      </c>
      <c r="AW586" s="361" t="s">
        <v>63</v>
      </c>
      <c r="AX586" s="361" t="str">
        <f t="shared" si="54"/>
        <v xml:space="preserve">SEX, AGE, RESIDENCE, WEALTH, </v>
      </c>
      <c r="AZ586" s="344" t="e">
        <f>INDEX('Standard Outcome Indicators'!$C$2:$C$900,MATCH(AY586,'Standard Outcome Indicators'!$B$2:$B$708,0))</f>
        <v>#N/A</v>
      </c>
      <c r="BA586" s="344" t="e">
        <f>INDEX('Standard Outcome Indicators'!$F$2:$F$900,MATCH(AY586,'Standard Outcome Indicators'!$B$2:$B$708,0))</f>
        <v>#N/A</v>
      </c>
      <c r="BB586" s="344" t="e">
        <f>INDEX('Standard Outcome Indicators'!$H$2:$H$900,MATCH(AY586,'Standard Outcome Indicators'!$B$2:$B$708,0))</f>
        <v>#N/A</v>
      </c>
      <c r="BC586" s="344" t="e">
        <f>INDEX('Standard Outcome Indicators'!$Q$2:$Q$900,MATCH(AY586,'Standard Outcome Indicators'!$B$2:$B$708,0))</f>
        <v>#N/A</v>
      </c>
      <c r="BD586" s="344" t="e">
        <f>INDEX('Standard Outcome Indicators'!$R$2:$R$900,MATCH(AY586,'Standard Outcome Indicators'!$B$2:$B$708,0))</f>
        <v>#N/A</v>
      </c>
      <c r="BE586" s="344" t="e">
        <f>INDEX('Standard Outcome Indicators'!$S$2:$S$900,MATCH(AY586,'Standard Outcome Indicators'!$B$2:$B$708,0))</f>
        <v>#N/A</v>
      </c>
      <c r="BF586" s="344" t="e">
        <f>INDEX('Standard Outcome Indicators'!$T$2:$T$900,MATCH(AY586,'Standard Outcome Indicators'!$B$2:$B$708,0))</f>
        <v>#N/A</v>
      </c>
      <c r="BG586" s="344" t="e">
        <f>INDEX('Standard Outcome Indicators'!$U$2:$U$900,MATCH(AY586,'Standard Outcome Indicators'!$B$2:$B$708,0))</f>
        <v>#N/A</v>
      </c>
    </row>
    <row r="587" spans="1:59" ht="45.75">
      <c r="A587" s="398" t="s">
        <v>3532</v>
      </c>
      <c r="B587" s="400" t="s">
        <v>3630</v>
      </c>
      <c r="C587" s="344" t="s">
        <v>1038</v>
      </c>
      <c r="D587" s="438" t="s">
        <v>3669</v>
      </c>
      <c r="E587" s="345" t="s">
        <v>3670</v>
      </c>
      <c r="F587" s="433" t="s">
        <v>59</v>
      </c>
      <c r="G587" s="433" t="s">
        <v>59</v>
      </c>
      <c r="H587" s="433"/>
      <c r="I587" s="433" t="s">
        <v>49</v>
      </c>
      <c r="J587" s="433" t="s">
        <v>49</v>
      </c>
      <c r="K587" s="433" t="s">
        <v>49</v>
      </c>
      <c r="L587" s="433" t="s">
        <v>49</v>
      </c>
      <c r="M587" s="433" t="s">
        <v>49</v>
      </c>
      <c r="N587" s="433" t="s">
        <v>49</v>
      </c>
      <c r="O587" s="345" t="s">
        <v>63</v>
      </c>
      <c r="P587" s="345" t="str">
        <f t="shared" si="56"/>
        <v>Number and rates of children (0-17 years) in alternative care at a specific point-in-time (stock), by type of care and by disability</v>
      </c>
      <c r="Q587" s="345" t="s">
        <v>3633</v>
      </c>
      <c r="R587" s="345"/>
      <c r="S587" s="433">
        <f t="shared" si="57"/>
        <v>2</v>
      </c>
      <c r="T587" s="361" t="s">
        <v>333</v>
      </c>
      <c r="U587" s="361">
        <v>0</v>
      </c>
      <c r="V587" s="344" t="s">
        <v>3671</v>
      </c>
      <c r="W587" s="433">
        <v>0</v>
      </c>
      <c r="X587" s="433">
        <v>0</v>
      </c>
      <c r="Y587" s="361">
        <v>2021</v>
      </c>
      <c r="Z587" s="361" t="s">
        <v>1966</v>
      </c>
      <c r="AA587" s="344" t="s">
        <v>3672</v>
      </c>
      <c r="AB587" s="361" t="str">
        <f t="shared" si="53"/>
        <v/>
      </c>
      <c r="AD587" s="433">
        <v>0</v>
      </c>
      <c r="AE587" s="433">
        <v>0</v>
      </c>
      <c r="AF587" s="433">
        <v>0</v>
      </c>
      <c r="AG587" s="361" t="s">
        <v>62</v>
      </c>
      <c r="AH587" s="361" t="s">
        <v>62</v>
      </c>
      <c r="AI587" s="361" t="s">
        <v>49</v>
      </c>
      <c r="AJ587" s="361" t="s">
        <v>49</v>
      </c>
      <c r="AK587" s="361">
        <v>0</v>
      </c>
      <c r="AL587" s="361">
        <v>0</v>
      </c>
      <c r="AM587" s="361">
        <v>0</v>
      </c>
      <c r="AN587" s="361">
        <v>0</v>
      </c>
      <c r="AO587" s="361">
        <v>0</v>
      </c>
      <c r="AP587" s="361">
        <v>0</v>
      </c>
      <c r="AQ587" s="361">
        <v>0</v>
      </c>
      <c r="AR587" s="361">
        <v>0</v>
      </c>
      <c r="AS587" s="361">
        <v>0</v>
      </c>
      <c r="AT587" s="361">
        <v>0</v>
      </c>
      <c r="AU587" s="361">
        <v>0</v>
      </c>
      <c r="AV587" s="361">
        <v>0</v>
      </c>
      <c r="AW587" s="361">
        <v>0</v>
      </c>
      <c r="AX587" s="361" t="str">
        <f t="shared" si="54"/>
        <v>SEX, AGE, RESIDENCE, WEALTH, 0</v>
      </c>
      <c r="AZ587" s="344" t="e">
        <f>INDEX('Standard Outcome Indicators'!$C$2:$C$900,MATCH(AY587,'Standard Outcome Indicators'!$B$2:$B$708,0))</f>
        <v>#N/A</v>
      </c>
      <c r="BA587" s="344" t="e">
        <f>INDEX('Standard Outcome Indicators'!$F$2:$F$900,MATCH(AY587,'Standard Outcome Indicators'!$B$2:$B$708,0))</f>
        <v>#N/A</v>
      </c>
      <c r="BB587" s="344" t="e">
        <f>INDEX('Standard Outcome Indicators'!$H$2:$H$900,MATCH(AY587,'Standard Outcome Indicators'!$B$2:$B$708,0))</f>
        <v>#N/A</v>
      </c>
      <c r="BC587" s="344" t="e">
        <f>INDEX('Standard Outcome Indicators'!$Q$2:$Q$900,MATCH(AY587,'Standard Outcome Indicators'!$B$2:$B$708,0))</f>
        <v>#N/A</v>
      </c>
      <c r="BD587" s="344" t="e">
        <f>INDEX('Standard Outcome Indicators'!$R$2:$R$900,MATCH(AY587,'Standard Outcome Indicators'!$B$2:$B$708,0))</f>
        <v>#N/A</v>
      </c>
      <c r="BE587" s="344" t="e">
        <f>INDEX('Standard Outcome Indicators'!$S$2:$S$900,MATCH(AY587,'Standard Outcome Indicators'!$B$2:$B$708,0))</f>
        <v>#N/A</v>
      </c>
      <c r="BF587" s="344" t="e">
        <f>INDEX('Standard Outcome Indicators'!$T$2:$T$900,MATCH(AY587,'Standard Outcome Indicators'!$B$2:$B$708,0))</f>
        <v>#N/A</v>
      </c>
      <c r="BG587" s="344" t="e">
        <f>INDEX('Standard Outcome Indicators'!$U$2:$U$900,MATCH(AY587,'Standard Outcome Indicators'!$B$2:$B$708,0))</f>
        <v>#N/A</v>
      </c>
    </row>
    <row r="588" spans="1:59" ht="45.75">
      <c r="A588" s="398" t="s">
        <v>3532</v>
      </c>
      <c r="B588" s="400" t="s">
        <v>3630</v>
      </c>
      <c r="C588" s="344" t="s">
        <v>3673</v>
      </c>
      <c r="D588" s="438" t="s">
        <v>3674</v>
      </c>
      <c r="E588" s="345" t="s">
        <v>3675</v>
      </c>
      <c r="F588" s="436" t="s">
        <v>59</v>
      </c>
      <c r="G588" s="433" t="s">
        <v>59</v>
      </c>
      <c r="H588" s="433"/>
      <c r="I588" s="433" t="s">
        <v>49</v>
      </c>
      <c r="J588" s="433" t="s">
        <v>49</v>
      </c>
      <c r="K588" s="433" t="s">
        <v>49</v>
      </c>
      <c r="L588" s="433" t="s">
        <v>62</v>
      </c>
      <c r="M588" s="433" t="s">
        <v>49</v>
      </c>
      <c r="N588" s="433" t="s">
        <v>49</v>
      </c>
      <c r="O588" s="345"/>
      <c r="P588" s="345" t="str">
        <f t="shared" si="56"/>
        <v>Number and rates of children (0-17 years) in alternative care at a specific point-in-time (stock), by type of care and by disability</v>
      </c>
      <c r="Q588" s="345" t="s">
        <v>3633</v>
      </c>
      <c r="R588" s="345"/>
      <c r="S588" s="433">
        <f t="shared" si="57"/>
        <v>2</v>
      </c>
      <c r="T588" s="361" t="s">
        <v>333</v>
      </c>
      <c r="U588" s="361" t="s">
        <v>63</v>
      </c>
      <c r="V588" s="344" t="s">
        <v>3676</v>
      </c>
      <c r="W588" s="433" t="s">
        <v>63</v>
      </c>
      <c r="X588" s="433" t="s">
        <v>63</v>
      </c>
      <c r="Y588" s="361">
        <v>2021</v>
      </c>
      <c r="Z588" s="361" t="s">
        <v>1991</v>
      </c>
      <c r="AA588" s="344" t="s">
        <v>3677</v>
      </c>
      <c r="AB588" s="361" t="str">
        <f t="shared" si="53"/>
        <v/>
      </c>
      <c r="AC588" s="433" t="s">
        <v>63</v>
      </c>
      <c r="AD588" s="433" t="s">
        <v>63</v>
      </c>
      <c r="AE588" s="433" t="s">
        <v>63</v>
      </c>
      <c r="AF588" s="433" t="s">
        <v>63</v>
      </c>
      <c r="AG588" s="361" t="s">
        <v>49</v>
      </c>
      <c r="AH588" s="361" t="s">
        <v>49</v>
      </c>
      <c r="AI588" s="361" t="s">
        <v>49</v>
      </c>
      <c r="AJ588" s="361" t="s">
        <v>49</v>
      </c>
      <c r="AK588" s="361" t="s">
        <v>63</v>
      </c>
      <c r="AL588" s="361" t="s">
        <v>63</v>
      </c>
      <c r="AM588" s="361" t="s">
        <v>63</v>
      </c>
      <c r="AN588" s="361" t="s">
        <v>63</v>
      </c>
      <c r="AO588" s="361" t="s">
        <v>63</v>
      </c>
      <c r="AP588" s="361" t="s">
        <v>63</v>
      </c>
      <c r="AQ588" s="361" t="s">
        <v>63</v>
      </c>
      <c r="AR588" s="361" t="s">
        <v>63</v>
      </c>
      <c r="AS588" s="361" t="s">
        <v>63</v>
      </c>
      <c r="AT588" s="361" t="s">
        <v>63</v>
      </c>
      <c r="AU588" s="361" t="s">
        <v>63</v>
      </c>
      <c r="AV588" s="361" t="s">
        <v>63</v>
      </c>
      <c r="AW588" s="361" t="s">
        <v>63</v>
      </c>
      <c r="AX588" s="361" t="str">
        <f t="shared" si="54"/>
        <v xml:space="preserve">SEX, AGE, RESIDENCE, WEALTH, </v>
      </c>
      <c r="AZ588" s="344" t="e">
        <f>INDEX('Standard Outcome Indicators'!$C$2:$C$900,MATCH(AY588,'Standard Outcome Indicators'!$B$2:$B$708,0))</f>
        <v>#N/A</v>
      </c>
      <c r="BA588" s="344" t="e">
        <f>INDEX('Standard Outcome Indicators'!$F$2:$F$900,MATCH(AY588,'Standard Outcome Indicators'!$B$2:$B$708,0))</f>
        <v>#N/A</v>
      </c>
      <c r="BB588" s="344" t="e">
        <f>INDEX('Standard Outcome Indicators'!$H$2:$H$900,MATCH(AY588,'Standard Outcome Indicators'!$B$2:$B$708,0))</f>
        <v>#N/A</v>
      </c>
      <c r="BC588" s="344" t="e">
        <f>INDEX('Standard Outcome Indicators'!$Q$2:$Q$900,MATCH(AY588,'Standard Outcome Indicators'!$B$2:$B$708,0))</f>
        <v>#N/A</v>
      </c>
      <c r="BD588" s="344" t="e">
        <f>INDEX('Standard Outcome Indicators'!$R$2:$R$900,MATCH(AY588,'Standard Outcome Indicators'!$B$2:$B$708,0))</f>
        <v>#N/A</v>
      </c>
      <c r="BE588" s="344" t="e">
        <f>INDEX('Standard Outcome Indicators'!$S$2:$S$900,MATCH(AY588,'Standard Outcome Indicators'!$B$2:$B$708,0))</f>
        <v>#N/A</v>
      </c>
      <c r="BF588" s="344" t="e">
        <f>INDEX('Standard Outcome Indicators'!$T$2:$T$900,MATCH(AY588,'Standard Outcome Indicators'!$B$2:$B$708,0))</f>
        <v>#N/A</v>
      </c>
      <c r="BG588" s="344" t="e">
        <f>INDEX('Standard Outcome Indicators'!$U$2:$U$900,MATCH(AY588,'Standard Outcome Indicators'!$B$2:$B$708,0))</f>
        <v>#N/A</v>
      </c>
    </row>
    <row r="589" spans="1:59" ht="45.75">
      <c r="A589" s="398" t="s">
        <v>3532</v>
      </c>
      <c r="B589" s="400" t="s">
        <v>3630</v>
      </c>
      <c r="C589" s="344" t="s">
        <v>1042</v>
      </c>
      <c r="D589" s="496" t="s">
        <v>3678</v>
      </c>
      <c r="E589" s="345" t="s">
        <v>3679</v>
      </c>
      <c r="F589" s="433" t="s">
        <v>59</v>
      </c>
      <c r="G589" s="433"/>
      <c r="H589" s="433" t="s">
        <v>59</v>
      </c>
      <c r="I589" s="433" t="s">
        <v>49</v>
      </c>
      <c r="J589" s="433" t="s">
        <v>49</v>
      </c>
      <c r="K589" s="433" t="s">
        <v>49</v>
      </c>
      <c r="L589" s="433" t="s">
        <v>49</v>
      </c>
      <c r="M589" s="433" t="s">
        <v>49</v>
      </c>
      <c r="N589" s="433" t="s">
        <v>49</v>
      </c>
      <c r="O589" s="345" t="s">
        <v>3680</v>
      </c>
      <c r="P589" s="345" t="str">
        <f>IF(F589&lt;&gt;"", IF(Q589="", D589, Q589), "")</f>
        <v>Number and rates of children (0-17 years) in alternative care at a specific point-in-time (stock), by type of care and by disability</v>
      </c>
      <c r="Q589" s="345" t="s">
        <v>3633</v>
      </c>
      <c r="R589" s="345"/>
      <c r="S589" s="433">
        <f t="shared" si="57"/>
        <v>2</v>
      </c>
      <c r="T589" s="361" t="s">
        <v>333</v>
      </c>
      <c r="U589" s="361" t="s">
        <v>313</v>
      </c>
      <c r="V589" s="344" t="s">
        <v>3681</v>
      </c>
      <c r="W589" s="433" t="s">
        <v>1031</v>
      </c>
      <c r="X589" s="433" t="s">
        <v>56</v>
      </c>
      <c r="Y589" s="361">
        <v>2021</v>
      </c>
      <c r="Z589" s="361" t="s">
        <v>1966</v>
      </c>
      <c r="AA589" s="344" t="s">
        <v>3682</v>
      </c>
      <c r="AB589" s="361" t="str">
        <f t="shared" si="53"/>
        <v/>
      </c>
      <c r="AD589" s="433" t="s">
        <v>329</v>
      </c>
      <c r="AE589" s="433" t="s">
        <v>1030</v>
      </c>
      <c r="AF589" s="433" t="s">
        <v>59</v>
      </c>
      <c r="AG589" s="361" t="s">
        <v>62</v>
      </c>
      <c r="AH589" s="361" t="s">
        <v>49</v>
      </c>
      <c r="AI589" s="361" t="s">
        <v>49</v>
      </c>
      <c r="AJ589" s="361" t="s">
        <v>49</v>
      </c>
      <c r="AK589" s="361" t="s">
        <v>117</v>
      </c>
      <c r="AL589" s="361" t="s">
        <v>117</v>
      </c>
      <c r="AM589" s="361" t="s">
        <v>117</v>
      </c>
      <c r="AN589" s="361" t="s">
        <v>117</v>
      </c>
      <c r="AO589" s="361" t="s">
        <v>117</v>
      </c>
      <c r="AP589" s="361" t="s">
        <v>117</v>
      </c>
      <c r="AQ589" s="361" t="s">
        <v>117</v>
      </c>
      <c r="AR589" s="361" t="s">
        <v>117</v>
      </c>
      <c r="AS589" s="361" t="s">
        <v>117</v>
      </c>
      <c r="AT589" s="361" t="s">
        <v>117</v>
      </c>
      <c r="AU589" s="361" t="s">
        <v>117</v>
      </c>
      <c r="AV589" s="361" t="s">
        <v>117</v>
      </c>
      <c r="AW589" s="361" t="s">
        <v>71</v>
      </c>
      <c r="AX589" s="361" t="str">
        <f t="shared" si="54"/>
        <v xml:space="preserve">SEX, AGE, RESIDENCE, WEALTH,   </v>
      </c>
      <c r="AZ589" s="344" t="e">
        <f>INDEX('Standard Outcome Indicators'!$C$2:$C$900,MATCH(AY589,'Standard Outcome Indicators'!$B$2:$B$708,0))</f>
        <v>#N/A</v>
      </c>
      <c r="BA589" s="344" t="e">
        <f>INDEX('Standard Outcome Indicators'!$F$2:$F$900,MATCH(AY589,'Standard Outcome Indicators'!$B$2:$B$708,0))</f>
        <v>#N/A</v>
      </c>
      <c r="BB589" s="344" t="e">
        <f>INDEX('Standard Outcome Indicators'!$H$2:$H$900,MATCH(AY589,'Standard Outcome Indicators'!$B$2:$B$708,0))</f>
        <v>#N/A</v>
      </c>
      <c r="BC589" s="344" t="e">
        <f>INDEX('Standard Outcome Indicators'!$Q$2:$Q$900,MATCH(AY589,'Standard Outcome Indicators'!$B$2:$B$708,0))</f>
        <v>#N/A</v>
      </c>
      <c r="BD589" s="344" t="e">
        <f>INDEX('Standard Outcome Indicators'!$R$2:$R$900,MATCH(AY589,'Standard Outcome Indicators'!$B$2:$B$708,0))</f>
        <v>#N/A</v>
      </c>
      <c r="BE589" s="344" t="e">
        <f>INDEX('Standard Outcome Indicators'!$S$2:$S$900,MATCH(AY589,'Standard Outcome Indicators'!$B$2:$B$708,0))</f>
        <v>#N/A</v>
      </c>
      <c r="BF589" s="344" t="e">
        <f>INDEX('Standard Outcome Indicators'!$T$2:$T$900,MATCH(AY589,'Standard Outcome Indicators'!$B$2:$B$708,0))</f>
        <v>#N/A</v>
      </c>
      <c r="BG589" s="344" t="e">
        <f>INDEX('Standard Outcome Indicators'!$U$2:$U$900,MATCH(AY589,'Standard Outcome Indicators'!$B$2:$B$708,0))</f>
        <v>#N/A</v>
      </c>
    </row>
    <row r="590" spans="1:59" ht="45.75">
      <c r="A590" s="398" t="s">
        <v>3532</v>
      </c>
      <c r="B590" s="400" t="s">
        <v>3630</v>
      </c>
      <c r="C590" s="375" t="s">
        <v>3683</v>
      </c>
      <c r="D590" s="443" t="s">
        <v>3684</v>
      </c>
      <c r="E590" s="345" t="s">
        <v>3685</v>
      </c>
      <c r="F590" s="434" t="s">
        <v>59</v>
      </c>
      <c r="G590" s="434" t="s">
        <v>59</v>
      </c>
      <c r="H590" s="434"/>
      <c r="I590" s="433" t="s">
        <v>49</v>
      </c>
      <c r="J590" s="433" t="s">
        <v>49</v>
      </c>
      <c r="K590" s="433" t="s">
        <v>49</v>
      </c>
      <c r="L590" s="433" t="s">
        <v>62</v>
      </c>
      <c r="M590" s="433" t="s">
        <v>49</v>
      </c>
      <c r="N590" s="433" t="s">
        <v>49</v>
      </c>
      <c r="O590" s="372"/>
      <c r="P590" s="345" t="str">
        <f t="shared" si="56"/>
        <v>Number and rates of children (0-17 years) in alternative care at a specific point-in-time (stock), by type of care and by disability</v>
      </c>
      <c r="Q590" s="345" t="s">
        <v>3633</v>
      </c>
      <c r="R590" s="345"/>
      <c r="S590" s="433">
        <f t="shared" si="57"/>
        <v>2</v>
      </c>
      <c r="T590" s="361" t="s">
        <v>333</v>
      </c>
      <c r="U590" s="361" t="s">
        <v>63</v>
      </c>
      <c r="V590" s="344" t="s">
        <v>3686</v>
      </c>
      <c r="W590" s="433" t="s">
        <v>63</v>
      </c>
      <c r="X590" s="433" t="s">
        <v>63</v>
      </c>
      <c r="Y590" s="361">
        <v>2021</v>
      </c>
      <c r="Z590" s="361" t="s">
        <v>2816</v>
      </c>
      <c r="AA590" s="344" t="s">
        <v>3687</v>
      </c>
      <c r="AB590" s="361" t="str">
        <f t="shared" si="53"/>
        <v/>
      </c>
      <c r="AC590" s="433" t="s">
        <v>63</v>
      </c>
      <c r="AD590" s="433" t="s">
        <v>63</v>
      </c>
      <c r="AE590" s="433" t="s">
        <v>63</v>
      </c>
      <c r="AF590" s="433" t="s">
        <v>63</v>
      </c>
      <c r="AG590" s="361" t="s">
        <v>62</v>
      </c>
      <c r="AH590" s="361" t="s">
        <v>62</v>
      </c>
      <c r="AI590" s="361" t="s">
        <v>49</v>
      </c>
      <c r="AJ590" s="361" t="s">
        <v>49</v>
      </c>
      <c r="AK590" s="361" t="s">
        <v>63</v>
      </c>
      <c r="AL590" s="361" t="s">
        <v>63</v>
      </c>
      <c r="AM590" s="361" t="s">
        <v>63</v>
      </c>
      <c r="AN590" s="361" t="s">
        <v>63</v>
      </c>
      <c r="AO590" s="361" t="s">
        <v>63</v>
      </c>
      <c r="AP590" s="361" t="s">
        <v>63</v>
      </c>
      <c r="AQ590" s="361" t="s">
        <v>63</v>
      </c>
      <c r="AR590" s="361" t="s">
        <v>63</v>
      </c>
      <c r="AS590" s="361" t="s">
        <v>63</v>
      </c>
      <c r="AT590" s="361" t="s">
        <v>63</v>
      </c>
      <c r="AU590" s="361" t="s">
        <v>63</v>
      </c>
      <c r="AV590" s="361" t="s">
        <v>63</v>
      </c>
      <c r="AW590" s="361" t="s">
        <v>63</v>
      </c>
      <c r="AX590" s="361" t="str">
        <f t="shared" si="54"/>
        <v xml:space="preserve">SEX, AGE, RESIDENCE, WEALTH, </v>
      </c>
      <c r="AZ590" s="344" t="e">
        <f>INDEX('Standard Outcome Indicators'!$C$2:$C$900,MATCH(AY590,'Standard Outcome Indicators'!$B$2:$B$708,0))</f>
        <v>#N/A</v>
      </c>
      <c r="BA590" s="344" t="e">
        <f>INDEX('Standard Outcome Indicators'!$F$2:$F$900,MATCH(AY590,'Standard Outcome Indicators'!$B$2:$B$708,0))</f>
        <v>#N/A</v>
      </c>
      <c r="BB590" s="344" t="e">
        <f>INDEX('Standard Outcome Indicators'!$H$2:$H$900,MATCH(AY590,'Standard Outcome Indicators'!$B$2:$B$708,0))</f>
        <v>#N/A</v>
      </c>
      <c r="BC590" s="344" t="e">
        <f>INDEX('Standard Outcome Indicators'!$Q$2:$Q$900,MATCH(AY590,'Standard Outcome Indicators'!$B$2:$B$708,0))</f>
        <v>#N/A</v>
      </c>
      <c r="BD590" s="344" t="e">
        <f>INDEX('Standard Outcome Indicators'!$R$2:$R$900,MATCH(AY590,'Standard Outcome Indicators'!$B$2:$B$708,0))</f>
        <v>#N/A</v>
      </c>
      <c r="BE590" s="344" t="e">
        <f>INDEX('Standard Outcome Indicators'!$S$2:$S$900,MATCH(AY590,'Standard Outcome Indicators'!$B$2:$B$708,0))</f>
        <v>#N/A</v>
      </c>
      <c r="BF590" s="344" t="e">
        <f>INDEX('Standard Outcome Indicators'!$T$2:$T$900,MATCH(AY590,'Standard Outcome Indicators'!$B$2:$B$708,0))</f>
        <v>#N/A</v>
      </c>
      <c r="BG590" s="344" t="e">
        <f>INDEX('Standard Outcome Indicators'!$U$2:$U$900,MATCH(AY590,'Standard Outcome Indicators'!$B$2:$B$708,0))</f>
        <v>#N/A</v>
      </c>
    </row>
    <row r="591" spans="1:59" ht="45.75">
      <c r="A591" s="398" t="s">
        <v>3532</v>
      </c>
      <c r="B591" s="400" t="s">
        <v>3630</v>
      </c>
      <c r="C591" s="344" t="s">
        <v>1047</v>
      </c>
      <c r="D591" s="438" t="s">
        <v>3688</v>
      </c>
      <c r="E591" s="345" t="s">
        <v>3688</v>
      </c>
      <c r="F591" s="433" t="s">
        <v>59</v>
      </c>
      <c r="G591" s="433"/>
      <c r="H591" s="433"/>
      <c r="I591" s="433" t="s">
        <v>49</v>
      </c>
      <c r="J591" s="433" t="s">
        <v>49</v>
      </c>
      <c r="K591" s="433" t="s">
        <v>49</v>
      </c>
      <c r="L591" s="433" t="s">
        <v>49</v>
      </c>
      <c r="M591" s="433" t="s">
        <v>49</v>
      </c>
      <c r="N591" s="433" t="s">
        <v>49</v>
      </c>
      <c r="O591" s="345"/>
      <c r="P591" s="345" t="str">
        <f t="shared" si="56"/>
        <v>Number and rates of children (0-17 years) who entered alternative care during a specific period of time (inflow), by type of care and by disability</v>
      </c>
      <c r="Q591" s="345" t="s">
        <v>3689</v>
      </c>
      <c r="R591" s="345"/>
      <c r="S591" s="433">
        <f t="shared" si="57"/>
        <v>2</v>
      </c>
      <c r="T591" s="361" t="s">
        <v>333</v>
      </c>
      <c r="U591" s="361">
        <v>0</v>
      </c>
      <c r="V591" s="344" t="s">
        <v>3690</v>
      </c>
      <c r="W591" s="433">
        <v>0</v>
      </c>
      <c r="X591" s="433">
        <v>0</v>
      </c>
      <c r="Y591" s="361">
        <v>2021</v>
      </c>
      <c r="Z591" s="361" t="s">
        <v>1827</v>
      </c>
      <c r="AA591" s="344" t="s">
        <v>3691</v>
      </c>
      <c r="AB591" s="361" t="str">
        <f t="shared" si="53"/>
        <v/>
      </c>
      <c r="AD591" s="433">
        <v>0</v>
      </c>
      <c r="AE591" s="433">
        <v>0</v>
      </c>
      <c r="AF591" s="433">
        <v>0</v>
      </c>
      <c r="AG591" s="361" t="s">
        <v>62</v>
      </c>
      <c r="AH591" s="361" t="s">
        <v>62</v>
      </c>
      <c r="AI591" s="361" t="s">
        <v>49</v>
      </c>
      <c r="AJ591" s="361" t="s">
        <v>49</v>
      </c>
      <c r="AK591" s="361">
        <v>0</v>
      </c>
      <c r="AL591" s="361">
        <v>0</v>
      </c>
      <c r="AM591" s="361">
        <v>0</v>
      </c>
      <c r="AN591" s="361">
        <v>0</v>
      </c>
      <c r="AO591" s="361">
        <v>0</v>
      </c>
      <c r="AP591" s="361">
        <v>0</v>
      </c>
      <c r="AQ591" s="361">
        <v>0</v>
      </c>
      <c r="AR591" s="361">
        <v>0</v>
      </c>
      <c r="AS591" s="361">
        <v>0</v>
      </c>
      <c r="AT591" s="361">
        <v>0</v>
      </c>
      <c r="AU591" s="361">
        <v>0</v>
      </c>
      <c r="AV591" s="361">
        <v>0</v>
      </c>
      <c r="AW591" s="361">
        <v>0</v>
      </c>
      <c r="AX591" s="361" t="str">
        <f t="shared" si="54"/>
        <v>SEX, AGE, RESIDENCE, WEALTH, 0</v>
      </c>
      <c r="AY591" s="344" t="s">
        <v>3692</v>
      </c>
      <c r="AZ591" s="344" t="str">
        <f>INDEX('Standard Outcome Indicators'!$C$2:$C$900,MATCH(AY591,'Standard Outcome Indicators'!$B$2:$B$708,0))</f>
        <v>Number of children who entered formal care, by types of care, sex, disability status</v>
      </c>
      <c r="BA591" s="344" t="str">
        <f>INDEX('Standard Outcome Indicators'!$F$2:$F$900,MATCH(AY591,'Standard Outcome Indicators'!$B$2:$B$708,0))</f>
        <v>Protection from Violence and Exploitation</v>
      </c>
      <c r="BB591" s="344" t="str">
        <f>INDEX('Standard Outcome Indicators'!$H$2:$H$900,MATCH(AY591,'Standard Outcome Indicators'!$B$2:$B$708,0))</f>
        <v>Protection from violence, exploitation, abuse and neglect</v>
      </c>
      <c r="BC591" s="344" t="str">
        <f>INDEX('Standard Outcome Indicators'!$Q$2:$Q$900,MATCH(AY591,'Standard Outcome Indicators'!$B$2:$B$708,0))</f>
        <v>Principal</v>
      </c>
      <c r="BD591" s="344" t="str">
        <f>INDEX('Standard Outcome Indicators'!$R$2:$R$900,MATCH(AY591,'Standard Outcome Indicators'!$B$2:$B$708,0))</f>
        <v>Child Protection</v>
      </c>
      <c r="BE591" s="344" t="str">
        <f>INDEX('Standard Outcome Indicators'!$S$2:$S$900,MATCH(AY591,'Standard Outcome Indicators'!$B$2:$B$708,0))</f>
        <v>Aniruddha Kulkarni</v>
      </c>
      <c r="BF591" s="344" t="str">
        <f>INDEX('Standard Outcome Indicators'!$T$2:$T$900,MATCH(AY591,'Standard Outcome Indicators'!$B$2:$B$708,0))</f>
        <v> </v>
      </c>
      <c r="BG591" s="344" t="str">
        <f>INDEX('Standard Outcome Indicators'!$U$2:$U$900,MATCH(AY591,'Standard Outcome Indicators'!$B$2:$B$708,0))</f>
        <v>2.3.5.2: Strengthening of child protection systems</v>
      </c>
    </row>
    <row r="592" spans="1:59" ht="45.75">
      <c r="A592" s="398" t="s">
        <v>3532</v>
      </c>
      <c r="B592" s="400" t="s">
        <v>3630</v>
      </c>
      <c r="C592" s="344" t="s">
        <v>1049</v>
      </c>
      <c r="D592" s="438" t="s">
        <v>3693</v>
      </c>
      <c r="E592" s="345" t="s">
        <v>3693</v>
      </c>
      <c r="F592" s="433" t="s">
        <v>59</v>
      </c>
      <c r="G592" s="433"/>
      <c r="H592" s="433"/>
      <c r="I592" s="433" t="s">
        <v>49</v>
      </c>
      <c r="J592" s="433" t="s">
        <v>49</v>
      </c>
      <c r="K592" s="433" t="s">
        <v>49</v>
      </c>
      <c r="L592" s="433" t="s">
        <v>49</v>
      </c>
      <c r="M592" s="433" t="s">
        <v>49</v>
      </c>
      <c r="N592" s="433" t="s">
        <v>49</v>
      </c>
      <c r="O592" s="345"/>
      <c r="P592" s="345" t="str">
        <f t="shared" si="56"/>
        <v>Number and rates of children (0-17 years) who entered alternative care during a specific period of time (inflow), by type of care and by disability</v>
      </c>
      <c r="Q592" s="345" t="s">
        <v>3689</v>
      </c>
      <c r="R592" s="345"/>
      <c r="S592" s="433">
        <f t="shared" si="57"/>
        <v>2</v>
      </c>
      <c r="T592" s="361" t="s">
        <v>333</v>
      </c>
      <c r="U592" s="361">
        <v>0</v>
      </c>
      <c r="V592" s="344" t="s">
        <v>3694</v>
      </c>
      <c r="W592" s="433">
        <v>0</v>
      </c>
      <c r="X592" s="433">
        <v>0</v>
      </c>
      <c r="Y592" s="361">
        <v>2021</v>
      </c>
      <c r="Z592" s="361" t="s">
        <v>2454</v>
      </c>
      <c r="AA592" s="344" t="s">
        <v>3695</v>
      </c>
      <c r="AB592" s="361" t="str">
        <f t="shared" si="53"/>
        <v/>
      </c>
      <c r="AD592" s="433">
        <v>0</v>
      </c>
      <c r="AE592" s="433">
        <v>0</v>
      </c>
      <c r="AF592" s="433">
        <v>0</v>
      </c>
      <c r="AG592" s="361" t="s">
        <v>62</v>
      </c>
      <c r="AH592" s="361" t="s">
        <v>62</v>
      </c>
      <c r="AI592" s="361" t="s">
        <v>49</v>
      </c>
      <c r="AJ592" s="361" t="s">
        <v>49</v>
      </c>
      <c r="AK592" s="361">
        <v>0</v>
      </c>
      <c r="AL592" s="361">
        <v>0</v>
      </c>
      <c r="AM592" s="361">
        <v>0</v>
      </c>
      <c r="AN592" s="361">
        <v>0</v>
      </c>
      <c r="AO592" s="361">
        <v>0</v>
      </c>
      <c r="AP592" s="361">
        <v>0</v>
      </c>
      <c r="AQ592" s="361">
        <v>0</v>
      </c>
      <c r="AR592" s="361">
        <v>0</v>
      </c>
      <c r="AS592" s="361">
        <v>0</v>
      </c>
      <c r="AT592" s="361">
        <v>0</v>
      </c>
      <c r="AU592" s="361">
        <v>0</v>
      </c>
      <c r="AV592" s="361">
        <v>0</v>
      </c>
      <c r="AW592" s="361">
        <v>0</v>
      </c>
      <c r="AX592" s="361" t="str">
        <f t="shared" si="54"/>
        <v>SEX, AGE, RESIDENCE, WEALTH, 0</v>
      </c>
      <c r="AY592" s="344" t="s">
        <v>3692</v>
      </c>
      <c r="AZ592" s="344" t="str">
        <f>INDEX('Standard Outcome Indicators'!$C$2:$C$900,MATCH(AY592,'Standard Outcome Indicators'!$B$2:$B$708,0))</f>
        <v>Number of children who entered formal care, by types of care, sex, disability status</v>
      </c>
      <c r="BA592" s="344" t="str">
        <f>INDEX('Standard Outcome Indicators'!$F$2:$F$900,MATCH(AY592,'Standard Outcome Indicators'!$B$2:$B$708,0))</f>
        <v>Protection from Violence and Exploitation</v>
      </c>
      <c r="BB592" s="344" t="str">
        <f>INDEX('Standard Outcome Indicators'!$H$2:$H$900,MATCH(AY592,'Standard Outcome Indicators'!$B$2:$B$708,0))</f>
        <v>Protection from violence, exploitation, abuse and neglect</v>
      </c>
      <c r="BC592" s="344" t="str">
        <f>INDEX('Standard Outcome Indicators'!$Q$2:$Q$900,MATCH(AY592,'Standard Outcome Indicators'!$B$2:$B$708,0))</f>
        <v>Principal</v>
      </c>
      <c r="BD592" s="344" t="str">
        <f>INDEX('Standard Outcome Indicators'!$R$2:$R$900,MATCH(AY592,'Standard Outcome Indicators'!$B$2:$B$708,0))</f>
        <v>Child Protection</v>
      </c>
      <c r="BE592" s="344" t="str">
        <f>INDEX('Standard Outcome Indicators'!$S$2:$S$900,MATCH(AY592,'Standard Outcome Indicators'!$B$2:$B$708,0))</f>
        <v>Aniruddha Kulkarni</v>
      </c>
      <c r="BF592" s="344" t="str">
        <f>INDEX('Standard Outcome Indicators'!$T$2:$T$900,MATCH(AY592,'Standard Outcome Indicators'!$B$2:$B$708,0))</f>
        <v> </v>
      </c>
      <c r="BG592" s="344" t="str">
        <f>INDEX('Standard Outcome Indicators'!$U$2:$U$900,MATCH(AY592,'Standard Outcome Indicators'!$B$2:$B$708,0))</f>
        <v>2.3.5.2: Strengthening of child protection systems</v>
      </c>
    </row>
    <row r="593" spans="1:59" ht="45.75">
      <c r="A593" s="398" t="s">
        <v>3532</v>
      </c>
      <c r="B593" s="400" t="s">
        <v>3630</v>
      </c>
      <c r="C593" s="344" t="s">
        <v>1053</v>
      </c>
      <c r="D593" s="438" t="s">
        <v>3696</v>
      </c>
      <c r="E593" s="345" t="s">
        <v>3696</v>
      </c>
      <c r="F593" s="433" t="s">
        <v>59</v>
      </c>
      <c r="G593" s="433"/>
      <c r="H593" s="433"/>
      <c r="I593" s="433" t="s">
        <v>49</v>
      </c>
      <c r="J593" s="433" t="s">
        <v>49</v>
      </c>
      <c r="K593" s="433" t="s">
        <v>49</v>
      </c>
      <c r="L593" s="433" t="s">
        <v>49</v>
      </c>
      <c r="M593" s="433" t="s">
        <v>49</v>
      </c>
      <c r="N593" s="433" t="s">
        <v>49</v>
      </c>
      <c r="O593" s="345"/>
      <c r="P593" s="345" t="str">
        <f t="shared" si="56"/>
        <v>Number and rates of children (0-17 years) who entered alternative care during a specific period of time (inflow), by type of care and by disability</v>
      </c>
      <c r="Q593" s="345" t="s">
        <v>3689</v>
      </c>
      <c r="R593" s="345"/>
      <c r="S593" s="433">
        <f t="shared" si="57"/>
        <v>2</v>
      </c>
      <c r="T593" s="361" t="s">
        <v>333</v>
      </c>
      <c r="U593" s="361">
        <v>0</v>
      </c>
      <c r="V593" s="344" t="s">
        <v>3697</v>
      </c>
      <c r="W593" s="433">
        <v>0</v>
      </c>
      <c r="X593" s="433">
        <v>0</v>
      </c>
      <c r="Y593" s="361">
        <v>2021</v>
      </c>
      <c r="Z593" s="361" t="s">
        <v>1991</v>
      </c>
      <c r="AA593" s="344" t="s">
        <v>3698</v>
      </c>
      <c r="AB593" s="361" t="str">
        <f t="shared" si="53"/>
        <v/>
      </c>
      <c r="AD593" s="433">
        <v>0</v>
      </c>
      <c r="AE593" s="433">
        <v>0</v>
      </c>
      <c r="AF593" s="433">
        <v>0</v>
      </c>
      <c r="AG593" s="361" t="s">
        <v>62</v>
      </c>
      <c r="AH593" s="361" t="s">
        <v>62</v>
      </c>
      <c r="AI593" s="361" t="s">
        <v>49</v>
      </c>
      <c r="AJ593" s="361" t="s">
        <v>49</v>
      </c>
      <c r="AK593" s="361">
        <v>0</v>
      </c>
      <c r="AL593" s="361">
        <v>0</v>
      </c>
      <c r="AM593" s="361">
        <v>0</v>
      </c>
      <c r="AN593" s="361">
        <v>0</v>
      </c>
      <c r="AO593" s="361">
        <v>0</v>
      </c>
      <c r="AP593" s="361">
        <v>0</v>
      </c>
      <c r="AQ593" s="361">
        <v>0</v>
      </c>
      <c r="AR593" s="361">
        <v>0</v>
      </c>
      <c r="AS593" s="361">
        <v>0</v>
      </c>
      <c r="AT593" s="361">
        <v>0</v>
      </c>
      <c r="AU593" s="361">
        <v>0</v>
      </c>
      <c r="AV593" s="361">
        <v>0</v>
      </c>
      <c r="AW593" s="361">
        <v>0</v>
      </c>
      <c r="AX593" s="361" t="str">
        <f t="shared" si="54"/>
        <v>SEX, AGE, RESIDENCE, WEALTH, 0</v>
      </c>
      <c r="AY593" s="344" t="s">
        <v>3692</v>
      </c>
      <c r="AZ593" s="344" t="str">
        <f>INDEX('Standard Outcome Indicators'!$C$2:$C$900,MATCH(AY593,'Standard Outcome Indicators'!$B$2:$B$708,0))</f>
        <v>Number of children who entered formal care, by types of care, sex, disability status</v>
      </c>
      <c r="BA593" s="344" t="str">
        <f>INDEX('Standard Outcome Indicators'!$F$2:$F$900,MATCH(AY593,'Standard Outcome Indicators'!$B$2:$B$708,0))</f>
        <v>Protection from Violence and Exploitation</v>
      </c>
      <c r="BB593" s="344" t="str">
        <f>INDEX('Standard Outcome Indicators'!$H$2:$H$900,MATCH(AY593,'Standard Outcome Indicators'!$B$2:$B$708,0))</f>
        <v>Protection from violence, exploitation, abuse and neglect</v>
      </c>
      <c r="BC593" s="344" t="str">
        <f>INDEX('Standard Outcome Indicators'!$Q$2:$Q$900,MATCH(AY593,'Standard Outcome Indicators'!$B$2:$B$708,0))</f>
        <v>Principal</v>
      </c>
      <c r="BD593" s="344" t="str">
        <f>INDEX('Standard Outcome Indicators'!$R$2:$R$900,MATCH(AY593,'Standard Outcome Indicators'!$B$2:$B$708,0))</f>
        <v>Child Protection</v>
      </c>
      <c r="BE593" s="344" t="str">
        <f>INDEX('Standard Outcome Indicators'!$S$2:$S$900,MATCH(AY593,'Standard Outcome Indicators'!$B$2:$B$708,0))</f>
        <v>Aniruddha Kulkarni</v>
      </c>
      <c r="BF593" s="344" t="str">
        <f>INDEX('Standard Outcome Indicators'!$T$2:$T$900,MATCH(AY593,'Standard Outcome Indicators'!$B$2:$B$708,0))</f>
        <v> </v>
      </c>
      <c r="BG593" s="344" t="str">
        <f>INDEX('Standard Outcome Indicators'!$U$2:$U$900,MATCH(AY593,'Standard Outcome Indicators'!$B$2:$B$708,0))</f>
        <v>2.3.5.2: Strengthening of child protection systems</v>
      </c>
    </row>
    <row r="594" spans="1:59" ht="45.75">
      <c r="A594" s="398" t="s">
        <v>3532</v>
      </c>
      <c r="B594" s="400" t="s">
        <v>3630</v>
      </c>
      <c r="C594" s="344" t="s">
        <v>1051</v>
      </c>
      <c r="D594" s="438" t="s">
        <v>3699</v>
      </c>
      <c r="E594" s="345" t="s">
        <v>3699</v>
      </c>
      <c r="F594" s="433" t="s">
        <v>59</v>
      </c>
      <c r="G594" s="433"/>
      <c r="H594" s="433"/>
      <c r="I594" s="433" t="s">
        <v>49</v>
      </c>
      <c r="J594" s="433" t="s">
        <v>49</v>
      </c>
      <c r="K594" s="433" t="s">
        <v>49</v>
      </c>
      <c r="L594" s="433" t="s">
        <v>49</v>
      </c>
      <c r="M594" s="433" t="s">
        <v>49</v>
      </c>
      <c r="N594" s="433" t="s">
        <v>49</v>
      </c>
      <c r="O594" s="345"/>
      <c r="P594" s="345" t="str">
        <f t="shared" si="56"/>
        <v>Number and rates of children (0-17 years) who entered alternative care during a specific period of time (inflow), by type of care and by disability</v>
      </c>
      <c r="Q594" s="345" t="s">
        <v>3689</v>
      </c>
      <c r="R594" s="345"/>
      <c r="S594" s="433">
        <f t="shared" si="57"/>
        <v>2</v>
      </c>
      <c r="T594" s="361" t="s">
        <v>333</v>
      </c>
      <c r="U594" s="361">
        <v>0</v>
      </c>
      <c r="V594" s="344" t="s">
        <v>3700</v>
      </c>
      <c r="W594" s="433">
        <v>0</v>
      </c>
      <c r="X594" s="433">
        <v>0</v>
      </c>
      <c r="Y594" s="361">
        <v>2021</v>
      </c>
      <c r="Z594" s="361" t="s">
        <v>2454</v>
      </c>
      <c r="AA594" s="344" t="s">
        <v>3701</v>
      </c>
      <c r="AB594" s="361" t="str">
        <f t="shared" si="53"/>
        <v/>
      </c>
      <c r="AD594" s="433">
        <v>0</v>
      </c>
      <c r="AE594" s="433">
        <v>0</v>
      </c>
      <c r="AF594" s="433">
        <v>0</v>
      </c>
      <c r="AG594" s="361" t="s">
        <v>62</v>
      </c>
      <c r="AH594" s="361" t="s">
        <v>62</v>
      </c>
      <c r="AI594" s="361" t="s">
        <v>49</v>
      </c>
      <c r="AJ594" s="361" t="s">
        <v>49</v>
      </c>
      <c r="AK594" s="361">
        <v>0</v>
      </c>
      <c r="AL594" s="361">
        <v>0</v>
      </c>
      <c r="AM594" s="361">
        <v>0</v>
      </c>
      <c r="AN594" s="361">
        <v>0</v>
      </c>
      <c r="AO594" s="361">
        <v>0</v>
      </c>
      <c r="AP594" s="361">
        <v>0</v>
      </c>
      <c r="AQ594" s="361">
        <v>0</v>
      </c>
      <c r="AR594" s="361">
        <v>0</v>
      </c>
      <c r="AS594" s="361">
        <v>0</v>
      </c>
      <c r="AT594" s="361">
        <v>0</v>
      </c>
      <c r="AU594" s="361">
        <v>0</v>
      </c>
      <c r="AV594" s="361">
        <v>0</v>
      </c>
      <c r="AW594" s="361">
        <v>0</v>
      </c>
      <c r="AX594" s="361" t="str">
        <f t="shared" si="54"/>
        <v>SEX, AGE, RESIDENCE, WEALTH, 0</v>
      </c>
      <c r="AY594" s="344" t="s">
        <v>3692</v>
      </c>
      <c r="AZ594" s="344" t="str">
        <f>INDEX('Standard Outcome Indicators'!$C$2:$C$900,MATCH(AY594,'Standard Outcome Indicators'!$B$2:$B$708,0))</f>
        <v>Number of children who entered formal care, by types of care, sex, disability status</v>
      </c>
      <c r="BA594" s="344" t="str">
        <f>INDEX('Standard Outcome Indicators'!$F$2:$F$900,MATCH(AY594,'Standard Outcome Indicators'!$B$2:$B$708,0))</f>
        <v>Protection from Violence and Exploitation</v>
      </c>
      <c r="BB594" s="344" t="str">
        <f>INDEX('Standard Outcome Indicators'!$H$2:$H$900,MATCH(AY594,'Standard Outcome Indicators'!$B$2:$B$708,0))</f>
        <v>Protection from violence, exploitation, abuse and neglect</v>
      </c>
      <c r="BC594" s="344" t="str">
        <f>INDEX('Standard Outcome Indicators'!$Q$2:$Q$900,MATCH(AY594,'Standard Outcome Indicators'!$B$2:$B$708,0))</f>
        <v>Principal</v>
      </c>
      <c r="BD594" s="344" t="str">
        <f>INDEX('Standard Outcome Indicators'!$R$2:$R$900,MATCH(AY594,'Standard Outcome Indicators'!$B$2:$B$708,0))</f>
        <v>Child Protection</v>
      </c>
      <c r="BE594" s="344" t="str">
        <f>INDEX('Standard Outcome Indicators'!$S$2:$S$900,MATCH(AY594,'Standard Outcome Indicators'!$B$2:$B$708,0))</f>
        <v>Aniruddha Kulkarni</v>
      </c>
      <c r="BF594" s="344" t="str">
        <f>INDEX('Standard Outcome Indicators'!$T$2:$T$900,MATCH(AY594,'Standard Outcome Indicators'!$B$2:$B$708,0))</f>
        <v> </v>
      </c>
      <c r="BG594" s="344" t="str">
        <f>INDEX('Standard Outcome Indicators'!$U$2:$U$900,MATCH(AY594,'Standard Outcome Indicators'!$B$2:$B$708,0))</f>
        <v>2.3.5.2: Strengthening of child protection systems</v>
      </c>
    </row>
    <row r="595" spans="1:59" ht="45.75">
      <c r="A595" s="398" t="s">
        <v>3532</v>
      </c>
      <c r="B595" s="400" t="s">
        <v>3630</v>
      </c>
      <c r="C595" s="344" t="s">
        <v>1055</v>
      </c>
      <c r="D595" s="438" t="s">
        <v>3702</v>
      </c>
      <c r="E595" s="345" t="s">
        <v>3702</v>
      </c>
      <c r="F595" s="433" t="s">
        <v>59</v>
      </c>
      <c r="G595" s="433"/>
      <c r="H595" s="433"/>
      <c r="I595" s="433" t="s">
        <v>49</v>
      </c>
      <c r="J595" s="433" t="s">
        <v>49</v>
      </c>
      <c r="K595" s="433" t="s">
        <v>49</v>
      </c>
      <c r="L595" s="433" t="s">
        <v>49</v>
      </c>
      <c r="M595" s="433" t="s">
        <v>49</v>
      </c>
      <c r="N595" s="433" t="s">
        <v>49</v>
      </c>
      <c r="O595" s="345"/>
      <c r="P595" s="345" t="str">
        <f t="shared" si="56"/>
        <v>Number and rates of children (0-17 years) who entered alternative care during a specific period of time (inflow), by type of care and by disability</v>
      </c>
      <c r="Q595" s="345" t="s">
        <v>3689</v>
      </c>
      <c r="R595" s="345"/>
      <c r="S595" s="433">
        <f t="shared" si="57"/>
        <v>2</v>
      </c>
      <c r="T595" s="361" t="s">
        <v>333</v>
      </c>
      <c r="U595" s="361">
        <v>0</v>
      </c>
      <c r="V595" s="344" t="s">
        <v>3703</v>
      </c>
      <c r="W595" s="433">
        <v>0</v>
      </c>
      <c r="X595" s="433">
        <v>0</v>
      </c>
      <c r="Y595" s="361">
        <v>2021</v>
      </c>
      <c r="Z595" s="361">
        <v>40</v>
      </c>
      <c r="AA595" s="344" t="s">
        <v>3704</v>
      </c>
      <c r="AB595" s="361" t="str">
        <f t="shared" si="53"/>
        <v/>
      </c>
      <c r="AD595" s="433">
        <v>0</v>
      </c>
      <c r="AE595" s="433">
        <v>0</v>
      </c>
      <c r="AF595" s="433">
        <v>0</v>
      </c>
      <c r="AG595" s="361" t="s">
        <v>62</v>
      </c>
      <c r="AH595" s="361" t="s">
        <v>62</v>
      </c>
      <c r="AI595" s="361" t="s">
        <v>49</v>
      </c>
      <c r="AJ595" s="361" t="s">
        <v>49</v>
      </c>
      <c r="AK595" s="361">
        <v>0</v>
      </c>
      <c r="AL595" s="361">
        <v>0</v>
      </c>
      <c r="AM595" s="361">
        <v>0</v>
      </c>
      <c r="AN595" s="361">
        <v>0</v>
      </c>
      <c r="AO595" s="361">
        <v>0</v>
      </c>
      <c r="AP595" s="361">
        <v>0</v>
      </c>
      <c r="AQ595" s="361">
        <v>0</v>
      </c>
      <c r="AR595" s="361">
        <v>0</v>
      </c>
      <c r="AS595" s="361">
        <v>0</v>
      </c>
      <c r="AT595" s="361">
        <v>0</v>
      </c>
      <c r="AU595" s="361">
        <v>0</v>
      </c>
      <c r="AV595" s="361">
        <v>0</v>
      </c>
      <c r="AW595" s="361">
        <v>0</v>
      </c>
      <c r="AX595" s="361" t="str">
        <f t="shared" si="54"/>
        <v>SEX, AGE, RESIDENCE, WEALTH, 0</v>
      </c>
      <c r="AY595" s="344" t="s">
        <v>3692</v>
      </c>
      <c r="AZ595" s="344" t="str">
        <f>INDEX('Standard Outcome Indicators'!$C$2:$C$900,MATCH(AY595,'Standard Outcome Indicators'!$B$2:$B$708,0))</f>
        <v>Number of children who entered formal care, by types of care, sex, disability status</v>
      </c>
      <c r="BA595" s="344" t="str">
        <f>INDEX('Standard Outcome Indicators'!$F$2:$F$900,MATCH(AY595,'Standard Outcome Indicators'!$B$2:$B$708,0))</f>
        <v>Protection from Violence and Exploitation</v>
      </c>
      <c r="BB595" s="344" t="str">
        <f>INDEX('Standard Outcome Indicators'!$H$2:$H$900,MATCH(AY595,'Standard Outcome Indicators'!$B$2:$B$708,0))</f>
        <v>Protection from violence, exploitation, abuse and neglect</v>
      </c>
      <c r="BC595" s="344" t="str">
        <f>INDEX('Standard Outcome Indicators'!$Q$2:$Q$900,MATCH(AY595,'Standard Outcome Indicators'!$B$2:$B$708,0))</f>
        <v>Principal</v>
      </c>
      <c r="BD595" s="344" t="str">
        <f>INDEX('Standard Outcome Indicators'!$R$2:$R$900,MATCH(AY595,'Standard Outcome Indicators'!$B$2:$B$708,0))</f>
        <v>Child Protection</v>
      </c>
      <c r="BE595" s="344" t="str">
        <f>INDEX('Standard Outcome Indicators'!$S$2:$S$900,MATCH(AY595,'Standard Outcome Indicators'!$B$2:$B$708,0))</f>
        <v>Aniruddha Kulkarni</v>
      </c>
      <c r="BF595" s="344" t="str">
        <f>INDEX('Standard Outcome Indicators'!$T$2:$T$900,MATCH(AY595,'Standard Outcome Indicators'!$B$2:$B$708,0))</f>
        <v> </v>
      </c>
      <c r="BG595" s="344" t="str">
        <f>INDEX('Standard Outcome Indicators'!$U$2:$U$900,MATCH(AY595,'Standard Outcome Indicators'!$B$2:$B$708,0))</f>
        <v>2.3.5.2: Strengthening of child protection systems</v>
      </c>
    </row>
    <row r="596" spans="1:59" ht="45.75">
      <c r="A596" s="398" t="s">
        <v>3532</v>
      </c>
      <c r="B596" s="400" t="s">
        <v>3630</v>
      </c>
      <c r="C596" s="344" t="s">
        <v>3705</v>
      </c>
      <c r="D596" s="438" t="s">
        <v>3706</v>
      </c>
      <c r="E596" s="345" t="s">
        <v>3707</v>
      </c>
      <c r="F596" s="432" t="s">
        <v>59</v>
      </c>
      <c r="G596" s="433"/>
      <c r="H596" s="433"/>
      <c r="I596" s="433" t="s">
        <v>49</v>
      </c>
      <c r="J596" s="433" t="s">
        <v>49</v>
      </c>
      <c r="K596" s="433" t="s">
        <v>49</v>
      </c>
      <c r="L596" s="433" t="s">
        <v>49</v>
      </c>
      <c r="M596" s="433" t="s">
        <v>49</v>
      </c>
      <c r="N596" s="433" t="s">
        <v>49</v>
      </c>
      <c r="O596" s="345"/>
      <c r="P596" s="345" t="str">
        <f t="shared" si="56"/>
        <v>Number and rates of children (0-17 years) who entered alternative care during a specific period of time (inflow), by type of care and by disability</v>
      </c>
      <c r="Q596" s="345" t="s">
        <v>3689</v>
      </c>
      <c r="R596" s="345"/>
      <c r="S596" s="433">
        <f t="shared" si="57"/>
        <v>2</v>
      </c>
      <c r="T596" s="361" t="s">
        <v>333</v>
      </c>
      <c r="U596" s="361" t="s">
        <v>63</v>
      </c>
      <c r="V596" s="344" t="s">
        <v>3708</v>
      </c>
      <c r="W596" s="433" t="s">
        <v>63</v>
      </c>
      <c r="X596" s="433" t="s">
        <v>63</v>
      </c>
      <c r="Y596" s="361">
        <v>2021</v>
      </c>
      <c r="Z596" s="361" t="s">
        <v>1827</v>
      </c>
      <c r="AA596" s="344" t="s">
        <v>3709</v>
      </c>
      <c r="AB596" s="361" t="str">
        <f t="shared" si="53"/>
        <v/>
      </c>
      <c r="AC596" s="433" t="s">
        <v>63</v>
      </c>
      <c r="AD596" s="433" t="s">
        <v>63</v>
      </c>
      <c r="AE596" s="433" t="s">
        <v>63</v>
      </c>
      <c r="AF596" s="433" t="s">
        <v>63</v>
      </c>
      <c r="AG596" s="361" t="s">
        <v>62</v>
      </c>
      <c r="AH596" s="361" t="s">
        <v>49</v>
      </c>
      <c r="AI596" s="361" t="s">
        <v>49</v>
      </c>
      <c r="AJ596" s="361" t="s">
        <v>49</v>
      </c>
      <c r="AK596" s="361" t="s">
        <v>63</v>
      </c>
      <c r="AL596" s="361" t="s">
        <v>63</v>
      </c>
      <c r="AM596" s="361" t="s">
        <v>63</v>
      </c>
      <c r="AN596" s="361" t="s">
        <v>63</v>
      </c>
      <c r="AO596" s="361" t="s">
        <v>63</v>
      </c>
      <c r="AP596" s="361" t="s">
        <v>63</v>
      </c>
      <c r="AQ596" s="361" t="s">
        <v>63</v>
      </c>
      <c r="AR596" s="361" t="s">
        <v>63</v>
      </c>
      <c r="AS596" s="361" t="s">
        <v>63</v>
      </c>
      <c r="AT596" s="361" t="s">
        <v>63</v>
      </c>
      <c r="AU596" s="361" t="s">
        <v>63</v>
      </c>
      <c r="AV596" s="361" t="s">
        <v>63</v>
      </c>
      <c r="AW596" s="361" t="s">
        <v>63</v>
      </c>
      <c r="AX596" s="361" t="str">
        <f t="shared" si="54"/>
        <v xml:space="preserve">SEX, AGE, RESIDENCE, WEALTH, </v>
      </c>
      <c r="AZ596" s="344" t="e">
        <f>INDEX('Standard Outcome Indicators'!$C$2:$C$900,MATCH(AY596,'Standard Outcome Indicators'!$B$2:$B$708,0))</f>
        <v>#N/A</v>
      </c>
      <c r="BA596" s="344" t="e">
        <f>INDEX('Standard Outcome Indicators'!$F$2:$F$900,MATCH(AY596,'Standard Outcome Indicators'!$B$2:$B$708,0))</f>
        <v>#N/A</v>
      </c>
      <c r="BB596" s="344" t="e">
        <f>INDEX('Standard Outcome Indicators'!$H$2:$H$900,MATCH(AY596,'Standard Outcome Indicators'!$B$2:$B$708,0))</f>
        <v>#N/A</v>
      </c>
      <c r="BC596" s="344" t="e">
        <f>INDEX('Standard Outcome Indicators'!$Q$2:$Q$900,MATCH(AY596,'Standard Outcome Indicators'!$B$2:$B$708,0))</f>
        <v>#N/A</v>
      </c>
      <c r="BD596" s="344" t="e">
        <f>INDEX('Standard Outcome Indicators'!$R$2:$R$900,MATCH(AY596,'Standard Outcome Indicators'!$B$2:$B$708,0))</f>
        <v>#N/A</v>
      </c>
      <c r="BE596" s="344" t="e">
        <f>INDEX('Standard Outcome Indicators'!$S$2:$S$900,MATCH(AY596,'Standard Outcome Indicators'!$B$2:$B$708,0))</f>
        <v>#N/A</v>
      </c>
      <c r="BF596" s="344" t="e">
        <f>INDEX('Standard Outcome Indicators'!$T$2:$T$900,MATCH(AY596,'Standard Outcome Indicators'!$B$2:$B$708,0))</f>
        <v>#N/A</v>
      </c>
      <c r="BG596" s="344" t="e">
        <f>INDEX('Standard Outcome Indicators'!$U$2:$U$900,MATCH(AY596,'Standard Outcome Indicators'!$B$2:$B$708,0))</f>
        <v>#N/A</v>
      </c>
    </row>
    <row r="597" spans="1:59" ht="45.75">
      <c r="A597" s="398" t="s">
        <v>3532</v>
      </c>
      <c r="B597" s="400" t="s">
        <v>3630</v>
      </c>
      <c r="C597" s="344" t="s">
        <v>3710</v>
      </c>
      <c r="D597" s="438" t="s">
        <v>3711</v>
      </c>
      <c r="E597" s="345" t="s">
        <v>3712</v>
      </c>
      <c r="F597" s="432" t="s">
        <v>59</v>
      </c>
      <c r="G597" s="433"/>
      <c r="H597" s="433"/>
      <c r="I597" s="433" t="s">
        <v>49</v>
      </c>
      <c r="J597" s="433" t="s">
        <v>49</v>
      </c>
      <c r="K597" s="433" t="s">
        <v>49</v>
      </c>
      <c r="L597" s="433" t="s">
        <v>49</v>
      </c>
      <c r="M597" s="433" t="s">
        <v>49</v>
      </c>
      <c r="N597" s="433" t="s">
        <v>49</v>
      </c>
      <c r="O597" s="345"/>
      <c r="P597" s="345" t="str">
        <f t="shared" si="56"/>
        <v>Number and rates of children (0-17 years) who entered alternative care during a specific period of time (inflow), by type of care and by disability</v>
      </c>
      <c r="Q597" s="345" t="s">
        <v>3689</v>
      </c>
      <c r="R597" s="345"/>
      <c r="S597" s="433">
        <f t="shared" si="57"/>
        <v>2</v>
      </c>
      <c r="T597" s="361" t="s">
        <v>333</v>
      </c>
      <c r="U597" s="361" t="s">
        <v>63</v>
      </c>
      <c r="V597" s="344" t="s">
        <v>3713</v>
      </c>
      <c r="W597" s="433" t="s">
        <v>63</v>
      </c>
      <c r="X597" s="433" t="s">
        <v>63</v>
      </c>
      <c r="Y597" s="361">
        <v>2021</v>
      </c>
      <c r="Z597" s="361" t="s">
        <v>2249</v>
      </c>
      <c r="AA597" s="344" t="s">
        <v>3714</v>
      </c>
      <c r="AB597" s="361" t="str">
        <f t="shared" si="53"/>
        <v/>
      </c>
      <c r="AC597" s="433" t="s">
        <v>63</v>
      </c>
      <c r="AD597" s="433" t="s">
        <v>63</v>
      </c>
      <c r="AE597" s="433" t="s">
        <v>63</v>
      </c>
      <c r="AF597" s="433" t="s">
        <v>63</v>
      </c>
      <c r="AG597" s="361" t="s">
        <v>62</v>
      </c>
      <c r="AH597" s="361" t="s">
        <v>49</v>
      </c>
      <c r="AI597" s="361" t="s">
        <v>49</v>
      </c>
      <c r="AJ597" s="361" t="s">
        <v>49</v>
      </c>
      <c r="AK597" s="361" t="s">
        <v>63</v>
      </c>
      <c r="AL597" s="361" t="s">
        <v>63</v>
      </c>
      <c r="AM597" s="361" t="s">
        <v>63</v>
      </c>
      <c r="AN597" s="361" t="s">
        <v>63</v>
      </c>
      <c r="AO597" s="361" t="s">
        <v>63</v>
      </c>
      <c r="AP597" s="361" t="s">
        <v>63</v>
      </c>
      <c r="AQ597" s="361" t="s">
        <v>63</v>
      </c>
      <c r="AR597" s="361" t="s">
        <v>63</v>
      </c>
      <c r="AS597" s="361" t="s">
        <v>63</v>
      </c>
      <c r="AT597" s="361" t="s">
        <v>63</v>
      </c>
      <c r="AU597" s="361" t="s">
        <v>63</v>
      </c>
      <c r="AV597" s="361" t="s">
        <v>63</v>
      </c>
      <c r="AW597" s="361" t="s">
        <v>63</v>
      </c>
      <c r="AX597" s="361" t="str">
        <f t="shared" si="54"/>
        <v xml:space="preserve">SEX, AGE, RESIDENCE, WEALTH, </v>
      </c>
      <c r="AZ597" s="344" t="e">
        <f>INDEX('Standard Outcome Indicators'!$C$2:$C$900,MATCH(AY597,'Standard Outcome Indicators'!$B$2:$B$708,0))</f>
        <v>#N/A</v>
      </c>
      <c r="BA597" s="344" t="e">
        <f>INDEX('Standard Outcome Indicators'!$F$2:$F$900,MATCH(AY597,'Standard Outcome Indicators'!$B$2:$B$708,0))</f>
        <v>#N/A</v>
      </c>
      <c r="BB597" s="344" t="e">
        <f>INDEX('Standard Outcome Indicators'!$H$2:$H$900,MATCH(AY597,'Standard Outcome Indicators'!$B$2:$B$708,0))</f>
        <v>#N/A</v>
      </c>
      <c r="BC597" s="344" t="e">
        <f>INDEX('Standard Outcome Indicators'!$Q$2:$Q$900,MATCH(AY597,'Standard Outcome Indicators'!$B$2:$B$708,0))</f>
        <v>#N/A</v>
      </c>
      <c r="BD597" s="344" t="e">
        <f>INDEX('Standard Outcome Indicators'!$R$2:$R$900,MATCH(AY597,'Standard Outcome Indicators'!$B$2:$B$708,0))</f>
        <v>#N/A</v>
      </c>
      <c r="BE597" s="344" t="e">
        <f>INDEX('Standard Outcome Indicators'!$S$2:$S$900,MATCH(AY597,'Standard Outcome Indicators'!$B$2:$B$708,0))</f>
        <v>#N/A</v>
      </c>
      <c r="BF597" s="344" t="e">
        <f>INDEX('Standard Outcome Indicators'!$T$2:$T$900,MATCH(AY597,'Standard Outcome Indicators'!$B$2:$B$708,0))</f>
        <v>#N/A</v>
      </c>
      <c r="BG597" s="344" t="e">
        <f>INDEX('Standard Outcome Indicators'!$U$2:$U$900,MATCH(AY597,'Standard Outcome Indicators'!$B$2:$B$708,0))</f>
        <v>#N/A</v>
      </c>
    </row>
    <row r="598" spans="1:59" ht="45.75">
      <c r="A598" s="398" t="s">
        <v>3532</v>
      </c>
      <c r="B598" s="400" t="s">
        <v>3630</v>
      </c>
      <c r="C598" s="344" t="s">
        <v>3715</v>
      </c>
      <c r="D598" s="438" t="s">
        <v>3716</v>
      </c>
      <c r="E598" s="345" t="s">
        <v>3716</v>
      </c>
      <c r="F598" s="432" t="s">
        <v>59</v>
      </c>
      <c r="G598" s="433"/>
      <c r="H598" s="433"/>
      <c r="I598" s="433" t="s">
        <v>49</v>
      </c>
      <c r="J598" s="433" t="s">
        <v>49</v>
      </c>
      <c r="K598" s="433" t="s">
        <v>49</v>
      </c>
      <c r="L598" s="433" t="s">
        <v>62</v>
      </c>
      <c r="M598" s="433" t="s">
        <v>49</v>
      </c>
      <c r="N598" s="433" t="s">
        <v>49</v>
      </c>
      <c r="O598" s="345"/>
      <c r="P598" s="345" t="str">
        <f t="shared" si="56"/>
        <v>Number and rates of children (0-17 years) who entered alternative care during a specific period of time (inflow), by type of care and by disability</v>
      </c>
      <c r="Q598" s="345" t="s">
        <v>3689</v>
      </c>
      <c r="R598" s="345"/>
      <c r="S598" s="433">
        <f t="shared" si="57"/>
        <v>2</v>
      </c>
      <c r="T598" s="361" t="s">
        <v>333</v>
      </c>
      <c r="U598" s="361" t="s">
        <v>63</v>
      </c>
      <c r="V598" s="344" t="s">
        <v>3717</v>
      </c>
      <c r="W598" s="433" t="s">
        <v>63</v>
      </c>
      <c r="X598" s="433" t="s">
        <v>63</v>
      </c>
      <c r="Y598" s="361">
        <v>2021</v>
      </c>
      <c r="Z598" s="361" t="s">
        <v>2384</v>
      </c>
      <c r="AA598" s="344" t="s">
        <v>3718</v>
      </c>
      <c r="AB598" s="361" t="str">
        <f t="shared" si="53"/>
        <v/>
      </c>
      <c r="AC598" s="433" t="s">
        <v>63</v>
      </c>
      <c r="AD598" s="433" t="s">
        <v>63</v>
      </c>
      <c r="AE598" s="433" t="s">
        <v>63</v>
      </c>
      <c r="AF598" s="433" t="s">
        <v>63</v>
      </c>
      <c r="AG598" s="361" t="s">
        <v>62</v>
      </c>
      <c r="AH598" s="361" t="s">
        <v>62</v>
      </c>
      <c r="AI598" s="361" t="s">
        <v>49</v>
      </c>
      <c r="AJ598" s="361" t="s">
        <v>49</v>
      </c>
      <c r="AK598" s="361" t="s">
        <v>63</v>
      </c>
      <c r="AL598" s="361" t="s">
        <v>63</v>
      </c>
      <c r="AM598" s="361" t="s">
        <v>63</v>
      </c>
      <c r="AN598" s="361" t="s">
        <v>63</v>
      </c>
      <c r="AO598" s="361" t="s">
        <v>63</v>
      </c>
      <c r="AP598" s="361" t="s">
        <v>63</v>
      </c>
      <c r="AQ598" s="361" t="s">
        <v>63</v>
      </c>
      <c r="AR598" s="361" t="s">
        <v>63</v>
      </c>
      <c r="AS598" s="361" t="s">
        <v>63</v>
      </c>
      <c r="AT598" s="361" t="s">
        <v>63</v>
      </c>
      <c r="AU598" s="361" t="s">
        <v>63</v>
      </c>
      <c r="AV598" s="361" t="s">
        <v>63</v>
      </c>
      <c r="AW598" s="361" t="s">
        <v>63</v>
      </c>
      <c r="AX598" s="361" t="str">
        <f t="shared" si="54"/>
        <v xml:space="preserve">SEX, AGE, RESIDENCE, WEALTH, </v>
      </c>
      <c r="AY598" s="344" t="s">
        <v>3692</v>
      </c>
      <c r="AZ598" s="344" t="str">
        <f>INDEX('Standard Outcome Indicators'!$C$2:$C$900,MATCH(AY598,'Standard Outcome Indicators'!$B$2:$B$708,0))</f>
        <v>Number of children who entered formal care, by types of care, sex, disability status</v>
      </c>
      <c r="BA598" s="344" t="str">
        <f>INDEX('Standard Outcome Indicators'!$F$2:$F$900,MATCH(AY598,'Standard Outcome Indicators'!$B$2:$B$708,0))</f>
        <v>Protection from Violence and Exploitation</v>
      </c>
      <c r="BB598" s="344" t="str">
        <f>INDEX('Standard Outcome Indicators'!$H$2:$H$900,MATCH(AY598,'Standard Outcome Indicators'!$B$2:$B$708,0))</f>
        <v>Protection from violence, exploitation, abuse and neglect</v>
      </c>
      <c r="BC598" s="344" t="str">
        <f>INDEX('Standard Outcome Indicators'!$Q$2:$Q$900,MATCH(AY598,'Standard Outcome Indicators'!$B$2:$B$708,0))</f>
        <v>Principal</v>
      </c>
      <c r="BD598" s="344" t="str">
        <f>INDEX('Standard Outcome Indicators'!$R$2:$R$900,MATCH(AY598,'Standard Outcome Indicators'!$B$2:$B$708,0))</f>
        <v>Child Protection</v>
      </c>
      <c r="BE598" s="344" t="str">
        <f>INDEX('Standard Outcome Indicators'!$S$2:$S$900,MATCH(AY598,'Standard Outcome Indicators'!$B$2:$B$708,0))</f>
        <v>Aniruddha Kulkarni</v>
      </c>
      <c r="BF598" s="344" t="str">
        <f>INDEX('Standard Outcome Indicators'!$T$2:$T$900,MATCH(AY598,'Standard Outcome Indicators'!$B$2:$B$708,0))</f>
        <v> </v>
      </c>
      <c r="BG598" s="344" t="str">
        <f>INDEX('Standard Outcome Indicators'!$U$2:$U$900,MATCH(AY598,'Standard Outcome Indicators'!$B$2:$B$708,0))</f>
        <v>2.3.5.2: Strengthening of child protection systems</v>
      </c>
    </row>
    <row r="599" spans="1:59" ht="45.75">
      <c r="A599" s="398" t="s">
        <v>3532</v>
      </c>
      <c r="B599" s="400" t="s">
        <v>3630</v>
      </c>
      <c r="C599" s="344" t="s">
        <v>3719</v>
      </c>
      <c r="D599" s="438" t="s">
        <v>3720</v>
      </c>
      <c r="E599" s="345" t="s">
        <v>3720</v>
      </c>
      <c r="F599" s="432" t="s">
        <v>59</v>
      </c>
      <c r="G599" s="433"/>
      <c r="H599" s="433"/>
      <c r="I599" s="433" t="s">
        <v>49</v>
      </c>
      <c r="J599" s="433" t="s">
        <v>49</v>
      </c>
      <c r="K599" s="433" t="s">
        <v>49</v>
      </c>
      <c r="L599" s="433" t="s">
        <v>62</v>
      </c>
      <c r="M599" s="433" t="s">
        <v>49</v>
      </c>
      <c r="N599" s="433" t="s">
        <v>49</v>
      </c>
      <c r="O599" s="345"/>
      <c r="P599" s="345" t="str">
        <f t="shared" si="56"/>
        <v>Number and rates of children (0-17 years) who entered alternative care during a specific period of time (inflow), by type of care and by disability</v>
      </c>
      <c r="Q599" s="345" t="s">
        <v>3689</v>
      </c>
      <c r="R599" s="345"/>
      <c r="S599" s="433">
        <f t="shared" si="57"/>
        <v>2</v>
      </c>
      <c r="T599" s="361" t="s">
        <v>333</v>
      </c>
      <c r="U599" s="361" t="s">
        <v>63</v>
      </c>
      <c r="V599" s="344" t="s">
        <v>3721</v>
      </c>
      <c r="W599" s="433" t="s">
        <v>63</v>
      </c>
      <c r="X599" s="433" t="s">
        <v>63</v>
      </c>
      <c r="Y599" s="361">
        <v>2021</v>
      </c>
      <c r="Z599" s="361">
        <v>20</v>
      </c>
      <c r="AA599" s="344" t="s">
        <v>3722</v>
      </c>
      <c r="AB599" s="361" t="str">
        <f t="shared" si="53"/>
        <v/>
      </c>
      <c r="AC599" s="433" t="s">
        <v>63</v>
      </c>
      <c r="AD599" s="433" t="s">
        <v>63</v>
      </c>
      <c r="AE599" s="433" t="s">
        <v>63</v>
      </c>
      <c r="AF599" s="433" t="s">
        <v>63</v>
      </c>
      <c r="AG599" s="361" t="s">
        <v>49</v>
      </c>
      <c r="AH599" s="361" t="s">
        <v>49</v>
      </c>
      <c r="AI599" s="361" t="s">
        <v>49</v>
      </c>
      <c r="AJ599" s="361" t="s">
        <v>49</v>
      </c>
      <c r="AK599" s="361" t="s">
        <v>63</v>
      </c>
      <c r="AL599" s="361" t="s">
        <v>63</v>
      </c>
      <c r="AM599" s="361" t="s">
        <v>63</v>
      </c>
      <c r="AN599" s="361" t="s">
        <v>63</v>
      </c>
      <c r="AO599" s="361" t="s">
        <v>63</v>
      </c>
      <c r="AP599" s="361" t="s">
        <v>63</v>
      </c>
      <c r="AQ599" s="361" t="s">
        <v>63</v>
      </c>
      <c r="AR599" s="361" t="s">
        <v>63</v>
      </c>
      <c r="AS599" s="361" t="s">
        <v>63</v>
      </c>
      <c r="AT599" s="361" t="s">
        <v>63</v>
      </c>
      <c r="AU599" s="361" t="s">
        <v>63</v>
      </c>
      <c r="AV599" s="361" t="s">
        <v>63</v>
      </c>
      <c r="AW599" s="361" t="s">
        <v>63</v>
      </c>
      <c r="AX599" s="361" t="str">
        <f t="shared" si="54"/>
        <v xml:space="preserve">SEX, AGE, RESIDENCE, WEALTH, </v>
      </c>
      <c r="AY599" s="344" t="s">
        <v>3692</v>
      </c>
      <c r="AZ599" s="344" t="str">
        <f>INDEX('Standard Outcome Indicators'!$C$2:$C$900,MATCH(AY599,'Standard Outcome Indicators'!$B$2:$B$708,0))</f>
        <v>Number of children who entered formal care, by types of care, sex, disability status</v>
      </c>
      <c r="BA599" s="344" t="str">
        <f>INDEX('Standard Outcome Indicators'!$F$2:$F$900,MATCH(AY599,'Standard Outcome Indicators'!$B$2:$B$708,0))</f>
        <v>Protection from Violence and Exploitation</v>
      </c>
      <c r="BB599" s="344" t="str">
        <f>INDEX('Standard Outcome Indicators'!$H$2:$H$900,MATCH(AY599,'Standard Outcome Indicators'!$B$2:$B$708,0))</f>
        <v>Protection from violence, exploitation, abuse and neglect</v>
      </c>
      <c r="BC599" s="344" t="str">
        <f>INDEX('Standard Outcome Indicators'!$Q$2:$Q$900,MATCH(AY599,'Standard Outcome Indicators'!$B$2:$B$708,0))</f>
        <v>Principal</v>
      </c>
      <c r="BD599" s="344" t="str">
        <f>INDEX('Standard Outcome Indicators'!$R$2:$R$900,MATCH(AY599,'Standard Outcome Indicators'!$B$2:$B$708,0))</f>
        <v>Child Protection</v>
      </c>
      <c r="BE599" s="344" t="str">
        <f>INDEX('Standard Outcome Indicators'!$S$2:$S$900,MATCH(AY599,'Standard Outcome Indicators'!$B$2:$B$708,0))</f>
        <v>Aniruddha Kulkarni</v>
      </c>
      <c r="BF599" s="344" t="str">
        <f>INDEX('Standard Outcome Indicators'!$T$2:$T$900,MATCH(AY599,'Standard Outcome Indicators'!$B$2:$B$708,0))</f>
        <v> </v>
      </c>
      <c r="BG599" s="344" t="str">
        <f>INDEX('Standard Outcome Indicators'!$U$2:$U$900,MATCH(AY599,'Standard Outcome Indicators'!$B$2:$B$708,0))</f>
        <v>2.3.5.2: Strengthening of child protection systems</v>
      </c>
    </row>
    <row r="600" spans="1:59" ht="45.75">
      <c r="A600" s="398" t="s">
        <v>3532</v>
      </c>
      <c r="B600" s="400" t="s">
        <v>3630</v>
      </c>
      <c r="C600" s="344" t="s">
        <v>3723</v>
      </c>
      <c r="D600" s="438" t="s">
        <v>3724</v>
      </c>
      <c r="E600" s="345" t="s">
        <v>3724</v>
      </c>
      <c r="F600" s="432" t="s">
        <v>59</v>
      </c>
      <c r="G600" s="433"/>
      <c r="H600" s="433"/>
      <c r="I600" s="433" t="s">
        <v>49</v>
      </c>
      <c r="J600" s="433" t="s">
        <v>49</v>
      </c>
      <c r="K600" s="433" t="s">
        <v>49</v>
      </c>
      <c r="L600" s="433" t="s">
        <v>62</v>
      </c>
      <c r="M600" s="433" t="s">
        <v>49</v>
      </c>
      <c r="N600" s="433" t="s">
        <v>49</v>
      </c>
      <c r="O600" s="345"/>
      <c r="P600" s="345" t="str">
        <f t="shared" si="56"/>
        <v>Number and rates of children (0-17 years) who entered alternative care during a specific period of time (inflow), by type of care and by disability</v>
      </c>
      <c r="Q600" s="345" t="s">
        <v>3689</v>
      </c>
      <c r="R600" s="345"/>
      <c r="S600" s="433">
        <f t="shared" si="57"/>
        <v>2</v>
      </c>
      <c r="T600" s="361" t="s">
        <v>333</v>
      </c>
      <c r="U600" s="361" t="s">
        <v>63</v>
      </c>
      <c r="V600" s="344" t="s">
        <v>3725</v>
      </c>
      <c r="W600" s="433" t="s">
        <v>63</v>
      </c>
      <c r="X600" s="433" t="s">
        <v>63</v>
      </c>
      <c r="Y600" s="361">
        <v>2021</v>
      </c>
      <c r="Z600" s="361" t="s">
        <v>3097</v>
      </c>
      <c r="AA600" s="344" t="s">
        <v>3726</v>
      </c>
      <c r="AB600" s="361" t="str">
        <f t="shared" si="53"/>
        <v/>
      </c>
      <c r="AC600" s="433" t="s">
        <v>63</v>
      </c>
      <c r="AD600" s="433" t="s">
        <v>63</v>
      </c>
      <c r="AE600" s="433" t="s">
        <v>63</v>
      </c>
      <c r="AF600" s="433" t="s">
        <v>63</v>
      </c>
      <c r="AG600" s="361" t="s">
        <v>49</v>
      </c>
      <c r="AH600" s="361" t="s">
        <v>49</v>
      </c>
      <c r="AI600" s="361" t="s">
        <v>49</v>
      </c>
      <c r="AJ600" s="361" t="s">
        <v>49</v>
      </c>
      <c r="AK600" s="361" t="s">
        <v>63</v>
      </c>
      <c r="AL600" s="361" t="s">
        <v>63</v>
      </c>
      <c r="AM600" s="361" t="s">
        <v>63</v>
      </c>
      <c r="AN600" s="361" t="s">
        <v>63</v>
      </c>
      <c r="AO600" s="361" t="s">
        <v>63</v>
      </c>
      <c r="AP600" s="361" t="s">
        <v>63</v>
      </c>
      <c r="AQ600" s="361" t="s">
        <v>63</v>
      </c>
      <c r="AR600" s="361" t="s">
        <v>63</v>
      </c>
      <c r="AS600" s="361" t="s">
        <v>63</v>
      </c>
      <c r="AT600" s="361" t="s">
        <v>63</v>
      </c>
      <c r="AU600" s="361" t="s">
        <v>63</v>
      </c>
      <c r="AV600" s="361" t="s">
        <v>63</v>
      </c>
      <c r="AW600" s="361" t="s">
        <v>63</v>
      </c>
      <c r="AX600" s="361" t="str">
        <f t="shared" si="54"/>
        <v xml:space="preserve">SEX, AGE, RESIDENCE, WEALTH, </v>
      </c>
      <c r="AY600" s="344" t="s">
        <v>3692</v>
      </c>
      <c r="AZ600" s="344" t="str">
        <f>INDEX('Standard Outcome Indicators'!$C$2:$C$900,MATCH(AY600,'Standard Outcome Indicators'!$B$2:$B$708,0))</f>
        <v>Number of children who entered formal care, by types of care, sex, disability status</v>
      </c>
      <c r="BA600" s="344" t="str">
        <f>INDEX('Standard Outcome Indicators'!$F$2:$F$900,MATCH(AY600,'Standard Outcome Indicators'!$B$2:$B$708,0))</f>
        <v>Protection from Violence and Exploitation</v>
      </c>
      <c r="BB600" s="344" t="str">
        <f>INDEX('Standard Outcome Indicators'!$H$2:$H$900,MATCH(AY600,'Standard Outcome Indicators'!$B$2:$B$708,0))</f>
        <v>Protection from violence, exploitation, abuse and neglect</v>
      </c>
      <c r="BC600" s="344" t="str">
        <f>INDEX('Standard Outcome Indicators'!$Q$2:$Q$900,MATCH(AY600,'Standard Outcome Indicators'!$B$2:$B$708,0))</f>
        <v>Principal</v>
      </c>
      <c r="BD600" s="344" t="str">
        <f>INDEX('Standard Outcome Indicators'!$R$2:$R$900,MATCH(AY600,'Standard Outcome Indicators'!$B$2:$B$708,0))</f>
        <v>Child Protection</v>
      </c>
      <c r="BE600" s="344" t="str">
        <f>INDEX('Standard Outcome Indicators'!$S$2:$S$900,MATCH(AY600,'Standard Outcome Indicators'!$B$2:$B$708,0))</f>
        <v>Aniruddha Kulkarni</v>
      </c>
      <c r="BF600" s="344" t="str">
        <f>INDEX('Standard Outcome Indicators'!$T$2:$T$900,MATCH(AY600,'Standard Outcome Indicators'!$B$2:$B$708,0))</f>
        <v> </v>
      </c>
      <c r="BG600" s="344" t="str">
        <f>INDEX('Standard Outcome Indicators'!$U$2:$U$900,MATCH(AY600,'Standard Outcome Indicators'!$B$2:$B$708,0))</f>
        <v>2.3.5.2: Strengthening of child protection systems</v>
      </c>
    </row>
    <row r="601" spans="1:59" ht="45.75">
      <c r="A601" s="398" t="s">
        <v>3532</v>
      </c>
      <c r="B601" s="400" t="s">
        <v>3630</v>
      </c>
      <c r="C601" s="344" t="s">
        <v>3727</v>
      </c>
      <c r="D601" s="438" t="s">
        <v>3728</v>
      </c>
      <c r="E601" s="345" t="s">
        <v>3728</v>
      </c>
      <c r="F601" s="432" t="s">
        <v>59</v>
      </c>
      <c r="G601" s="433"/>
      <c r="H601" s="433"/>
      <c r="I601" s="433" t="s">
        <v>49</v>
      </c>
      <c r="J601" s="433" t="s">
        <v>49</v>
      </c>
      <c r="K601" s="433" t="s">
        <v>49</v>
      </c>
      <c r="L601" s="433" t="s">
        <v>62</v>
      </c>
      <c r="M601" s="433" t="s">
        <v>49</v>
      </c>
      <c r="N601" s="433" t="s">
        <v>49</v>
      </c>
      <c r="O601" s="345"/>
      <c r="P601" s="345" t="str">
        <f t="shared" si="56"/>
        <v>Number and rates of children (0-17 years) who entered alternative care during a specific period of time (inflow), by type of care and by disability</v>
      </c>
      <c r="Q601" s="345" t="s">
        <v>3689</v>
      </c>
      <c r="R601" s="345"/>
      <c r="S601" s="433">
        <f t="shared" si="57"/>
        <v>2</v>
      </c>
      <c r="T601" s="361" t="s">
        <v>333</v>
      </c>
      <c r="U601" s="361" t="s">
        <v>63</v>
      </c>
      <c r="V601" s="344" t="s">
        <v>3729</v>
      </c>
      <c r="W601" s="433" t="s">
        <v>63</v>
      </c>
      <c r="X601" s="433" t="s">
        <v>63</v>
      </c>
      <c r="Y601" s="361">
        <v>2021</v>
      </c>
      <c r="Z601" s="361" t="s">
        <v>2384</v>
      </c>
      <c r="AA601" s="344" t="s">
        <v>3730</v>
      </c>
      <c r="AB601" s="361" t="str">
        <f t="shared" si="53"/>
        <v/>
      </c>
      <c r="AC601" s="433" t="s">
        <v>63</v>
      </c>
      <c r="AD601" s="433" t="s">
        <v>63</v>
      </c>
      <c r="AE601" s="433" t="s">
        <v>63</v>
      </c>
      <c r="AF601" s="433" t="s">
        <v>63</v>
      </c>
      <c r="AG601" s="361" t="s">
        <v>49</v>
      </c>
      <c r="AH601" s="361" t="s">
        <v>49</v>
      </c>
      <c r="AI601" s="361" t="s">
        <v>49</v>
      </c>
      <c r="AJ601" s="361" t="s">
        <v>49</v>
      </c>
      <c r="AK601" s="361" t="s">
        <v>63</v>
      </c>
      <c r="AL601" s="361" t="s">
        <v>63</v>
      </c>
      <c r="AM601" s="361" t="s">
        <v>63</v>
      </c>
      <c r="AN601" s="361" t="s">
        <v>63</v>
      </c>
      <c r="AO601" s="361" t="s">
        <v>63</v>
      </c>
      <c r="AP601" s="361" t="s">
        <v>63</v>
      </c>
      <c r="AQ601" s="361" t="s">
        <v>63</v>
      </c>
      <c r="AR601" s="361" t="s">
        <v>63</v>
      </c>
      <c r="AS601" s="361" t="s">
        <v>63</v>
      </c>
      <c r="AT601" s="361" t="s">
        <v>63</v>
      </c>
      <c r="AU601" s="361" t="s">
        <v>63</v>
      </c>
      <c r="AV601" s="361" t="s">
        <v>63</v>
      </c>
      <c r="AW601" s="361" t="s">
        <v>63</v>
      </c>
      <c r="AX601" s="361" t="str">
        <f t="shared" si="54"/>
        <v xml:space="preserve">SEX, AGE, RESIDENCE, WEALTH, </v>
      </c>
      <c r="AY601" s="344" t="s">
        <v>3692</v>
      </c>
      <c r="AZ601" s="344" t="str">
        <f>INDEX('Standard Outcome Indicators'!$C$2:$C$900,MATCH(AY601,'Standard Outcome Indicators'!$B$2:$B$708,0))</f>
        <v>Number of children who entered formal care, by types of care, sex, disability status</v>
      </c>
      <c r="BA601" s="344" t="str">
        <f>INDEX('Standard Outcome Indicators'!$F$2:$F$900,MATCH(AY601,'Standard Outcome Indicators'!$B$2:$B$708,0))</f>
        <v>Protection from Violence and Exploitation</v>
      </c>
      <c r="BB601" s="344" t="str">
        <f>INDEX('Standard Outcome Indicators'!$H$2:$H$900,MATCH(AY601,'Standard Outcome Indicators'!$B$2:$B$708,0))</f>
        <v>Protection from violence, exploitation, abuse and neglect</v>
      </c>
      <c r="BC601" s="344" t="str">
        <f>INDEX('Standard Outcome Indicators'!$Q$2:$Q$900,MATCH(AY601,'Standard Outcome Indicators'!$B$2:$B$708,0))</f>
        <v>Principal</v>
      </c>
      <c r="BD601" s="344" t="str">
        <f>INDEX('Standard Outcome Indicators'!$R$2:$R$900,MATCH(AY601,'Standard Outcome Indicators'!$B$2:$B$708,0))</f>
        <v>Child Protection</v>
      </c>
      <c r="BE601" s="344" t="str">
        <f>INDEX('Standard Outcome Indicators'!$S$2:$S$900,MATCH(AY601,'Standard Outcome Indicators'!$B$2:$B$708,0))</f>
        <v>Aniruddha Kulkarni</v>
      </c>
      <c r="BF601" s="344" t="str">
        <f>INDEX('Standard Outcome Indicators'!$T$2:$T$900,MATCH(AY601,'Standard Outcome Indicators'!$B$2:$B$708,0))</f>
        <v> </v>
      </c>
      <c r="BG601" s="344" t="str">
        <f>INDEX('Standard Outcome Indicators'!$U$2:$U$900,MATCH(AY601,'Standard Outcome Indicators'!$B$2:$B$708,0))</f>
        <v>2.3.5.2: Strengthening of child protection systems</v>
      </c>
    </row>
    <row r="602" spans="1:59" ht="45.75">
      <c r="A602" s="398" t="s">
        <v>3532</v>
      </c>
      <c r="B602" s="400" t="s">
        <v>3630</v>
      </c>
      <c r="C602" s="344" t="s">
        <v>3731</v>
      </c>
      <c r="D602" s="438" t="s">
        <v>3732</v>
      </c>
      <c r="E602" s="345" t="s">
        <v>3732</v>
      </c>
      <c r="F602" s="433" t="s">
        <v>59</v>
      </c>
      <c r="G602" s="433"/>
      <c r="H602" s="433"/>
      <c r="I602" s="433" t="s">
        <v>49</v>
      </c>
      <c r="J602" s="433" t="s">
        <v>49</v>
      </c>
      <c r="K602" s="433" t="s">
        <v>49</v>
      </c>
      <c r="L602" s="433" t="s">
        <v>62</v>
      </c>
      <c r="M602" s="433" t="s">
        <v>49</v>
      </c>
      <c r="N602" s="433" t="s">
        <v>49</v>
      </c>
      <c r="O602" s="345"/>
      <c r="P602" s="345" t="str">
        <f t="shared" si="56"/>
        <v>Number and rates of children (0-17 years) who entered alternative care during a specific period of time (inflow), by type of care and by disability</v>
      </c>
      <c r="Q602" s="345" t="s">
        <v>3689</v>
      </c>
      <c r="R602" s="345"/>
      <c r="S602" s="433">
        <f t="shared" si="57"/>
        <v>2</v>
      </c>
      <c r="T602" s="361" t="s">
        <v>333</v>
      </c>
      <c r="U602" s="361" t="s">
        <v>63</v>
      </c>
      <c r="V602" s="344" t="s">
        <v>3733</v>
      </c>
      <c r="W602" s="433" t="s">
        <v>63</v>
      </c>
      <c r="X602" s="433" t="s">
        <v>63</v>
      </c>
      <c r="Y602" s="361">
        <v>2021</v>
      </c>
      <c r="Z602" s="361">
        <v>20</v>
      </c>
      <c r="AA602" s="344" t="s">
        <v>3734</v>
      </c>
      <c r="AB602" s="361" t="str">
        <f t="shared" si="53"/>
        <v/>
      </c>
      <c r="AC602" s="433" t="s">
        <v>63</v>
      </c>
      <c r="AD602" s="433" t="s">
        <v>63</v>
      </c>
      <c r="AE602" s="433" t="s">
        <v>63</v>
      </c>
      <c r="AF602" s="433" t="s">
        <v>63</v>
      </c>
      <c r="AG602" s="361" t="s">
        <v>62</v>
      </c>
      <c r="AH602" s="361" t="s">
        <v>62</v>
      </c>
      <c r="AI602" s="361" t="s">
        <v>49</v>
      </c>
      <c r="AJ602" s="361" t="s">
        <v>49</v>
      </c>
      <c r="AK602" s="361" t="s">
        <v>63</v>
      </c>
      <c r="AL602" s="361" t="s">
        <v>63</v>
      </c>
      <c r="AM602" s="361" t="s">
        <v>63</v>
      </c>
      <c r="AN602" s="361" t="s">
        <v>63</v>
      </c>
      <c r="AO602" s="361" t="s">
        <v>63</v>
      </c>
      <c r="AP602" s="361" t="s">
        <v>63</v>
      </c>
      <c r="AQ602" s="361" t="s">
        <v>63</v>
      </c>
      <c r="AR602" s="361" t="s">
        <v>63</v>
      </c>
      <c r="AS602" s="361" t="s">
        <v>63</v>
      </c>
      <c r="AT602" s="361" t="s">
        <v>63</v>
      </c>
      <c r="AU602" s="361" t="s">
        <v>63</v>
      </c>
      <c r="AV602" s="361" t="s">
        <v>63</v>
      </c>
      <c r="AW602" s="361" t="s">
        <v>63</v>
      </c>
      <c r="AX602" s="361" t="str">
        <f t="shared" si="54"/>
        <v xml:space="preserve">SEX, AGE, RESIDENCE, WEALTH, </v>
      </c>
      <c r="AY602" s="344" t="s">
        <v>3692</v>
      </c>
      <c r="AZ602" s="344" t="str">
        <f>INDEX('Standard Outcome Indicators'!$C$2:$C$900,MATCH(AY602,'Standard Outcome Indicators'!$B$2:$B$708,0))</f>
        <v>Number of children who entered formal care, by types of care, sex, disability status</v>
      </c>
      <c r="BA602" s="344" t="str">
        <f>INDEX('Standard Outcome Indicators'!$F$2:$F$900,MATCH(AY602,'Standard Outcome Indicators'!$B$2:$B$708,0))</f>
        <v>Protection from Violence and Exploitation</v>
      </c>
      <c r="BB602" s="344" t="str">
        <f>INDEX('Standard Outcome Indicators'!$H$2:$H$900,MATCH(AY602,'Standard Outcome Indicators'!$B$2:$B$708,0))</f>
        <v>Protection from violence, exploitation, abuse and neglect</v>
      </c>
      <c r="BC602" s="344" t="str">
        <f>INDEX('Standard Outcome Indicators'!$Q$2:$Q$900,MATCH(AY602,'Standard Outcome Indicators'!$B$2:$B$708,0))</f>
        <v>Principal</v>
      </c>
      <c r="BD602" s="344" t="str">
        <f>INDEX('Standard Outcome Indicators'!$R$2:$R$900,MATCH(AY602,'Standard Outcome Indicators'!$B$2:$B$708,0))</f>
        <v>Child Protection</v>
      </c>
      <c r="BE602" s="344" t="str">
        <f>INDEX('Standard Outcome Indicators'!$S$2:$S$900,MATCH(AY602,'Standard Outcome Indicators'!$B$2:$B$708,0))</f>
        <v>Aniruddha Kulkarni</v>
      </c>
      <c r="BF602" s="344" t="str">
        <f>INDEX('Standard Outcome Indicators'!$T$2:$T$900,MATCH(AY602,'Standard Outcome Indicators'!$B$2:$B$708,0))</f>
        <v> </v>
      </c>
      <c r="BG602" s="344" t="str">
        <f>INDEX('Standard Outcome Indicators'!$U$2:$U$900,MATCH(AY602,'Standard Outcome Indicators'!$B$2:$B$708,0))</f>
        <v>2.3.5.2: Strengthening of child protection systems</v>
      </c>
    </row>
    <row r="603" spans="1:59" ht="45.75">
      <c r="A603" s="398" t="s">
        <v>3532</v>
      </c>
      <c r="B603" s="400" t="s">
        <v>3630</v>
      </c>
      <c r="C603" s="344" t="s">
        <v>1058</v>
      </c>
      <c r="D603" s="438" t="s">
        <v>3735</v>
      </c>
      <c r="E603" s="345" t="s">
        <v>3735</v>
      </c>
      <c r="F603" s="433" t="s">
        <v>59</v>
      </c>
      <c r="G603" s="433"/>
      <c r="H603" s="433"/>
      <c r="I603" s="433" t="s">
        <v>49</v>
      </c>
      <c r="J603" s="433" t="s">
        <v>49</v>
      </c>
      <c r="K603" s="433" t="s">
        <v>49</v>
      </c>
      <c r="L603" s="433" t="s">
        <v>49</v>
      </c>
      <c r="M603" s="433" t="s">
        <v>49</v>
      </c>
      <c r="N603" s="433" t="s">
        <v>49</v>
      </c>
      <c r="O603" s="345"/>
      <c r="P603" s="345" t="str">
        <f t="shared" si="56"/>
        <v>Number of children (0-17 years) who left alternative care during a specific period of time (outflow), by type of care by disability and by reason for leaving</v>
      </c>
      <c r="Q603" s="345" t="s">
        <v>3736</v>
      </c>
      <c r="R603" s="345"/>
      <c r="S603" s="433">
        <f t="shared" si="57"/>
        <v>2</v>
      </c>
      <c r="T603" s="361" t="s">
        <v>333</v>
      </c>
      <c r="U603" s="361">
        <v>0</v>
      </c>
      <c r="V603" s="344" t="s">
        <v>3737</v>
      </c>
      <c r="W603" s="433">
        <v>0</v>
      </c>
      <c r="X603" s="433">
        <v>0</v>
      </c>
      <c r="Y603" s="361">
        <v>2021</v>
      </c>
      <c r="Z603" s="361" t="s">
        <v>1966</v>
      </c>
      <c r="AA603" s="344" t="s">
        <v>3738</v>
      </c>
      <c r="AB603" s="361" t="str">
        <f t="shared" si="53"/>
        <v/>
      </c>
      <c r="AD603" s="433">
        <v>0</v>
      </c>
      <c r="AE603" s="433">
        <v>0</v>
      </c>
      <c r="AF603" s="433">
        <v>0</v>
      </c>
      <c r="AG603" s="361" t="s">
        <v>62</v>
      </c>
      <c r="AH603" s="361" t="s">
        <v>62</v>
      </c>
      <c r="AI603" s="361" t="s">
        <v>49</v>
      </c>
      <c r="AJ603" s="361" t="s">
        <v>49</v>
      </c>
      <c r="AK603" s="361">
        <v>0</v>
      </c>
      <c r="AL603" s="361">
        <v>0</v>
      </c>
      <c r="AM603" s="361">
        <v>0</v>
      </c>
      <c r="AN603" s="361">
        <v>0</v>
      </c>
      <c r="AO603" s="361">
        <v>0</v>
      </c>
      <c r="AP603" s="361">
        <v>0</v>
      </c>
      <c r="AQ603" s="361">
        <v>0</v>
      </c>
      <c r="AR603" s="361">
        <v>0</v>
      </c>
      <c r="AS603" s="361">
        <v>0</v>
      </c>
      <c r="AT603" s="361">
        <v>0</v>
      </c>
      <c r="AU603" s="361">
        <v>0</v>
      </c>
      <c r="AV603" s="361">
        <v>0</v>
      </c>
      <c r="AW603" s="361">
        <v>0</v>
      </c>
      <c r="AX603" s="361" t="str">
        <f t="shared" si="54"/>
        <v>SEX, AGE, RESIDENCE, WEALTH, 0</v>
      </c>
      <c r="AY603" s="344" t="s">
        <v>3739</v>
      </c>
      <c r="AZ603" s="344" t="str">
        <f>INDEX('Standard Outcome Indicators'!$C$2:$C$900,MATCH(AY603,'Standard Outcome Indicators'!$B$2:$B$708,0))</f>
        <v>Number of children who left formal care, by types of care, sex, disability status</v>
      </c>
      <c r="BA603" s="344" t="str">
        <f>INDEX('Standard Outcome Indicators'!$F$2:$F$900,MATCH(AY603,'Standard Outcome Indicators'!$B$2:$B$708,0))</f>
        <v>Protection from Violence and Exploitation</v>
      </c>
      <c r="BB603" s="344" t="str">
        <f>INDEX('Standard Outcome Indicators'!$H$2:$H$900,MATCH(AY603,'Standard Outcome Indicators'!$B$2:$B$708,0))</f>
        <v>Protection from violence, exploitation, abuse and neglect</v>
      </c>
      <c r="BC603" s="344" t="str">
        <f>INDEX('Standard Outcome Indicators'!$Q$2:$Q$900,MATCH(AY603,'Standard Outcome Indicators'!$B$2:$B$708,0))</f>
        <v>None</v>
      </c>
      <c r="BD603" s="344" t="str">
        <f>INDEX('Standard Outcome Indicators'!$R$2:$R$900,MATCH(AY603,'Standard Outcome Indicators'!$B$2:$B$708,0))</f>
        <v>Child Protection</v>
      </c>
      <c r="BE603" s="344" t="str">
        <f>INDEX('Standard Outcome Indicators'!$S$2:$S$900,MATCH(AY603,'Standard Outcome Indicators'!$B$2:$B$708,0))</f>
        <v>Aniruddha Kulkarni</v>
      </c>
      <c r="BF603" s="344" t="str">
        <f>INDEX('Standard Outcome Indicators'!$T$2:$T$900,MATCH(AY603,'Standard Outcome Indicators'!$B$2:$B$708,0))</f>
        <v> </v>
      </c>
      <c r="BG603" s="344" t="str">
        <f>INDEX('Standard Outcome Indicators'!$U$2:$U$900,MATCH(AY603,'Standard Outcome Indicators'!$B$2:$B$708,0))</f>
        <v>2.3.5.2: Strengthening of child protection systems</v>
      </c>
    </row>
    <row r="604" spans="1:59" ht="45.75">
      <c r="A604" s="398" t="s">
        <v>3532</v>
      </c>
      <c r="B604" s="400" t="s">
        <v>3630</v>
      </c>
      <c r="C604" s="344" t="s">
        <v>3740</v>
      </c>
      <c r="D604" s="438" t="s">
        <v>3741</v>
      </c>
      <c r="E604" s="345" t="s">
        <v>3741</v>
      </c>
      <c r="F604" s="432" t="s">
        <v>59</v>
      </c>
      <c r="G604" s="433"/>
      <c r="H604" s="433"/>
      <c r="I604" s="433" t="s">
        <v>49</v>
      </c>
      <c r="J604" s="433" t="s">
        <v>49</v>
      </c>
      <c r="K604" s="433" t="s">
        <v>49</v>
      </c>
      <c r="L604" s="433" t="s">
        <v>49</v>
      </c>
      <c r="M604" s="433" t="s">
        <v>49</v>
      </c>
      <c r="N604" s="433" t="s">
        <v>49</v>
      </c>
      <c r="O604" s="345"/>
      <c r="P604" s="345" t="str">
        <f t="shared" si="56"/>
        <v>Number of children (0-17 years) who left alternative care during a specific period of time (outflow), by type of care by disability and by reason for leaving</v>
      </c>
      <c r="Q604" s="345" t="s">
        <v>3736</v>
      </c>
      <c r="R604" s="345" t="s">
        <v>3735</v>
      </c>
      <c r="S604" s="433">
        <f t="shared" si="57"/>
        <v>3</v>
      </c>
      <c r="T604" s="361" t="s">
        <v>333</v>
      </c>
      <c r="U604" s="361" t="s">
        <v>63</v>
      </c>
      <c r="V604" s="344" t="s">
        <v>3742</v>
      </c>
      <c r="W604" s="433" t="s">
        <v>63</v>
      </c>
      <c r="X604" s="433" t="s">
        <v>63</v>
      </c>
      <c r="Y604" s="361">
        <v>2021</v>
      </c>
      <c r="Z604" s="361" t="s">
        <v>2454</v>
      </c>
      <c r="AA604" s="344" t="s">
        <v>3743</v>
      </c>
      <c r="AB604" s="361" t="str">
        <f t="shared" si="53"/>
        <v/>
      </c>
      <c r="AC604" s="433" t="s">
        <v>63</v>
      </c>
      <c r="AD604" s="433" t="s">
        <v>63</v>
      </c>
      <c r="AE604" s="433" t="s">
        <v>63</v>
      </c>
      <c r="AF604" s="433" t="s">
        <v>63</v>
      </c>
      <c r="AG604" s="361" t="s">
        <v>49</v>
      </c>
      <c r="AH604" s="361" t="s">
        <v>49</v>
      </c>
      <c r="AI604" s="361" t="s">
        <v>49</v>
      </c>
      <c r="AJ604" s="361" t="s">
        <v>49</v>
      </c>
      <c r="AK604" s="361" t="s">
        <v>63</v>
      </c>
      <c r="AL604" s="361" t="s">
        <v>63</v>
      </c>
      <c r="AM604" s="361" t="s">
        <v>63</v>
      </c>
      <c r="AN604" s="361" t="s">
        <v>63</v>
      </c>
      <c r="AO604" s="361" t="s">
        <v>63</v>
      </c>
      <c r="AP604" s="361" t="s">
        <v>63</v>
      </c>
      <c r="AQ604" s="361" t="s">
        <v>63</v>
      </c>
      <c r="AR604" s="361" t="s">
        <v>63</v>
      </c>
      <c r="AS604" s="361" t="s">
        <v>63</v>
      </c>
      <c r="AT604" s="361" t="s">
        <v>63</v>
      </c>
      <c r="AU604" s="361" t="s">
        <v>63</v>
      </c>
      <c r="AV604" s="361" t="s">
        <v>63</v>
      </c>
      <c r="AW604" s="361" t="s">
        <v>63</v>
      </c>
      <c r="AX604" s="361" t="str">
        <f t="shared" si="54"/>
        <v xml:space="preserve">SEX, AGE, RESIDENCE, WEALTH, </v>
      </c>
      <c r="AZ604" s="344" t="e">
        <f>INDEX('Standard Outcome Indicators'!$C$2:$C$900,MATCH(AY604,'Standard Outcome Indicators'!$B$2:$B$708,0))</f>
        <v>#N/A</v>
      </c>
      <c r="BA604" s="344" t="e">
        <f>INDEX('Standard Outcome Indicators'!$F$2:$F$900,MATCH(AY604,'Standard Outcome Indicators'!$B$2:$B$708,0))</f>
        <v>#N/A</v>
      </c>
      <c r="BB604" s="344" t="e">
        <f>INDEX('Standard Outcome Indicators'!$H$2:$H$900,MATCH(AY604,'Standard Outcome Indicators'!$B$2:$B$708,0))</f>
        <v>#N/A</v>
      </c>
      <c r="BC604" s="344" t="e">
        <f>INDEX('Standard Outcome Indicators'!$Q$2:$Q$900,MATCH(AY604,'Standard Outcome Indicators'!$B$2:$B$708,0))</f>
        <v>#N/A</v>
      </c>
      <c r="BD604" s="344" t="e">
        <f>INDEX('Standard Outcome Indicators'!$R$2:$R$900,MATCH(AY604,'Standard Outcome Indicators'!$B$2:$B$708,0))</f>
        <v>#N/A</v>
      </c>
      <c r="BE604" s="344" t="e">
        <f>INDEX('Standard Outcome Indicators'!$S$2:$S$900,MATCH(AY604,'Standard Outcome Indicators'!$B$2:$B$708,0))</f>
        <v>#N/A</v>
      </c>
      <c r="BF604" s="344" t="e">
        <f>INDEX('Standard Outcome Indicators'!$T$2:$T$900,MATCH(AY604,'Standard Outcome Indicators'!$B$2:$B$708,0))</f>
        <v>#N/A</v>
      </c>
      <c r="BG604" s="344" t="e">
        <f>INDEX('Standard Outcome Indicators'!$U$2:$U$900,MATCH(AY604,'Standard Outcome Indicators'!$B$2:$B$708,0))</f>
        <v>#N/A</v>
      </c>
    </row>
    <row r="605" spans="1:59" ht="60.75">
      <c r="A605" s="398" t="s">
        <v>3532</v>
      </c>
      <c r="B605" s="400" t="s">
        <v>3630</v>
      </c>
      <c r="C605" s="344" t="s">
        <v>3744</v>
      </c>
      <c r="D605" s="438" t="s">
        <v>3745</v>
      </c>
      <c r="E605" s="345" t="s">
        <v>3746</v>
      </c>
      <c r="F605" s="432" t="s">
        <v>59</v>
      </c>
      <c r="G605" s="433"/>
      <c r="H605" s="433"/>
      <c r="I605" s="433" t="s">
        <v>49</v>
      </c>
      <c r="J605" s="433" t="s">
        <v>49</v>
      </c>
      <c r="K605" s="433" t="s">
        <v>49</v>
      </c>
      <c r="L605" s="433" t="s">
        <v>49</v>
      </c>
      <c r="M605" s="433" t="s">
        <v>49</v>
      </c>
      <c r="N605" s="433" t="s">
        <v>49</v>
      </c>
      <c r="O605" s="345"/>
      <c r="P605" s="345" t="str">
        <f t="shared" si="56"/>
        <v>Number of children (0-17 years) who left alternative care during a specific period of time (outflow), by type of care by disability and by reason for leaving</v>
      </c>
      <c r="Q605" s="345" t="s">
        <v>3736</v>
      </c>
      <c r="R605" s="345" t="s">
        <v>3735</v>
      </c>
      <c r="S605" s="433">
        <f t="shared" si="57"/>
        <v>3</v>
      </c>
      <c r="T605" s="361" t="s">
        <v>333</v>
      </c>
      <c r="U605" s="361" t="s">
        <v>63</v>
      </c>
      <c r="V605" s="344" t="s">
        <v>3747</v>
      </c>
      <c r="W605" s="433" t="s">
        <v>63</v>
      </c>
      <c r="X605" s="433" t="s">
        <v>63</v>
      </c>
      <c r="Y605" s="361">
        <v>2021</v>
      </c>
      <c r="Z605" s="361" t="s">
        <v>2454</v>
      </c>
      <c r="AA605" s="344" t="s">
        <v>3748</v>
      </c>
      <c r="AB605" s="361" t="str">
        <f t="shared" si="53"/>
        <v/>
      </c>
      <c r="AC605" s="433" t="s">
        <v>63</v>
      </c>
      <c r="AD605" s="433" t="s">
        <v>63</v>
      </c>
      <c r="AE605" s="433" t="s">
        <v>63</v>
      </c>
      <c r="AF605" s="433" t="s">
        <v>63</v>
      </c>
      <c r="AG605" s="361" t="s">
        <v>49</v>
      </c>
      <c r="AH605" s="361" t="s">
        <v>49</v>
      </c>
      <c r="AI605" s="361" t="s">
        <v>49</v>
      </c>
      <c r="AJ605" s="361" t="s">
        <v>49</v>
      </c>
      <c r="AK605" s="361" t="s">
        <v>63</v>
      </c>
      <c r="AL605" s="361" t="s">
        <v>63</v>
      </c>
      <c r="AM605" s="361" t="s">
        <v>63</v>
      </c>
      <c r="AN605" s="361" t="s">
        <v>63</v>
      </c>
      <c r="AO605" s="361" t="s">
        <v>63</v>
      </c>
      <c r="AP605" s="361" t="s">
        <v>63</v>
      </c>
      <c r="AQ605" s="361" t="s">
        <v>63</v>
      </c>
      <c r="AR605" s="361" t="s">
        <v>63</v>
      </c>
      <c r="AS605" s="361" t="s">
        <v>63</v>
      </c>
      <c r="AT605" s="361" t="s">
        <v>63</v>
      </c>
      <c r="AU605" s="361" t="s">
        <v>63</v>
      </c>
      <c r="AV605" s="361" t="s">
        <v>63</v>
      </c>
      <c r="AW605" s="361" t="s">
        <v>63</v>
      </c>
      <c r="AX605" s="361" t="str">
        <f t="shared" si="54"/>
        <v xml:space="preserve">SEX, AGE, RESIDENCE, WEALTH, </v>
      </c>
      <c r="AZ605" s="344" t="e">
        <f>INDEX('Standard Outcome Indicators'!$C$2:$C$900,MATCH(AY605,'Standard Outcome Indicators'!$B$2:$B$708,0))</f>
        <v>#N/A</v>
      </c>
      <c r="BA605" s="344" t="e">
        <f>INDEX('Standard Outcome Indicators'!$F$2:$F$900,MATCH(AY605,'Standard Outcome Indicators'!$B$2:$B$708,0))</f>
        <v>#N/A</v>
      </c>
      <c r="BB605" s="344" t="e">
        <f>INDEX('Standard Outcome Indicators'!$H$2:$H$900,MATCH(AY605,'Standard Outcome Indicators'!$B$2:$B$708,0))</f>
        <v>#N/A</v>
      </c>
      <c r="BC605" s="344" t="e">
        <f>INDEX('Standard Outcome Indicators'!$Q$2:$Q$900,MATCH(AY605,'Standard Outcome Indicators'!$B$2:$B$708,0))</f>
        <v>#N/A</v>
      </c>
      <c r="BD605" s="344" t="e">
        <f>INDEX('Standard Outcome Indicators'!$R$2:$R$900,MATCH(AY605,'Standard Outcome Indicators'!$B$2:$B$708,0))</f>
        <v>#N/A</v>
      </c>
      <c r="BE605" s="344" t="e">
        <f>INDEX('Standard Outcome Indicators'!$S$2:$S$900,MATCH(AY605,'Standard Outcome Indicators'!$B$2:$B$708,0))</f>
        <v>#N/A</v>
      </c>
      <c r="BF605" s="344" t="e">
        <f>INDEX('Standard Outcome Indicators'!$T$2:$T$900,MATCH(AY605,'Standard Outcome Indicators'!$B$2:$B$708,0))</f>
        <v>#N/A</v>
      </c>
      <c r="BG605" s="344" t="e">
        <f>INDEX('Standard Outcome Indicators'!$U$2:$U$900,MATCH(AY605,'Standard Outcome Indicators'!$B$2:$B$708,0))</f>
        <v>#N/A</v>
      </c>
    </row>
    <row r="606" spans="1:59" ht="45.75">
      <c r="A606" s="398" t="s">
        <v>3532</v>
      </c>
      <c r="B606" s="400" t="s">
        <v>3630</v>
      </c>
      <c r="C606" s="344" t="s">
        <v>3749</v>
      </c>
      <c r="D606" s="438" t="s">
        <v>3750</v>
      </c>
      <c r="E606" s="345" t="s">
        <v>3750</v>
      </c>
      <c r="F606" s="432" t="s">
        <v>59</v>
      </c>
      <c r="G606" s="433"/>
      <c r="H606" s="433"/>
      <c r="I606" s="433" t="s">
        <v>49</v>
      </c>
      <c r="J606" s="433" t="s">
        <v>49</v>
      </c>
      <c r="K606" s="433" t="s">
        <v>49</v>
      </c>
      <c r="L606" s="433" t="s">
        <v>49</v>
      </c>
      <c r="M606" s="433" t="s">
        <v>49</v>
      </c>
      <c r="N606" s="433" t="s">
        <v>49</v>
      </c>
      <c r="O606" s="345"/>
      <c r="P606" s="345" t="str">
        <f t="shared" si="56"/>
        <v>Number of children (0-17 years) who left alternative care during a specific period of time (outflow), by type of care by disability and by reason for leaving</v>
      </c>
      <c r="Q606" s="345" t="s">
        <v>3736</v>
      </c>
      <c r="R606" s="345" t="s">
        <v>3735</v>
      </c>
      <c r="S606" s="433">
        <f t="shared" si="57"/>
        <v>3</v>
      </c>
      <c r="T606" s="361" t="s">
        <v>333</v>
      </c>
      <c r="U606" s="361" t="s">
        <v>63</v>
      </c>
      <c r="V606" s="344" t="s">
        <v>3751</v>
      </c>
      <c r="W606" s="433" t="s">
        <v>63</v>
      </c>
      <c r="X606" s="433" t="s">
        <v>63</v>
      </c>
      <c r="Y606" s="361">
        <v>2021</v>
      </c>
      <c r="Z606" s="361" t="s">
        <v>2454</v>
      </c>
      <c r="AA606" s="344" t="s">
        <v>3743</v>
      </c>
      <c r="AB606" s="361" t="str">
        <f t="shared" si="53"/>
        <v/>
      </c>
      <c r="AC606" s="433" t="s">
        <v>63</v>
      </c>
      <c r="AD606" s="433" t="s">
        <v>63</v>
      </c>
      <c r="AE606" s="433" t="s">
        <v>63</v>
      </c>
      <c r="AF606" s="433" t="s">
        <v>63</v>
      </c>
      <c r="AG606" s="361" t="s">
        <v>49</v>
      </c>
      <c r="AH606" s="361" t="s">
        <v>49</v>
      </c>
      <c r="AI606" s="361" t="s">
        <v>49</v>
      </c>
      <c r="AJ606" s="361" t="s">
        <v>49</v>
      </c>
      <c r="AK606" s="361" t="s">
        <v>63</v>
      </c>
      <c r="AL606" s="361" t="s">
        <v>63</v>
      </c>
      <c r="AM606" s="361" t="s">
        <v>63</v>
      </c>
      <c r="AN606" s="361" t="s">
        <v>63</v>
      </c>
      <c r="AO606" s="361" t="s">
        <v>63</v>
      </c>
      <c r="AP606" s="361" t="s">
        <v>63</v>
      </c>
      <c r="AQ606" s="361" t="s">
        <v>63</v>
      </c>
      <c r="AR606" s="361" t="s">
        <v>63</v>
      </c>
      <c r="AS606" s="361" t="s">
        <v>63</v>
      </c>
      <c r="AT606" s="361" t="s">
        <v>63</v>
      </c>
      <c r="AU606" s="361" t="s">
        <v>63</v>
      </c>
      <c r="AV606" s="361" t="s">
        <v>63</v>
      </c>
      <c r="AW606" s="361" t="s">
        <v>63</v>
      </c>
      <c r="AX606" s="361" t="str">
        <f t="shared" si="54"/>
        <v xml:space="preserve">SEX, AGE, RESIDENCE, WEALTH, </v>
      </c>
      <c r="AZ606" s="344" t="e">
        <f>INDEX('Standard Outcome Indicators'!$C$2:$C$900,MATCH(AY606,'Standard Outcome Indicators'!$B$2:$B$708,0))</f>
        <v>#N/A</v>
      </c>
      <c r="BA606" s="344" t="e">
        <f>INDEX('Standard Outcome Indicators'!$F$2:$F$900,MATCH(AY606,'Standard Outcome Indicators'!$B$2:$B$708,0))</f>
        <v>#N/A</v>
      </c>
      <c r="BB606" s="344" t="e">
        <f>INDEX('Standard Outcome Indicators'!$H$2:$H$900,MATCH(AY606,'Standard Outcome Indicators'!$B$2:$B$708,0))</f>
        <v>#N/A</v>
      </c>
      <c r="BC606" s="344" t="e">
        <f>INDEX('Standard Outcome Indicators'!$Q$2:$Q$900,MATCH(AY606,'Standard Outcome Indicators'!$B$2:$B$708,0))</f>
        <v>#N/A</v>
      </c>
      <c r="BD606" s="344" t="e">
        <f>INDEX('Standard Outcome Indicators'!$R$2:$R$900,MATCH(AY606,'Standard Outcome Indicators'!$B$2:$B$708,0))</f>
        <v>#N/A</v>
      </c>
      <c r="BE606" s="344" t="e">
        <f>INDEX('Standard Outcome Indicators'!$S$2:$S$900,MATCH(AY606,'Standard Outcome Indicators'!$B$2:$B$708,0))</f>
        <v>#N/A</v>
      </c>
      <c r="BF606" s="344" t="e">
        <f>INDEX('Standard Outcome Indicators'!$T$2:$T$900,MATCH(AY606,'Standard Outcome Indicators'!$B$2:$B$708,0))</f>
        <v>#N/A</v>
      </c>
      <c r="BG606" s="344" t="e">
        <f>INDEX('Standard Outcome Indicators'!$U$2:$U$900,MATCH(AY606,'Standard Outcome Indicators'!$B$2:$B$708,0))</f>
        <v>#N/A</v>
      </c>
    </row>
    <row r="607" spans="1:59" ht="45.75">
      <c r="A607" s="398" t="s">
        <v>3532</v>
      </c>
      <c r="B607" s="400" t="s">
        <v>3630</v>
      </c>
      <c r="C607" s="344" t="s">
        <v>3752</v>
      </c>
      <c r="D607" s="438" t="s">
        <v>3753</v>
      </c>
      <c r="E607" s="345" t="s">
        <v>3753</v>
      </c>
      <c r="F607" s="432" t="s">
        <v>59</v>
      </c>
      <c r="G607" s="433"/>
      <c r="H607" s="433"/>
      <c r="I607" s="433" t="s">
        <v>49</v>
      </c>
      <c r="J607" s="433" t="s">
        <v>49</v>
      </c>
      <c r="K607" s="433" t="s">
        <v>49</v>
      </c>
      <c r="L607" s="433" t="s">
        <v>49</v>
      </c>
      <c r="M607" s="433" t="s">
        <v>49</v>
      </c>
      <c r="N607" s="433" t="s">
        <v>49</v>
      </c>
      <c r="O607" s="345"/>
      <c r="P607" s="345" t="str">
        <f t="shared" si="56"/>
        <v>Number of children (0-17 years) who left alternative care during a specific period of time (outflow), by type of care by disability and by reason for leaving</v>
      </c>
      <c r="Q607" s="345" t="s">
        <v>3736</v>
      </c>
      <c r="R607" s="345" t="s">
        <v>3735</v>
      </c>
      <c r="S607" s="433">
        <f t="shared" si="57"/>
        <v>3</v>
      </c>
      <c r="T607" s="361" t="s">
        <v>333</v>
      </c>
      <c r="U607" s="361" t="s">
        <v>63</v>
      </c>
      <c r="V607" s="344" t="s">
        <v>3754</v>
      </c>
      <c r="W607" s="433" t="s">
        <v>63</v>
      </c>
      <c r="X607" s="433" t="s">
        <v>63</v>
      </c>
      <c r="Y607" s="361">
        <v>2021</v>
      </c>
      <c r="Z607" s="361" t="s">
        <v>2454</v>
      </c>
      <c r="AA607" s="344" t="s">
        <v>3755</v>
      </c>
      <c r="AB607" s="361" t="str">
        <f t="shared" si="53"/>
        <v/>
      </c>
      <c r="AC607" s="433" t="s">
        <v>63</v>
      </c>
      <c r="AD607" s="433" t="s">
        <v>63</v>
      </c>
      <c r="AE607" s="433" t="s">
        <v>63</v>
      </c>
      <c r="AF607" s="433" t="s">
        <v>63</v>
      </c>
      <c r="AG607" s="361" t="s">
        <v>49</v>
      </c>
      <c r="AH607" s="361" t="s">
        <v>49</v>
      </c>
      <c r="AI607" s="361" t="s">
        <v>49</v>
      </c>
      <c r="AJ607" s="361" t="s">
        <v>49</v>
      </c>
      <c r="AK607" s="361" t="s">
        <v>63</v>
      </c>
      <c r="AL607" s="361" t="s">
        <v>63</v>
      </c>
      <c r="AM607" s="361" t="s">
        <v>63</v>
      </c>
      <c r="AN607" s="361" t="s">
        <v>63</v>
      </c>
      <c r="AO607" s="361" t="s">
        <v>63</v>
      </c>
      <c r="AP607" s="361" t="s">
        <v>63</v>
      </c>
      <c r="AQ607" s="361" t="s">
        <v>63</v>
      </c>
      <c r="AR607" s="361" t="s">
        <v>63</v>
      </c>
      <c r="AS607" s="361" t="s">
        <v>63</v>
      </c>
      <c r="AT607" s="361" t="s">
        <v>63</v>
      </c>
      <c r="AU607" s="361" t="s">
        <v>63</v>
      </c>
      <c r="AV607" s="361" t="s">
        <v>63</v>
      </c>
      <c r="AW607" s="361" t="s">
        <v>63</v>
      </c>
      <c r="AX607" s="361" t="str">
        <f t="shared" si="54"/>
        <v xml:space="preserve">SEX, AGE, RESIDENCE, WEALTH, </v>
      </c>
      <c r="AZ607" s="344" t="e">
        <f>INDEX('Standard Outcome Indicators'!$C$2:$C$900,MATCH(AY607,'Standard Outcome Indicators'!$B$2:$B$708,0))</f>
        <v>#N/A</v>
      </c>
      <c r="BA607" s="344" t="e">
        <f>INDEX('Standard Outcome Indicators'!$F$2:$F$900,MATCH(AY607,'Standard Outcome Indicators'!$B$2:$B$708,0))</f>
        <v>#N/A</v>
      </c>
      <c r="BB607" s="344" t="e">
        <f>INDEX('Standard Outcome Indicators'!$H$2:$H$900,MATCH(AY607,'Standard Outcome Indicators'!$B$2:$B$708,0))</f>
        <v>#N/A</v>
      </c>
      <c r="BC607" s="344" t="e">
        <f>INDEX('Standard Outcome Indicators'!$Q$2:$Q$900,MATCH(AY607,'Standard Outcome Indicators'!$B$2:$B$708,0))</f>
        <v>#N/A</v>
      </c>
      <c r="BD607" s="344" t="e">
        <f>INDEX('Standard Outcome Indicators'!$R$2:$R$900,MATCH(AY607,'Standard Outcome Indicators'!$B$2:$B$708,0))</f>
        <v>#N/A</v>
      </c>
      <c r="BE607" s="344" t="e">
        <f>INDEX('Standard Outcome Indicators'!$S$2:$S$900,MATCH(AY607,'Standard Outcome Indicators'!$B$2:$B$708,0))</f>
        <v>#N/A</v>
      </c>
      <c r="BF607" s="344" t="e">
        <f>INDEX('Standard Outcome Indicators'!$T$2:$T$900,MATCH(AY607,'Standard Outcome Indicators'!$B$2:$B$708,0))</f>
        <v>#N/A</v>
      </c>
      <c r="BG607" s="344" t="e">
        <f>INDEX('Standard Outcome Indicators'!$U$2:$U$900,MATCH(AY607,'Standard Outcome Indicators'!$B$2:$B$708,0))</f>
        <v>#N/A</v>
      </c>
    </row>
    <row r="608" spans="1:59" ht="45.75">
      <c r="A608" s="398" t="s">
        <v>3532</v>
      </c>
      <c r="B608" s="400" t="s">
        <v>3630</v>
      </c>
      <c r="C608" s="344" t="s">
        <v>3756</v>
      </c>
      <c r="D608" s="438" t="s">
        <v>3757</v>
      </c>
      <c r="E608" s="345" t="s">
        <v>3757</v>
      </c>
      <c r="F608" s="432" t="s">
        <v>59</v>
      </c>
      <c r="G608" s="433"/>
      <c r="H608" s="433"/>
      <c r="I608" s="433" t="s">
        <v>49</v>
      </c>
      <c r="J608" s="433" t="s">
        <v>49</v>
      </c>
      <c r="K608" s="433" t="s">
        <v>49</v>
      </c>
      <c r="L608" s="433" t="s">
        <v>49</v>
      </c>
      <c r="M608" s="433" t="s">
        <v>49</v>
      </c>
      <c r="N608" s="433" t="s">
        <v>49</v>
      </c>
      <c r="O608" s="345"/>
      <c r="P608" s="345" t="str">
        <f t="shared" si="56"/>
        <v>Number of children (0-17 years) who left alternative care during a specific period of time (outflow), by type of care by disability and by reason for leaving</v>
      </c>
      <c r="Q608" s="345" t="s">
        <v>3736</v>
      </c>
      <c r="R608" s="345" t="s">
        <v>3735</v>
      </c>
      <c r="S608" s="433">
        <f t="shared" si="57"/>
        <v>3</v>
      </c>
      <c r="T608" s="361" t="s">
        <v>333</v>
      </c>
      <c r="U608" s="361" t="s">
        <v>63</v>
      </c>
      <c r="V608" s="344" t="s">
        <v>3758</v>
      </c>
      <c r="W608" s="433" t="s">
        <v>63</v>
      </c>
      <c r="X608" s="433" t="s">
        <v>63</v>
      </c>
      <c r="Y608" s="361">
        <v>2021</v>
      </c>
      <c r="Z608" s="361" t="s">
        <v>2334</v>
      </c>
      <c r="AA608" s="344" t="s">
        <v>3759</v>
      </c>
      <c r="AB608" s="361" t="str">
        <f t="shared" si="53"/>
        <v/>
      </c>
      <c r="AC608" s="433" t="s">
        <v>63</v>
      </c>
      <c r="AD608" s="433" t="s">
        <v>63</v>
      </c>
      <c r="AE608" s="433" t="s">
        <v>63</v>
      </c>
      <c r="AF608" s="433" t="s">
        <v>63</v>
      </c>
      <c r="AG608" s="361" t="s">
        <v>49</v>
      </c>
      <c r="AH608" s="361" t="s">
        <v>49</v>
      </c>
      <c r="AI608" s="361" t="s">
        <v>49</v>
      </c>
      <c r="AJ608" s="361" t="s">
        <v>49</v>
      </c>
      <c r="AK608" s="361" t="s">
        <v>63</v>
      </c>
      <c r="AL608" s="361" t="s">
        <v>63</v>
      </c>
      <c r="AM608" s="361" t="s">
        <v>63</v>
      </c>
      <c r="AN608" s="361" t="s">
        <v>63</v>
      </c>
      <c r="AO608" s="361" t="s">
        <v>63</v>
      </c>
      <c r="AP608" s="361" t="s">
        <v>63</v>
      </c>
      <c r="AQ608" s="361" t="s">
        <v>63</v>
      </c>
      <c r="AR608" s="361" t="s">
        <v>63</v>
      </c>
      <c r="AS608" s="361" t="s">
        <v>63</v>
      </c>
      <c r="AT608" s="361" t="s">
        <v>63</v>
      </c>
      <c r="AU608" s="361" t="s">
        <v>63</v>
      </c>
      <c r="AV608" s="361" t="s">
        <v>63</v>
      </c>
      <c r="AW608" s="361" t="s">
        <v>63</v>
      </c>
      <c r="AX608" s="361" t="str">
        <f t="shared" si="54"/>
        <v xml:space="preserve">SEX, AGE, RESIDENCE, WEALTH, </v>
      </c>
      <c r="AZ608" s="344" t="e">
        <f>INDEX('Standard Outcome Indicators'!$C$2:$C$900,MATCH(AY608,'Standard Outcome Indicators'!$B$2:$B$708,0))</f>
        <v>#N/A</v>
      </c>
      <c r="BA608" s="344" t="e">
        <f>INDEX('Standard Outcome Indicators'!$F$2:$F$900,MATCH(AY608,'Standard Outcome Indicators'!$B$2:$B$708,0))</f>
        <v>#N/A</v>
      </c>
      <c r="BB608" s="344" t="e">
        <f>INDEX('Standard Outcome Indicators'!$H$2:$H$900,MATCH(AY608,'Standard Outcome Indicators'!$B$2:$B$708,0))</f>
        <v>#N/A</v>
      </c>
      <c r="BC608" s="344" t="e">
        <f>INDEX('Standard Outcome Indicators'!$Q$2:$Q$900,MATCH(AY608,'Standard Outcome Indicators'!$B$2:$B$708,0))</f>
        <v>#N/A</v>
      </c>
      <c r="BD608" s="344" t="e">
        <f>INDEX('Standard Outcome Indicators'!$R$2:$R$900,MATCH(AY608,'Standard Outcome Indicators'!$B$2:$B$708,0))</f>
        <v>#N/A</v>
      </c>
      <c r="BE608" s="344" t="e">
        <f>INDEX('Standard Outcome Indicators'!$S$2:$S$900,MATCH(AY608,'Standard Outcome Indicators'!$B$2:$B$708,0))</f>
        <v>#N/A</v>
      </c>
      <c r="BF608" s="344" t="e">
        <f>INDEX('Standard Outcome Indicators'!$T$2:$T$900,MATCH(AY608,'Standard Outcome Indicators'!$B$2:$B$708,0))</f>
        <v>#N/A</v>
      </c>
      <c r="BG608" s="344" t="e">
        <f>INDEX('Standard Outcome Indicators'!$U$2:$U$900,MATCH(AY608,'Standard Outcome Indicators'!$B$2:$B$708,0))</f>
        <v>#N/A</v>
      </c>
    </row>
    <row r="609" spans="1:59" ht="45.75">
      <c r="A609" s="398" t="s">
        <v>3532</v>
      </c>
      <c r="B609" s="400" t="s">
        <v>3630</v>
      </c>
      <c r="C609" s="344" t="s">
        <v>3760</v>
      </c>
      <c r="D609" s="438" t="s">
        <v>3761</v>
      </c>
      <c r="E609" s="345" t="s">
        <v>3762</v>
      </c>
      <c r="F609" s="432" t="s">
        <v>59</v>
      </c>
      <c r="G609" s="433"/>
      <c r="H609" s="433"/>
      <c r="I609" s="433" t="s">
        <v>49</v>
      </c>
      <c r="J609" s="433" t="s">
        <v>49</v>
      </c>
      <c r="K609" s="433" t="s">
        <v>49</v>
      </c>
      <c r="L609" s="433" t="s">
        <v>49</v>
      </c>
      <c r="M609" s="433" t="s">
        <v>49</v>
      </c>
      <c r="N609" s="433" t="s">
        <v>49</v>
      </c>
      <c r="O609" s="345"/>
      <c r="P609" s="345" t="str">
        <f t="shared" si="56"/>
        <v>Number of children (0-17 years) who left alternative care during a specific period of time (outflow), by type of care by disability and by reason for leaving</v>
      </c>
      <c r="Q609" s="345" t="s">
        <v>3736</v>
      </c>
      <c r="R609" s="345" t="s">
        <v>3735</v>
      </c>
      <c r="S609" s="433">
        <f t="shared" si="57"/>
        <v>3</v>
      </c>
      <c r="T609" s="361" t="s">
        <v>333</v>
      </c>
      <c r="U609" s="361" t="s">
        <v>63</v>
      </c>
      <c r="V609" s="344" t="s">
        <v>3763</v>
      </c>
      <c r="W609" s="433" t="s">
        <v>63</v>
      </c>
      <c r="X609" s="433" t="s">
        <v>63</v>
      </c>
      <c r="Y609" s="361">
        <v>2021</v>
      </c>
      <c r="Z609" s="361" t="s">
        <v>2491</v>
      </c>
      <c r="AA609" s="344" t="s">
        <v>3764</v>
      </c>
      <c r="AB609" s="361" t="str">
        <f t="shared" si="53"/>
        <v/>
      </c>
      <c r="AC609" s="433" t="s">
        <v>63</v>
      </c>
      <c r="AD609" s="433" t="s">
        <v>63</v>
      </c>
      <c r="AE609" s="433" t="s">
        <v>63</v>
      </c>
      <c r="AF609" s="433" t="s">
        <v>63</v>
      </c>
      <c r="AG609" s="361" t="s">
        <v>49</v>
      </c>
      <c r="AH609" s="361" t="s">
        <v>49</v>
      </c>
      <c r="AI609" s="361" t="s">
        <v>49</v>
      </c>
      <c r="AJ609" s="361" t="s">
        <v>49</v>
      </c>
      <c r="AK609" s="361" t="s">
        <v>63</v>
      </c>
      <c r="AL609" s="361" t="s">
        <v>63</v>
      </c>
      <c r="AM609" s="361" t="s">
        <v>63</v>
      </c>
      <c r="AN609" s="361" t="s">
        <v>63</v>
      </c>
      <c r="AO609" s="361" t="s">
        <v>63</v>
      </c>
      <c r="AP609" s="361" t="s">
        <v>63</v>
      </c>
      <c r="AQ609" s="361" t="s">
        <v>63</v>
      </c>
      <c r="AR609" s="361" t="s">
        <v>63</v>
      </c>
      <c r="AS609" s="361" t="s">
        <v>63</v>
      </c>
      <c r="AT609" s="361" t="s">
        <v>63</v>
      </c>
      <c r="AU609" s="361" t="s">
        <v>63</v>
      </c>
      <c r="AV609" s="361" t="s">
        <v>63</v>
      </c>
      <c r="AW609" s="361" t="s">
        <v>63</v>
      </c>
      <c r="AX609" s="361" t="str">
        <f t="shared" si="54"/>
        <v xml:space="preserve">SEX, AGE, RESIDENCE, WEALTH, </v>
      </c>
      <c r="AZ609" s="344" t="e">
        <f>INDEX('Standard Outcome Indicators'!$C$2:$C$900,MATCH(AY609,'Standard Outcome Indicators'!$B$2:$B$708,0))</f>
        <v>#N/A</v>
      </c>
      <c r="BA609" s="344" t="e">
        <f>INDEX('Standard Outcome Indicators'!$F$2:$F$900,MATCH(AY609,'Standard Outcome Indicators'!$B$2:$B$708,0))</f>
        <v>#N/A</v>
      </c>
      <c r="BB609" s="344" t="e">
        <f>INDEX('Standard Outcome Indicators'!$H$2:$H$900,MATCH(AY609,'Standard Outcome Indicators'!$B$2:$B$708,0))</f>
        <v>#N/A</v>
      </c>
      <c r="BC609" s="344" t="e">
        <f>INDEX('Standard Outcome Indicators'!$Q$2:$Q$900,MATCH(AY609,'Standard Outcome Indicators'!$B$2:$B$708,0))</f>
        <v>#N/A</v>
      </c>
      <c r="BD609" s="344" t="e">
        <f>INDEX('Standard Outcome Indicators'!$R$2:$R$900,MATCH(AY609,'Standard Outcome Indicators'!$B$2:$B$708,0))</f>
        <v>#N/A</v>
      </c>
      <c r="BE609" s="344" t="e">
        <f>INDEX('Standard Outcome Indicators'!$S$2:$S$900,MATCH(AY609,'Standard Outcome Indicators'!$B$2:$B$708,0))</f>
        <v>#N/A</v>
      </c>
      <c r="BF609" s="344" t="e">
        <f>INDEX('Standard Outcome Indicators'!$T$2:$T$900,MATCH(AY609,'Standard Outcome Indicators'!$B$2:$B$708,0))</f>
        <v>#N/A</v>
      </c>
      <c r="BG609" s="344" t="e">
        <f>INDEX('Standard Outcome Indicators'!$U$2:$U$900,MATCH(AY609,'Standard Outcome Indicators'!$B$2:$B$708,0))</f>
        <v>#N/A</v>
      </c>
    </row>
    <row r="610" spans="1:59" ht="45.75">
      <c r="A610" s="398" t="s">
        <v>3532</v>
      </c>
      <c r="B610" s="400" t="s">
        <v>3630</v>
      </c>
      <c r="C610" s="344" t="s">
        <v>1062</v>
      </c>
      <c r="D610" s="438" t="s">
        <v>3765</v>
      </c>
      <c r="E610" s="345" t="s">
        <v>3765</v>
      </c>
      <c r="F610" s="432" t="s">
        <v>59</v>
      </c>
      <c r="G610" s="433"/>
      <c r="H610" s="433"/>
      <c r="I610" s="433" t="s">
        <v>49</v>
      </c>
      <c r="J610" s="433" t="s">
        <v>49</v>
      </c>
      <c r="K610" s="433" t="s">
        <v>49</v>
      </c>
      <c r="L610" s="433" t="s">
        <v>49</v>
      </c>
      <c r="M610" s="433" t="s">
        <v>49</v>
      </c>
      <c r="N610" s="433" t="s">
        <v>49</v>
      </c>
      <c r="O610" s="345"/>
      <c r="P610" s="345" t="str">
        <f t="shared" si="56"/>
        <v>Number of children (0-17 years) who left alternative care during a specific period of time (outflow), by type of care by disability and by reason for leaving</v>
      </c>
      <c r="Q610" s="345" t="s">
        <v>3736</v>
      </c>
      <c r="R610" s="345"/>
      <c r="S610" s="433">
        <f t="shared" si="57"/>
        <v>2</v>
      </c>
      <c r="T610" s="361" t="s">
        <v>333</v>
      </c>
      <c r="U610" s="361">
        <v>0</v>
      </c>
      <c r="V610" s="344" t="s">
        <v>3766</v>
      </c>
      <c r="W610" s="433">
        <v>0</v>
      </c>
      <c r="X610" s="433">
        <v>0</v>
      </c>
      <c r="Y610" s="361">
        <v>2021</v>
      </c>
      <c r="Z610" s="361" t="s">
        <v>2491</v>
      </c>
      <c r="AA610" s="344" t="s">
        <v>3767</v>
      </c>
      <c r="AB610" s="361" t="str">
        <f t="shared" si="53"/>
        <v/>
      </c>
      <c r="AD610" s="433">
        <v>0</v>
      </c>
      <c r="AE610" s="433">
        <v>0</v>
      </c>
      <c r="AF610" s="433">
        <v>0</v>
      </c>
      <c r="AG610" s="361" t="s">
        <v>62</v>
      </c>
      <c r="AH610" s="361" t="s">
        <v>62</v>
      </c>
      <c r="AI610" s="361" t="s">
        <v>49</v>
      </c>
      <c r="AJ610" s="361" t="s">
        <v>49</v>
      </c>
      <c r="AK610" s="361">
        <v>0</v>
      </c>
      <c r="AL610" s="361">
        <v>0</v>
      </c>
      <c r="AM610" s="361">
        <v>0</v>
      </c>
      <c r="AN610" s="361">
        <v>0</v>
      </c>
      <c r="AO610" s="361">
        <v>0</v>
      </c>
      <c r="AP610" s="361">
        <v>0</v>
      </c>
      <c r="AQ610" s="361">
        <v>0</v>
      </c>
      <c r="AR610" s="361">
        <v>0</v>
      </c>
      <c r="AS610" s="361">
        <v>0</v>
      </c>
      <c r="AT610" s="361">
        <v>0</v>
      </c>
      <c r="AU610" s="361">
        <v>0</v>
      </c>
      <c r="AV610" s="361">
        <v>0</v>
      </c>
      <c r="AW610" s="361">
        <v>0</v>
      </c>
      <c r="AX610" s="361" t="str">
        <f t="shared" si="54"/>
        <v>SEX, AGE, RESIDENCE, WEALTH, 0</v>
      </c>
      <c r="AY610" s="344" t="s">
        <v>3739</v>
      </c>
      <c r="AZ610" s="344" t="str">
        <f>INDEX('Standard Outcome Indicators'!$C$2:$C$900,MATCH(AY610,'Standard Outcome Indicators'!$B$2:$B$708,0))</f>
        <v>Number of children who left formal care, by types of care, sex, disability status</v>
      </c>
      <c r="BA610" s="344" t="str">
        <f>INDEX('Standard Outcome Indicators'!$F$2:$F$900,MATCH(AY610,'Standard Outcome Indicators'!$B$2:$B$708,0))</f>
        <v>Protection from Violence and Exploitation</v>
      </c>
      <c r="BB610" s="344" t="str">
        <f>INDEX('Standard Outcome Indicators'!$H$2:$H$900,MATCH(AY610,'Standard Outcome Indicators'!$B$2:$B$708,0))</f>
        <v>Protection from violence, exploitation, abuse and neglect</v>
      </c>
      <c r="BC610" s="344" t="str">
        <f>INDEX('Standard Outcome Indicators'!$Q$2:$Q$900,MATCH(AY610,'Standard Outcome Indicators'!$B$2:$B$708,0))</f>
        <v>None</v>
      </c>
      <c r="BD610" s="344" t="str">
        <f>INDEX('Standard Outcome Indicators'!$R$2:$R$900,MATCH(AY610,'Standard Outcome Indicators'!$B$2:$B$708,0))</f>
        <v>Child Protection</v>
      </c>
      <c r="BE610" s="344" t="str">
        <f>INDEX('Standard Outcome Indicators'!$S$2:$S$900,MATCH(AY610,'Standard Outcome Indicators'!$B$2:$B$708,0))</f>
        <v>Aniruddha Kulkarni</v>
      </c>
      <c r="BF610" s="344" t="str">
        <f>INDEX('Standard Outcome Indicators'!$T$2:$T$900,MATCH(AY610,'Standard Outcome Indicators'!$B$2:$B$708,0))</f>
        <v> </v>
      </c>
      <c r="BG610" s="344" t="str">
        <f>INDEX('Standard Outcome Indicators'!$U$2:$U$900,MATCH(AY610,'Standard Outcome Indicators'!$B$2:$B$708,0))</f>
        <v>2.3.5.2: Strengthening of child protection systems</v>
      </c>
    </row>
    <row r="611" spans="1:59" ht="45.75">
      <c r="A611" s="398" t="s">
        <v>3532</v>
      </c>
      <c r="B611" s="400" t="s">
        <v>3630</v>
      </c>
      <c r="C611" s="344" t="s">
        <v>3768</v>
      </c>
      <c r="D611" s="438" t="s">
        <v>3769</v>
      </c>
      <c r="E611" s="345" t="s">
        <v>3769</v>
      </c>
      <c r="F611" s="432" t="s">
        <v>59</v>
      </c>
      <c r="G611" s="433"/>
      <c r="H611" s="433"/>
      <c r="I611" s="433" t="s">
        <v>49</v>
      </c>
      <c r="J611" s="433" t="s">
        <v>49</v>
      </c>
      <c r="K611" s="433" t="s">
        <v>49</v>
      </c>
      <c r="L611" s="433" t="s">
        <v>49</v>
      </c>
      <c r="M611" s="433" t="s">
        <v>49</v>
      </c>
      <c r="N611" s="433" t="s">
        <v>49</v>
      </c>
      <c r="O611" s="345"/>
      <c r="P611" s="345" t="str">
        <f t="shared" si="56"/>
        <v>Number of children (0-17 years) who left alternative care during a specific period of time (outflow), by type of care by disability and by reason for leaving</v>
      </c>
      <c r="Q611" s="345" t="s">
        <v>3736</v>
      </c>
      <c r="R611" s="438" t="s">
        <v>3765</v>
      </c>
      <c r="S611" s="433">
        <f t="shared" si="57"/>
        <v>3</v>
      </c>
      <c r="T611" s="361" t="s">
        <v>333</v>
      </c>
      <c r="U611" s="361" t="s">
        <v>63</v>
      </c>
      <c r="V611" s="344" t="s">
        <v>3770</v>
      </c>
      <c r="W611" s="433" t="s">
        <v>63</v>
      </c>
      <c r="X611" s="433" t="s">
        <v>63</v>
      </c>
      <c r="Y611" s="361">
        <v>2021</v>
      </c>
      <c r="Z611" s="361" t="s">
        <v>2245</v>
      </c>
      <c r="AA611" s="344" t="s">
        <v>3771</v>
      </c>
      <c r="AB611" s="361" t="str">
        <f t="shared" si="53"/>
        <v/>
      </c>
      <c r="AC611" s="433" t="s">
        <v>63</v>
      </c>
      <c r="AD611" s="433" t="s">
        <v>63</v>
      </c>
      <c r="AE611" s="433" t="s">
        <v>63</v>
      </c>
      <c r="AF611" s="433" t="s">
        <v>63</v>
      </c>
      <c r="AG611" s="361" t="s">
        <v>49</v>
      </c>
      <c r="AH611" s="361" t="s">
        <v>49</v>
      </c>
      <c r="AI611" s="361" t="s">
        <v>49</v>
      </c>
      <c r="AJ611" s="361" t="s">
        <v>49</v>
      </c>
      <c r="AK611" s="361" t="s">
        <v>63</v>
      </c>
      <c r="AL611" s="361" t="s">
        <v>63</v>
      </c>
      <c r="AM611" s="361" t="s">
        <v>63</v>
      </c>
      <c r="AN611" s="361" t="s">
        <v>63</v>
      </c>
      <c r="AO611" s="361" t="s">
        <v>63</v>
      </c>
      <c r="AP611" s="361" t="s">
        <v>63</v>
      </c>
      <c r="AQ611" s="361" t="s">
        <v>63</v>
      </c>
      <c r="AR611" s="361" t="s">
        <v>63</v>
      </c>
      <c r="AS611" s="361" t="s">
        <v>63</v>
      </c>
      <c r="AT611" s="361" t="s">
        <v>63</v>
      </c>
      <c r="AU611" s="361" t="s">
        <v>63</v>
      </c>
      <c r="AV611" s="361" t="s">
        <v>63</v>
      </c>
      <c r="AW611" s="361" t="s">
        <v>63</v>
      </c>
      <c r="AX611" s="361" t="str">
        <f t="shared" si="54"/>
        <v xml:space="preserve">SEX, AGE, RESIDENCE, WEALTH, </v>
      </c>
      <c r="AZ611" s="344" t="e">
        <f>INDEX('Standard Outcome Indicators'!$C$2:$C$900,MATCH(AY611,'Standard Outcome Indicators'!$B$2:$B$708,0))</f>
        <v>#N/A</v>
      </c>
      <c r="BA611" s="344" t="e">
        <f>INDEX('Standard Outcome Indicators'!$F$2:$F$900,MATCH(AY611,'Standard Outcome Indicators'!$B$2:$B$708,0))</f>
        <v>#N/A</v>
      </c>
      <c r="BB611" s="344" t="e">
        <f>INDEX('Standard Outcome Indicators'!$H$2:$H$900,MATCH(AY611,'Standard Outcome Indicators'!$B$2:$B$708,0))</f>
        <v>#N/A</v>
      </c>
      <c r="BC611" s="344" t="e">
        <f>INDEX('Standard Outcome Indicators'!$Q$2:$Q$900,MATCH(AY611,'Standard Outcome Indicators'!$B$2:$B$708,0))</f>
        <v>#N/A</v>
      </c>
      <c r="BD611" s="344" t="e">
        <f>INDEX('Standard Outcome Indicators'!$R$2:$R$900,MATCH(AY611,'Standard Outcome Indicators'!$B$2:$B$708,0))</f>
        <v>#N/A</v>
      </c>
      <c r="BE611" s="344" t="e">
        <f>INDEX('Standard Outcome Indicators'!$S$2:$S$900,MATCH(AY611,'Standard Outcome Indicators'!$B$2:$B$708,0))</f>
        <v>#N/A</v>
      </c>
      <c r="BF611" s="344" t="e">
        <f>INDEX('Standard Outcome Indicators'!$T$2:$T$900,MATCH(AY611,'Standard Outcome Indicators'!$B$2:$B$708,0))</f>
        <v>#N/A</v>
      </c>
      <c r="BG611" s="344" t="e">
        <f>INDEX('Standard Outcome Indicators'!$U$2:$U$900,MATCH(AY611,'Standard Outcome Indicators'!$B$2:$B$708,0))</f>
        <v>#N/A</v>
      </c>
    </row>
    <row r="612" spans="1:59" ht="45.75">
      <c r="A612" s="398" t="s">
        <v>3532</v>
      </c>
      <c r="B612" s="400" t="s">
        <v>3630</v>
      </c>
      <c r="C612" s="344" t="s">
        <v>3772</v>
      </c>
      <c r="D612" s="438" t="s">
        <v>3773</v>
      </c>
      <c r="E612" s="345" t="s">
        <v>3773</v>
      </c>
      <c r="F612" s="432" t="s">
        <v>59</v>
      </c>
      <c r="G612" s="433"/>
      <c r="H612" s="433"/>
      <c r="I612" s="433" t="s">
        <v>49</v>
      </c>
      <c r="J612" s="433" t="s">
        <v>49</v>
      </c>
      <c r="K612" s="433" t="s">
        <v>49</v>
      </c>
      <c r="L612" s="433" t="s">
        <v>49</v>
      </c>
      <c r="M612" s="433" t="s">
        <v>49</v>
      </c>
      <c r="N612" s="433" t="s">
        <v>49</v>
      </c>
      <c r="O612" s="345"/>
      <c r="P612" s="345" t="str">
        <f t="shared" si="56"/>
        <v>Number of children (0-17 years) who left alternative care during a specific period of time (outflow), by type of care by disability and by reason for leaving</v>
      </c>
      <c r="Q612" s="345" t="s">
        <v>3736</v>
      </c>
      <c r="R612" s="438" t="s">
        <v>3765</v>
      </c>
      <c r="S612" s="433">
        <f t="shared" si="57"/>
        <v>3</v>
      </c>
      <c r="T612" s="361" t="s">
        <v>333</v>
      </c>
      <c r="U612" s="361" t="s">
        <v>63</v>
      </c>
      <c r="V612" s="344" t="s">
        <v>3774</v>
      </c>
      <c r="W612" s="433" t="s">
        <v>63</v>
      </c>
      <c r="X612" s="433" t="s">
        <v>63</v>
      </c>
      <c r="Y612" s="361">
        <v>2021</v>
      </c>
      <c r="Z612" s="361" t="s">
        <v>2245</v>
      </c>
      <c r="AA612" s="344" t="s">
        <v>3771</v>
      </c>
      <c r="AB612" s="361" t="str">
        <f t="shared" si="53"/>
        <v/>
      </c>
      <c r="AC612" s="433" t="s">
        <v>63</v>
      </c>
      <c r="AD612" s="433" t="s">
        <v>63</v>
      </c>
      <c r="AE612" s="433" t="s">
        <v>63</v>
      </c>
      <c r="AF612" s="433" t="s">
        <v>63</v>
      </c>
      <c r="AG612" s="361" t="s">
        <v>49</v>
      </c>
      <c r="AH612" s="361" t="s">
        <v>49</v>
      </c>
      <c r="AI612" s="361" t="s">
        <v>49</v>
      </c>
      <c r="AJ612" s="361" t="s">
        <v>49</v>
      </c>
      <c r="AK612" s="361" t="s">
        <v>63</v>
      </c>
      <c r="AL612" s="361" t="s">
        <v>63</v>
      </c>
      <c r="AM612" s="361" t="s">
        <v>63</v>
      </c>
      <c r="AN612" s="361" t="s">
        <v>63</v>
      </c>
      <c r="AO612" s="361" t="s">
        <v>63</v>
      </c>
      <c r="AP612" s="361" t="s">
        <v>63</v>
      </c>
      <c r="AQ612" s="361" t="s">
        <v>63</v>
      </c>
      <c r="AR612" s="361" t="s">
        <v>63</v>
      </c>
      <c r="AS612" s="361" t="s">
        <v>63</v>
      </c>
      <c r="AT612" s="361" t="s">
        <v>63</v>
      </c>
      <c r="AU612" s="361" t="s">
        <v>63</v>
      </c>
      <c r="AV612" s="361" t="s">
        <v>63</v>
      </c>
      <c r="AW612" s="361" t="s">
        <v>63</v>
      </c>
      <c r="AX612" s="361" t="str">
        <f t="shared" si="54"/>
        <v xml:space="preserve">SEX, AGE, RESIDENCE, WEALTH, </v>
      </c>
      <c r="AZ612" s="344" t="e">
        <f>INDEX('Standard Outcome Indicators'!$C$2:$C$900,MATCH(AY612,'Standard Outcome Indicators'!$B$2:$B$708,0))</f>
        <v>#N/A</v>
      </c>
      <c r="BA612" s="344" t="e">
        <f>INDEX('Standard Outcome Indicators'!$F$2:$F$900,MATCH(AY612,'Standard Outcome Indicators'!$B$2:$B$708,0))</f>
        <v>#N/A</v>
      </c>
      <c r="BB612" s="344" t="e">
        <f>INDEX('Standard Outcome Indicators'!$H$2:$H$900,MATCH(AY612,'Standard Outcome Indicators'!$B$2:$B$708,0))</f>
        <v>#N/A</v>
      </c>
      <c r="BC612" s="344" t="e">
        <f>INDEX('Standard Outcome Indicators'!$Q$2:$Q$900,MATCH(AY612,'Standard Outcome Indicators'!$B$2:$B$708,0))</f>
        <v>#N/A</v>
      </c>
      <c r="BD612" s="344" t="e">
        <f>INDEX('Standard Outcome Indicators'!$R$2:$R$900,MATCH(AY612,'Standard Outcome Indicators'!$B$2:$B$708,0))</f>
        <v>#N/A</v>
      </c>
      <c r="BE612" s="344" t="e">
        <f>INDEX('Standard Outcome Indicators'!$S$2:$S$900,MATCH(AY612,'Standard Outcome Indicators'!$B$2:$B$708,0))</f>
        <v>#N/A</v>
      </c>
      <c r="BF612" s="344" t="e">
        <f>INDEX('Standard Outcome Indicators'!$T$2:$T$900,MATCH(AY612,'Standard Outcome Indicators'!$B$2:$B$708,0))</f>
        <v>#N/A</v>
      </c>
      <c r="BG612" s="344" t="e">
        <f>INDEX('Standard Outcome Indicators'!$U$2:$U$900,MATCH(AY612,'Standard Outcome Indicators'!$B$2:$B$708,0))</f>
        <v>#N/A</v>
      </c>
    </row>
    <row r="613" spans="1:59" ht="60.75">
      <c r="A613" s="398" t="s">
        <v>3532</v>
      </c>
      <c r="B613" s="400" t="s">
        <v>3630</v>
      </c>
      <c r="C613" s="344" t="s">
        <v>3775</v>
      </c>
      <c r="D613" s="438" t="s">
        <v>3776</v>
      </c>
      <c r="E613" s="345" t="s">
        <v>3777</v>
      </c>
      <c r="F613" s="433" t="s">
        <v>59</v>
      </c>
      <c r="G613" s="433"/>
      <c r="H613" s="433"/>
      <c r="I613" s="433" t="s">
        <v>49</v>
      </c>
      <c r="J613" s="433" t="s">
        <v>49</v>
      </c>
      <c r="K613" s="433" t="s">
        <v>49</v>
      </c>
      <c r="L613" s="433" t="s">
        <v>49</v>
      </c>
      <c r="M613" s="433" t="s">
        <v>49</v>
      </c>
      <c r="N613" s="433" t="s">
        <v>49</v>
      </c>
      <c r="O613" s="345"/>
      <c r="P613" s="345" t="str">
        <f>IF(F613&lt;&gt;"", IF(Q613="", D613, Q613), "")</f>
        <v>Number of children (0-17 years) who left alternative care during a specific period of time (outflow), by type of care by disability and by reason for leaving</v>
      </c>
      <c r="Q613" s="345" t="s">
        <v>3736</v>
      </c>
      <c r="R613" s="438" t="s">
        <v>3765</v>
      </c>
      <c r="S613" s="433">
        <f t="shared" si="57"/>
        <v>3</v>
      </c>
      <c r="T613" s="361" t="s">
        <v>333</v>
      </c>
      <c r="U613" s="361" t="s">
        <v>63</v>
      </c>
      <c r="V613" s="344" t="s">
        <v>3778</v>
      </c>
      <c r="W613" s="433" t="s">
        <v>63</v>
      </c>
      <c r="X613" s="433" t="s">
        <v>63</v>
      </c>
      <c r="Y613" s="361">
        <v>2021</v>
      </c>
      <c r="Z613" s="361" t="s">
        <v>2384</v>
      </c>
      <c r="AA613" s="344" t="s">
        <v>3779</v>
      </c>
      <c r="AB613" s="361" t="str">
        <f t="shared" si="53"/>
        <v/>
      </c>
      <c r="AC613" s="433" t="s">
        <v>63</v>
      </c>
      <c r="AD613" s="433" t="s">
        <v>63</v>
      </c>
      <c r="AE613" s="433" t="s">
        <v>63</v>
      </c>
      <c r="AF613" s="433" t="s">
        <v>63</v>
      </c>
      <c r="AG613" s="361" t="s">
        <v>49</v>
      </c>
      <c r="AH613" s="361" t="s">
        <v>49</v>
      </c>
      <c r="AI613" s="361" t="s">
        <v>49</v>
      </c>
      <c r="AJ613" s="361" t="s">
        <v>49</v>
      </c>
      <c r="AK613" s="361" t="s">
        <v>63</v>
      </c>
      <c r="AL613" s="361" t="s">
        <v>63</v>
      </c>
      <c r="AM613" s="361" t="s">
        <v>63</v>
      </c>
      <c r="AN613" s="361" t="s">
        <v>63</v>
      </c>
      <c r="AO613" s="361" t="s">
        <v>63</v>
      </c>
      <c r="AP613" s="361" t="s">
        <v>63</v>
      </c>
      <c r="AQ613" s="361" t="s">
        <v>63</v>
      </c>
      <c r="AR613" s="361" t="s">
        <v>63</v>
      </c>
      <c r="AS613" s="361" t="s">
        <v>63</v>
      </c>
      <c r="AT613" s="361" t="s">
        <v>63</v>
      </c>
      <c r="AU613" s="361" t="s">
        <v>63</v>
      </c>
      <c r="AV613" s="361" t="s">
        <v>63</v>
      </c>
      <c r="AW613" s="361" t="s">
        <v>63</v>
      </c>
      <c r="AX613" s="361" t="str">
        <f t="shared" si="54"/>
        <v xml:space="preserve">SEX, AGE, RESIDENCE, WEALTH, </v>
      </c>
      <c r="AZ613" s="344" t="e">
        <f>INDEX('Standard Outcome Indicators'!$C$2:$C$900,MATCH(AY613,'Standard Outcome Indicators'!$B$2:$B$708,0))</f>
        <v>#N/A</v>
      </c>
      <c r="BA613" s="344" t="e">
        <f>INDEX('Standard Outcome Indicators'!$F$2:$F$900,MATCH(AY613,'Standard Outcome Indicators'!$B$2:$B$708,0))</f>
        <v>#N/A</v>
      </c>
      <c r="BB613" s="344" t="e">
        <f>INDEX('Standard Outcome Indicators'!$H$2:$H$900,MATCH(AY613,'Standard Outcome Indicators'!$B$2:$B$708,0))</f>
        <v>#N/A</v>
      </c>
      <c r="BC613" s="344" t="e">
        <f>INDEX('Standard Outcome Indicators'!$Q$2:$Q$900,MATCH(AY613,'Standard Outcome Indicators'!$B$2:$B$708,0))</f>
        <v>#N/A</v>
      </c>
      <c r="BD613" s="344" t="e">
        <f>INDEX('Standard Outcome Indicators'!$R$2:$R$900,MATCH(AY613,'Standard Outcome Indicators'!$B$2:$B$708,0))</f>
        <v>#N/A</v>
      </c>
      <c r="BE613" s="344" t="e">
        <f>INDEX('Standard Outcome Indicators'!$S$2:$S$900,MATCH(AY613,'Standard Outcome Indicators'!$B$2:$B$708,0))</f>
        <v>#N/A</v>
      </c>
      <c r="BF613" s="344" t="e">
        <f>INDEX('Standard Outcome Indicators'!$T$2:$T$900,MATCH(AY613,'Standard Outcome Indicators'!$B$2:$B$708,0))</f>
        <v>#N/A</v>
      </c>
      <c r="BG613" s="344" t="e">
        <f>INDEX('Standard Outcome Indicators'!$U$2:$U$900,MATCH(AY613,'Standard Outcome Indicators'!$B$2:$B$708,0))</f>
        <v>#N/A</v>
      </c>
    </row>
    <row r="614" spans="1:59" ht="45.75">
      <c r="A614" s="398" t="s">
        <v>3532</v>
      </c>
      <c r="B614" s="400" t="s">
        <v>3630</v>
      </c>
      <c r="C614" s="344" t="s">
        <v>3780</v>
      </c>
      <c r="D614" s="438" t="s">
        <v>3781</v>
      </c>
      <c r="E614" s="345" t="s">
        <v>3781</v>
      </c>
      <c r="F614" s="433" t="s">
        <v>59</v>
      </c>
      <c r="G614" s="433"/>
      <c r="H614" s="433"/>
      <c r="I614" s="433" t="s">
        <v>49</v>
      </c>
      <c r="J614" s="433" t="s">
        <v>49</v>
      </c>
      <c r="K614" s="433" t="s">
        <v>49</v>
      </c>
      <c r="L614" s="433" t="s">
        <v>49</v>
      </c>
      <c r="M614" s="433" t="s">
        <v>49</v>
      </c>
      <c r="N614" s="433" t="s">
        <v>49</v>
      </c>
      <c r="O614" s="345"/>
      <c r="P614" s="345" t="str">
        <f>IF(F614&lt;&gt;"", IF(Q614="", D614, Q614), "")</f>
        <v>Number of children (0-17 years) who left alternative care during a specific period of time (outflow), by type of care by disability and by reason for leaving</v>
      </c>
      <c r="Q614" s="345" t="s">
        <v>3736</v>
      </c>
      <c r="R614" s="438" t="s">
        <v>3765</v>
      </c>
      <c r="S614" s="433">
        <f t="shared" si="57"/>
        <v>3</v>
      </c>
      <c r="T614" s="361" t="s">
        <v>333</v>
      </c>
      <c r="U614" s="361" t="s">
        <v>63</v>
      </c>
      <c r="V614" s="344" t="s">
        <v>3782</v>
      </c>
      <c r="W614" s="433" t="s">
        <v>63</v>
      </c>
      <c r="X614" s="433" t="s">
        <v>63</v>
      </c>
      <c r="Y614" s="361">
        <v>2021</v>
      </c>
      <c r="Z614" s="361" t="s">
        <v>2342</v>
      </c>
      <c r="AA614" s="344" t="s">
        <v>3783</v>
      </c>
      <c r="AB614" s="361" t="str">
        <f t="shared" si="53"/>
        <v/>
      </c>
      <c r="AC614" s="433" t="s">
        <v>63</v>
      </c>
      <c r="AD614" s="433" t="s">
        <v>63</v>
      </c>
      <c r="AE614" s="433" t="s">
        <v>63</v>
      </c>
      <c r="AF614" s="433" t="s">
        <v>63</v>
      </c>
      <c r="AG614" s="361" t="s">
        <v>49</v>
      </c>
      <c r="AH614" s="361" t="s">
        <v>49</v>
      </c>
      <c r="AI614" s="361" t="s">
        <v>49</v>
      </c>
      <c r="AJ614" s="361" t="s">
        <v>49</v>
      </c>
      <c r="AK614" s="361" t="s">
        <v>63</v>
      </c>
      <c r="AL614" s="361" t="s">
        <v>63</v>
      </c>
      <c r="AM614" s="361" t="s">
        <v>63</v>
      </c>
      <c r="AN614" s="361" t="s">
        <v>63</v>
      </c>
      <c r="AO614" s="361" t="s">
        <v>63</v>
      </c>
      <c r="AP614" s="361" t="s">
        <v>63</v>
      </c>
      <c r="AQ614" s="361" t="s">
        <v>63</v>
      </c>
      <c r="AR614" s="361" t="s">
        <v>63</v>
      </c>
      <c r="AS614" s="361" t="s">
        <v>63</v>
      </c>
      <c r="AT614" s="361" t="s">
        <v>63</v>
      </c>
      <c r="AU614" s="361" t="s">
        <v>63</v>
      </c>
      <c r="AV614" s="361" t="s">
        <v>63</v>
      </c>
      <c r="AW614" s="361" t="s">
        <v>63</v>
      </c>
      <c r="AX614" s="361" t="str">
        <f t="shared" si="54"/>
        <v xml:space="preserve">SEX, AGE, RESIDENCE, WEALTH, </v>
      </c>
      <c r="AZ614" s="344" t="e">
        <f>INDEX('Standard Outcome Indicators'!$C$2:$C$900,MATCH(AY614,'Standard Outcome Indicators'!$B$2:$B$708,0))</f>
        <v>#N/A</v>
      </c>
      <c r="BA614" s="344" t="e">
        <f>INDEX('Standard Outcome Indicators'!$F$2:$F$900,MATCH(AY614,'Standard Outcome Indicators'!$B$2:$B$708,0))</f>
        <v>#N/A</v>
      </c>
      <c r="BB614" s="344" t="e">
        <f>INDEX('Standard Outcome Indicators'!$H$2:$H$900,MATCH(AY614,'Standard Outcome Indicators'!$B$2:$B$708,0))</f>
        <v>#N/A</v>
      </c>
      <c r="BC614" s="344" t="e">
        <f>INDEX('Standard Outcome Indicators'!$Q$2:$Q$900,MATCH(AY614,'Standard Outcome Indicators'!$B$2:$B$708,0))</f>
        <v>#N/A</v>
      </c>
      <c r="BD614" s="344" t="e">
        <f>INDEX('Standard Outcome Indicators'!$R$2:$R$900,MATCH(AY614,'Standard Outcome Indicators'!$B$2:$B$708,0))</f>
        <v>#N/A</v>
      </c>
      <c r="BE614" s="344" t="e">
        <f>INDEX('Standard Outcome Indicators'!$S$2:$S$900,MATCH(AY614,'Standard Outcome Indicators'!$B$2:$B$708,0))</f>
        <v>#N/A</v>
      </c>
      <c r="BF614" s="344" t="e">
        <f>INDEX('Standard Outcome Indicators'!$T$2:$T$900,MATCH(AY614,'Standard Outcome Indicators'!$B$2:$B$708,0))</f>
        <v>#N/A</v>
      </c>
      <c r="BG614" s="344" t="e">
        <f>INDEX('Standard Outcome Indicators'!$U$2:$U$900,MATCH(AY614,'Standard Outcome Indicators'!$B$2:$B$708,0))</f>
        <v>#N/A</v>
      </c>
    </row>
    <row r="615" spans="1:59" ht="45.75">
      <c r="A615" s="398" t="s">
        <v>3532</v>
      </c>
      <c r="B615" s="400" t="s">
        <v>3630</v>
      </c>
      <c r="C615" s="344" t="s">
        <v>3784</v>
      </c>
      <c r="D615" s="438" t="s">
        <v>3785</v>
      </c>
      <c r="E615" s="345" t="s">
        <v>3785</v>
      </c>
      <c r="F615" s="433" t="s">
        <v>59</v>
      </c>
      <c r="G615" s="433"/>
      <c r="H615" s="433"/>
      <c r="I615" s="433" t="s">
        <v>49</v>
      </c>
      <c r="J615" s="433" t="s">
        <v>49</v>
      </c>
      <c r="K615" s="433" t="s">
        <v>49</v>
      </c>
      <c r="L615" s="433" t="s">
        <v>49</v>
      </c>
      <c r="M615" s="433" t="s">
        <v>49</v>
      </c>
      <c r="N615" s="433" t="s">
        <v>49</v>
      </c>
      <c r="O615" s="345"/>
      <c r="P615" s="345" t="str">
        <f>IF(F615&lt;&gt;"", IF(Q615="", D615, Q615), "")</f>
        <v>Number of children (0-17 years) who left alternative care during a specific period of time (outflow), by type of care by disability and by reason for leaving</v>
      </c>
      <c r="Q615" s="345" t="s">
        <v>3736</v>
      </c>
      <c r="R615" s="438" t="s">
        <v>3765</v>
      </c>
      <c r="S615" s="433">
        <f t="shared" si="57"/>
        <v>3</v>
      </c>
      <c r="T615" s="361" t="s">
        <v>333</v>
      </c>
      <c r="U615" s="361" t="s">
        <v>63</v>
      </c>
      <c r="V615" s="344" t="s">
        <v>3786</v>
      </c>
      <c r="W615" s="433" t="s">
        <v>63</v>
      </c>
      <c r="X615" s="433" t="s">
        <v>63</v>
      </c>
      <c r="Y615" s="361">
        <v>2021</v>
      </c>
      <c r="Z615" s="361" t="s">
        <v>2384</v>
      </c>
      <c r="AA615" s="344" t="s">
        <v>3787</v>
      </c>
      <c r="AB615" s="361" t="str">
        <f t="shared" si="53"/>
        <v/>
      </c>
      <c r="AC615" s="433" t="s">
        <v>63</v>
      </c>
      <c r="AD615" s="433" t="s">
        <v>63</v>
      </c>
      <c r="AE615" s="433" t="s">
        <v>63</v>
      </c>
      <c r="AF615" s="433" t="s">
        <v>63</v>
      </c>
      <c r="AG615" s="361" t="s">
        <v>49</v>
      </c>
      <c r="AH615" s="361" t="s">
        <v>49</v>
      </c>
      <c r="AI615" s="361" t="s">
        <v>49</v>
      </c>
      <c r="AJ615" s="361" t="s">
        <v>49</v>
      </c>
      <c r="AK615" s="361" t="s">
        <v>63</v>
      </c>
      <c r="AL615" s="361" t="s">
        <v>63</v>
      </c>
      <c r="AM615" s="361" t="s">
        <v>63</v>
      </c>
      <c r="AN615" s="361" t="s">
        <v>63</v>
      </c>
      <c r="AO615" s="361" t="s">
        <v>63</v>
      </c>
      <c r="AP615" s="361" t="s">
        <v>63</v>
      </c>
      <c r="AQ615" s="361" t="s">
        <v>63</v>
      </c>
      <c r="AR615" s="361" t="s">
        <v>63</v>
      </c>
      <c r="AS615" s="361" t="s">
        <v>63</v>
      </c>
      <c r="AT615" s="361" t="s">
        <v>63</v>
      </c>
      <c r="AU615" s="361" t="s">
        <v>63</v>
      </c>
      <c r="AV615" s="361" t="s">
        <v>63</v>
      </c>
      <c r="AW615" s="361" t="s">
        <v>63</v>
      </c>
      <c r="AX615" s="361" t="str">
        <f t="shared" si="54"/>
        <v xml:space="preserve">SEX, AGE, RESIDENCE, WEALTH, </v>
      </c>
      <c r="AZ615" s="344" t="e">
        <f>INDEX('Standard Outcome Indicators'!$C$2:$C$900,MATCH(AY615,'Standard Outcome Indicators'!$B$2:$B$708,0))</f>
        <v>#N/A</v>
      </c>
      <c r="BA615" s="344" t="e">
        <f>INDEX('Standard Outcome Indicators'!$F$2:$F$900,MATCH(AY615,'Standard Outcome Indicators'!$B$2:$B$708,0))</f>
        <v>#N/A</v>
      </c>
      <c r="BB615" s="344" t="e">
        <f>INDEX('Standard Outcome Indicators'!$H$2:$H$900,MATCH(AY615,'Standard Outcome Indicators'!$B$2:$B$708,0))</f>
        <v>#N/A</v>
      </c>
      <c r="BC615" s="344" t="e">
        <f>INDEX('Standard Outcome Indicators'!$Q$2:$Q$900,MATCH(AY615,'Standard Outcome Indicators'!$B$2:$B$708,0))</f>
        <v>#N/A</v>
      </c>
      <c r="BD615" s="344" t="e">
        <f>INDEX('Standard Outcome Indicators'!$R$2:$R$900,MATCH(AY615,'Standard Outcome Indicators'!$B$2:$B$708,0))</f>
        <v>#N/A</v>
      </c>
      <c r="BE615" s="344" t="e">
        <f>INDEX('Standard Outcome Indicators'!$S$2:$S$900,MATCH(AY615,'Standard Outcome Indicators'!$B$2:$B$708,0))</f>
        <v>#N/A</v>
      </c>
      <c r="BF615" s="344" t="e">
        <f>INDEX('Standard Outcome Indicators'!$T$2:$T$900,MATCH(AY615,'Standard Outcome Indicators'!$B$2:$B$708,0))</f>
        <v>#N/A</v>
      </c>
      <c r="BG615" s="344" t="e">
        <f>INDEX('Standard Outcome Indicators'!$U$2:$U$900,MATCH(AY615,'Standard Outcome Indicators'!$B$2:$B$708,0))</f>
        <v>#N/A</v>
      </c>
    </row>
    <row r="616" spans="1:59" ht="45.75">
      <c r="A616" s="398" t="s">
        <v>3532</v>
      </c>
      <c r="B616" s="400" t="s">
        <v>3630</v>
      </c>
      <c r="C616" s="344" t="s">
        <v>3788</v>
      </c>
      <c r="D616" s="438" t="s">
        <v>3789</v>
      </c>
      <c r="E616" s="345" t="s">
        <v>3789</v>
      </c>
      <c r="F616" s="433" t="s">
        <v>59</v>
      </c>
      <c r="G616" s="433"/>
      <c r="H616" s="433"/>
      <c r="I616" s="433" t="s">
        <v>49</v>
      </c>
      <c r="J616" s="433" t="s">
        <v>49</v>
      </c>
      <c r="K616" s="433" t="s">
        <v>49</v>
      </c>
      <c r="L616" s="433" t="s">
        <v>49</v>
      </c>
      <c r="M616" s="433" t="s">
        <v>49</v>
      </c>
      <c r="N616" s="433" t="s">
        <v>49</v>
      </c>
      <c r="O616" s="345"/>
      <c r="P616" s="345" t="str">
        <f>IF(F616&lt;&gt;"", IF(Q616="", D616, Q616), "")</f>
        <v>Number of children (0-17 years) who left alternative care during a specific period of time (outflow), by type of care by disability and by reason for leaving</v>
      </c>
      <c r="Q616" s="345" t="s">
        <v>3736</v>
      </c>
      <c r="R616" s="438" t="s">
        <v>3765</v>
      </c>
      <c r="S616" s="433">
        <f t="shared" si="57"/>
        <v>3</v>
      </c>
      <c r="T616" s="361" t="s">
        <v>333</v>
      </c>
      <c r="U616" s="361" t="s">
        <v>63</v>
      </c>
      <c r="V616" s="344" t="s">
        <v>3790</v>
      </c>
      <c r="W616" s="433" t="s">
        <v>63</v>
      </c>
      <c r="X616" s="433" t="s">
        <v>63</v>
      </c>
      <c r="Y616" s="361">
        <v>2021</v>
      </c>
      <c r="Z616" s="361" t="s">
        <v>2112</v>
      </c>
      <c r="AA616" s="344" t="s">
        <v>3791</v>
      </c>
      <c r="AB616" s="361" t="str">
        <f t="shared" si="53"/>
        <v/>
      </c>
      <c r="AC616" s="433" t="s">
        <v>63</v>
      </c>
      <c r="AD616" s="433" t="s">
        <v>63</v>
      </c>
      <c r="AE616" s="433" t="s">
        <v>63</v>
      </c>
      <c r="AF616" s="433" t="s">
        <v>63</v>
      </c>
      <c r="AG616" s="361" t="s">
        <v>49</v>
      </c>
      <c r="AH616" s="361" t="s">
        <v>49</v>
      </c>
      <c r="AI616" s="361" t="s">
        <v>49</v>
      </c>
      <c r="AJ616" s="361" t="s">
        <v>49</v>
      </c>
      <c r="AK616" s="361" t="s">
        <v>63</v>
      </c>
      <c r="AL616" s="361" t="s">
        <v>63</v>
      </c>
      <c r="AM616" s="361" t="s">
        <v>63</v>
      </c>
      <c r="AN616" s="361" t="s">
        <v>63</v>
      </c>
      <c r="AO616" s="361" t="s">
        <v>63</v>
      </c>
      <c r="AP616" s="361" t="s">
        <v>63</v>
      </c>
      <c r="AQ616" s="361" t="s">
        <v>63</v>
      </c>
      <c r="AR616" s="361" t="s">
        <v>63</v>
      </c>
      <c r="AS616" s="361" t="s">
        <v>63</v>
      </c>
      <c r="AT616" s="361" t="s">
        <v>63</v>
      </c>
      <c r="AU616" s="361" t="s">
        <v>63</v>
      </c>
      <c r="AV616" s="361" t="s">
        <v>63</v>
      </c>
      <c r="AW616" s="361" t="s">
        <v>63</v>
      </c>
      <c r="AX616" s="361" t="str">
        <f t="shared" si="54"/>
        <v xml:space="preserve">SEX, AGE, RESIDENCE, WEALTH, </v>
      </c>
      <c r="AZ616" s="344" t="e">
        <f>INDEX('Standard Outcome Indicators'!$C$2:$C$900,MATCH(AY616,'Standard Outcome Indicators'!$B$2:$B$708,0))</f>
        <v>#N/A</v>
      </c>
      <c r="BA616" s="344" t="e">
        <f>INDEX('Standard Outcome Indicators'!$F$2:$F$900,MATCH(AY616,'Standard Outcome Indicators'!$B$2:$B$708,0))</f>
        <v>#N/A</v>
      </c>
      <c r="BB616" s="344" t="e">
        <f>INDEX('Standard Outcome Indicators'!$H$2:$H$900,MATCH(AY616,'Standard Outcome Indicators'!$B$2:$B$708,0))</f>
        <v>#N/A</v>
      </c>
      <c r="BC616" s="344" t="e">
        <f>INDEX('Standard Outcome Indicators'!$Q$2:$Q$900,MATCH(AY616,'Standard Outcome Indicators'!$B$2:$B$708,0))</f>
        <v>#N/A</v>
      </c>
      <c r="BD616" s="344" t="e">
        <f>INDEX('Standard Outcome Indicators'!$R$2:$R$900,MATCH(AY616,'Standard Outcome Indicators'!$B$2:$B$708,0))</f>
        <v>#N/A</v>
      </c>
      <c r="BE616" s="344" t="e">
        <f>INDEX('Standard Outcome Indicators'!$S$2:$S$900,MATCH(AY616,'Standard Outcome Indicators'!$B$2:$B$708,0))</f>
        <v>#N/A</v>
      </c>
      <c r="BF616" s="344" t="e">
        <f>INDEX('Standard Outcome Indicators'!$T$2:$T$900,MATCH(AY616,'Standard Outcome Indicators'!$B$2:$B$708,0))</f>
        <v>#N/A</v>
      </c>
      <c r="BG616" s="344" t="e">
        <f>INDEX('Standard Outcome Indicators'!$U$2:$U$900,MATCH(AY616,'Standard Outcome Indicators'!$B$2:$B$708,0))</f>
        <v>#N/A</v>
      </c>
    </row>
    <row r="617" spans="1:59" ht="45.75">
      <c r="A617" s="398" t="s">
        <v>3532</v>
      </c>
      <c r="B617" s="400" t="s">
        <v>3630</v>
      </c>
      <c r="C617" s="344" t="s">
        <v>3792</v>
      </c>
      <c r="D617" s="438" t="s">
        <v>3793</v>
      </c>
      <c r="E617" s="345" t="s">
        <v>3794</v>
      </c>
      <c r="F617" s="433" t="s">
        <v>59</v>
      </c>
      <c r="G617" s="433"/>
      <c r="H617" s="433"/>
      <c r="I617" s="433" t="s">
        <v>49</v>
      </c>
      <c r="J617" s="433" t="s">
        <v>49</v>
      </c>
      <c r="K617" s="433" t="s">
        <v>49</v>
      </c>
      <c r="L617" s="433" t="s">
        <v>49</v>
      </c>
      <c r="M617" s="433" t="s">
        <v>49</v>
      </c>
      <c r="N617" s="433" t="s">
        <v>49</v>
      </c>
      <c r="O617" s="345"/>
      <c r="P617" s="345" t="str">
        <f>IF(F617&lt;&gt;"", IF(Q617="", D617, Q617), "")</f>
        <v>Number of children (0-17 years) who left alternative care during a specific period of time (outflow), by type of care by disability and by reason for leaving</v>
      </c>
      <c r="Q617" s="345" t="s">
        <v>3736</v>
      </c>
      <c r="R617" s="438" t="s">
        <v>3765</v>
      </c>
      <c r="S617" s="433">
        <f t="shared" si="57"/>
        <v>3</v>
      </c>
      <c r="T617" s="361" t="s">
        <v>333</v>
      </c>
      <c r="U617" s="361" t="s">
        <v>63</v>
      </c>
      <c r="V617" s="344" t="s">
        <v>3795</v>
      </c>
      <c r="W617" s="433" t="s">
        <v>63</v>
      </c>
      <c r="X617" s="433" t="s">
        <v>63</v>
      </c>
      <c r="Y617" s="361">
        <v>2021</v>
      </c>
      <c r="Z617" s="361" t="s">
        <v>2384</v>
      </c>
      <c r="AA617" s="344" t="s">
        <v>3779</v>
      </c>
      <c r="AB617" s="361" t="str">
        <f t="shared" si="53"/>
        <v/>
      </c>
      <c r="AC617" s="433" t="s">
        <v>63</v>
      </c>
      <c r="AD617" s="433" t="s">
        <v>63</v>
      </c>
      <c r="AE617" s="433" t="s">
        <v>63</v>
      </c>
      <c r="AF617" s="433" t="s">
        <v>63</v>
      </c>
      <c r="AG617" s="361" t="s">
        <v>49</v>
      </c>
      <c r="AH617" s="361" t="s">
        <v>49</v>
      </c>
      <c r="AI617" s="361" t="s">
        <v>49</v>
      </c>
      <c r="AJ617" s="361" t="s">
        <v>49</v>
      </c>
      <c r="AK617" s="361" t="s">
        <v>63</v>
      </c>
      <c r="AL617" s="361" t="s">
        <v>63</v>
      </c>
      <c r="AM617" s="361" t="s">
        <v>63</v>
      </c>
      <c r="AN617" s="361" t="s">
        <v>63</v>
      </c>
      <c r="AO617" s="361" t="s">
        <v>63</v>
      </c>
      <c r="AP617" s="361" t="s">
        <v>63</v>
      </c>
      <c r="AQ617" s="361" t="s">
        <v>63</v>
      </c>
      <c r="AR617" s="361" t="s">
        <v>63</v>
      </c>
      <c r="AS617" s="361" t="s">
        <v>63</v>
      </c>
      <c r="AT617" s="361" t="s">
        <v>63</v>
      </c>
      <c r="AU617" s="361" t="s">
        <v>63</v>
      </c>
      <c r="AV617" s="361" t="s">
        <v>63</v>
      </c>
      <c r="AW617" s="361" t="s">
        <v>63</v>
      </c>
      <c r="AX617" s="361" t="str">
        <f t="shared" si="54"/>
        <v xml:space="preserve">SEX, AGE, RESIDENCE, WEALTH, </v>
      </c>
      <c r="AZ617" s="344" t="e">
        <f>INDEX('Standard Outcome Indicators'!$C$2:$C$900,MATCH(AY617,'Standard Outcome Indicators'!$B$2:$B$708,0))</f>
        <v>#N/A</v>
      </c>
      <c r="BA617" s="344" t="e">
        <f>INDEX('Standard Outcome Indicators'!$F$2:$F$900,MATCH(AY617,'Standard Outcome Indicators'!$B$2:$B$708,0))</f>
        <v>#N/A</v>
      </c>
      <c r="BB617" s="344" t="e">
        <f>INDEX('Standard Outcome Indicators'!$H$2:$H$900,MATCH(AY617,'Standard Outcome Indicators'!$B$2:$B$708,0))</f>
        <v>#N/A</v>
      </c>
      <c r="BC617" s="344" t="e">
        <f>INDEX('Standard Outcome Indicators'!$Q$2:$Q$900,MATCH(AY617,'Standard Outcome Indicators'!$B$2:$B$708,0))</f>
        <v>#N/A</v>
      </c>
      <c r="BD617" s="344" t="e">
        <f>INDEX('Standard Outcome Indicators'!$R$2:$R$900,MATCH(AY617,'Standard Outcome Indicators'!$B$2:$B$708,0))</f>
        <v>#N/A</v>
      </c>
      <c r="BE617" s="344" t="e">
        <f>INDEX('Standard Outcome Indicators'!$S$2:$S$900,MATCH(AY617,'Standard Outcome Indicators'!$B$2:$B$708,0))</f>
        <v>#N/A</v>
      </c>
      <c r="BF617" s="344" t="e">
        <f>INDEX('Standard Outcome Indicators'!$T$2:$T$900,MATCH(AY617,'Standard Outcome Indicators'!$B$2:$B$708,0))</f>
        <v>#N/A</v>
      </c>
      <c r="BG617" s="344" t="e">
        <f>INDEX('Standard Outcome Indicators'!$U$2:$U$900,MATCH(AY617,'Standard Outcome Indicators'!$B$2:$B$708,0))</f>
        <v>#N/A</v>
      </c>
    </row>
    <row r="618" spans="1:59" ht="45.75">
      <c r="A618" s="398" t="s">
        <v>3532</v>
      </c>
      <c r="B618" s="400" t="s">
        <v>3630</v>
      </c>
      <c r="C618" s="344" t="s">
        <v>1060</v>
      </c>
      <c r="D618" s="438" t="s">
        <v>3796</v>
      </c>
      <c r="E618" s="345" t="s">
        <v>3796</v>
      </c>
      <c r="F618" s="433" t="s">
        <v>59</v>
      </c>
      <c r="G618" s="433"/>
      <c r="H618" s="433"/>
      <c r="I618" s="433" t="s">
        <v>49</v>
      </c>
      <c r="J618" s="433" t="s">
        <v>49</v>
      </c>
      <c r="K618" s="433" t="s">
        <v>49</v>
      </c>
      <c r="L618" s="433" t="s">
        <v>49</v>
      </c>
      <c r="M618" s="433" t="s">
        <v>49</v>
      </c>
      <c r="N618" s="433" t="s">
        <v>49</v>
      </c>
      <c r="O618" s="345"/>
      <c r="P618" s="345" t="str">
        <f t="shared" si="56"/>
        <v>Number of children (0-17 years) who left alternative care during a specific period of time (outflow), by type of care by disability and by reason for leaving</v>
      </c>
      <c r="Q618" s="345" t="s">
        <v>3736</v>
      </c>
      <c r="R618" s="345"/>
      <c r="S618" s="433">
        <f t="shared" si="57"/>
        <v>2</v>
      </c>
      <c r="T618" s="361" t="s">
        <v>333</v>
      </c>
      <c r="U618" s="361">
        <v>0</v>
      </c>
      <c r="V618" s="344" t="s">
        <v>3797</v>
      </c>
      <c r="W618" s="433">
        <v>0</v>
      </c>
      <c r="X618" s="433">
        <v>0</v>
      </c>
      <c r="Y618" s="361">
        <v>2021</v>
      </c>
      <c r="Z618" s="361" t="s">
        <v>2334</v>
      </c>
      <c r="AA618" s="344" t="s">
        <v>3798</v>
      </c>
      <c r="AB618" s="361" t="str">
        <f t="shared" si="53"/>
        <v/>
      </c>
      <c r="AD618" s="433">
        <v>0</v>
      </c>
      <c r="AE618" s="433">
        <v>0</v>
      </c>
      <c r="AF618" s="433">
        <v>0</v>
      </c>
      <c r="AG618" s="361" t="s">
        <v>62</v>
      </c>
      <c r="AH618" s="361" t="s">
        <v>62</v>
      </c>
      <c r="AI618" s="361" t="s">
        <v>49</v>
      </c>
      <c r="AJ618" s="361" t="s">
        <v>49</v>
      </c>
      <c r="AK618" s="361">
        <v>0</v>
      </c>
      <c r="AL618" s="361">
        <v>0</v>
      </c>
      <c r="AM618" s="361">
        <v>0</v>
      </c>
      <c r="AN618" s="361">
        <v>0</v>
      </c>
      <c r="AO618" s="361">
        <v>0</v>
      </c>
      <c r="AP618" s="361">
        <v>0</v>
      </c>
      <c r="AQ618" s="361">
        <v>0</v>
      </c>
      <c r="AR618" s="361">
        <v>0</v>
      </c>
      <c r="AS618" s="361">
        <v>0</v>
      </c>
      <c r="AT618" s="361">
        <v>0</v>
      </c>
      <c r="AU618" s="361">
        <v>0</v>
      </c>
      <c r="AV618" s="361">
        <v>0</v>
      </c>
      <c r="AW618" s="361">
        <v>0</v>
      </c>
      <c r="AX618" s="361" t="str">
        <f t="shared" si="54"/>
        <v>SEX, AGE, RESIDENCE, WEALTH, 0</v>
      </c>
      <c r="AY618" s="344" t="s">
        <v>3739</v>
      </c>
      <c r="AZ618" s="344" t="str">
        <f>INDEX('Standard Outcome Indicators'!$C$2:$C$900,MATCH(AY618,'Standard Outcome Indicators'!$B$2:$B$708,0))</f>
        <v>Number of children who left formal care, by types of care, sex, disability status</v>
      </c>
      <c r="BA618" s="344" t="str">
        <f>INDEX('Standard Outcome Indicators'!$F$2:$F$900,MATCH(AY618,'Standard Outcome Indicators'!$B$2:$B$708,0))</f>
        <v>Protection from Violence and Exploitation</v>
      </c>
      <c r="BB618" s="344" t="str">
        <f>INDEX('Standard Outcome Indicators'!$H$2:$H$900,MATCH(AY618,'Standard Outcome Indicators'!$B$2:$B$708,0))</f>
        <v>Protection from violence, exploitation, abuse and neglect</v>
      </c>
      <c r="BC618" s="344" t="str">
        <f>INDEX('Standard Outcome Indicators'!$Q$2:$Q$900,MATCH(AY618,'Standard Outcome Indicators'!$B$2:$B$708,0))</f>
        <v>None</v>
      </c>
      <c r="BD618" s="344" t="str">
        <f>INDEX('Standard Outcome Indicators'!$R$2:$R$900,MATCH(AY618,'Standard Outcome Indicators'!$B$2:$B$708,0))</f>
        <v>Child Protection</v>
      </c>
      <c r="BE618" s="344" t="str">
        <f>INDEX('Standard Outcome Indicators'!$S$2:$S$900,MATCH(AY618,'Standard Outcome Indicators'!$B$2:$B$708,0))</f>
        <v>Aniruddha Kulkarni</v>
      </c>
      <c r="BF618" s="344" t="str">
        <f>INDEX('Standard Outcome Indicators'!$T$2:$T$900,MATCH(AY618,'Standard Outcome Indicators'!$B$2:$B$708,0))</f>
        <v> </v>
      </c>
      <c r="BG618" s="344" t="str">
        <f>INDEX('Standard Outcome Indicators'!$U$2:$U$900,MATCH(AY618,'Standard Outcome Indicators'!$B$2:$B$708,0))</f>
        <v>2.3.5.2: Strengthening of child protection systems</v>
      </c>
    </row>
    <row r="619" spans="1:59" ht="45.75">
      <c r="A619" s="398" t="s">
        <v>3532</v>
      </c>
      <c r="B619" s="400" t="s">
        <v>3630</v>
      </c>
      <c r="C619" s="344" t="s">
        <v>3799</v>
      </c>
      <c r="D619" s="438" t="s">
        <v>3800</v>
      </c>
      <c r="E619" s="345" t="s">
        <v>3800</v>
      </c>
      <c r="F619" s="433" t="s">
        <v>59</v>
      </c>
      <c r="G619" s="433"/>
      <c r="H619" s="433"/>
      <c r="I619" s="433" t="s">
        <v>49</v>
      </c>
      <c r="J619" s="433" t="s">
        <v>49</v>
      </c>
      <c r="K619" s="433" t="s">
        <v>49</v>
      </c>
      <c r="L619" s="433" t="s">
        <v>49</v>
      </c>
      <c r="M619" s="433" t="s">
        <v>49</v>
      </c>
      <c r="N619" s="433" t="s">
        <v>49</v>
      </c>
      <c r="O619" s="345"/>
      <c r="P619" s="345" t="str">
        <f t="shared" si="56"/>
        <v>Number of children (0-17 years) who left alternative care during a specific period of time (outflow), by type of care by disability and by reason for leaving</v>
      </c>
      <c r="Q619" s="345" t="s">
        <v>3736</v>
      </c>
      <c r="R619" s="438" t="s">
        <v>3796</v>
      </c>
      <c r="S619" s="433">
        <f t="shared" si="57"/>
        <v>3</v>
      </c>
      <c r="T619" s="361" t="s">
        <v>333</v>
      </c>
      <c r="U619" s="361" t="s">
        <v>63</v>
      </c>
      <c r="V619" s="344" t="s">
        <v>3801</v>
      </c>
      <c r="W619" s="433" t="s">
        <v>63</v>
      </c>
      <c r="X619" s="433" t="s">
        <v>63</v>
      </c>
      <c r="Y619" s="361">
        <v>2021</v>
      </c>
      <c r="Z619" s="361" t="s">
        <v>2342</v>
      </c>
      <c r="AA619" s="344" t="s">
        <v>3802</v>
      </c>
      <c r="AB619" s="361" t="str">
        <f t="shared" si="53"/>
        <v/>
      </c>
      <c r="AC619" s="433" t="s">
        <v>63</v>
      </c>
      <c r="AD619" s="433" t="s">
        <v>63</v>
      </c>
      <c r="AE619" s="433" t="s">
        <v>63</v>
      </c>
      <c r="AF619" s="433" t="s">
        <v>63</v>
      </c>
      <c r="AG619" s="361" t="s">
        <v>49</v>
      </c>
      <c r="AH619" s="361" t="s">
        <v>49</v>
      </c>
      <c r="AI619" s="361" t="s">
        <v>49</v>
      </c>
      <c r="AJ619" s="361" t="s">
        <v>49</v>
      </c>
      <c r="AK619" s="361" t="s">
        <v>63</v>
      </c>
      <c r="AL619" s="361" t="s">
        <v>63</v>
      </c>
      <c r="AM619" s="361" t="s">
        <v>63</v>
      </c>
      <c r="AN619" s="361" t="s">
        <v>63</v>
      </c>
      <c r="AO619" s="361" t="s">
        <v>63</v>
      </c>
      <c r="AP619" s="361" t="s">
        <v>63</v>
      </c>
      <c r="AQ619" s="361" t="s">
        <v>63</v>
      </c>
      <c r="AR619" s="361" t="s">
        <v>63</v>
      </c>
      <c r="AS619" s="361" t="s">
        <v>63</v>
      </c>
      <c r="AT619" s="361" t="s">
        <v>63</v>
      </c>
      <c r="AU619" s="361" t="s">
        <v>63</v>
      </c>
      <c r="AV619" s="361" t="s">
        <v>63</v>
      </c>
      <c r="AW619" s="361" t="s">
        <v>63</v>
      </c>
      <c r="AX619" s="361" t="str">
        <f t="shared" si="54"/>
        <v xml:space="preserve">SEX, AGE, RESIDENCE, WEALTH, </v>
      </c>
      <c r="AZ619" s="344" t="e">
        <f>INDEX('Standard Outcome Indicators'!$C$2:$C$900,MATCH(AY619,'Standard Outcome Indicators'!$B$2:$B$708,0))</f>
        <v>#N/A</v>
      </c>
      <c r="BA619" s="344" t="e">
        <f>INDEX('Standard Outcome Indicators'!$F$2:$F$900,MATCH(AY619,'Standard Outcome Indicators'!$B$2:$B$708,0))</f>
        <v>#N/A</v>
      </c>
      <c r="BB619" s="344" t="e">
        <f>INDEX('Standard Outcome Indicators'!$H$2:$H$900,MATCH(AY619,'Standard Outcome Indicators'!$B$2:$B$708,0))</f>
        <v>#N/A</v>
      </c>
      <c r="BC619" s="344" t="e">
        <f>INDEX('Standard Outcome Indicators'!$Q$2:$Q$900,MATCH(AY619,'Standard Outcome Indicators'!$B$2:$B$708,0))</f>
        <v>#N/A</v>
      </c>
      <c r="BD619" s="344" t="e">
        <f>INDEX('Standard Outcome Indicators'!$R$2:$R$900,MATCH(AY619,'Standard Outcome Indicators'!$B$2:$B$708,0))</f>
        <v>#N/A</v>
      </c>
      <c r="BE619" s="344" t="e">
        <f>INDEX('Standard Outcome Indicators'!$S$2:$S$900,MATCH(AY619,'Standard Outcome Indicators'!$B$2:$B$708,0))</f>
        <v>#N/A</v>
      </c>
      <c r="BF619" s="344" t="e">
        <f>INDEX('Standard Outcome Indicators'!$T$2:$T$900,MATCH(AY619,'Standard Outcome Indicators'!$B$2:$B$708,0))</f>
        <v>#N/A</v>
      </c>
      <c r="BG619" s="344" t="e">
        <f>INDEX('Standard Outcome Indicators'!$U$2:$U$900,MATCH(AY619,'Standard Outcome Indicators'!$B$2:$B$708,0))</f>
        <v>#N/A</v>
      </c>
    </row>
    <row r="620" spans="1:59" ht="45.75">
      <c r="A620" s="398" t="s">
        <v>3532</v>
      </c>
      <c r="B620" s="400" t="s">
        <v>3630</v>
      </c>
      <c r="C620" s="344" t="s">
        <v>3803</v>
      </c>
      <c r="D620" s="438" t="s">
        <v>3804</v>
      </c>
      <c r="E620" s="345" t="s">
        <v>3804</v>
      </c>
      <c r="F620" s="433" t="s">
        <v>59</v>
      </c>
      <c r="G620" s="433"/>
      <c r="H620" s="433"/>
      <c r="I620" s="433" t="s">
        <v>49</v>
      </c>
      <c r="J620" s="433" t="s">
        <v>49</v>
      </c>
      <c r="K620" s="433" t="s">
        <v>49</v>
      </c>
      <c r="L620" s="433" t="s">
        <v>49</v>
      </c>
      <c r="M620" s="433" t="s">
        <v>49</v>
      </c>
      <c r="N620" s="433" t="s">
        <v>49</v>
      </c>
      <c r="O620" s="345"/>
      <c r="P620" s="345" t="str">
        <f t="shared" si="56"/>
        <v>Number of children (0-17 years) who left alternative care during a specific period of time (outflow), by type of care by disability and by reason for leaving</v>
      </c>
      <c r="Q620" s="345" t="s">
        <v>3736</v>
      </c>
      <c r="R620" s="438" t="s">
        <v>3796</v>
      </c>
      <c r="S620" s="433">
        <f t="shared" si="57"/>
        <v>3</v>
      </c>
      <c r="T620" s="361" t="s">
        <v>333</v>
      </c>
      <c r="U620" s="361" t="s">
        <v>63</v>
      </c>
      <c r="V620" s="344" t="s">
        <v>3805</v>
      </c>
      <c r="W620" s="433" t="s">
        <v>63</v>
      </c>
      <c r="X620" s="433" t="s">
        <v>63</v>
      </c>
      <c r="Y620" s="361">
        <v>2021</v>
      </c>
      <c r="Z620" s="361">
        <v>20</v>
      </c>
      <c r="AA620" s="344" t="s">
        <v>3806</v>
      </c>
      <c r="AB620" s="361" t="str">
        <f t="shared" si="53"/>
        <v/>
      </c>
      <c r="AC620" s="433" t="s">
        <v>63</v>
      </c>
      <c r="AD620" s="433" t="s">
        <v>63</v>
      </c>
      <c r="AE620" s="433" t="s">
        <v>63</v>
      </c>
      <c r="AF620" s="433" t="s">
        <v>63</v>
      </c>
      <c r="AG620" s="361" t="s">
        <v>49</v>
      </c>
      <c r="AH620" s="361" t="s">
        <v>49</v>
      </c>
      <c r="AI620" s="361" t="s">
        <v>49</v>
      </c>
      <c r="AJ620" s="361" t="s">
        <v>49</v>
      </c>
      <c r="AK620" s="361" t="s">
        <v>63</v>
      </c>
      <c r="AL620" s="361" t="s">
        <v>63</v>
      </c>
      <c r="AM620" s="361" t="s">
        <v>63</v>
      </c>
      <c r="AN620" s="361" t="s">
        <v>63</v>
      </c>
      <c r="AO620" s="361" t="s">
        <v>63</v>
      </c>
      <c r="AP620" s="361" t="s">
        <v>63</v>
      </c>
      <c r="AQ620" s="361" t="s">
        <v>63</v>
      </c>
      <c r="AR620" s="361" t="s">
        <v>63</v>
      </c>
      <c r="AS620" s="361" t="s">
        <v>63</v>
      </c>
      <c r="AT620" s="361" t="s">
        <v>63</v>
      </c>
      <c r="AU620" s="361" t="s">
        <v>63</v>
      </c>
      <c r="AV620" s="361" t="s">
        <v>63</v>
      </c>
      <c r="AW620" s="361" t="s">
        <v>63</v>
      </c>
      <c r="AX620" s="361" t="str">
        <f t="shared" si="54"/>
        <v xml:space="preserve">SEX, AGE, RESIDENCE, WEALTH, </v>
      </c>
      <c r="AZ620" s="344" t="e">
        <f>INDEX('Standard Outcome Indicators'!$C$2:$C$900,MATCH(AY620,'Standard Outcome Indicators'!$B$2:$B$708,0))</f>
        <v>#N/A</v>
      </c>
      <c r="BA620" s="344" t="e">
        <f>INDEX('Standard Outcome Indicators'!$F$2:$F$900,MATCH(AY620,'Standard Outcome Indicators'!$B$2:$B$708,0))</f>
        <v>#N/A</v>
      </c>
      <c r="BB620" s="344" t="e">
        <f>INDEX('Standard Outcome Indicators'!$H$2:$H$900,MATCH(AY620,'Standard Outcome Indicators'!$B$2:$B$708,0))</f>
        <v>#N/A</v>
      </c>
      <c r="BC620" s="344" t="e">
        <f>INDEX('Standard Outcome Indicators'!$Q$2:$Q$900,MATCH(AY620,'Standard Outcome Indicators'!$B$2:$B$708,0))</f>
        <v>#N/A</v>
      </c>
      <c r="BD620" s="344" t="e">
        <f>INDEX('Standard Outcome Indicators'!$R$2:$R$900,MATCH(AY620,'Standard Outcome Indicators'!$B$2:$B$708,0))</f>
        <v>#N/A</v>
      </c>
      <c r="BE620" s="344" t="e">
        <f>INDEX('Standard Outcome Indicators'!$S$2:$S$900,MATCH(AY620,'Standard Outcome Indicators'!$B$2:$B$708,0))</f>
        <v>#N/A</v>
      </c>
      <c r="BF620" s="344" t="e">
        <f>INDEX('Standard Outcome Indicators'!$T$2:$T$900,MATCH(AY620,'Standard Outcome Indicators'!$B$2:$B$708,0))</f>
        <v>#N/A</v>
      </c>
      <c r="BG620" s="344" t="e">
        <f>INDEX('Standard Outcome Indicators'!$U$2:$U$900,MATCH(AY620,'Standard Outcome Indicators'!$B$2:$B$708,0))</f>
        <v>#N/A</v>
      </c>
    </row>
    <row r="621" spans="1:59" ht="45.75">
      <c r="A621" s="398" t="s">
        <v>3532</v>
      </c>
      <c r="B621" s="400" t="s">
        <v>3630</v>
      </c>
      <c r="C621" s="344" t="s">
        <v>3807</v>
      </c>
      <c r="D621" s="438" t="s">
        <v>3808</v>
      </c>
      <c r="E621" s="345" t="s">
        <v>3808</v>
      </c>
      <c r="F621" s="433" t="s">
        <v>59</v>
      </c>
      <c r="G621" s="433"/>
      <c r="H621" s="433"/>
      <c r="I621" s="433" t="s">
        <v>49</v>
      </c>
      <c r="J621" s="433" t="s">
        <v>49</v>
      </c>
      <c r="K621" s="433" t="s">
        <v>49</v>
      </c>
      <c r="L621" s="433" t="s">
        <v>49</v>
      </c>
      <c r="M621" s="433" t="s">
        <v>49</v>
      </c>
      <c r="N621" s="433" t="s">
        <v>49</v>
      </c>
      <c r="O621" s="345"/>
      <c r="P621" s="345" t="str">
        <f t="shared" si="56"/>
        <v>Number of children (0-17 years) who left alternative care during a specific period of time (outflow), by type of care by disability and by reason for leaving</v>
      </c>
      <c r="Q621" s="345" t="s">
        <v>3736</v>
      </c>
      <c r="R621" s="438" t="s">
        <v>3796</v>
      </c>
      <c r="S621" s="433">
        <f t="shared" si="57"/>
        <v>3</v>
      </c>
      <c r="T621" s="361" t="s">
        <v>333</v>
      </c>
      <c r="U621" s="361" t="s">
        <v>63</v>
      </c>
      <c r="V621" s="344" t="s">
        <v>3809</v>
      </c>
      <c r="W621" s="433" t="s">
        <v>63</v>
      </c>
      <c r="X621" s="433" t="s">
        <v>63</v>
      </c>
      <c r="Y621" s="361">
        <v>2021</v>
      </c>
      <c r="Z621" s="361" t="s">
        <v>1914</v>
      </c>
      <c r="AA621" s="344" t="s">
        <v>3810</v>
      </c>
      <c r="AB621" s="361" t="str">
        <f t="shared" si="53"/>
        <v/>
      </c>
      <c r="AC621" s="433" t="s">
        <v>63</v>
      </c>
      <c r="AD621" s="433" t="s">
        <v>63</v>
      </c>
      <c r="AE621" s="433" t="s">
        <v>63</v>
      </c>
      <c r="AF621" s="433" t="s">
        <v>63</v>
      </c>
      <c r="AG621" s="361" t="s">
        <v>49</v>
      </c>
      <c r="AH621" s="361" t="s">
        <v>49</v>
      </c>
      <c r="AI621" s="361" t="s">
        <v>49</v>
      </c>
      <c r="AJ621" s="361" t="s">
        <v>49</v>
      </c>
      <c r="AK621" s="361" t="s">
        <v>63</v>
      </c>
      <c r="AL621" s="361" t="s">
        <v>63</v>
      </c>
      <c r="AM621" s="361" t="s">
        <v>63</v>
      </c>
      <c r="AN621" s="361" t="s">
        <v>63</v>
      </c>
      <c r="AO621" s="361" t="s">
        <v>63</v>
      </c>
      <c r="AP621" s="361" t="s">
        <v>63</v>
      </c>
      <c r="AQ621" s="361" t="s">
        <v>63</v>
      </c>
      <c r="AR621" s="361" t="s">
        <v>63</v>
      </c>
      <c r="AS621" s="361" t="s">
        <v>63</v>
      </c>
      <c r="AT621" s="361" t="s">
        <v>63</v>
      </c>
      <c r="AU621" s="361" t="s">
        <v>63</v>
      </c>
      <c r="AV621" s="361" t="s">
        <v>63</v>
      </c>
      <c r="AW621" s="361" t="s">
        <v>63</v>
      </c>
      <c r="AX621" s="361" t="str">
        <f t="shared" si="54"/>
        <v xml:space="preserve">SEX, AGE, RESIDENCE, WEALTH, </v>
      </c>
      <c r="AZ621" s="344" t="e">
        <f>INDEX('Standard Outcome Indicators'!$C$2:$C$900,MATCH(AY621,'Standard Outcome Indicators'!$B$2:$B$708,0))</f>
        <v>#N/A</v>
      </c>
      <c r="BA621" s="344" t="e">
        <f>INDEX('Standard Outcome Indicators'!$F$2:$F$900,MATCH(AY621,'Standard Outcome Indicators'!$B$2:$B$708,0))</f>
        <v>#N/A</v>
      </c>
      <c r="BB621" s="344" t="e">
        <f>INDEX('Standard Outcome Indicators'!$H$2:$H$900,MATCH(AY621,'Standard Outcome Indicators'!$B$2:$B$708,0))</f>
        <v>#N/A</v>
      </c>
      <c r="BC621" s="344" t="e">
        <f>INDEX('Standard Outcome Indicators'!$Q$2:$Q$900,MATCH(AY621,'Standard Outcome Indicators'!$B$2:$B$708,0))</f>
        <v>#N/A</v>
      </c>
      <c r="BD621" s="344" t="e">
        <f>INDEX('Standard Outcome Indicators'!$R$2:$R$900,MATCH(AY621,'Standard Outcome Indicators'!$B$2:$B$708,0))</f>
        <v>#N/A</v>
      </c>
      <c r="BE621" s="344" t="e">
        <f>INDEX('Standard Outcome Indicators'!$S$2:$S$900,MATCH(AY621,'Standard Outcome Indicators'!$B$2:$B$708,0))</f>
        <v>#N/A</v>
      </c>
      <c r="BF621" s="344" t="e">
        <f>INDEX('Standard Outcome Indicators'!$T$2:$T$900,MATCH(AY621,'Standard Outcome Indicators'!$B$2:$B$708,0))</f>
        <v>#N/A</v>
      </c>
      <c r="BG621" s="344" t="e">
        <f>INDEX('Standard Outcome Indicators'!$U$2:$U$900,MATCH(AY621,'Standard Outcome Indicators'!$B$2:$B$708,0))</f>
        <v>#N/A</v>
      </c>
    </row>
    <row r="622" spans="1:59" ht="45.75">
      <c r="A622" s="398" t="s">
        <v>3532</v>
      </c>
      <c r="B622" s="400" t="s">
        <v>3630</v>
      </c>
      <c r="C622" s="344" t="s">
        <v>3811</v>
      </c>
      <c r="D622" s="438" t="s">
        <v>3812</v>
      </c>
      <c r="E622" s="345" t="s">
        <v>3812</v>
      </c>
      <c r="F622" s="433" t="s">
        <v>59</v>
      </c>
      <c r="G622" s="433"/>
      <c r="H622" s="433"/>
      <c r="I622" s="433" t="s">
        <v>49</v>
      </c>
      <c r="J622" s="433" t="s">
        <v>49</v>
      </c>
      <c r="K622" s="433" t="s">
        <v>49</v>
      </c>
      <c r="L622" s="433" t="s">
        <v>49</v>
      </c>
      <c r="M622" s="433" t="s">
        <v>49</v>
      </c>
      <c r="N622" s="433" t="s">
        <v>49</v>
      </c>
      <c r="O622" s="345"/>
      <c r="P622" s="345" t="str">
        <f t="shared" si="56"/>
        <v>Number of children (0-17 years) who left alternative care during a specific period of time (outflow), by type of care by disability and by reason for leaving</v>
      </c>
      <c r="Q622" s="345" t="s">
        <v>3736</v>
      </c>
      <c r="R622" s="438" t="s">
        <v>3796</v>
      </c>
      <c r="S622" s="433">
        <f t="shared" si="57"/>
        <v>3</v>
      </c>
      <c r="T622" s="361" t="s">
        <v>333</v>
      </c>
      <c r="U622" s="361" t="s">
        <v>63</v>
      </c>
      <c r="V622" s="344" t="s">
        <v>3813</v>
      </c>
      <c r="W622" s="433" t="s">
        <v>63</v>
      </c>
      <c r="X622" s="433" t="s">
        <v>63</v>
      </c>
      <c r="Y622" s="361">
        <v>2021</v>
      </c>
      <c r="Z622" s="361" t="s">
        <v>1914</v>
      </c>
      <c r="AA622" s="344" t="s">
        <v>3814</v>
      </c>
      <c r="AB622" s="361" t="str">
        <f t="shared" si="53"/>
        <v/>
      </c>
      <c r="AC622" s="433" t="s">
        <v>63</v>
      </c>
      <c r="AD622" s="433" t="s">
        <v>63</v>
      </c>
      <c r="AE622" s="433" t="s">
        <v>63</v>
      </c>
      <c r="AF622" s="433" t="s">
        <v>63</v>
      </c>
      <c r="AG622" s="361" t="s">
        <v>49</v>
      </c>
      <c r="AH622" s="361" t="s">
        <v>49</v>
      </c>
      <c r="AI622" s="361" t="s">
        <v>49</v>
      </c>
      <c r="AJ622" s="361" t="s">
        <v>49</v>
      </c>
      <c r="AK622" s="361" t="s">
        <v>63</v>
      </c>
      <c r="AL622" s="361" t="s">
        <v>63</v>
      </c>
      <c r="AM622" s="361" t="s">
        <v>63</v>
      </c>
      <c r="AN622" s="361" t="s">
        <v>63</v>
      </c>
      <c r="AO622" s="361" t="s">
        <v>63</v>
      </c>
      <c r="AP622" s="361" t="s">
        <v>63</v>
      </c>
      <c r="AQ622" s="361" t="s">
        <v>63</v>
      </c>
      <c r="AR622" s="361" t="s">
        <v>63</v>
      </c>
      <c r="AS622" s="361" t="s">
        <v>63</v>
      </c>
      <c r="AT622" s="361" t="s">
        <v>63</v>
      </c>
      <c r="AU622" s="361" t="s">
        <v>63</v>
      </c>
      <c r="AV622" s="361" t="s">
        <v>63</v>
      </c>
      <c r="AW622" s="361" t="s">
        <v>63</v>
      </c>
      <c r="AX622" s="361" t="str">
        <f t="shared" si="54"/>
        <v xml:space="preserve">SEX, AGE, RESIDENCE, WEALTH, </v>
      </c>
      <c r="AZ622" s="344" t="e">
        <f>INDEX('Standard Outcome Indicators'!$C$2:$C$900,MATCH(AY622,'Standard Outcome Indicators'!$B$2:$B$708,0))</f>
        <v>#N/A</v>
      </c>
      <c r="BA622" s="344" t="e">
        <f>INDEX('Standard Outcome Indicators'!$F$2:$F$900,MATCH(AY622,'Standard Outcome Indicators'!$B$2:$B$708,0))</f>
        <v>#N/A</v>
      </c>
      <c r="BB622" s="344" t="e">
        <f>INDEX('Standard Outcome Indicators'!$H$2:$H$900,MATCH(AY622,'Standard Outcome Indicators'!$B$2:$B$708,0))</f>
        <v>#N/A</v>
      </c>
      <c r="BC622" s="344" t="e">
        <f>INDEX('Standard Outcome Indicators'!$Q$2:$Q$900,MATCH(AY622,'Standard Outcome Indicators'!$B$2:$B$708,0))</f>
        <v>#N/A</v>
      </c>
      <c r="BD622" s="344" t="e">
        <f>INDEX('Standard Outcome Indicators'!$R$2:$R$900,MATCH(AY622,'Standard Outcome Indicators'!$B$2:$B$708,0))</f>
        <v>#N/A</v>
      </c>
      <c r="BE622" s="344" t="e">
        <f>INDEX('Standard Outcome Indicators'!$S$2:$S$900,MATCH(AY622,'Standard Outcome Indicators'!$B$2:$B$708,0))</f>
        <v>#N/A</v>
      </c>
      <c r="BF622" s="344" t="e">
        <f>INDEX('Standard Outcome Indicators'!$T$2:$T$900,MATCH(AY622,'Standard Outcome Indicators'!$B$2:$B$708,0))</f>
        <v>#N/A</v>
      </c>
      <c r="BG622" s="344" t="e">
        <f>INDEX('Standard Outcome Indicators'!$U$2:$U$900,MATCH(AY622,'Standard Outcome Indicators'!$B$2:$B$708,0))</f>
        <v>#N/A</v>
      </c>
    </row>
    <row r="623" spans="1:59" ht="45.75">
      <c r="A623" s="398" t="s">
        <v>3532</v>
      </c>
      <c r="B623" s="400" t="s">
        <v>3630</v>
      </c>
      <c r="C623" s="344" t="s">
        <v>3815</v>
      </c>
      <c r="D623" s="438" t="s">
        <v>3816</v>
      </c>
      <c r="E623" s="345" t="s">
        <v>3816</v>
      </c>
      <c r="F623" s="433" t="s">
        <v>59</v>
      </c>
      <c r="G623" s="433"/>
      <c r="H623" s="433"/>
      <c r="I623" s="433" t="s">
        <v>49</v>
      </c>
      <c r="J623" s="433" t="s">
        <v>49</v>
      </c>
      <c r="K623" s="433" t="s">
        <v>49</v>
      </c>
      <c r="L623" s="433" t="s">
        <v>49</v>
      </c>
      <c r="M623" s="433" t="s">
        <v>49</v>
      </c>
      <c r="N623" s="433" t="s">
        <v>49</v>
      </c>
      <c r="O623" s="345"/>
      <c r="P623" s="345" t="str">
        <f t="shared" si="56"/>
        <v>Number of children (0-17 years) who left alternative care during a specific period of time (outflow), by type of care by disability and by reason for leaving</v>
      </c>
      <c r="Q623" s="345" t="s">
        <v>3736</v>
      </c>
      <c r="R623" s="438" t="s">
        <v>3796</v>
      </c>
      <c r="S623" s="433">
        <f t="shared" si="57"/>
        <v>3</v>
      </c>
      <c r="T623" s="361" t="s">
        <v>333</v>
      </c>
      <c r="U623" s="361" t="s">
        <v>63</v>
      </c>
      <c r="V623" s="344" t="s">
        <v>3817</v>
      </c>
      <c r="W623" s="433" t="s">
        <v>63</v>
      </c>
      <c r="X623" s="433" t="s">
        <v>63</v>
      </c>
      <c r="Y623" s="361">
        <v>2021</v>
      </c>
      <c r="Z623" s="361" t="s">
        <v>2127</v>
      </c>
      <c r="AA623" s="344" t="s">
        <v>3818</v>
      </c>
      <c r="AB623" s="361" t="str">
        <f t="shared" si="53"/>
        <v/>
      </c>
      <c r="AC623" s="433" t="s">
        <v>63</v>
      </c>
      <c r="AD623" s="433" t="s">
        <v>63</v>
      </c>
      <c r="AE623" s="433" t="s">
        <v>63</v>
      </c>
      <c r="AF623" s="433" t="s">
        <v>63</v>
      </c>
      <c r="AG623" s="361" t="s">
        <v>49</v>
      </c>
      <c r="AH623" s="361" t="s">
        <v>49</v>
      </c>
      <c r="AI623" s="361" t="s">
        <v>49</v>
      </c>
      <c r="AJ623" s="361" t="s">
        <v>49</v>
      </c>
      <c r="AK623" s="361" t="s">
        <v>63</v>
      </c>
      <c r="AL623" s="361" t="s">
        <v>63</v>
      </c>
      <c r="AM623" s="361" t="s">
        <v>63</v>
      </c>
      <c r="AN623" s="361" t="s">
        <v>63</v>
      </c>
      <c r="AO623" s="361" t="s">
        <v>63</v>
      </c>
      <c r="AP623" s="361" t="s">
        <v>63</v>
      </c>
      <c r="AQ623" s="361" t="s">
        <v>63</v>
      </c>
      <c r="AR623" s="361" t="s">
        <v>63</v>
      </c>
      <c r="AS623" s="361" t="s">
        <v>63</v>
      </c>
      <c r="AT623" s="361" t="s">
        <v>63</v>
      </c>
      <c r="AU623" s="361" t="s">
        <v>63</v>
      </c>
      <c r="AV623" s="361" t="s">
        <v>63</v>
      </c>
      <c r="AW623" s="361" t="s">
        <v>63</v>
      </c>
      <c r="AX623" s="361" t="str">
        <f t="shared" si="54"/>
        <v xml:space="preserve">SEX, AGE, RESIDENCE, WEALTH, </v>
      </c>
      <c r="AZ623" s="344" t="e">
        <f>INDEX('Standard Outcome Indicators'!$C$2:$C$900,MATCH(AY623,'Standard Outcome Indicators'!$B$2:$B$708,0))</f>
        <v>#N/A</v>
      </c>
      <c r="BA623" s="344" t="e">
        <f>INDEX('Standard Outcome Indicators'!$F$2:$F$900,MATCH(AY623,'Standard Outcome Indicators'!$B$2:$B$708,0))</f>
        <v>#N/A</v>
      </c>
      <c r="BB623" s="344" t="e">
        <f>INDEX('Standard Outcome Indicators'!$H$2:$H$900,MATCH(AY623,'Standard Outcome Indicators'!$B$2:$B$708,0))</f>
        <v>#N/A</v>
      </c>
      <c r="BC623" s="344" t="e">
        <f>INDEX('Standard Outcome Indicators'!$Q$2:$Q$900,MATCH(AY623,'Standard Outcome Indicators'!$B$2:$B$708,0))</f>
        <v>#N/A</v>
      </c>
      <c r="BD623" s="344" t="e">
        <f>INDEX('Standard Outcome Indicators'!$R$2:$R$900,MATCH(AY623,'Standard Outcome Indicators'!$B$2:$B$708,0))</f>
        <v>#N/A</v>
      </c>
      <c r="BE623" s="344" t="e">
        <f>INDEX('Standard Outcome Indicators'!$S$2:$S$900,MATCH(AY623,'Standard Outcome Indicators'!$B$2:$B$708,0))</f>
        <v>#N/A</v>
      </c>
      <c r="BF623" s="344" t="e">
        <f>INDEX('Standard Outcome Indicators'!$T$2:$T$900,MATCH(AY623,'Standard Outcome Indicators'!$B$2:$B$708,0))</f>
        <v>#N/A</v>
      </c>
      <c r="BG623" s="344" t="e">
        <f>INDEX('Standard Outcome Indicators'!$U$2:$U$900,MATCH(AY623,'Standard Outcome Indicators'!$B$2:$B$708,0))</f>
        <v>#N/A</v>
      </c>
    </row>
    <row r="624" spans="1:59" ht="45.75">
      <c r="A624" s="398" t="s">
        <v>3532</v>
      </c>
      <c r="B624" s="400" t="s">
        <v>3630</v>
      </c>
      <c r="C624" s="344" t="s">
        <v>3819</v>
      </c>
      <c r="D624" s="438" t="s">
        <v>3820</v>
      </c>
      <c r="E624" s="345" t="s">
        <v>3821</v>
      </c>
      <c r="F624" s="433" t="s">
        <v>59</v>
      </c>
      <c r="G624" s="433"/>
      <c r="H624" s="433"/>
      <c r="I624" s="433" t="s">
        <v>49</v>
      </c>
      <c r="J624" s="433" t="s">
        <v>49</v>
      </c>
      <c r="K624" s="433" t="s">
        <v>49</v>
      </c>
      <c r="L624" s="433" t="s">
        <v>49</v>
      </c>
      <c r="M624" s="433" t="s">
        <v>49</v>
      </c>
      <c r="N624" s="433" t="s">
        <v>49</v>
      </c>
      <c r="O624" s="345"/>
      <c r="P624" s="345" t="str">
        <f t="shared" si="56"/>
        <v>Number of children (0-17 years) who left alternative care during a specific period of time (outflow), by type of care by disability and by reason for leaving</v>
      </c>
      <c r="Q624" s="345" t="s">
        <v>3736</v>
      </c>
      <c r="R624" s="438" t="s">
        <v>3796</v>
      </c>
      <c r="S624" s="433">
        <f t="shared" si="57"/>
        <v>3</v>
      </c>
      <c r="T624" s="361" t="s">
        <v>333</v>
      </c>
      <c r="U624" s="361" t="s">
        <v>63</v>
      </c>
      <c r="V624" s="344" t="s">
        <v>3822</v>
      </c>
      <c r="W624" s="433" t="s">
        <v>63</v>
      </c>
      <c r="X624" s="433" t="s">
        <v>63</v>
      </c>
      <c r="Y624" s="361">
        <v>2021</v>
      </c>
      <c r="Z624" s="361" t="s">
        <v>2342</v>
      </c>
      <c r="AA624" s="344" t="s">
        <v>3802</v>
      </c>
      <c r="AB624" s="361" t="str">
        <f t="shared" si="53"/>
        <v/>
      </c>
      <c r="AC624" s="433" t="s">
        <v>63</v>
      </c>
      <c r="AD624" s="433" t="s">
        <v>63</v>
      </c>
      <c r="AE624" s="433" t="s">
        <v>63</v>
      </c>
      <c r="AF624" s="433" t="s">
        <v>63</v>
      </c>
      <c r="AG624" s="361" t="s">
        <v>49</v>
      </c>
      <c r="AH624" s="361" t="s">
        <v>49</v>
      </c>
      <c r="AI624" s="361" t="s">
        <v>49</v>
      </c>
      <c r="AJ624" s="361" t="s">
        <v>49</v>
      </c>
      <c r="AK624" s="361" t="s">
        <v>63</v>
      </c>
      <c r="AL624" s="361" t="s">
        <v>63</v>
      </c>
      <c r="AM624" s="361" t="s">
        <v>63</v>
      </c>
      <c r="AN624" s="361" t="s">
        <v>63</v>
      </c>
      <c r="AO624" s="361" t="s">
        <v>63</v>
      </c>
      <c r="AP624" s="361" t="s">
        <v>63</v>
      </c>
      <c r="AQ624" s="361" t="s">
        <v>63</v>
      </c>
      <c r="AR624" s="361" t="s">
        <v>63</v>
      </c>
      <c r="AS624" s="361" t="s">
        <v>63</v>
      </c>
      <c r="AT624" s="361" t="s">
        <v>63</v>
      </c>
      <c r="AU624" s="361" t="s">
        <v>63</v>
      </c>
      <c r="AV624" s="361" t="s">
        <v>63</v>
      </c>
      <c r="AW624" s="361" t="s">
        <v>63</v>
      </c>
      <c r="AX624" s="361" t="str">
        <f t="shared" si="54"/>
        <v xml:space="preserve">SEX, AGE, RESIDENCE, WEALTH, </v>
      </c>
      <c r="AZ624" s="344" t="e">
        <f>INDEX('Standard Outcome Indicators'!$C$2:$C$900,MATCH(AY624,'Standard Outcome Indicators'!$B$2:$B$708,0))</f>
        <v>#N/A</v>
      </c>
      <c r="BA624" s="344" t="e">
        <f>INDEX('Standard Outcome Indicators'!$F$2:$F$900,MATCH(AY624,'Standard Outcome Indicators'!$B$2:$B$708,0))</f>
        <v>#N/A</v>
      </c>
      <c r="BB624" s="344" t="e">
        <f>INDEX('Standard Outcome Indicators'!$H$2:$H$900,MATCH(AY624,'Standard Outcome Indicators'!$B$2:$B$708,0))</f>
        <v>#N/A</v>
      </c>
      <c r="BC624" s="344" t="e">
        <f>INDEX('Standard Outcome Indicators'!$Q$2:$Q$900,MATCH(AY624,'Standard Outcome Indicators'!$B$2:$B$708,0))</f>
        <v>#N/A</v>
      </c>
      <c r="BD624" s="344" t="e">
        <f>INDEX('Standard Outcome Indicators'!$R$2:$R$900,MATCH(AY624,'Standard Outcome Indicators'!$B$2:$B$708,0))</f>
        <v>#N/A</v>
      </c>
      <c r="BE624" s="344" t="e">
        <f>INDEX('Standard Outcome Indicators'!$S$2:$S$900,MATCH(AY624,'Standard Outcome Indicators'!$B$2:$B$708,0))</f>
        <v>#N/A</v>
      </c>
      <c r="BF624" s="344" t="e">
        <f>INDEX('Standard Outcome Indicators'!$T$2:$T$900,MATCH(AY624,'Standard Outcome Indicators'!$B$2:$B$708,0))</f>
        <v>#N/A</v>
      </c>
      <c r="BG624" s="344" t="e">
        <f>INDEX('Standard Outcome Indicators'!$U$2:$U$900,MATCH(AY624,'Standard Outcome Indicators'!$B$2:$B$708,0))</f>
        <v>#N/A</v>
      </c>
    </row>
    <row r="625" spans="1:59" ht="45.75">
      <c r="A625" s="398" t="s">
        <v>3532</v>
      </c>
      <c r="B625" s="400" t="s">
        <v>3630</v>
      </c>
      <c r="C625" s="344" t="s">
        <v>1064</v>
      </c>
      <c r="D625" s="438" t="s">
        <v>3823</v>
      </c>
      <c r="E625" s="345" t="s">
        <v>3823</v>
      </c>
      <c r="F625" s="433" t="s">
        <v>59</v>
      </c>
      <c r="G625" s="433"/>
      <c r="H625" s="433"/>
      <c r="I625" s="433" t="s">
        <v>49</v>
      </c>
      <c r="J625" s="433" t="s">
        <v>49</v>
      </c>
      <c r="K625" s="433" t="s">
        <v>49</v>
      </c>
      <c r="L625" s="433" t="s">
        <v>49</v>
      </c>
      <c r="M625" s="433" t="s">
        <v>49</v>
      </c>
      <c r="N625" s="433" t="s">
        <v>49</v>
      </c>
      <c r="O625" s="345"/>
      <c r="P625" s="345" t="str">
        <f t="shared" si="56"/>
        <v>Number of children (0-17 years) who left alternative care during a specific period of time (outflow), by type of care by disability and by reason for leaving</v>
      </c>
      <c r="Q625" s="345" t="s">
        <v>3736</v>
      </c>
      <c r="R625" s="345"/>
      <c r="S625" s="433">
        <f t="shared" si="57"/>
        <v>2</v>
      </c>
      <c r="T625" s="361" t="s">
        <v>333</v>
      </c>
      <c r="U625" s="361">
        <v>0</v>
      </c>
      <c r="V625" s="344" t="s">
        <v>3824</v>
      </c>
      <c r="W625" s="433">
        <v>0</v>
      </c>
      <c r="X625" s="433">
        <v>0</v>
      </c>
      <c r="Y625" s="361">
        <v>2021</v>
      </c>
      <c r="Z625" s="361" t="s">
        <v>2342</v>
      </c>
      <c r="AA625" s="344" t="s">
        <v>3825</v>
      </c>
      <c r="AB625" s="361" t="str">
        <f t="shared" ref="AB625:AB688" si="58">IFERROR(MID(D625, FIND("- SDG ", D625) + 6, LEN(D625) - FIND("- SDG ", D625) - 5), "")</f>
        <v/>
      </c>
      <c r="AD625" s="433">
        <v>0</v>
      </c>
      <c r="AE625" s="433">
        <v>0</v>
      </c>
      <c r="AF625" s="433">
        <v>0</v>
      </c>
      <c r="AG625" s="361" t="s">
        <v>62</v>
      </c>
      <c r="AH625" s="361" t="s">
        <v>62</v>
      </c>
      <c r="AI625" s="361" t="s">
        <v>49</v>
      </c>
      <c r="AJ625" s="361" t="s">
        <v>49</v>
      </c>
      <c r="AK625" s="361">
        <v>0</v>
      </c>
      <c r="AL625" s="361">
        <v>0</v>
      </c>
      <c r="AM625" s="361">
        <v>0</v>
      </c>
      <c r="AN625" s="361">
        <v>0</v>
      </c>
      <c r="AO625" s="361">
        <v>0</v>
      </c>
      <c r="AP625" s="361">
        <v>0</v>
      </c>
      <c r="AQ625" s="361">
        <v>0</v>
      </c>
      <c r="AR625" s="361">
        <v>0</v>
      </c>
      <c r="AS625" s="361">
        <v>0</v>
      </c>
      <c r="AT625" s="361">
        <v>0</v>
      </c>
      <c r="AU625" s="361">
        <v>0</v>
      </c>
      <c r="AV625" s="361">
        <v>0</v>
      </c>
      <c r="AW625" s="361">
        <v>0</v>
      </c>
      <c r="AX625" s="361" t="str">
        <f t="shared" ref="AX625:AX688" si="59">_xlfn.CONCAT(
    IF(OR(AG625="YES", AG625="NO"), $AG$2 &amp; ", ", ""),
    IF(OR(AH625="YES", AH625="NO"), $AH$2 &amp; ", ", ""),
    IF(OR(AI625="YES", AI625="NO"), $AI$2 &amp; ", ", ""),
    IF(OR(AJ625="YES", AJ625="NO"), $AJ$2 &amp; ", ", ""),
    IF(OR(AK625="YES", AK625="NO"), $AK$2 &amp; ", ", ""),
    IF(OR(AL625="YES", AL625="NO"), $AL$2 &amp; ", ", ""),
    IF(OR(AM625="YES", AM625="NO"), $AM$2 &amp; ", ", ""),
    IF(OR(AN625="YES", AN625="NO"), $AN$2 &amp; ", ", ""),
    IF(OR(AO625="YES", AO625="NO"), $AO$2 &amp; ", ", ""),
    IF(OR(AP625="YES", AP625="NO"), $AP$2 &amp; ", ", ""),
    IF(OR(AQ625="YES", AQ625="NO"), $AQ$2 &amp; ", ", ""),
    IF(OR(AR625="YES", AR625="NO"), $AR$2 &amp; ", ", ""),
    IF(OR(AS625="YES", AS625="NO"), $AS$2 &amp; ", ", ""),
    IF(OR(AT625="YES", AT625="NO"), $AT$2 &amp; ", ", ""),
    IF(OR(AU625="YES", AU625="NO"), $AU$2 &amp; ", ", ""),
    IF(OR(AV625="YES", AV625="NO"), $AV$2, ""),
    IF(AW625&lt;&gt;"", AW625, "")
)</f>
        <v>SEX, AGE, RESIDENCE, WEALTH, 0</v>
      </c>
      <c r="AY625" s="344" t="s">
        <v>3739</v>
      </c>
      <c r="AZ625" s="344" t="str">
        <f>INDEX('Standard Outcome Indicators'!$C$2:$C$900,MATCH(AY625,'Standard Outcome Indicators'!$B$2:$B$708,0))</f>
        <v>Number of children who left formal care, by types of care, sex, disability status</v>
      </c>
      <c r="BA625" s="344" t="str">
        <f>INDEX('Standard Outcome Indicators'!$F$2:$F$900,MATCH(AY625,'Standard Outcome Indicators'!$B$2:$B$708,0))</f>
        <v>Protection from Violence and Exploitation</v>
      </c>
      <c r="BB625" s="344" t="str">
        <f>INDEX('Standard Outcome Indicators'!$H$2:$H$900,MATCH(AY625,'Standard Outcome Indicators'!$B$2:$B$708,0))</f>
        <v>Protection from violence, exploitation, abuse and neglect</v>
      </c>
      <c r="BC625" s="344" t="str">
        <f>INDEX('Standard Outcome Indicators'!$Q$2:$Q$900,MATCH(AY625,'Standard Outcome Indicators'!$B$2:$B$708,0))</f>
        <v>None</v>
      </c>
      <c r="BD625" s="344" t="str">
        <f>INDEX('Standard Outcome Indicators'!$R$2:$R$900,MATCH(AY625,'Standard Outcome Indicators'!$B$2:$B$708,0))</f>
        <v>Child Protection</v>
      </c>
      <c r="BE625" s="344" t="str">
        <f>INDEX('Standard Outcome Indicators'!$S$2:$S$900,MATCH(AY625,'Standard Outcome Indicators'!$B$2:$B$708,0))</f>
        <v>Aniruddha Kulkarni</v>
      </c>
      <c r="BF625" s="344" t="str">
        <f>INDEX('Standard Outcome Indicators'!$T$2:$T$900,MATCH(AY625,'Standard Outcome Indicators'!$B$2:$B$708,0))</f>
        <v> </v>
      </c>
      <c r="BG625" s="344" t="str">
        <f>INDEX('Standard Outcome Indicators'!$U$2:$U$900,MATCH(AY625,'Standard Outcome Indicators'!$B$2:$B$708,0))</f>
        <v>2.3.5.2: Strengthening of child protection systems</v>
      </c>
    </row>
    <row r="626" spans="1:59" ht="45.75">
      <c r="A626" s="398" t="s">
        <v>3532</v>
      </c>
      <c r="B626" s="400" t="s">
        <v>3630</v>
      </c>
      <c r="C626" s="344" t="s">
        <v>3826</v>
      </c>
      <c r="D626" s="438" t="s">
        <v>3827</v>
      </c>
      <c r="E626" s="345" t="s">
        <v>3827</v>
      </c>
      <c r="F626" s="433" t="s">
        <v>59</v>
      </c>
      <c r="G626" s="433"/>
      <c r="H626" s="433"/>
      <c r="I626" s="433" t="s">
        <v>49</v>
      </c>
      <c r="J626" s="433" t="s">
        <v>49</v>
      </c>
      <c r="K626" s="433" t="s">
        <v>49</v>
      </c>
      <c r="L626" s="433" t="s">
        <v>49</v>
      </c>
      <c r="M626" s="433" t="s">
        <v>49</v>
      </c>
      <c r="N626" s="433" t="s">
        <v>49</v>
      </c>
      <c r="O626" s="345"/>
      <c r="P626" s="345" t="str">
        <f t="shared" si="56"/>
        <v>Number of children (0-17 years) who left alternative care during a specific period of time (outflow), by type of care by disability and by reason for leaving</v>
      </c>
      <c r="Q626" s="345" t="s">
        <v>3736</v>
      </c>
      <c r="R626" s="438" t="s">
        <v>3823</v>
      </c>
      <c r="S626" s="433">
        <f t="shared" si="57"/>
        <v>3</v>
      </c>
      <c r="T626" s="361" t="s">
        <v>333</v>
      </c>
      <c r="U626" s="361" t="s">
        <v>63</v>
      </c>
      <c r="V626" s="344" t="s">
        <v>3828</v>
      </c>
      <c r="W626" s="433" t="s">
        <v>63</v>
      </c>
      <c r="X626" s="433" t="s">
        <v>63</v>
      </c>
      <c r="Y626" s="361">
        <v>2021</v>
      </c>
      <c r="Z626" s="361" t="s">
        <v>3459</v>
      </c>
      <c r="AA626" s="344" t="s">
        <v>3829</v>
      </c>
      <c r="AB626" s="361" t="str">
        <f t="shared" si="58"/>
        <v/>
      </c>
      <c r="AC626" s="433" t="s">
        <v>63</v>
      </c>
      <c r="AD626" s="433" t="s">
        <v>63</v>
      </c>
      <c r="AE626" s="433" t="s">
        <v>63</v>
      </c>
      <c r="AF626" s="433" t="s">
        <v>63</v>
      </c>
      <c r="AG626" s="361" t="s">
        <v>49</v>
      </c>
      <c r="AH626" s="361" t="s">
        <v>49</v>
      </c>
      <c r="AI626" s="361" t="s">
        <v>49</v>
      </c>
      <c r="AJ626" s="361" t="s">
        <v>49</v>
      </c>
      <c r="AK626" s="361" t="s">
        <v>63</v>
      </c>
      <c r="AL626" s="361" t="s">
        <v>63</v>
      </c>
      <c r="AM626" s="361" t="s">
        <v>63</v>
      </c>
      <c r="AN626" s="361" t="s">
        <v>63</v>
      </c>
      <c r="AO626" s="361" t="s">
        <v>63</v>
      </c>
      <c r="AP626" s="361" t="s">
        <v>63</v>
      </c>
      <c r="AQ626" s="361" t="s">
        <v>63</v>
      </c>
      <c r="AR626" s="361" t="s">
        <v>63</v>
      </c>
      <c r="AS626" s="361" t="s">
        <v>63</v>
      </c>
      <c r="AT626" s="361" t="s">
        <v>63</v>
      </c>
      <c r="AU626" s="361" t="s">
        <v>63</v>
      </c>
      <c r="AV626" s="361" t="s">
        <v>63</v>
      </c>
      <c r="AW626" s="361" t="s">
        <v>63</v>
      </c>
      <c r="AX626" s="361" t="str">
        <f t="shared" si="59"/>
        <v xml:space="preserve">SEX, AGE, RESIDENCE, WEALTH, </v>
      </c>
      <c r="AZ626" s="344" t="e">
        <f>INDEX('Standard Outcome Indicators'!$C$2:$C$900,MATCH(AY626,'Standard Outcome Indicators'!$B$2:$B$708,0))</f>
        <v>#N/A</v>
      </c>
      <c r="BA626" s="344" t="e">
        <f>INDEX('Standard Outcome Indicators'!$F$2:$F$900,MATCH(AY626,'Standard Outcome Indicators'!$B$2:$B$708,0))</f>
        <v>#N/A</v>
      </c>
      <c r="BB626" s="344" t="e">
        <f>INDEX('Standard Outcome Indicators'!$H$2:$H$900,MATCH(AY626,'Standard Outcome Indicators'!$B$2:$B$708,0))</f>
        <v>#N/A</v>
      </c>
      <c r="BC626" s="344" t="e">
        <f>INDEX('Standard Outcome Indicators'!$Q$2:$Q$900,MATCH(AY626,'Standard Outcome Indicators'!$B$2:$B$708,0))</f>
        <v>#N/A</v>
      </c>
      <c r="BD626" s="344" t="e">
        <f>INDEX('Standard Outcome Indicators'!$R$2:$R$900,MATCH(AY626,'Standard Outcome Indicators'!$B$2:$B$708,0))</f>
        <v>#N/A</v>
      </c>
      <c r="BE626" s="344" t="e">
        <f>INDEX('Standard Outcome Indicators'!$S$2:$S$900,MATCH(AY626,'Standard Outcome Indicators'!$B$2:$B$708,0))</f>
        <v>#N/A</v>
      </c>
      <c r="BF626" s="344" t="e">
        <f>INDEX('Standard Outcome Indicators'!$T$2:$T$900,MATCH(AY626,'Standard Outcome Indicators'!$B$2:$B$708,0))</f>
        <v>#N/A</v>
      </c>
      <c r="BG626" s="344" t="e">
        <f>INDEX('Standard Outcome Indicators'!$U$2:$U$900,MATCH(AY626,'Standard Outcome Indicators'!$B$2:$B$708,0))</f>
        <v>#N/A</v>
      </c>
    </row>
    <row r="627" spans="1:59" ht="60.75">
      <c r="A627" s="398" t="s">
        <v>3532</v>
      </c>
      <c r="B627" s="400" t="s">
        <v>3630</v>
      </c>
      <c r="C627" s="344" t="s">
        <v>3830</v>
      </c>
      <c r="D627" s="438" t="s">
        <v>3831</v>
      </c>
      <c r="E627" s="345" t="s">
        <v>3832</v>
      </c>
      <c r="F627" s="433" t="s">
        <v>59</v>
      </c>
      <c r="G627" s="433"/>
      <c r="H627" s="433"/>
      <c r="I627" s="433" t="s">
        <v>49</v>
      </c>
      <c r="J627" s="433" t="s">
        <v>49</v>
      </c>
      <c r="K627" s="433" t="s">
        <v>49</v>
      </c>
      <c r="L627" s="433" t="s">
        <v>49</v>
      </c>
      <c r="M627" s="433" t="s">
        <v>49</v>
      </c>
      <c r="N627" s="433" t="s">
        <v>49</v>
      </c>
      <c r="O627" s="345"/>
      <c r="P627" s="345" t="str">
        <f t="shared" si="56"/>
        <v>Number of children (0-17 years) who left alternative care during a specific period of time (outflow), by type of care by disability and by reason for leaving</v>
      </c>
      <c r="Q627" s="345" t="s">
        <v>3736</v>
      </c>
      <c r="R627" s="438" t="s">
        <v>3823</v>
      </c>
      <c r="S627" s="433">
        <f t="shared" si="57"/>
        <v>3</v>
      </c>
      <c r="T627" s="361" t="s">
        <v>333</v>
      </c>
      <c r="U627" s="361" t="s">
        <v>63</v>
      </c>
      <c r="V627" s="344" t="s">
        <v>3833</v>
      </c>
      <c r="W627" s="433" t="s">
        <v>63</v>
      </c>
      <c r="X627" s="433" t="s">
        <v>63</v>
      </c>
      <c r="Y627" s="361">
        <v>2021</v>
      </c>
      <c r="Z627" s="361" t="s">
        <v>2127</v>
      </c>
      <c r="AA627" s="344" t="s">
        <v>3834</v>
      </c>
      <c r="AB627" s="361" t="str">
        <f t="shared" si="58"/>
        <v/>
      </c>
      <c r="AC627" s="433" t="s">
        <v>63</v>
      </c>
      <c r="AD627" s="433" t="s">
        <v>63</v>
      </c>
      <c r="AE627" s="433" t="s">
        <v>63</v>
      </c>
      <c r="AF627" s="433" t="s">
        <v>63</v>
      </c>
      <c r="AG627" s="361" t="s">
        <v>49</v>
      </c>
      <c r="AH627" s="361" t="s">
        <v>49</v>
      </c>
      <c r="AI627" s="361" t="s">
        <v>49</v>
      </c>
      <c r="AJ627" s="361" t="s">
        <v>49</v>
      </c>
      <c r="AK627" s="361" t="s">
        <v>63</v>
      </c>
      <c r="AL627" s="361" t="s">
        <v>63</v>
      </c>
      <c r="AM627" s="361" t="s">
        <v>63</v>
      </c>
      <c r="AN627" s="361" t="s">
        <v>63</v>
      </c>
      <c r="AO627" s="361" t="s">
        <v>63</v>
      </c>
      <c r="AP627" s="361" t="s">
        <v>63</v>
      </c>
      <c r="AQ627" s="361" t="s">
        <v>63</v>
      </c>
      <c r="AR627" s="361" t="s">
        <v>63</v>
      </c>
      <c r="AS627" s="361" t="s">
        <v>63</v>
      </c>
      <c r="AT627" s="361" t="s">
        <v>63</v>
      </c>
      <c r="AU627" s="361" t="s">
        <v>63</v>
      </c>
      <c r="AV627" s="361" t="s">
        <v>63</v>
      </c>
      <c r="AW627" s="361" t="s">
        <v>63</v>
      </c>
      <c r="AX627" s="361" t="str">
        <f t="shared" si="59"/>
        <v xml:space="preserve">SEX, AGE, RESIDENCE, WEALTH, </v>
      </c>
      <c r="AZ627" s="344" t="e">
        <f>INDEX('Standard Outcome Indicators'!$C$2:$C$900,MATCH(AY627,'Standard Outcome Indicators'!$B$2:$B$708,0))</f>
        <v>#N/A</v>
      </c>
      <c r="BA627" s="344" t="e">
        <f>INDEX('Standard Outcome Indicators'!$F$2:$F$900,MATCH(AY627,'Standard Outcome Indicators'!$B$2:$B$708,0))</f>
        <v>#N/A</v>
      </c>
      <c r="BB627" s="344" t="e">
        <f>INDEX('Standard Outcome Indicators'!$H$2:$H$900,MATCH(AY627,'Standard Outcome Indicators'!$B$2:$B$708,0))</f>
        <v>#N/A</v>
      </c>
      <c r="BC627" s="344" t="e">
        <f>INDEX('Standard Outcome Indicators'!$Q$2:$Q$900,MATCH(AY627,'Standard Outcome Indicators'!$B$2:$B$708,0))</f>
        <v>#N/A</v>
      </c>
      <c r="BD627" s="344" t="e">
        <f>INDEX('Standard Outcome Indicators'!$R$2:$R$900,MATCH(AY627,'Standard Outcome Indicators'!$B$2:$B$708,0))</f>
        <v>#N/A</v>
      </c>
      <c r="BE627" s="344" t="e">
        <f>INDEX('Standard Outcome Indicators'!$S$2:$S$900,MATCH(AY627,'Standard Outcome Indicators'!$B$2:$B$708,0))</f>
        <v>#N/A</v>
      </c>
      <c r="BF627" s="344" t="e">
        <f>INDEX('Standard Outcome Indicators'!$T$2:$T$900,MATCH(AY627,'Standard Outcome Indicators'!$B$2:$B$708,0))</f>
        <v>#N/A</v>
      </c>
      <c r="BG627" s="344" t="e">
        <f>INDEX('Standard Outcome Indicators'!$U$2:$U$900,MATCH(AY627,'Standard Outcome Indicators'!$B$2:$B$708,0))</f>
        <v>#N/A</v>
      </c>
    </row>
    <row r="628" spans="1:59" ht="45.75">
      <c r="A628" s="398" t="s">
        <v>3532</v>
      </c>
      <c r="B628" s="400" t="s">
        <v>3630</v>
      </c>
      <c r="C628" s="344" t="s">
        <v>3835</v>
      </c>
      <c r="D628" s="438" t="s">
        <v>3836</v>
      </c>
      <c r="E628" s="345" t="s">
        <v>3836</v>
      </c>
      <c r="F628" s="433" t="s">
        <v>59</v>
      </c>
      <c r="G628" s="433"/>
      <c r="H628" s="433"/>
      <c r="I628" s="433" t="s">
        <v>49</v>
      </c>
      <c r="J628" s="433" t="s">
        <v>49</v>
      </c>
      <c r="K628" s="433" t="s">
        <v>49</v>
      </c>
      <c r="L628" s="433" t="s">
        <v>49</v>
      </c>
      <c r="M628" s="433" t="s">
        <v>49</v>
      </c>
      <c r="N628" s="433" t="s">
        <v>49</v>
      </c>
      <c r="O628" s="345"/>
      <c r="P628" s="345" t="str">
        <f t="shared" si="56"/>
        <v>Number of children (0-17 years) who left alternative care during a specific period of time (outflow), by type of care by disability and by reason for leaving</v>
      </c>
      <c r="Q628" s="345" t="s">
        <v>3736</v>
      </c>
      <c r="R628" s="438" t="s">
        <v>3823</v>
      </c>
      <c r="S628" s="433">
        <f t="shared" si="57"/>
        <v>3</v>
      </c>
      <c r="T628" s="361" t="s">
        <v>333</v>
      </c>
      <c r="U628" s="361" t="s">
        <v>63</v>
      </c>
      <c r="V628" s="344" t="s">
        <v>3837</v>
      </c>
      <c r="W628" s="433" t="s">
        <v>63</v>
      </c>
      <c r="X628" s="433" t="s">
        <v>63</v>
      </c>
      <c r="Y628" s="361">
        <v>2021</v>
      </c>
      <c r="Z628" s="361" t="s">
        <v>2127</v>
      </c>
      <c r="AA628" s="344" t="s">
        <v>3838</v>
      </c>
      <c r="AB628" s="361" t="str">
        <f t="shared" si="58"/>
        <v/>
      </c>
      <c r="AC628" s="433" t="s">
        <v>63</v>
      </c>
      <c r="AD628" s="433" t="s">
        <v>63</v>
      </c>
      <c r="AE628" s="433" t="s">
        <v>63</v>
      </c>
      <c r="AF628" s="433" t="s">
        <v>63</v>
      </c>
      <c r="AG628" s="361" t="s">
        <v>49</v>
      </c>
      <c r="AH628" s="361" t="s">
        <v>49</v>
      </c>
      <c r="AI628" s="361" t="s">
        <v>49</v>
      </c>
      <c r="AJ628" s="361" t="s">
        <v>49</v>
      </c>
      <c r="AK628" s="361" t="s">
        <v>63</v>
      </c>
      <c r="AL628" s="361" t="s">
        <v>63</v>
      </c>
      <c r="AM628" s="361" t="s">
        <v>63</v>
      </c>
      <c r="AN628" s="361" t="s">
        <v>63</v>
      </c>
      <c r="AO628" s="361" t="s">
        <v>63</v>
      </c>
      <c r="AP628" s="361" t="s">
        <v>63</v>
      </c>
      <c r="AQ628" s="361" t="s">
        <v>63</v>
      </c>
      <c r="AR628" s="361" t="s">
        <v>63</v>
      </c>
      <c r="AS628" s="361" t="s">
        <v>63</v>
      </c>
      <c r="AT628" s="361" t="s">
        <v>63</v>
      </c>
      <c r="AU628" s="361" t="s">
        <v>63</v>
      </c>
      <c r="AV628" s="361" t="s">
        <v>63</v>
      </c>
      <c r="AW628" s="361" t="s">
        <v>63</v>
      </c>
      <c r="AX628" s="361" t="str">
        <f t="shared" si="59"/>
        <v xml:space="preserve">SEX, AGE, RESIDENCE, WEALTH, </v>
      </c>
      <c r="AZ628" s="344" t="e">
        <f>INDEX('Standard Outcome Indicators'!$C$2:$C$900,MATCH(AY628,'Standard Outcome Indicators'!$B$2:$B$708,0))</f>
        <v>#N/A</v>
      </c>
      <c r="BA628" s="344" t="e">
        <f>INDEX('Standard Outcome Indicators'!$F$2:$F$900,MATCH(AY628,'Standard Outcome Indicators'!$B$2:$B$708,0))</f>
        <v>#N/A</v>
      </c>
      <c r="BB628" s="344" t="e">
        <f>INDEX('Standard Outcome Indicators'!$H$2:$H$900,MATCH(AY628,'Standard Outcome Indicators'!$B$2:$B$708,0))</f>
        <v>#N/A</v>
      </c>
      <c r="BC628" s="344" t="e">
        <f>INDEX('Standard Outcome Indicators'!$Q$2:$Q$900,MATCH(AY628,'Standard Outcome Indicators'!$B$2:$B$708,0))</f>
        <v>#N/A</v>
      </c>
      <c r="BD628" s="344" t="e">
        <f>INDEX('Standard Outcome Indicators'!$R$2:$R$900,MATCH(AY628,'Standard Outcome Indicators'!$B$2:$B$708,0))</f>
        <v>#N/A</v>
      </c>
      <c r="BE628" s="344" t="e">
        <f>INDEX('Standard Outcome Indicators'!$S$2:$S$900,MATCH(AY628,'Standard Outcome Indicators'!$B$2:$B$708,0))</f>
        <v>#N/A</v>
      </c>
      <c r="BF628" s="344" t="e">
        <f>INDEX('Standard Outcome Indicators'!$T$2:$T$900,MATCH(AY628,'Standard Outcome Indicators'!$B$2:$B$708,0))</f>
        <v>#N/A</v>
      </c>
      <c r="BG628" s="344" t="e">
        <f>INDEX('Standard Outcome Indicators'!$U$2:$U$900,MATCH(AY628,'Standard Outcome Indicators'!$B$2:$B$708,0))</f>
        <v>#N/A</v>
      </c>
    </row>
    <row r="629" spans="1:59" ht="45.75">
      <c r="A629" s="398" t="s">
        <v>3532</v>
      </c>
      <c r="B629" s="400" t="s">
        <v>3630</v>
      </c>
      <c r="C629" s="344" t="s">
        <v>3839</v>
      </c>
      <c r="D629" s="438" t="s">
        <v>3840</v>
      </c>
      <c r="E629" s="345" t="s">
        <v>3840</v>
      </c>
      <c r="F629" s="433" t="s">
        <v>59</v>
      </c>
      <c r="G629" s="433"/>
      <c r="H629" s="433"/>
      <c r="I629" s="433" t="s">
        <v>49</v>
      </c>
      <c r="J629" s="433" t="s">
        <v>49</v>
      </c>
      <c r="K629" s="433" t="s">
        <v>49</v>
      </c>
      <c r="L629" s="433" t="s">
        <v>49</v>
      </c>
      <c r="M629" s="433" t="s">
        <v>49</v>
      </c>
      <c r="N629" s="433" t="s">
        <v>49</v>
      </c>
      <c r="O629" s="345"/>
      <c r="P629" s="345" t="str">
        <f t="shared" si="56"/>
        <v>Number of children (0-17 years) who left alternative care during a specific period of time (outflow), by type of care by disability and by reason for leaving</v>
      </c>
      <c r="Q629" s="345" t="s">
        <v>3736</v>
      </c>
      <c r="R629" s="438" t="s">
        <v>3823</v>
      </c>
      <c r="S629" s="433">
        <f t="shared" si="57"/>
        <v>3</v>
      </c>
      <c r="T629" s="361" t="s">
        <v>333</v>
      </c>
      <c r="U629" s="361" t="s">
        <v>63</v>
      </c>
      <c r="V629" s="344" t="s">
        <v>3841</v>
      </c>
      <c r="W629" s="433" t="s">
        <v>63</v>
      </c>
      <c r="X629" s="433" t="s">
        <v>63</v>
      </c>
      <c r="Y629" s="361">
        <v>2021</v>
      </c>
      <c r="Z629" s="361" t="s">
        <v>1902</v>
      </c>
      <c r="AA629" s="344" t="s">
        <v>3842</v>
      </c>
      <c r="AB629" s="361" t="str">
        <f t="shared" si="58"/>
        <v/>
      </c>
      <c r="AC629" s="433" t="s">
        <v>63</v>
      </c>
      <c r="AD629" s="433" t="s">
        <v>63</v>
      </c>
      <c r="AE629" s="433" t="s">
        <v>63</v>
      </c>
      <c r="AF629" s="433" t="s">
        <v>63</v>
      </c>
      <c r="AG629" s="361" t="s">
        <v>49</v>
      </c>
      <c r="AH629" s="361" t="s">
        <v>49</v>
      </c>
      <c r="AI629" s="361" t="s">
        <v>49</v>
      </c>
      <c r="AJ629" s="361" t="s">
        <v>49</v>
      </c>
      <c r="AK629" s="361" t="s">
        <v>63</v>
      </c>
      <c r="AL629" s="361" t="s">
        <v>63</v>
      </c>
      <c r="AM629" s="361" t="s">
        <v>63</v>
      </c>
      <c r="AN629" s="361" t="s">
        <v>63</v>
      </c>
      <c r="AO629" s="361" t="s">
        <v>63</v>
      </c>
      <c r="AP629" s="361" t="s">
        <v>63</v>
      </c>
      <c r="AQ629" s="361" t="s">
        <v>63</v>
      </c>
      <c r="AR629" s="361" t="s">
        <v>63</v>
      </c>
      <c r="AS629" s="361" t="s">
        <v>63</v>
      </c>
      <c r="AT629" s="361" t="s">
        <v>63</v>
      </c>
      <c r="AU629" s="361" t="s">
        <v>63</v>
      </c>
      <c r="AV629" s="361" t="s">
        <v>63</v>
      </c>
      <c r="AW629" s="361" t="s">
        <v>63</v>
      </c>
      <c r="AX629" s="361" t="str">
        <f t="shared" si="59"/>
        <v xml:space="preserve">SEX, AGE, RESIDENCE, WEALTH, </v>
      </c>
      <c r="AZ629" s="344" t="e">
        <f>INDEX('Standard Outcome Indicators'!$C$2:$C$900,MATCH(AY629,'Standard Outcome Indicators'!$B$2:$B$708,0))</f>
        <v>#N/A</v>
      </c>
      <c r="BA629" s="344" t="e">
        <f>INDEX('Standard Outcome Indicators'!$F$2:$F$900,MATCH(AY629,'Standard Outcome Indicators'!$B$2:$B$708,0))</f>
        <v>#N/A</v>
      </c>
      <c r="BB629" s="344" t="e">
        <f>INDEX('Standard Outcome Indicators'!$H$2:$H$900,MATCH(AY629,'Standard Outcome Indicators'!$B$2:$B$708,0))</f>
        <v>#N/A</v>
      </c>
      <c r="BC629" s="344" t="e">
        <f>INDEX('Standard Outcome Indicators'!$Q$2:$Q$900,MATCH(AY629,'Standard Outcome Indicators'!$B$2:$B$708,0))</f>
        <v>#N/A</v>
      </c>
      <c r="BD629" s="344" t="e">
        <f>INDEX('Standard Outcome Indicators'!$R$2:$R$900,MATCH(AY629,'Standard Outcome Indicators'!$B$2:$B$708,0))</f>
        <v>#N/A</v>
      </c>
      <c r="BE629" s="344" t="e">
        <f>INDEX('Standard Outcome Indicators'!$S$2:$S$900,MATCH(AY629,'Standard Outcome Indicators'!$B$2:$B$708,0))</f>
        <v>#N/A</v>
      </c>
      <c r="BF629" s="344" t="e">
        <f>INDEX('Standard Outcome Indicators'!$T$2:$T$900,MATCH(AY629,'Standard Outcome Indicators'!$B$2:$B$708,0))</f>
        <v>#N/A</v>
      </c>
      <c r="BG629" s="344" t="e">
        <f>INDEX('Standard Outcome Indicators'!$U$2:$U$900,MATCH(AY629,'Standard Outcome Indicators'!$B$2:$B$708,0))</f>
        <v>#N/A</v>
      </c>
    </row>
    <row r="630" spans="1:59" ht="45.75">
      <c r="A630" s="398" t="s">
        <v>3532</v>
      </c>
      <c r="B630" s="400" t="s">
        <v>3630</v>
      </c>
      <c r="C630" s="344" t="s">
        <v>3843</v>
      </c>
      <c r="D630" s="438" t="s">
        <v>3844</v>
      </c>
      <c r="E630" s="345" t="s">
        <v>3844</v>
      </c>
      <c r="F630" s="433" t="s">
        <v>59</v>
      </c>
      <c r="G630" s="433"/>
      <c r="H630" s="433"/>
      <c r="I630" s="433" t="s">
        <v>49</v>
      </c>
      <c r="J630" s="433" t="s">
        <v>49</v>
      </c>
      <c r="K630" s="433" t="s">
        <v>49</v>
      </c>
      <c r="L630" s="433" t="s">
        <v>49</v>
      </c>
      <c r="M630" s="433" t="s">
        <v>49</v>
      </c>
      <c r="N630" s="433" t="s">
        <v>49</v>
      </c>
      <c r="O630" s="345"/>
      <c r="P630" s="345" t="str">
        <f t="shared" si="56"/>
        <v>Number of children (0-17 years) who left alternative care during a specific period of time (outflow), by type of care by disability and by reason for leaving</v>
      </c>
      <c r="Q630" s="345" t="s">
        <v>3736</v>
      </c>
      <c r="R630" s="438" t="s">
        <v>3823</v>
      </c>
      <c r="S630" s="433">
        <f t="shared" si="57"/>
        <v>3</v>
      </c>
      <c r="T630" s="361" t="s">
        <v>333</v>
      </c>
      <c r="U630" s="361" t="s">
        <v>63</v>
      </c>
      <c r="V630" s="344" t="s">
        <v>3845</v>
      </c>
      <c r="W630" s="433" t="s">
        <v>63</v>
      </c>
      <c r="X630" s="433" t="s">
        <v>63</v>
      </c>
      <c r="Y630" s="361">
        <v>2021</v>
      </c>
      <c r="Z630" s="361" t="s">
        <v>1902</v>
      </c>
      <c r="AA630" s="344" t="s">
        <v>3846</v>
      </c>
      <c r="AB630" s="361" t="str">
        <f t="shared" si="58"/>
        <v/>
      </c>
      <c r="AC630" s="433" t="s">
        <v>63</v>
      </c>
      <c r="AD630" s="433" t="s">
        <v>63</v>
      </c>
      <c r="AE630" s="433" t="s">
        <v>63</v>
      </c>
      <c r="AF630" s="433" t="s">
        <v>63</v>
      </c>
      <c r="AG630" s="361" t="s">
        <v>49</v>
      </c>
      <c r="AH630" s="361" t="s">
        <v>49</v>
      </c>
      <c r="AI630" s="361" t="s">
        <v>49</v>
      </c>
      <c r="AJ630" s="361" t="s">
        <v>49</v>
      </c>
      <c r="AK630" s="361" t="s">
        <v>63</v>
      </c>
      <c r="AL630" s="361" t="s">
        <v>63</v>
      </c>
      <c r="AM630" s="361" t="s">
        <v>63</v>
      </c>
      <c r="AN630" s="361" t="s">
        <v>63</v>
      </c>
      <c r="AO630" s="361" t="s">
        <v>63</v>
      </c>
      <c r="AP630" s="361" t="s">
        <v>63</v>
      </c>
      <c r="AQ630" s="361" t="s">
        <v>63</v>
      </c>
      <c r="AR630" s="361" t="s">
        <v>63</v>
      </c>
      <c r="AS630" s="361" t="s">
        <v>63</v>
      </c>
      <c r="AT630" s="361" t="s">
        <v>63</v>
      </c>
      <c r="AU630" s="361" t="s">
        <v>63</v>
      </c>
      <c r="AV630" s="361" t="s">
        <v>63</v>
      </c>
      <c r="AW630" s="361" t="s">
        <v>63</v>
      </c>
      <c r="AX630" s="361" t="str">
        <f t="shared" si="59"/>
        <v xml:space="preserve">SEX, AGE, RESIDENCE, WEALTH, </v>
      </c>
      <c r="AZ630" s="344" t="e">
        <f>INDEX('Standard Outcome Indicators'!$C$2:$C$900,MATCH(AY630,'Standard Outcome Indicators'!$B$2:$B$708,0))</f>
        <v>#N/A</v>
      </c>
      <c r="BA630" s="344" t="e">
        <f>INDEX('Standard Outcome Indicators'!$F$2:$F$900,MATCH(AY630,'Standard Outcome Indicators'!$B$2:$B$708,0))</f>
        <v>#N/A</v>
      </c>
      <c r="BB630" s="344" t="e">
        <f>INDEX('Standard Outcome Indicators'!$H$2:$H$900,MATCH(AY630,'Standard Outcome Indicators'!$B$2:$B$708,0))</f>
        <v>#N/A</v>
      </c>
      <c r="BC630" s="344" t="e">
        <f>INDEX('Standard Outcome Indicators'!$Q$2:$Q$900,MATCH(AY630,'Standard Outcome Indicators'!$B$2:$B$708,0))</f>
        <v>#N/A</v>
      </c>
      <c r="BD630" s="344" t="e">
        <f>INDEX('Standard Outcome Indicators'!$R$2:$R$900,MATCH(AY630,'Standard Outcome Indicators'!$B$2:$B$708,0))</f>
        <v>#N/A</v>
      </c>
      <c r="BE630" s="344" t="e">
        <f>INDEX('Standard Outcome Indicators'!$S$2:$S$900,MATCH(AY630,'Standard Outcome Indicators'!$B$2:$B$708,0))</f>
        <v>#N/A</v>
      </c>
      <c r="BF630" s="344" t="e">
        <f>INDEX('Standard Outcome Indicators'!$T$2:$T$900,MATCH(AY630,'Standard Outcome Indicators'!$B$2:$B$708,0))</f>
        <v>#N/A</v>
      </c>
      <c r="BG630" s="344" t="e">
        <f>INDEX('Standard Outcome Indicators'!$U$2:$U$900,MATCH(AY630,'Standard Outcome Indicators'!$B$2:$B$708,0))</f>
        <v>#N/A</v>
      </c>
    </row>
    <row r="631" spans="1:59" ht="45.75">
      <c r="A631" s="398" t="s">
        <v>3532</v>
      </c>
      <c r="B631" s="400" t="s">
        <v>3630</v>
      </c>
      <c r="C631" s="344" t="s">
        <v>3847</v>
      </c>
      <c r="D631" s="438" t="s">
        <v>3848</v>
      </c>
      <c r="E631" s="345" t="s">
        <v>3848</v>
      </c>
      <c r="F631" s="433" t="s">
        <v>59</v>
      </c>
      <c r="G631" s="433"/>
      <c r="H631" s="433"/>
      <c r="I631" s="433" t="s">
        <v>49</v>
      </c>
      <c r="J631" s="433" t="s">
        <v>49</v>
      </c>
      <c r="K631" s="433" t="s">
        <v>49</v>
      </c>
      <c r="L631" s="433" t="s">
        <v>49</v>
      </c>
      <c r="M631" s="433" t="s">
        <v>49</v>
      </c>
      <c r="N631" s="433" t="s">
        <v>49</v>
      </c>
      <c r="O631" s="345"/>
      <c r="P631" s="345" t="str">
        <f t="shared" si="56"/>
        <v>Number of children (0-17 years) who left alternative care during a specific period of time (outflow), by type of care by disability and by reason for leaving</v>
      </c>
      <c r="Q631" s="345" t="s">
        <v>3736</v>
      </c>
      <c r="R631" s="438" t="s">
        <v>3823</v>
      </c>
      <c r="S631" s="433">
        <f t="shared" si="57"/>
        <v>3</v>
      </c>
      <c r="T631" s="361" t="s">
        <v>333</v>
      </c>
      <c r="U631" s="361" t="s">
        <v>63</v>
      </c>
      <c r="V631" s="344" t="s">
        <v>3849</v>
      </c>
      <c r="W631" s="433" t="s">
        <v>63</v>
      </c>
      <c r="X631" s="433" t="s">
        <v>63</v>
      </c>
      <c r="Y631" s="361">
        <v>2021</v>
      </c>
      <c r="Z631" s="361" t="s">
        <v>2228</v>
      </c>
      <c r="AA631" s="344" t="s">
        <v>3850</v>
      </c>
      <c r="AB631" s="361" t="str">
        <f t="shared" si="58"/>
        <v/>
      </c>
      <c r="AC631" s="433" t="s">
        <v>63</v>
      </c>
      <c r="AD631" s="433" t="s">
        <v>63</v>
      </c>
      <c r="AE631" s="433" t="s">
        <v>63</v>
      </c>
      <c r="AF631" s="433" t="s">
        <v>63</v>
      </c>
      <c r="AG631" s="361" t="s">
        <v>49</v>
      </c>
      <c r="AH631" s="361" t="s">
        <v>49</v>
      </c>
      <c r="AI631" s="361" t="s">
        <v>49</v>
      </c>
      <c r="AJ631" s="361" t="s">
        <v>49</v>
      </c>
      <c r="AK631" s="361" t="s">
        <v>63</v>
      </c>
      <c r="AL631" s="361" t="s">
        <v>63</v>
      </c>
      <c r="AM631" s="361" t="s">
        <v>63</v>
      </c>
      <c r="AN631" s="361" t="s">
        <v>63</v>
      </c>
      <c r="AO631" s="361" t="s">
        <v>63</v>
      </c>
      <c r="AP631" s="361" t="s">
        <v>63</v>
      </c>
      <c r="AQ631" s="361" t="s">
        <v>63</v>
      </c>
      <c r="AR631" s="361" t="s">
        <v>63</v>
      </c>
      <c r="AS631" s="361" t="s">
        <v>63</v>
      </c>
      <c r="AT631" s="361" t="s">
        <v>63</v>
      </c>
      <c r="AU631" s="361" t="s">
        <v>63</v>
      </c>
      <c r="AV631" s="361" t="s">
        <v>63</v>
      </c>
      <c r="AW631" s="361" t="s">
        <v>63</v>
      </c>
      <c r="AX631" s="361" t="str">
        <f t="shared" si="59"/>
        <v xml:space="preserve">SEX, AGE, RESIDENCE, WEALTH, </v>
      </c>
      <c r="AZ631" s="344" t="e">
        <f>INDEX('Standard Outcome Indicators'!$C$2:$C$900,MATCH(AY631,'Standard Outcome Indicators'!$B$2:$B$708,0))</f>
        <v>#N/A</v>
      </c>
      <c r="BA631" s="344" t="e">
        <f>INDEX('Standard Outcome Indicators'!$F$2:$F$900,MATCH(AY631,'Standard Outcome Indicators'!$B$2:$B$708,0))</f>
        <v>#N/A</v>
      </c>
      <c r="BB631" s="344" t="e">
        <f>INDEX('Standard Outcome Indicators'!$H$2:$H$900,MATCH(AY631,'Standard Outcome Indicators'!$B$2:$B$708,0))</f>
        <v>#N/A</v>
      </c>
      <c r="BC631" s="344" t="e">
        <f>INDEX('Standard Outcome Indicators'!$Q$2:$Q$900,MATCH(AY631,'Standard Outcome Indicators'!$B$2:$B$708,0))</f>
        <v>#N/A</v>
      </c>
      <c r="BD631" s="344" t="e">
        <f>INDEX('Standard Outcome Indicators'!$R$2:$R$900,MATCH(AY631,'Standard Outcome Indicators'!$B$2:$B$708,0))</f>
        <v>#N/A</v>
      </c>
      <c r="BE631" s="344" t="e">
        <f>INDEX('Standard Outcome Indicators'!$S$2:$S$900,MATCH(AY631,'Standard Outcome Indicators'!$B$2:$B$708,0))</f>
        <v>#N/A</v>
      </c>
      <c r="BF631" s="344" t="e">
        <f>INDEX('Standard Outcome Indicators'!$T$2:$T$900,MATCH(AY631,'Standard Outcome Indicators'!$B$2:$B$708,0))</f>
        <v>#N/A</v>
      </c>
      <c r="BG631" s="344" t="e">
        <f>INDEX('Standard Outcome Indicators'!$U$2:$U$900,MATCH(AY631,'Standard Outcome Indicators'!$B$2:$B$708,0))</f>
        <v>#N/A</v>
      </c>
    </row>
    <row r="632" spans="1:59" ht="45.75">
      <c r="A632" s="398" t="s">
        <v>3532</v>
      </c>
      <c r="B632" s="400" t="s">
        <v>3630</v>
      </c>
      <c r="C632" s="344" t="s">
        <v>3851</v>
      </c>
      <c r="D632" s="438" t="s">
        <v>3852</v>
      </c>
      <c r="E632" s="345" t="s">
        <v>3853</v>
      </c>
      <c r="F632" s="433" t="s">
        <v>59</v>
      </c>
      <c r="G632" s="433"/>
      <c r="H632" s="433"/>
      <c r="I632" s="433" t="s">
        <v>49</v>
      </c>
      <c r="J632" s="433" t="s">
        <v>49</v>
      </c>
      <c r="K632" s="433" t="s">
        <v>49</v>
      </c>
      <c r="L632" s="433" t="s">
        <v>49</v>
      </c>
      <c r="M632" s="433" t="s">
        <v>49</v>
      </c>
      <c r="N632" s="433" t="s">
        <v>49</v>
      </c>
      <c r="O632" s="345"/>
      <c r="P632" s="345" t="str">
        <f t="shared" si="56"/>
        <v>Number of children (0-17 years) who left alternative care during a specific period of time (outflow), by type of care by disability and by reason for leaving</v>
      </c>
      <c r="Q632" s="345" t="s">
        <v>3736</v>
      </c>
      <c r="R632" s="438" t="s">
        <v>3823</v>
      </c>
      <c r="S632" s="433">
        <f t="shared" si="57"/>
        <v>3</v>
      </c>
      <c r="T632" s="361" t="s">
        <v>333</v>
      </c>
      <c r="U632" s="361" t="s">
        <v>63</v>
      </c>
      <c r="V632" s="344" t="s">
        <v>3854</v>
      </c>
      <c r="W632" s="433" t="s">
        <v>63</v>
      </c>
      <c r="X632" s="433" t="s">
        <v>63</v>
      </c>
      <c r="Y632" s="361">
        <v>2021</v>
      </c>
      <c r="Z632" s="361" t="s">
        <v>3459</v>
      </c>
      <c r="AA632" s="344" t="s">
        <v>3829</v>
      </c>
      <c r="AB632" s="361" t="str">
        <f t="shared" si="58"/>
        <v/>
      </c>
      <c r="AC632" s="433" t="s">
        <v>63</v>
      </c>
      <c r="AD632" s="433" t="s">
        <v>63</v>
      </c>
      <c r="AE632" s="433" t="s">
        <v>63</v>
      </c>
      <c r="AF632" s="433" t="s">
        <v>63</v>
      </c>
      <c r="AG632" s="361" t="s">
        <v>49</v>
      </c>
      <c r="AH632" s="361" t="s">
        <v>49</v>
      </c>
      <c r="AI632" s="361" t="s">
        <v>49</v>
      </c>
      <c r="AJ632" s="361" t="s">
        <v>49</v>
      </c>
      <c r="AK632" s="361" t="s">
        <v>63</v>
      </c>
      <c r="AL632" s="361" t="s">
        <v>63</v>
      </c>
      <c r="AM632" s="361" t="s">
        <v>63</v>
      </c>
      <c r="AN632" s="361" t="s">
        <v>63</v>
      </c>
      <c r="AO632" s="361" t="s">
        <v>63</v>
      </c>
      <c r="AP632" s="361" t="s">
        <v>63</v>
      </c>
      <c r="AQ632" s="361" t="s">
        <v>63</v>
      </c>
      <c r="AR632" s="361" t="s">
        <v>63</v>
      </c>
      <c r="AS632" s="361" t="s">
        <v>63</v>
      </c>
      <c r="AT632" s="361" t="s">
        <v>63</v>
      </c>
      <c r="AU632" s="361" t="s">
        <v>63</v>
      </c>
      <c r="AV632" s="361" t="s">
        <v>63</v>
      </c>
      <c r="AW632" s="361" t="s">
        <v>63</v>
      </c>
      <c r="AX632" s="361" t="str">
        <f t="shared" si="59"/>
        <v xml:space="preserve">SEX, AGE, RESIDENCE, WEALTH, </v>
      </c>
      <c r="AZ632" s="344" t="e">
        <f>INDEX('Standard Outcome Indicators'!$C$2:$C$900,MATCH(AY632,'Standard Outcome Indicators'!$B$2:$B$708,0))</f>
        <v>#N/A</v>
      </c>
      <c r="BA632" s="344" t="e">
        <f>INDEX('Standard Outcome Indicators'!$F$2:$F$900,MATCH(AY632,'Standard Outcome Indicators'!$B$2:$B$708,0))</f>
        <v>#N/A</v>
      </c>
      <c r="BB632" s="344" t="e">
        <f>INDEX('Standard Outcome Indicators'!$H$2:$H$900,MATCH(AY632,'Standard Outcome Indicators'!$B$2:$B$708,0))</f>
        <v>#N/A</v>
      </c>
      <c r="BC632" s="344" t="e">
        <f>INDEX('Standard Outcome Indicators'!$Q$2:$Q$900,MATCH(AY632,'Standard Outcome Indicators'!$B$2:$B$708,0))</f>
        <v>#N/A</v>
      </c>
      <c r="BD632" s="344" t="e">
        <f>INDEX('Standard Outcome Indicators'!$R$2:$R$900,MATCH(AY632,'Standard Outcome Indicators'!$B$2:$B$708,0))</f>
        <v>#N/A</v>
      </c>
      <c r="BE632" s="344" t="e">
        <f>INDEX('Standard Outcome Indicators'!$S$2:$S$900,MATCH(AY632,'Standard Outcome Indicators'!$B$2:$B$708,0))</f>
        <v>#N/A</v>
      </c>
      <c r="BF632" s="344" t="e">
        <f>INDEX('Standard Outcome Indicators'!$T$2:$T$900,MATCH(AY632,'Standard Outcome Indicators'!$B$2:$B$708,0))</f>
        <v>#N/A</v>
      </c>
      <c r="BG632" s="344" t="e">
        <f>INDEX('Standard Outcome Indicators'!$U$2:$U$900,MATCH(AY632,'Standard Outcome Indicators'!$B$2:$B$708,0))</f>
        <v>#N/A</v>
      </c>
    </row>
    <row r="633" spans="1:59" ht="45.75">
      <c r="A633" s="398" t="s">
        <v>3532</v>
      </c>
      <c r="B633" s="400" t="s">
        <v>3630</v>
      </c>
      <c r="C633" s="344" t="s">
        <v>1066</v>
      </c>
      <c r="D633" s="438" t="s">
        <v>3855</v>
      </c>
      <c r="E633" s="345" t="s">
        <v>3855</v>
      </c>
      <c r="F633" s="433" t="s">
        <v>59</v>
      </c>
      <c r="G633" s="433"/>
      <c r="H633" s="433"/>
      <c r="I633" s="433" t="s">
        <v>49</v>
      </c>
      <c r="J633" s="433" t="s">
        <v>49</v>
      </c>
      <c r="K633" s="433" t="s">
        <v>49</v>
      </c>
      <c r="L633" s="433" t="s">
        <v>49</v>
      </c>
      <c r="M633" s="433" t="s">
        <v>49</v>
      </c>
      <c r="N633" s="433" t="s">
        <v>49</v>
      </c>
      <c r="O633" s="345"/>
      <c r="P633" s="345" t="str">
        <f t="shared" si="56"/>
        <v>Number of children (0-17 years) who left alternative care during a specific period of time (outflow), by type of care by disability and by reason for leaving</v>
      </c>
      <c r="Q633" s="345" t="s">
        <v>3736</v>
      </c>
      <c r="R633" s="345" t="str">
        <f t="shared" ref="R633" si="60">D633</f>
        <v>Number of children (0-17 years) who left other forms of formal family-based care during the year</v>
      </c>
      <c r="S633" s="433">
        <f t="shared" si="57"/>
        <v>3</v>
      </c>
      <c r="T633" s="361" t="s">
        <v>333</v>
      </c>
      <c r="U633" s="361">
        <v>0</v>
      </c>
      <c r="V633" s="344" t="s">
        <v>3856</v>
      </c>
      <c r="W633" s="433">
        <v>0</v>
      </c>
      <c r="X633" s="433">
        <v>0</v>
      </c>
      <c r="Y633" s="361">
        <v>2021</v>
      </c>
      <c r="Z633" s="361" t="s">
        <v>2245</v>
      </c>
      <c r="AA633" s="344" t="s">
        <v>3857</v>
      </c>
      <c r="AB633" s="361" t="str">
        <f t="shared" si="58"/>
        <v/>
      </c>
      <c r="AD633" s="433">
        <v>0</v>
      </c>
      <c r="AE633" s="433">
        <v>0</v>
      </c>
      <c r="AF633" s="433">
        <v>0</v>
      </c>
      <c r="AG633" s="361" t="s">
        <v>62</v>
      </c>
      <c r="AH633" s="361" t="s">
        <v>62</v>
      </c>
      <c r="AI633" s="361" t="s">
        <v>49</v>
      </c>
      <c r="AJ633" s="361" t="s">
        <v>49</v>
      </c>
      <c r="AK633" s="361">
        <v>0</v>
      </c>
      <c r="AL633" s="361">
        <v>0</v>
      </c>
      <c r="AM633" s="361">
        <v>0</v>
      </c>
      <c r="AN633" s="361">
        <v>0</v>
      </c>
      <c r="AO633" s="361">
        <v>0</v>
      </c>
      <c r="AP633" s="361">
        <v>0</v>
      </c>
      <c r="AQ633" s="361">
        <v>0</v>
      </c>
      <c r="AR633" s="361">
        <v>0</v>
      </c>
      <c r="AS633" s="361">
        <v>0</v>
      </c>
      <c r="AT633" s="361">
        <v>0</v>
      </c>
      <c r="AU633" s="361">
        <v>0</v>
      </c>
      <c r="AV633" s="361">
        <v>0</v>
      </c>
      <c r="AW633" s="361">
        <v>0</v>
      </c>
      <c r="AX633" s="361" t="str">
        <f t="shared" si="59"/>
        <v>SEX, AGE, RESIDENCE, WEALTH, 0</v>
      </c>
      <c r="AY633" s="344" t="s">
        <v>3739</v>
      </c>
      <c r="AZ633" s="344" t="str">
        <f>INDEX('Standard Outcome Indicators'!$C$2:$C$900,MATCH(AY633,'Standard Outcome Indicators'!$B$2:$B$708,0))</f>
        <v>Number of children who left formal care, by types of care, sex, disability status</v>
      </c>
      <c r="BA633" s="344" t="str">
        <f>INDEX('Standard Outcome Indicators'!$F$2:$F$900,MATCH(AY633,'Standard Outcome Indicators'!$B$2:$B$708,0))</f>
        <v>Protection from Violence and Exploitation</v>
      </c>
      <c r="BB633" s="344" t="str">
        <f>INDEX('Standard Outcome Indicators'!$H$2:$H$900,MATCH(AY633,'Standard Outcome Indicators'!$B$2:$B$708,0))</f>
        <v>Protection from violence, exploitation, abuse and neglect</v>
      </c>
      <c r="BC633" s="344" t="str">
        <f>INDEX('Standard Outcome Indicators'!$Q$2:$Q$900,MATCH(AY633,'Standard Outcome Indicators'!$B$2:$B$708,0))</f>
        <v>None</v>
      </c>
      <c r="BD633" s="344" t="str">
        <f>INDEX('Standard Outcome Indicators'!$R$2:$R$900,MATCH(AY633,'Standard Outcome Indicators'!$B$2:$B$708,0))</f>
        <v>Child Protection</v>
      </c>
      <c r="BE633" s="344" t="str">
        <f>INDEX('Standard Outcome Indicators'!$S$2:$S$900,MATCH(AY633,'Standard Outcome Indicators'!$B$2:$B$708,0))</f>
        <v>Aniruddha Kulkarni</v>
      </c>
      <c r="BF633" s="344" t="str">
        <f>INDEX('Standard Outcome Indicators'!$T$2:$T$900,MATCH(AY633,'Standard Outcome Indicators'!$B$2:$B$708,0))</f>
        <v> </v>
      </c>
      <c r="BG633" s="344" t="str">
        <f>INDEX('Standard Outcome Indicators'!$U$2:$U$900,MATCH(AY633,'Standard Outcome Indicators'!$B$2:$B$708,0))</f>
        <v>2.3.5.2: Strengthening of child protection systems</v>
      </c>
    </row>
    <row r="634" spans="1:59" ht="45.75">
      <c r="A634" s="398" t="s">
        <v>3532</v>
      </c>
      <c r="B634" s="400" t="s">
        <v>3630</v>
      </c>
      <c r="C634" s="344" t="s">
        <v>3858</v>
      </c>
      <c r="D634" s="438" t="s">
        <v>3859</v>
      </c>
      <c r="E634" s="345" t="s">
        <v>3859</v>
      </c>
      <c r="F634" s="433" t="s">
        <v>59</v>
      </c>
      <c r="G634" s="433"/>
      <c r="H634" s="433"/>
      <c r="I634" s="433" t="s">
        <v>49</v>
      </c>
      <c r="J634" s="433" t="s">
        <v>49</v>
      </c>
      <c r="K634" s="433" t="s">
        <v>49</v>
      </c>
      <c r="L634" s="433" t="s">
        <v>49</v>
      </c>
      <c r="M634" s="433" t="s">
        <v>49</v>
      </c>
      <c r="N634" s="433" t="s">
        <v>49</v>
      </c>
      <c r="O634" s="345"/>
      <c r="P634" s="345" t="str">
        <f t="shared" si="56"/>
        <v>Number of children (0-17 years) who left alternative care during a specific period of time (outflow), by type of care by disability and by reason for leaving</v>
      </c>
      <c r="Q634" s="345" t="s">
        <v>3736</v>
      </c>
      <c r="R634" s="345"/>
      <c r="S634" s="433">
        <f t="shared" si="57"/>
        <v>2</v>
      </c>
      <c r="T634" s="361" t="s">
        <v>333</v>
      </c>
      <c r="U634" s="361" t="s">
        <v>63</v>
      </c>
      <c r="V634" s="344" t="s">
        <v>3860</v>
      </c>
      <c r="W634" s="433" t="s">
        <v>63</v>
      </c>
      <c r="X634" s="433" t="s">
        <v>63</v>
      </c>
      <c r="Y634" s="361">
        <v>2021</v>
      </c>
      <c r="Z634" s="361" t="s">
        <v>2384</v>
      </c>
      <c r="AA634" s="344" t="s">
        <v>3861</v>
      </c>
      <c r="AB634" s="361" t="str">
        <f t="shared" si="58"/>
        <v/>
      </c>
      <c r="AC634" s="433" t="s">
        <v>63</v>
      </c>
      <c r="AD634" s="433" t="s">
        <v>63</v>
      </c>
      <c r="AE634" s="433" t="s">
        <v>63</v>
      </c>
      <c r="AF634" s="433" t="s">
        <v>63</v>
      </c>
      <c r="AG634" s="361" t="s">
        <v>49</v>
      </c>
      <c r="AH634" s="361" t="s">
        <v>49</v>
      </c>
      <c r="AI634" s="361" t="s">
        <v>49</v>
      </c>
      <c r="AJ634" s="361" t="s">
        <v>49</v>
      </c>
      <c r="AK634" s="361" t="s">
        <v>63</v>
      </c>
      <c r="AL634" s="361" t="s">
        <v>63</v>
      </c>
      <c r="AM634" s="361" t="s">
        <v>63</v>
      </c>
      <c r="AN634" s="361" t="s">
        <v>63</v>
      </c>
      <c r="AO634" s="361" t="s">
        <v>63</v>
      </c>
      <c r="AP634" s="361" t="s">
        <v>63</v>
      </c>
      <c r="AQ634" s="361" t="s">
        <v>63</v>
      </c>
      <c r="AR634" s="361" t="s">
        <v>63</v>
      </c>
      <c r="AS634" s="361" t="s">
        <v>63</v>
      </c>
      <c r="AT634" s="361" t="s">
        <v>63</v>
      </c>
      <c r="AU634" s="361" t="s">
        <v>63</v>
      </c>
      <c r="AV634" s="361" t="s">
        <v>63</v>
      </c>
      <c r="AW634" s="361" t="s">
        <v>63</v>
      </c>
      <c r="AX634" s="361" t="str">
        <f t="shared" si="59"/>
        <v xml:space="preserve">SEX, AGE, RESIDENCE, WEALTH, </v>
      </c>
      <c r="AZ634" s="344" t="e">
        <f>INDEX('Standard Outcome Indicators'!$C$2:$C$900,MATCH(AY634,'Standard Outcome Indicators'!$B$2:$B$708,0))</f>
        <v>#N/A</v>
      </c>
      <c r="BA634" s="344" t="e">
        <f>INDEX('Standard Outcome Indicators'!$F$2:$F$900,MATCH(AY634,'Standard Outcome Indicators'!$B$2:$B$708,0))</f>
        <v>#N/A</v>
      </c>
      <c r="BB634" s="344" t="e">
        <f>INDEX('Standard Outcome Indicators'!$H$2:$H$900,MATCH(AY634,'Standard Outcome Indicators'!$B$2:$B$708,0))</f>
        <v>#N/A</v>
      </c>
      <c r="BC634" s="344" t="e">
        <f>INDEX('Standard Outcome Indicators'!$Q$2:$Q$900,MATCH(AY634,'Standard Outcome Indicators'!$B$2:$B$708,0))</f>
        <v>#N/A</v>
      </c>
      <c r="BD634" s="344" t="e">
        <f>INDEX('Standard Outcome Indicators'!$R$2:$R$900,MATCH(AY634,'Standard Outcome Indicators'!$B$2:$B$708,0))</f>
        <v>#N/A</v>
      </c>
      <c r="BE634" s="344" t="e">
        <f>INDEX('Standard Outcome Indicators'!$S$2:$S$900,MATCH(AY634,'Standard Outcome Indicators'!$B$2:$B$708,0))</f>
        <v>#N/A</v>
      </c>
      <c r="BF634" s="344" t="e">
        <f>INDEX('Standard Outcome Indicators'!$T$2:$T$900,MATCH(AY634,'Standard Outcome Indicators'!$B$2:$B$708,0))</f>
        <v>#N/A</v>
      </c>
      <c r="BG634" s="344" t="e">
        <f>INDEX('Standard Outcome Indicators'!$U$2:$U$900,MATCH(AY634,'Standard Outcome Indicators'!$B$2:$B$708,0))</f>
        <v>#N/A</v>
      </c>
    </row>
    <row r="635" spans="1:59" ht="60.75">
      <c r="A635" s="398" t="s">
        <v>3532</v>
      </c>
      <c r="B635" s="400" t="s">
        <v>3630</v>
      </c>
      <c r="C635" s="344" t="s">
        <v>3862</v>
      </c>
      <c r="D635" s="438" t="s">
        <v>3863</v>
      </c>
      <c r="E635" s="345" t="s">
        <v>3863</v>
      </c>
      <c r="F635" s="433" t="s">
        <v>59</v>
      </c>
      <c r="G635" s="433"/>
      <c r="H635" s="433"/>
      <c r="I635" s="433" t="s">
        <v>49</v>
      </c>
      <c r="J635" s="433" t="s">
        <v>49</v>
      </c>
      <c r="K635" s="433" t="s">
        <v>49</v>
      </c>
      <c r="L635" s="433" t="s">
        <v>49</v>
      </c>
      <c r="M635" s="433" t="s">
        <v>49</v>
      </c>
      <c r="N635" s="433" t="s">
        <v>49</v>
      </c>
      <c r="O635" s="345"/>
      <c r="P635" s="345" t="str">
        <f t="shared" si="56"/>
        <v>Number of children (0-17 years) who left alternative care during a specific period of time (outflow), by type of care by disability and by reason for leaving</v>
      </c>
      <c r="Q635" s="345" t="s">
        <v>3736</v>
      </c>
      <c r="R635" s="438" t="s">
        <v>3859</v>
      </c>
      <c r="S635" s="433">
        <f t="shared" si="57"/>
        <v>3</v>
      </c>
      <c r="T635" s="361" t="s">
        <v>333</v>
      </c>
      <c r="U635" s="361" t="s">
        <v>63</v>
      </c>
      <c r="V635" s="344" t="s">
        <v>3864</v>
      </c>
      <c r="W635" s="433" t="s">
        <v>63</v>
      </c>
      <c r="X635" s="433" t="s">
        <v>63</v>
      </c>
      <c r="Y635" s="361">
        <v>2021</v>
      </c>
      <c r="Z635" s="361" t="s">
        <v>2106</v>
      </c>
      <c r="AA635" s="344" t="s">
        <v>3865</v>
      </c>
      <c r="AB635" s="361" t="str">
        <f t="shared" si="58"/>
        <v/>
      </c>
      <c r="AC635" s="433" t="s">
        <v>63</v>
      </c>
      <c r="AD635" s="433" t="s">
        <v>63</v>
      </c>
      <c r="AE635" s="433" t="s">
        <v>63</v>
      </c>
      <c r="AF635" s="433" t="s">
        <v>63</v>
      </c>
      <c r="AG635" s="361" t="s">
        <v>49</v>
      </c>
      <c r="AH635" s="361" t="s">
        <v>49</v>
      </c>
      <c r="AI635" s="361" t="s">
        <v>49</v>
      </c>
      <c r="AJ635" s="361" t="s">
        <v>49</v>
      </c>
      <c r="AK635" s="361" t="s">
        <v>63</v>
      </c>
      <c r="AL635" s="361" t="s">
        <v>63</v>
      </c>
      <c r="AM635" s="361" t="s">
        <v>63</v>
      </c>
      <c r="AN635" s="361" t="s">
        <v>63</v>
      </c>
      <c r="AO635" s="361" t="s">
        <v>63</v>
      </c>
      <c r="AP635" s="361" t="s">
        <v>63</v>
      </c>
      <c r="AQ635" s="361" t="s">
        <v>63</v>
      </c>
      <c r="AR635" s="361" t="s">
        <v>63</v>
      </c>
      <c r="AS635" s="361" t="s">
        <v>63</v>
      </c>
      <c r="AT635" s="361" t="s">
        <v>63</v>
      </c>
      <c r="AU635" s="361" t="s">
        <v>63</v>
      </c>
      <c r="AV635" s="361" t="s">
        <v>63</v>
      </c>
      <c r="AW635" s="361" t="s">
        <v>63</v>
      </c>
      <c r="AX635" s="361" t="str">
        <f t="shared" si="59"/>
        <v xml:space="preserve">SEX, AGE, RESIDENCE, WEALTH, </v>
      </c>
      <c r="AZ635" s="344" t="e">
        <f>INDEX('Standard Outcome Indicators'!$C$2:$C$900,MATCH(AY635,'Standard Outcome Indicators'!$B$2:$B$708,0))</f>
        <v>#N/A</v>
      </c>
      <c r="BA635" s="344" t="e">
        <f>INDEX('Standard Outcome Indicators'!$F$2:$F$900,MATCH(AY635,'Standard Outcome Indicators'!$B$2:$B$708,0))</f>
        <v>#N/A</v>
      </c>
      <c r="BB635" s="344" t="e">
        <f>INDEX('Standard Outcome Indicators'!$H$2:$H$900,MATCH(AY635,'Standard Outcome Indicators'!$B$2:$B$708,0))</f>
        <v>#N/A</v>
      </c>
      <c r="BC635" s="344" t="e">
        <f>INDEX('Standard Outcome Indicators'!$Q$2:$Q$900,MATCH(AY635,'Standard Outcome Indicators'!$B$2:$B$708,0))</f>
        <v>#N/A</v>
      </c>
      <c r="BD635" s="344" t="e">
        <f>INDEX('Standard Outcome Indicators'!$R$2:$R$900,MATCH(AY635,'Standard Outcome Indicators'!$B$2:$B$708,0))</f>
        <v>#N/A</v>
      </c>
      <c r="BE635" s="344" t="e">
        <f>INDEX('Standard Outcome Indicators'!$S$2:$S$900,MATCH(AY635,'Standard Outcome Indicators'!$B$2:$B$708,0))</f>
        <v>#N/A</v>
      </c>
      <c r="BF635" s="344" t="e">
        <f>INDEX('Standard Outcome Indicators'!$T$2:$T$900,MATCH(AY635,'Standard Outcome Indicators'!$B$2:$B$708,0))</f>
        <v>#N/A</v>
      </c>
      <c r="BG635" s="344" t="e">
        <f>INDEX('Standard Outcome Indicators'!$U$2:$U$900,MATCH(AY635,'Standard Outcome Indicators'!$B$2:$B$708,0))</f>
        <v>#N/A</v>
      </c>
    </row>
    <row r="636" spans="1:59" ht="60.75">
      <c r="A636" s="398" t="s">
        <v>3532</v>
      </c>
      <c r="B636" s="400" t="s">
        <v>3630</v>
      </c>
      <c r="C636" s="344" t="s">
        <v>3866</v>
      </c>
      <c r="D636" s="438" t="s">
        <v>3867</v>
      </c>
      <c r="E636" s="345" t="s">
        <v>3867</v>
      </c>
      <c r="F636" s="433" t="s">
        <v>59</v>
      </c>
      <c r="G636" s="433"/>
      <c r="H636" s="433"/>
      <c r="I636" s="433" t="s">
        <v>49</v>
      </c>
      <c r="J636" s="433" t="s">
        <v>49</v>
      </c>
      <c r="K636" s="433" t="s">
        <v>49</v>
      </c>
      <c r="L636" s="433" t="s">
        <v>49</v>
      </c>
      <c r="M636" s="433" t="s">
        <v>49</v>
      </c>
      <c r="N636" s="433" t="s">
        <v>49</v>
      </c>
      <c r="O636" s="345"/>
      <c r="P636" s="345" t="str">
        <f t="shared" si="56"/>
        <v>Number of children (0-17 years) who left alternative care during a specific period of time (outflow), by type of care by disability and by reason for leaving</v>
      </c>
      <c r="Q636" s="345" t="s">
        <v>3736</v>
      </c>
      <c r="R636" s="438" t="s">
        <v>3859</v>
      </c>
      <c r="S636" s="433">
        <f t="shared" si="57"/>
        <v>3</v>
      </c>
      <c r="T636" s="361" t="s">
        <v>333</v>
      </c>
      <c r="U636" s="361" t="s">
        <v>63</v>
      </c>
      <c r="V636" s="344" t="s">
        <v>3868</v>
      </c>
      <c r="W636" s="433" t="s">
        <v>63</v>
      </c>
      <c r="X636" s="433" t="s">
        <v>63</v>
      </c>
      <c r="Y636" s="361">
        <v>2021</v>
      </c>
      <c r="Z636" s="361" t="s">
        <v>2384</v>
      </c>
      <c r="AA636" s="344" t="s">
        <v>3861</v>
      </c>
      <c r="AB636" s="361" t="str">
        <f t="shared" si="58"/>
        <v/>
      </c>
      <c r="AC636" s="433" t="s">
        <v>63</v>
      </c>
      <c r="AD636" s="433" t="s">
        <v>63</v>
      </c>
      <c r="AE636" s="433" t="s">
        <v>63</v>
      </c>
      <c r="AF636" s="433" t="s">
        <v>63</v>
      </c>
      <c r="AG636" s="361" t="s">
        <v>49</v>
      </c>
      <c r="AH636" s="361" t="s">
        <v>49</v>
      </c>
      <c r="AI636" s="361" t="s">
        <v>49</v>
      </c>
      <c r="AJ636" s="361" t="s">
        <v>49</v>
      </c>
      <c r="AK636" s="361" t="s">
        <v>63</v>
      </c>
      <c r="AL636" s="361" t="s">
        <v>63</v>
      </c>
      <c r="AM636" s="361" t="s">
        <v>63</v>
      </c>
      <c r="AN636" s="361" t="s">
        <v>63</v>
      </c>
      <c r="AO636" s="361" t="s">
        <v>63</v>
      </c>
      <c r="AP636" s="361" t="s">
        <v>63</v>
      </c>
      <c r="AQ636" s="361" t="s">
        <v>63</v>
      </c>
      <c r="AR636" s="361" t="s">
        <v>63</v>
      </c>
      <c r="AS636" s="361" t="s">
        <v>63</v>
      </c>
      <c r="AT636" s="361" t="s">
        <v>63</v>
      </c>
      <c r="AU636" s="361" t="s">
        <v>63</v>
      </c>
      <c r="AV636" s="361" t="s">
        <v>63</v>
      </c>
      <c r="AW636" s="361" t="s">
        <v>63</v>
      </c>
      <c r="AX636" s="361" t="str">
        <f t="shared" si="59"/>
        <v xml:space="preserve">SEX, AGE, RESIDENCE, WEALTH, </v>
      </c>
      <c r="AZ636" s="344" t="e">
        <f>INDEX('Standard Outcome Indicators'!$C$2:$C$900,MATCH(AY636,'Standard Outcome Indicators'!$B$2:$B$708,0))</f>
        <v>#N/A</v>
      </c>
      <c r="BA636" s="344" t="e">
        <f>INDEX('Standard Outcome Indicators'!$F$2:$F$900,MATCH(AY636,'Standard Outcome Indicators'!$B$2:$B$708,0))</f>
        <v>#N/A</v>
      </c>
      <c r="BB636" s="344" t="e">
        <f>INDEX('Standard Outcome Indicators'!$H$2:$H$900,MATCH(AY636,'Standard Outcome Indicators'!$B$2:$B$708,0))</f>
        <v>#N/A</v>
      </c>
      <c r="BC636" s="344" t="e">
        <f>INDEX('Standard Outcome Indicators'!$Q$2:$Q$900,MATCH(AY636,'Standard Outcome Indicators'!$B$2:$B$708,0))</f>
        <v>#N/A</v>
      </c>
      <c r="BD636" s="344" t="e">
        <f>INDEX('Standard Outcome Indicators'!$R$2:$R$900,MATCH(AY636,'Standard Outcome Indicators'!$B$2:$B$708,0))</f>
        <v>#N/A</v>
      </c>
      <c r="BE636" s="344" t="e">
        <f>INDEX('Standard Outcome Indicators'!$S$2:$S$900,MATCH(AY636,'Standard Outcome Indicators'!$B$2:$B$708,0))</f>
        <v>#N/A</v>
      </c>
      <c r="BF636" s="344" t="e">
        <f>INDEX('Standard Outcome Indicators'!$T$2:$T$900,MATCH(AY636,'Standard Outcome Indicators'!$B$2:$B$708,0))</f>
        <v>#N/A</v>
      </c>
      <c r="BG636" s="344" t="e">
        <f>INDEX('Standard Outcome Indicators'!$U$2:$U$900,MATCH(AY636,'Standard Outcome Indicators'!$B$2:$B$708,0))</f>
        <v>#N/A</v>
      </c>
    </row>
    <row r="637" spans="1:59" ht="45.75">
      <c r="A637" s="398" t="s">
        <v>3532</v>
      </c>
      <c r="B637" s="400" t="s">
        <v>3630</v>
      </c>
      <c r="C637" s="344" t="s">
        <v>3869</v>
      </c>
      <c r="D637" s="438" t="s">
        <v>3870</v>
      </c>
      <c r="E637" s="345" t="s">
        <v>3870</v>
      </c>
      <c r="F637" s="433" t="s">
        <v>59</v>
      </c>
      <c r="G637" s="433"/>
      <c r="H637" s="433"/>
      <c r="I637" s="433" t="s">
        <v>49</v>
      </c>
      <c r="J637" s="433" t="s">
        <v>49</v>
      </c>
      <c r="K637" s="433" t="s">
        <v>49</v>
      </c>
      <c r="L637" s="433" t="s">
        <v>49</v>
      </c>
      <c r="M637" s="433" t="s">
        <v>49</v>
      </c>
      <c r="N637" s="433" t="s">
        <v>49</v>
      </c>
      <c r="O637" s="345"/>
      <c r="P637" s="345" t="str">
        <f t="shared" si="56"/>
        <v>Number of children (0-17 years) who left alternative care during a specific period of time (outflow), by type of care by disability and by reason for leaving</v>
      </c>
      <c r="Q637" s="345" t="s">
        <v>3736</v>
      </c>
      <c r="R637" s="438" t="s">
        <v>3859</v>
      </c>
      <c r="S637" s="433">
        <f t="shared" si="57"/>
        <v>3</v>
      </c>
      <c r="T637" s="361" t="s">
        <v>333</v>
      </c>
      <c r="U637" s="361" t="s">
        <v>63</v>
      </c>
      <c r="V637" s="344" t="s">
        <v>3871</v>
      </c>
      <c r="W637" s="433" t="s">
        <v>63</v>
      </c>
      <c r="X637" s="433" t="s">
        <v>63</v>
      </c>
      <c r="Y637" s="361">
        <v>2021</v>
      </c>
      <c r="Z637" s="361" t="s">
        <v>2342</v>
      </c>
      <c r="AA637" s="344" t="s">
        <v>3872</v>
      </c>
      <c r="AB637" s="361" t="str">
        <f t="shared" si="58"/>
        <v/>
      </c>
      <c r="AC637" s="433" t="s">
        <v>63</v>
      </c>
      <c r="AD637" s="433" t="s">
        <v>63</v>
      </c>
      <c r="AE637" s="433" t="s">
        <v>63</v>
      </c>
      <c r="AF637" s="433" t="s">
        <v>63</v>
      </c>
      <c r="AG637" s="361" t="s">
        <v>49</v>
      </c>
      <c r="AH637" s="361" t="s">
        <v>49</v>
      </c>
      <c r="AI637" s="361" t="s">
        <v>49</v>
      </c>
      <c r="AJ637" s="361" t="s">
        <v>49</v>
      </c>
      <c r="AK637" s="361" t="s">
        <v>63</v>
      </c>
      <c r="AL637" s="361" t="s">
        <v>63</v>
      </c>
      <c r="AM637" s="361" t="s">
        <v>63</v>
      </c>
      <c r="AN637" s="361" t="s">
        <v>63</v>
      </c>
      <c r="AO637" s="361" t="s">
        <v>63</v>
      </c>
      <c r="AP637" s="361" t="s">
        <v>63</v>
      </c>
      <c r="AQ637" s="361" t="s">
        <v>63</v>
      </c>
      <c r="AR637" s="361" t="s">
        <v>63</v>
      </c>
      <c r="AS637" s="361" t="s">
        <v>63</v>
      </c>
      <c r="AT637" s="361" t="s">
        <v>63</v>
      </c>
      <c r="AU637" s="361" t="s">
        <v>63</v>
      </c>
      <c r="AV637" s="361" t="s">
        <v>63</v>
      </c>
      <c r="AW637" s="361" t="s">
        <v>63</v>
      </c>
      <c r="AX637" s="361" t="str">
        <f t="shared" si="59"/>
        <v xml:space="preserve">SEX, AGE, RESIDENCE, WEALTH, </v>
      </c>
      <c r="AZ637" s="344" t="e">
        <f>INDEX('Standard Outcome Indicators'!$C$2:$C$900,MATCH(AY637,'Standard Outcome Indicators'!$B$2:$B$708,0))</f>
        <v>#N/A</v>
      </c>
      <c r="BA637" s="344" t="e">
        <f>INDEX('Standard Outcome Indicators'!$F$2:$F$900,MATCH(AY637,'Standard Outcome Indicators'!$B$2:$B$708,0))</f>
        <v>#N/A</v>
      </c>
      <c r="BB637" s="344" t="e">
        <f>INDEX('Standard Outcome Indicators'!$H$2:$H$900,MATCH(AY637,'Standard Outcome Indicators'!$B$2:$B$708,0))</f>
        <v>#N/A</v>
      </c>
      <c r="BC637" s="344" t="e">
        <f>INDEX('Standard Outcome Indicators'!$Q$2:$Q$900,MATCH(AY637,'Standard Outcome Indicators'!$B$2:$B$708,0))</f>
        <v>#N/A</v>
      </c>
      <c r="BD637" s="344" t="e">
        <f>INDEX('Standard Outcome Indicators'!$R$2:$R$900,MATCH(AY637,'Standard Outcome Indicators'!$B$2:$B$708,0))</f>
        <v>#N/A</v>
      </c>
      <c r="BE637" s="344" t="e">
        <f>INDEX('Standard Outcome Indicators'!$S$2:$S$900,MATCH(AY637,'Standard Outcome Indicators'!$B$2:$B$708,0))</f>
        <v>#N/A</v>
      </c>
      <c r="BF637" s="344" t="e">
        <f>INDEX('Standard Outcome Indicators'!$T$2:$T$900,MATCH(AY637,'Standard Outcome Indicators'!$B$2:$B$708,0))</f>
        <v>#N/A</v>
      </c>
      <c r="BG637" s="344" t="e">
        <f>INDEX('Standard Outcome Indicators'!$U$2:$U$900,MATCH(AY637,'Standard Outcome Indicators'!$B$2:$B$708,0))</f>
        <v>#N/A</v>
      </c>
    </row>
    <row r="638" spans="1:59" ht="60.75">
      <c r="A638" s="398" t="s">
        <v>3532</v>
      </c>
      <c r="B638" s="400" t="s">
        <v>3630</v>
      </c>
      <c r="C638" s="344" t="s">
        <v>3873</v>
      </c>
      <c r="D638" s="438" t="s">
        <v>3874</v>
      </c>
      <c r="E638" s="345" t="s">
        <v>3874</v>
      </c>
      <c r="F638" s="433" t="s">
        <v>59</v>
      </c>
      <c r="G638" s="433"/>
      <c r="H638" s="433"/>
      <c r="I638" s="433" t="s">
        <v>49</v>
      </c>
      <c r="J638" s="433" t="s">
        <v>49</v>
      </c>
      <c r="K638" s="433" t="s">
        <v>49</v>
      </c>
      <c r="L638" s="433" t="s">
        <v>49</v>
      </c>
      <c r="M638" s="433" t="s">
        <v>49</v>
      </c>
      <c r="N638" s="433" t="s">
        <v>49</v>
      </c>
      <c r="O638" s="345"/>
      <c r="P638" s="345" t="str">
        <f t="shared" si="56"/>
        <v>Number of children (0-17 years) who left alternative care during a specific period of time (outflow), by type of care by disability and by reason for leaving</v>
      </c>
      <c r="Q638" s="345" t="s">
        <v>3736</v>
      </c>
      <c r="R638" s="438" t="s">
        <v>3859</v>
      </c>
      <c r="S638" s="433">
        <f t="shared" si="57"/>
        <v>3</v>
      </c>
      <c r="T638" s="361" t="s">
        <v>333</v>
      </c>
      <c r="U638" s="361" t="s">
        <v>63</v>
      </c>
      <c r="V638" s="344" t="s">
        <v>3875</v>
      </c>
      <c r="W638" s="433" t="s">
        <v>63</v>
      </c>
      <c r="X638" s="433" t="s">
        <v>63</v>
      </c>
      <c r="Y638" s="361">
        <v>2021</v>
      </c>
      <c r="Z638" s="361" t="s">
        <v>2106</v>
      </c>
      <c r="AA638" s="344" t="s">
        <v>3876</v>
      </c>
      <c r="AB638" s="361" t="str">
        <f t="shared" si="58"/>
        <v/>
      </c>
      <c r="AC638" s="433" t="s">
        <v>63</v>
      </c>
      <c r="AD638" s="433" t="s">
        <v>63</v>
      </c>
      <c r="AE638" s="433" t="s">
        <v>63</v>
      </c>
      <c r="AF638" s="433" t="s">
        <v>63</v>
      </c>
      <c r="AG638" s="361" t="s">
        <v>49</v>
      </c>
      <c r="AH638" s="361" t="s">
        <v>49</v>
      </c>
      <c r="AI638" s="361" t="s">
        <v>49</v>
      </c>
      <c r="AJ638" s="361" t="s">
        <v>49</v>
      </c>
      <c r="AK638" s="361" t="s">
        <v>63</v>
      </c>
      <c r="AL638" s="361" t="s">
        <v>63</v>
      </c>
      <c r="AM638" s="361" t="s">
        <v>63</v>
      </c>
      <c r="AN638" s="361" t="s">
        <v>63</v>
      </c>
      <c r="AO638" s="361" t="s">
        <v>63</v>
      </c>
      <c r="AP638" s="361" t="s">
        <v>63</v>
      </c>
      <c r="AQ638" s="361" t="s">
        <v>63</v>
      </c>
      <c r="AR638" s="361" t="s">
        <v>63</v>
      </c>
      <c r="AS638" s="361" t="s">
        <v>63</v>
      </c>
      <c r="AT638" s="361" t="s">
        <v>63</v>
      </c>
      <c r="AU638" s="361" t="s">
        <v>63</v>
      </c>
      <c r="AV638" s="361" t="s">
        <v>63</v>
      </c>
      <c r="AW638" s="361" t="s">
        <v>63</v>
      </c>
      <c r="AX638" s="361" t="str">
        <f t="shared" si="59"/>
        <v xml:space="preserve">SEX, AGE, RESIDENCE, WEALTH, </v>
      </c>
      <c r="AZ638" s="344" t="e">
        <f>INDEX('Standard Outcome Indicators'!$C$2:$C$900,MATCH(AY638,'Standard Outcome Indicators'!$B$2:$B$708,0))</f>
        <v>#N/A</v>
      </c>
      <c r="BA638" s="344" t="e">
        <f>INDEX('Standard Outcome Indicators'!$F$2:$F$900,MATCH(AY638,'Standard Outcome Indicators'!$B$2:$B$708,0))</f>
        <v>#N/A</v>
      </c>
      <c r="BB638" s="344" t="e">
        <f>INDEX('Standard Outcome Indicators'!$H$2:$H$900,MATCH(AY638,'Standard Outcome Indicators'!$B$2:$B$708,0))</f>
        <v>#N/A</v>
      </c>
      <c r="BC638" s="344" t="e">
        <f>INDEX('Standard Outcome Indicators'!$Q$2:$Q$900,MATCH(AY638,'Standard Outcome Indicators'!$B$2:$B$708,0))</f>
        <v>#N/A</v>
      </c>
      <c r="BD638" s="344" t="e">
        <f>INDEX('Standard Outcome Indicators'!$R$2:$R$900,MATCH(AY638,'Standard Outcome Indicators'!$B$2:$B$708,0))</f>
        <v>#N/A</v>
      </c>
      <c r="BE638" s="344" t="e">
        <f>INDEX('Standard Outcome Indicators'!$S$2:$S$900,MATCH(AY638,'Standard Outcome Indicators'!$B$2:$B$708,0))</f>
        <v>#N/A</v>
      </c>
      <c r="BF638" s="344" t="e">
        <f>INDEX('Standard Outcome Indicators'!$T$2:$T$900,MATCH(AY638,'Standard Outcome Indicators'!$B$2:$B$708,0))</f>
        <v>#N/A</v>
      </c>
      <c r="BG638" s="344" t="e">
        <f>INDEX('Standard Outcome Indicators'!$U$2:$U$900,MATCH(AY638,'Standard Outcome Indicators'!$B$2:$B$708,0))</f>
        <v>#N/A</v>
      </c>
    </row>
    <row r="639" spans="1:59" ht="45.75">
      <c r="A639" s="398" t="s">
        <v>3532</v>
      </c>
      <c r="B639" s="400" t="s">
        <v>3630</v>
      </c>
      <c r="C639" s="344" t="s">
        <v>3877</v>
      </c>
      <c r="D639" s="438" t="s">
        <v>3878</v>
      </c>
      <c r="E639" s="345" t="s">
        <v>3878</v>
      </c>
      <c r="F639" s="433" t="s">
        <v>59</v>
      </c>
      <c r="G639" s="433"/>
      <c r="H639" s="433"/>
      <c r="I639" s="433" t="s">
        <v>49</v>
      </c>
      <c r="J639" s="433" t="s">
        <v>49</v>
      </c>
      <c r="K639" s="433" t="s">
        <v>49</v>
      </c>
      <c r="L639" s="433" t="s">
        <v>49</v>
      </c>
      <c r="M639" s="433" t="s">
        <v>49</v>
      </c>
      <c r="N639" s="433" t="s">
        <v>49</v>
      </c>
      <c r="O639" s="345"/>
      <c r="P639" s="345" t="str">
        <f t="shared" si="56"/>
        <v>Number of children (0-17 years) who left alternative care during a specific period of time (outflow), by type of care by disability and by reason for leaving</v>
      </c>
      <c r="Q639" s="345" t="s">
        <v>3736</v>
      </c>
      <c r="R639" s="438" t="s">
        <v>3859</v>
      </c>
      <c r="S639" s="433">
        <f t="shared" si="57"/>
        <v>3</v>
      </c>
      <c r="T639" s="361" t="s">
        <v>333</v>
      </c>
      <c r="U639" s="361" t="s">
        <v>63</v>
      </c>
      <c r="V639" s="344" t="s">
        <v>3879</v>
      </c>
      <c r="W639" s="433" t="s">
        <v>63</v>
      </c>
      <c r="X639" s="433" t="s">
        <v>63</v>
      </c>
      <c r="Y639" s="361">
        <v>2021</v>
      </c>
      <c r="Z639" s="361">
        <v>20</v>
      </c>
      <c r="AA639" s="344" t="s">
        <v>3880</v>
      </c>
      <c r="AB639" s="361" t="str">
        <f t="shared" si="58"/>
        <v/>
      </c>
      <c r="AC639" s="433" t="s">
        <v>63</v>
      </c>
      <c r="AD639" s="433" t="s">
        <v>63</v>
      </c>
      <c r="AE639" s="433" t="s">
        <v>63</v>
      </c>
      <c r="AF639" s="433" t="s">
        <v>63</v>
      </c>
      <c r="AG639" s="361" t="s">
        <v>49</v>
      </c>
      <c r="AH639" s="361" t="s">
        <v>49</v>
      </c>
      <c r="AI639" s="361" t="s">
        <v>49</v>
      </c>
      <c r="AJ639" s="361" t="s">
        <v>49</v>
      </c>
      <c r="AK639" s="361" t="s">
        <v>63</v>
      </c>
      <c r="AL639" s="361" t="s">
        <v>63</v>
      </c>
      <c r="AM639" s="361" t="s">
        <v>63</v>
      </c>
      <c r="AN639" s="361" t="s">
        <v>63</v>
      </c>
      <c r="AO639" s="361" t="s">
        <v>63</v>
      </c>
      <c r="AP639" s="361" t="s">
        <v>63</v>
      </c>
      <c r="AQ639" s="361" t="s">
        <v>63</v>
      </c>
      <c r="AR639" s="361" t="s">
        <v>63</v>
      </c>
      <c r="AS639" s="361" t="s">
        <v>63</v>
      </c>
      <c r="AT639" s="361" t="s">
        <v>63</v>
      </c>
      <c r="AU639" s="361" t="s">
        <v>63</v>
      </c>
      <c r="AV639" s="361" t="s">
        <v>63</v>
      </c>
      <c r="AW639" s="361" t="s">
        <v>63</v>
      </c>
      <c r="AX639" s="361" t="str">
        <f t="shared" si="59"/>
        <v xml:space="preserve">SEX, AGE, RESIDENCE, WEALTH, </v>
      </c>
      <c r="AZ639" s="344" t="e">
        <f>INDEX('Standard Outcome Indicators'!$C$2:$C$900,MATCH(AY639,'Standard Outcome Indicators'!$B$2:$B$708,0))</f>
        <v>#N/A</v>
      </c>
      <c r="BA639" s="344" t="e">
        <f>INDEX('Standard Outcome Indicators'!$F$2:$F$900,MATCH(AY639,'Standard Outcome Indicators'!$B$2:$B$708,0))</f>
        <v>#N/A</v>
      </c>
      <c r="BB639" s="344" t="e">
        <f>INDEX('Standard Outcome Indicators'!$H$2:$H$900,MATCH(AY639,'Standard Outcome Indicators'!$B$2:$B$708,0))</f>
        <v>#N/A</v>
      </c>
      <c r="BC639" s="344" t="e">
        <f>INDEX('Standard Outcome Indicators'!$Q$2:$Q$900,MATCH(AY639,'Standard Outcome Indicators'!$B$2:$B$708,0))</f>
        <v>#N/A</v>
      </c>
      <c r="BD639" s="344" t="e">
        <f>INDEX('Standard Outcome Indicators'!$R$2:$R$900,MATCH(AY639,'Standard Outcome Indicators'!$B$2:$B$708,0))</f>
        <v>#N/A</v>
      </c>
      <c r="BE639" s="344" t="e">
        <f>INDEX('Standard Outcome Indicators'!$S$2:$S$900,MATCH(AY639,'Standard Outcome Indicators'!$B$2:$B$708,0))</f>
        <v>#N/A</v>
      </c>
      <c r="BF639" s="344" t="e">
        <f>INDEX('Standard Outcome Indicators'!$T$2:$T$900,MATCH(AY639,'Standard Outcome Indicators'!$B$2:$B$708,0))</f>
        <v>#N/A</v>
      </c>
      <c r="BG639" s="344" t="e">
        <f>INDEX('Standard Outcome Indicators'!$U$2:$U$900,MATCH(AY639,'Standard Outcome Indicators'!$B$2:$B$708,0))</f>
        <v>#N/A</v>
      </c>
    </row>
    <row r="640" spans="1:59" ht="45.75">
      <c r="A640" s="398" t="s">
        <v>3532</v>
      </c>
      <c r="B640" s="400" t="s">
        <v>3630</v>
      </c>
      <c r="C640" s="344" t="s">
        <v>3881</v>
      </c>
      <c r="D640" s="438" t="s">
        <v>3882</v>
      </c>
      <c r="E640" s="345" t="s">
        <v>3883</v>
      </c>
      <c r="F640" s="433" t="s">
        <v>59</v>
      </c>
      <c r="G640" s="433"/>
      <c r="H640" s="433"/>
      <c r="I640" s="433" t="s">
        <v>49</v>
      </c>
      <c r="J640" s="433" t="s">
        <v>49</v>
      </c>
      <c r="K640" s="433" t="s">
        <v>49</v>
      </c>
      <c r="L640" s="433" t="s">
        <v>49</v>
      </c>
      <c r="M640" s="433" t="s">
        <v>49</v>
      </c>
      <c r="N640" s="433" t="s">
        <v>49</v>
      </c>
      <c r="O640" s="345"/>
      <c r="P640" s="345" t="str">
        <f t="shared" si="56"/>
        <v>Number of children (0-17 years) who left alternative care during a specific period of time (outflow), by type of care by disability and by reason for leaving</v>
      </c>
      <c r="Q640" s="345" t="s">
        <v>3736</v>
      </c>
      <c r="R640" s="438" t="s">
        <v>3859</v>
      </c>
      <c r="S640" s="433">
        <f t="shared" si="57"/>
        <v>3</v>
      </c>
      <c r="T640" s="361" t="s">
        <v>333</v>
      </c>
      <c r="U640" s="361" t="s">
        <v>63</v>
      </c>
      <c r="V640" s="344" t="s">
        <v>3884</v>
      </c>
      <c r="W640" s="433" t="s">
        <v>63</v>
      </c>
      <c r="X640" s="433" t="s">
        <v>63</v>
      </c>
      <c r="Y640" s="361">
        <v>2021</v>
      </c>
      <c r="Z640" s="361" t="s">
        <v>2384</v>
      </c>
      <c r="AA640" s="344" t="s">
        <v>3861</v>
      </c>
      <c r="AB640" s="361" t="str">
        <f t="shared" si="58"/>
        <v/>
      </c>
      <c r="AC640" s="433" t="s">
        <v>63</v>
      </c>
      <c r="AD640" s="433" t="s">
        <v>63</v>
      </c>
      <c r="AE640" s="433" t="s">
        <v>63</v>
      </c>
      <c r="AF640" s="433" t="s">
        <v>63</v>
      </c>
      <c r="AG640" s="361" t="s">
        <v>49</v>
      </c>
      <c r="AH640" s="361" t="s">
        <v>49</v>
      </c>
      <c r="AI640" s="361" t="s">
        <v>49</v>
      </c>
      <c r="AJ640" s="361" t="s">
        <v>49</v>
      </c>
      <c r="AK640" s="361" t="s">
        <v>63</v>
      </c>
      <c r="AL640" s="361" t="s">
        <v>63</v>
      </c>
      <c r="AM640" s="361" t="s">
        <v>63</v>
      </c>
      <c r="AN640" s="361" t="s">
        <v>63</v>
      </c>
      <c r="AO640" s="361" t="s">
        <v>63</v>
      </c>
      <c r="AP640" s="361" t="s">
        <v>63</v>
      </c>
      <c r="AQ640" s="361" t="s">
        <v>63</v>
      </c>
      <c r="AR640" s="361" t="s">
        <v>63</v>
      </c>
      <c r="AS640" s="361" t="s">
        <v>63</v>
      </c>
      <c r="AT640" s="361" t="s">
        <v>63</v>
      </c>
      <c r="AU640" s="361" t="s">
        <v>63</v>
      </c>
      <c r="AV640" s="361" t="s">
        <v>63</v>
      </c>
      <c r="AW640" s="361" t="s">
        <v>63</v>
      </c>
      <c r="AX640" s="361" t="str">
        <f t="shared" si="59"/>
        <v xml:space="preserve">SEX, AGE, RESIDENCE, WEALTH, </v>
      </c>
      <c r="AZ640" s="344" t="e">
        <f>INDEX('Standard Outcome Indicators'!$C$2:$C$900,MATCH(AY640,'Standard Outcome Indicators'!$B$2:$B$708,0))</f>
        <v>#N/A</v>
      </c>
      <c r="BA640" s="344" t="e">
        <f>INDEX('Standard Outcome Indicators'!$F$2:$F$900,MATCH(AY640,'Standard Outcome Indicators'!$B$2:$B$708,0))</f>
        <v>#N/A</v>
      </c>
      <c r="BB640" s="344" t="e">
        <f>INDEX('Standard Outcome Indicators'!$H$2:$H$900,MATCH(AY640,'Standard Outcome Indicators'!$B$2:$B$708,0))</f>
        <v>#N/A</v>
      </c>
      <c r="BC640" s="344" t="e">
        <f>INDEX('Standard Outcome Indicators'!$Q$2:$Q$900,MATCH(AY640,'Standard Outcome Indicators'!$B$2:$B$708,0))</f>
        <v>#N/A</v>
      </c>
      <c r="BD640" s="344" t="e">
        <f>INDEX('Standard Outcome Indicators'!$R$2:$R$900,MATCH(AY640,'Standard Outcome Indicators'!$B$2:$B$708,0))</f>
        <v>#N/A</v>
      </c>
      <c r="BE640" s="344" t="e">
        <f>INDEX('Standard Outcome Indicators'!$S$2:$S$900,MATCH(AY640,'Standard Outcome Indicators'!$B$2:$B$708,0))</f>
        <v>#N/A</v>
      </c>
      <c r="BF640" s="344" t="e">
        <f>INDEX('Standard Outcome Indicators'!$T$2:$T$900,MATCH(AY640,'Standard Outcome Indicators'!$B$2:$B$708,0))</f>
        <v>#N/A</v>
      </c>
      <c r="BG640" s="344" t="e">
        <f>INDEX('Standard Outcome Indicators'!$U$2:$U$900,MATCH(AY640,'Standard Outcome Indicators'!$B$2:$B$708,0))</f>
        <v>#N/A</v>
      </c>
    </row>
    <row r="641" spans="1:59" ht="45.75">
      <c r="A641" s="398" t="s">
        <v>3532</v>
      </c>
      <c r="B641" s="400" t="s">
        <v>3630</v>
      </c>
      <c r="C641" s="344" t="s">
        <v>3885</v>
      </c>
      <c r="D641" s="438" t="s">
        <v>3886</v>
      </c>
      <c r="E641" s="345" t="s">
        <v>3886</v>
      </c>
      <c r="F641" s="433" t="s">
        <v>59</v>
      </c>
      <c r="G641" s="433"/>
      <c r="H641" s="433"/>
      <c r="I641" s="433" t="s">
        <v>49</v>
      </c>
      <c r="J641" s="433" t="s">
        <v>49</v>
      </c>
      <c r="K641" s="433" t="s">
        <v>49</v>
      </c>
      <c r="L641" s="433" t="s">
        <v>62</v>
      </c>
      <c r="M641" s="433" t="s">
        <v>49</v>
      </c>
      <c r="N641" s="433" t="s">
        <v>49</v>
      </c>
      <c r="O641" s="345"/>
      <c r="P641" s="345" t="str">
        <f t="shared" si="56"/>
        <v>Number of children (0-17 years) who left alternative care during a specific period of time (outflow), by type of care by disability and by reason for leaving</v>
      </c>
      <c r="Q641" s="345" t="s">
        <v>3736</v>
      </c>
      <c r="R641" s="345"/>
      <c r="S641" s="433">
        <f t="shared" si="57"/>
        <v>2</v>
      </c>
      <c r="T641" s="361" t="s">
        <v>333</v>
      </c>
      <c r="U641" s="361" t="s">
        <v>63</v>
      </c>
      <c r="V641" s="344" t="s">
        <v>3887</v>
      </c>
      <c r="W641" s="433" t="s">
        <v>63</v>
      </c>
      <c r="X641" s="433" t="s">
        <v>63</v>
      </c>
      <c r="Y641" s="361">
        <v>2021</v>
      </c>
      <c r="Z641" s="361">
        <v>20</v>
      </c>
      <c r="AA641" s="344" t="s">
        <v>3888</v>
      </c>
      <c r="AB641" s="361" t="str">
        <f t="shared" si="58"/>
        <v/>
      </c>
      <c r="AC641" s="433" t="s">
        <v>63</v>
      </c>
      <c r="AD641" s="433" t="s">
        <v>63</v>
      </c>
      <c r="AE641" s="433" t="s">
        <v>63</v>
      </c>
      <c r="AF641" s="433" t="s">
        <v>63</v>
      </c>
      <c r="AG641" s="361" t="s">
        <v>62</v>
      </c>
      <c r="AH641" s="361" t="s">
        <v>62</v>
      </c>
      <c r="AI641" s="361" t="s">
        <v>49</v>
      </c>
      <c r="AJ641" s="361" t="s">
        <v>49</v>
      </c>
      <c r="AK641" s="361" t="s">
        <v>63</v>
      </c>
      <c r="AL641" s="361" t="s">
        <v>63</v>
      </c>
      <c r="AM641" s="361" t="s">
        <v>63</v>
      </c>
      <c r="AN641" s="361" t="s">
        <v>63</v>
      </c>
      <c r="AO641" s="361" t="s">
        <v>63</v>
      </c>
      <c r="AP641" s="361" t="s">
        <v>63</v>
      </c>
      <c r="AQ641" s="361" t="s">
        <v>63</v>
      </c>
      <c r="AR641" s="361" t="s">
        <v>63</v>
      </c>
      <c r="AS641" s="361" t="s">
        <v>63</v>
      </c>
      <c r="AT641" s="361" t="s">
        <v>63</v>
      </c>
      <c r="AU641" s="361" t="s">
        <v>63</v>
      </c>
      <c r="AV641" s="361" t="s">
        <v>63</v>
      </c>
      <c r="AW641" s="361" t="s">
        <v>63</v>
      </c>
      <c r="AX641" s="361" t="str">
        <f t="shared" si="59"/>
        <v xml:space="preserve">SEX, AGE, RESIDENCE, WEALTH, </v>
      </c>
      <c r="AY641" s="344" t="s">
        <v>3739</v>
      </c>
      <c r="AZ641" s="344" t="str">
        <f>INDEX('Standard Outcome Indicators'!$C$2:$C$900,MATCH(AY641,'Standard Outcome Indicators'!$B$2:$B$708,0))</f>
        <v>Number of children who left formal care, by types of care, sex, disability status</v>
      </c>
      <c r="BA641" s="344" t="str">
        <f>INDEX('Standard Outcome Indicators'!$F$2:$F$900,MATCH(AY641,'Standard Outcome Indicators'!$B$2:$B$708,0))</f>
        <v>Protection from Violence and Exploitation</v>
      </c>
      <c r="BB641" s="344" t="str">
        <f>INDEX('Standard Outcome Indicators'!$H$2:$H$900,MATCH(AY641,'Standard Outcome Indicators'!$B$2:$B$708,0))</f>
        <v>Protection from violence, exploitation, abuse and neglect</v>
      </c>
      <c r="BC641" s="344" t="str">
        <f>INDEX('Standard Outcome Indicators'!$Q$2:$Q$900,MATCH(AY641,'Standard Outcome Indicators'!$B$2:$B$708,0))</f>
        <v>None</v>
      </c>
      <c r="BD641" s="344" t="str">
        <f>INDEX('Standard Outcome Indicators'!$R$2:$R$900,MATCH(AY641,'Standard Outcome Indicators'!$B$2:$B$708,0))</f>
        <v>Child Protection</v>
      </c>
      <c r="BE641" s="344" t="str">
        <f>INDEX('Standard Outcome Indicators'!$S$2:$S$900,MATCH(AY641,'Standard Outcome Indicators'!$B$2:$B$708,0))</f>
        <v>Aniruddha Kulkarni</v>
      </c>
      <c r="BF641" s="344" t="str">
        <f>INDEX('Standard Outcome Indicators'!$T$2:$T$900,MATCH(AY641,'Standard Outcome Indicators'!$B$2:$B$708,0))</f>
        <v> </v>
      </c>
      <c r="BG641" s="344" t="str">
        <f>INDEX('Standard Outcome Indicators'!$U$2:$U$900,MATCH(AY641,'Standard Outcome Indicators'!$B$2:$B$708,0))</f>
        <v>2.3.5.2: Strengthening of child protection systems</v>
      </c>
    </row>
    <row r="642" spans="1:59" ht="45.75">
      <c r="A642" s="398" t="s">
        <v>3532</v>
      </c>
      <c r="B642" s="400" t="s">
        <v>3630</v>
      </c>
      <c r="C642" s="344" t="s">
        <v>3889</v>
      </c>
      <c r="D642" s="438" t="s">
        <v>3890</v>
      </c>
      <c r="E642" s="345" t="s">
        <v>3890</v>
      </c>
      <c r="F642" s="433" t="s">
        <v>59</v>
      </c>
      <c r="G642" s="433"/>
      <c r="H642" s="433"/>
      <c r="I642" s="433" t="s">
        <v>49</v>
      </c>
      <c r="J642" s="433" t="s">
        <v>49</v>
      </c>
      <c r="K642" s="433" t="s">
        <v>49</v>
      </c>
      <c r="L642" s="433" t="s">
        <v>62</v>
      </c>
      <c r="M642" s="433" t="s">
        <v>49</v>
      </c>
      <c r="N642" s="433" t="s">
        <v>49</v>
      </c>
      <c r="O642" s="345"/>
      <c r="P642" s="345" t="str">
        <f t="shared" si="56"/>
        <v>Number of children (0-17 years) who left alternative care during a specific period of time (outflow), by type of care by disability and by reason for leaving</v>
      </c>
      <c r="Q642" s="345" t="s">
        <v>3736</v>
      </c>
      <c r="R642" s="345"/>
      <c r="S642" s="433">
        <f t="shared" si="57"/>
        <v>2</v>
      </c>
      <c r="T642" s="361" t="s">
        <v>333</v>
      </c>
      <c r="U642" s="361" t="s">
        <v>63</v>
      </c>
      <c r="V642" s="344" t="s">
        <v>3891</v>
      </c>
      <c r="W642" s="433" t="s">
        <v>63</v>
      </c>
      <c r="X642" s="433" t="s">
        <v>63</v>
      </c>
      <c r="Y642" s="361">
        <v>2021</v>
      </c>
      <c r="Z642" s="361" t="s">
        <v>3459</v>
      </c>
      <c r="AA642" s="344" t="s">
        <v>3892</v>
      </c>
      <c r="AB642" s="361" t="str">
        <f t="shared" si="58"/>
        <v/>
      </c>
      <c r="AC642" s="433" t="s">
        <v>63</v>
      </c>
      <c r="AD642" s="433" t="s">
        <v>63</v>
      </c>
      <c r="AE642" s="433" t="s">
        <v>63</v>
      </c>
      <c r="AF642" s="433" t="s">
        <v>63</v>
      </c>
      <c r="AG642" s="361" t="s">
        <v>49</v>
      </c>
      <c r="AH642" s="361" t="s">
        <v>49</v>
      </c>
      <c r="AI642" s="361" t="s">
        <v>49</v>
      </c>
      <c r="AJ642" s="361" t="s">
        <v>49</v>
      </c>
      <c r="AK642" s="361" t="s">
        <v>63</v>
      </c>
      <c r="AL642" s="361" t="s">
        <v>63</v>
      </c>
      <c r="AM642" s="361" t="s">
        <v>63</v>
      </c>
      <c r="AN642" s="361" t="s">
        <v>63</v>
      </c>
      <c r="AO642" s="361" t="s">
        <v>63</v>
      </c>
      <c r="AP642" s="361" t="s">
        <v>63</v>
      </c>
      <c r="AQ642" s="361" t="s">
        <v>63</v>
      </c>
      <c r="AR642" s="361" t="s">
        <v>63</v>
      </c>
      <c r="AS642" s="361" t="s">
        <v>63</v>
      </c>
      <c r="AT642" s="361" t="s">
        <v>63</v>
      </c>
      <c r="AU642" s="361" t="s">
        <v>63</v>
      </c>
      <c r="AV642" s="361" t="s">
        <v>63</v>
      </c>
      <c r="AW642" s="361" t="s">
        <v>63</v>
      </c>
      <c r="AX642" s="361" t="str">
        <f t="shared" si="59"/>
        <v xml:space="preserve">SEX, AGE, RESIDENCE, WEALTH, </v>
      </c>
      <c r="AY642" s="344" t="s">
        <v>3739</v>
      </c>
      <c r="AZ642" s="344" t="str">
        <f>INDEX('Standard Outcome Indicators'!$C$2:$C$900,MATCH(AY642,'Standard Outcome Indicators'!$B$2:$B$708,0))</f>
        <v>Number of children who left formal care, by types of care, sex, disability status</v>
      </c>
      <c r="BA642" s="344" t="str">
        <f>INDEX('Standard Outcome Indicators'!$F$2:$F$900,MATCH(AY642,'Standard Outcome Indicators'!$B$2:$B$708,0))</f>
        <v>Protection from Violence and Exploitation</v>
      </c>
      <c r="BB642" s="344" t="str">
        <f>INDEX('Standard Outcome Indicators'!$H$2:$H$900,MATCH(AY642,'Standard Outcome Indicators'!$B$2:$B$708,0))</f>
        <v>Protection from violence, exploitation, abuse and neglect</v>
      </c>
      <c r="BC642" s="344" t="str">
        <f>INDEX('Standard Outcome Indicators'!$Q$2:$Q$900,MATCH(AY642,'Standard Outcome Indicators'!$B$2:$B$708,0))</f>
        <v>None</v>
      </c>
      <c r="BD642" s="344" t="str">
        <f>INDEX('Standard Outcome Indicators'!$R$2:$R$900,MATCH(AY642,'Standard Outcome Indicators'!$B$2:$B$708,0))</f>
        <v>Child Protection</v>
      </c>
      <c r="BE642" s="344" t="str">
        <f>INDEX('Standard Outcome Indicators'!$S$2:$S$900,MATCH(AY642,'Standard Outcome Indicators'!$B$2:$B$708,0))</f>
        <v>Aniruddha Kulkarni</v>
      </c>
      <c r="BF642" s="344" t="str">
        <f>INDEX('Standard Outcome Indicators'!$T$2:$T$900,MATCH(AY642,'Standard Outcome Indicators'!$B$2:$B$708,0))</f>
        <v> </v>
      </c>
      <c r="BG642" s="344" t="str">
        <f>INDEX('Standard Outcome Indicators'!$U$2:$U$900,MATCH(AY642,'Standard Outcome Indicators'!$B$2:$B$708,0))</f>
        <v>2.3.5.2: Strengthening of child protection systems</v>
      </c>
    </row>
    <row r="643" spans="1:59" ht="45.75">
      <c r="A643" s="398" t="s">
        <v>3532</v>
      </c>
      <c r="B643" s="400" t="s">
        <v>3630</v>
      </c>
      <c r="C643" s="344" t="s">
        <v>3893</v>
      </c>
      <c r="D643" s="438" t="s">
        <v>3894</v>
      </c>
      <c r="E643" s="345" t="s">
        <v>3894</v>
      </c>
      <c r="F643" s="433" t="s">
        <v>59</v>
      </c>
      <c r="G643" s="433"/>
      <c r="H643" s="433"/>
      <c r="I643" s="433" t="s">
        <v>49</v>
      </c>
      <c r="J643" s="433" t="s">
        <v>49</v>
      </c>
      <c r="K643" s="433" t="s">
        <v>49</v>
      </c>
      <c r="L643" s="433" t="s">
        <v>62</v>
      </c>
      <c r="M643" s="433" t="s">
        <v>49</v>
      </c>
      <c r="N643" s="433" t="s">
        <v>49</v>
      </c>
      <c r="O643" s="345"/>
      <c r="P643" s="345" t="str">
        <f t="shared" ref="P643:P670" si="61">IF(F643&lt;&gt;"", IF(Q643="", D643, Q643), "")</f>
        <v>Number of children (0-17 years) who left alternative care during a specific period of time (outflow), by type of care by disability and by reason for leaving</v>
      </c>
      <c r="Q643" s="345" t="s">
        <v>3736</v>
      </c>
      <c r="R643" s="345"/>
      <c r="S643" s="433">
        <f t="shared" si="57"/>
        <v>2</v>
      </c>
      <c r="T643" s="361" t="s">
        <v>333</v>
      </c>
      <c r="U643" s="361" t="s">
        <v>63</v>
      </c>
      <c r="V643" s="344" t="s">
        <v>3895</v>
      </c>
      <c r="W643" s="433" t="s">
        <v>63</v>
      </c>
      <c r="X643" s="433" t="s">
        <v>63</v>
      </c>
      <c r="Y643" s="361">
        <v>2021</v>
      </c>
      <c r="Z643" s="361" t="s">
        <v>1902</v>
      </c>
      <c r="AA643" s="344" t="s">
        <v>3896</v>
      </c>
      <c r="AB643" s="361" t="str">
        <f t="shared" si="58"/>
        <v/>
      </c>
      <c r="AC643" s="433" t="s">
        <v>63</v>
      </c>
      <c r="AD643" s="433" t="s">
        <v>63</v>
      </c>
      <c r="AE643" s="433" t="s">
        <v>63</v>
      </c>
      <c r="AF643" s="433" t="s">
        <v>63</v>
      </c>
      <c r="AG643" s="361" t="s">
        <v>49</v>
      </c>
      <c r="AH643" s="361" t="s">
        <v>49</v>
      </c>
      <c r="AI643" s="361" t="s">
        <v>49</v>
      </c>
      <c r="AJ643" s="361" t="s">
        <v>49</v>
      </c>
      <c r="AK643" s="361" t="s">
        <v>63</v>
      </c>
      <c r="AL643" s="361" t="s">
        <v>63</v>
      </c>
      <c r="AM643" s="361" t="s">
        <v>63</v>
      </c>
      <c r="AN643" s="361" t="s">
        <v>63</v>
      </c>
      <c r="AO643" s="361" t="s">
        <v>63</v>
      </c>
      <c r="AP643" s="361" t="s">
        <v>63</v>
      </c>
      <c r="AQ643" s="361" t="s">
        <v>63</v>
      </c>
      <c r="AR643" s="361" t="s">
        <v>63</v>
      </c>
      <c r="AS643" s="361" t="s">
        <v>63</v>
      </c>
      <c r="AT643" s="361" t="s">
        <v>63</v>
      </c>
      <c r="AU643" s="361" t="s">
        <v>63</v>
      </c>
      <c r="AV643" s="361" t="s">
        <v>63</v>
      </c>
      <c r="AW643" s="361" t="s">
        <v>63</v>
      </c>
      <c r="AX643" s="361" t="str">
        <f t="shared" si="59"/>
        <v xml:space="preserve">SEX, AGE, RESIDENCE, WEALTH, </v>
      </c>
      <c r="AY643" s="344" t="s">
        <v>3739</v>
      </c>
      <c r="AZ643" s="344" t="str">
        <f>INDEX('Standard Outcome Indicators'!$C$2:$C$900,MATCH(AY643,'Standard Outcome Indicators'!$B$2:$B$708,0))</f>
        <v>Number of children who left formal care, by types of care, sex, disability status</v>
      </c>
      <c r="BA643" s="344" t="str">
        <f>INDEX('Standard Outcome Indicators'!$F$2:$F$900,MATCH(AY643,'Standard Outcome Indicators'!$B$2:$B$708,0))</f>
        <v>Protection from Violence and Exploitation</v>
      </c>
      <c r="BB643" s="344" t="str">
        <f>INDEX('Standard Outcome Indicators'!$H$2:$H$900,MATCH(AY643,'Standard Outcome Indicators'!$B$2:$B$708,0))</f>
        <v>Protection from violence, exploitation, abuse and neglect</v>
      </c>
      <c r="BC643" s="344" t="str">
        <f>INDEX('Standard Outcome Indicators'!$Q$2:$Q$900,MATCH(AY643,'Standard Outcome Indicators'!$B$2:$B$708,0))</f>
        <v>None</v>
      </c>
      <c r="BD643" s="344" t="str">
        <f>INDEX('Standard Outcome Indicators'!$R$2:$R$900,MATCH(AY643,'Standard Outcome Indicators'!$B$2:$B$708,0))</f>
        <v>Child Protection</v>
      </c>
      <c r="BE643" s="344" t="str">
        <f>INDEX('Standard Outcome Indicators'!$S$2:$S$900,MATCH(AY643,'Standard Outcome Indicators'!$B$2:$B$708,0))</f>
        <v>Aniruddha Kulkarni</v>
      </c>
      <c r="BF643" s="344" t="str">
        <f>INDEX('Standard Outcome Indicators'!$T$2:$T$900,MATCH(AY643,'Standard Outcome Indicators'!$B$2:$B$708,0))</f>
        <v> </v>
      </c>
      <c r="BG643" s="344" t="str">
        <f>INDEX('Standard Outcome Indicators'!$U$2:$U$900,MATCH(AY643,'Standard Outcome Indicators'!$B$2:$B$708,0))</f>
        <v>2.3.5.2: Strengthening of child protection systems</v>
      </c>
    </row>
    <row r="644" spans="1:59" ht="45.75">
      <c r="A644" s="398" t="s">
        <v>3532</v>
      </c>
      <c r="B644" s="400" t="s">
        <v>3630</v>
      </c>
      <c r="C644" s="344" t="s">
        <v>3897</v>
      </c>
      <c r="D644" s="438" t="s">
        <v>3898</v>
      </c>
      <c r="E644" s="345" t="s">
        <v>3898</v>
      </c>
      <c r="F644" s="433" t="s">
        <v>59</v>
      </c>
      <c r="G644" s="433"/>
      <c r="H644" s="433"/>
      <c r="I644" s="433" t="s">
        <v>49</v>
      </c>
      <c r="J644" s="433" t="s">
        <v>49</v>
      </c>
      <c r="K644" s="433" t="s">
        <v>49</v>
      </c>
      <c r="L644" s="433" t="s">
        <v>62</v>
      </c>
      <c r="M644" s="433" t="s">
        <v>49</v>
      </c>
      <c r="N644" s="433" t="s">
        <v>49</v>
      </c>
      <c r="O644" s="345"/>
      <c r="P644" s="345" t="str">
        <f t="shared" si="61"/>
        <v>Number of children (0-17 years) who left alternative care during a specific period of time (outflow), by type of care by disability and by reason for leaving</v>
      </c>
      <c r="Q644" s="345" t="s">
        <v>3736</v>
      </c>
      <c r="R644" s="345"/>
      <c r="S644" s="433">
        <f t="shared" ref="S644:S707" si="62">IF(LEN(R644)&gt;0, 3, IF(LEN(Q644)&gt;0, 2, IF(LEN(P644)&gt;0, 1, "")))</f>
        <v>2</v>
      </c>
      <c r="T644" s="361" t="s">
        <v>333</v>
      </c>
      <c r="U644" s="361" t="s">
        <v>63</v>
      </c>
      <c r="V644" s="344" t="s">
        <v>3899</v>
      </c>
      <c r="W644" s="433" t="s">
        <v>63</v>
      </c>
      <c r="X644" s="433" t="s">
        <v>63</v>
      </c>
      <c r="Y644" s="361">
        <v>2021</v>
      </c>
      <c r="Z644" s="361">
        <v>20</v>
      </c>
      <c r="AA644" s="344" t="s">
        <v>3900</v>
      </c>
      <c r="AB644" s="361" t="str">
        <f t="shared" si="58"/>
        <v/>
      </c>
      <c r="AC644" s="433" t="s">
        <v>63</v>
      </c>
      <c r="AD644" s="433" t="s">
        <v>63</v>
      </c>
      <c r="AE644" s="433" t="s">
        <v>63</v>
      </c>
      <c r="AF644" s="433" t="s">
        <v>63</v>
      </c>
      <c r="AG644" s="361" t="s">
        <v>49</v>
      </c>
      <c r="AH644" s="361" t="s">
        <v>49</v>
      </c>
      <c r="AI644" s="361" t="s">
        <v>49</v>
      </c>
      <c r="AJ644" s="361" t="s">
        <v>49</v>
      </c>
      <c r="AK644" s="361" t="s">
        <v>63</v>
      </c>
      <c r="AL644" s="361" t="s">
        <v>63</v>
      </c>
      <c r="AM644" s="361" t="s">
        <v>63</v>
      </c>
      <c r="AN644" s="361" t="s">
        <v>63</v>
      </c>
      <c r="AO644" s="361" t="s">
        <v>63</v>
      </c>
      <c r="AP644" s="361" t="s">
        <v>63</v>
      </c>
      <c r="AQ644" s="361" t="s">
        <v>63</v>
      </c>
      <c r="AR644" s="361" t="s">
        <v>63</v>
      </c>
      <c r="AS644" s="361" t="s">
        <v>63</v>
      </c>
      <c r="AT644" s="361" t="s">
        <v>63</v>
      </c>
      <c r="AU644" s="361" t="s">
        <v>63</v>
      </c>
      <c r="AV644" s="361" t="s">
        <v>63</v>
      </c>
      <c r="AW644" s="361" t="s">
        <v>63</v>
      </c>
      <c r="AX644" s="361" t="str">
        <f t="shared" si="59"/>
        <v xml:space="preserve">SEX, AGE, RESIDENCE, WEALTH, </v>
      </c>
      <c r="AY644" s="344" t="s">
        <v>3739</v>
      </c>
      <c r="AZ644" s="344" t="str">
        <f>INDEX('Standard Outcome Indicators'!$C$2:$C$900,MATCH(AY644,'Standard Outcome Indicators'!$B$2:$B$708,0))</f>
        <v>Number of children who left formal care, by types of care, sex, disability status</v>
      </c>
      <c r="BA644" s="344" t="str">
        <f>INDEX('Standard Outcome Indicators'!$F$2:$F$900,MATCH(AY644,'Standard Outcome Indicators'!$B$2:$B$708,0))</f>
        <v>Protection from Violence and Exploitation</v>
      </c>
      <c r="BB644" s="344" t="str">
        <f>INDEX('Standard Outcome Indicators'!$H$2:$H$900,MATCH(AY644,'Standard Outcome Indicators'!$B$2:$B$708,0))</f>
        <v>Protection from violence, exploitation, abuse and neglect</v>
      </c>
      <c r="BC644" s="344" t="str">
        <f>INDEX('Standard Outcome Indicators'!$Q$2:$Q$900,MATCH(AY644,'Standard Outcome Indicators'!$B$2:$B$708,0))</f>
        <v>None</v>
      </c>
      <c r="BD644" s="344" t="str">
        <f>INDEX('Standard Outcome Indicators'!$R$2:$R$900,MATCH(AY644,'Standard Outcome Indicators'!$B$2:$B$708,0))</f>
        <v>Child Protection</v>
      </c>
      <c r="BE644" s="344" t="str">
        <f>INDEX('Standard Outcome Indicators'!$S$2:$S$900,MATCH(AY644,'Standard Outcome Indicators'!$B$2:$B$708,0))</f>
        <v>Aniruddha Kulkarni</v>
      </c>
      <c r="BF644" s="344" t="str">
        <f>INDEX('Standard Outcome Indicators'!$T$2:$T$900,MATCH(AY644,'Standard Outcome Indicators'!$B$2:$B$708,0))</f>
        <v> </v>
      </c>
      <c r="BG644" s="344" t="str">
        <f>INDEX('Standard Outcome Indicators'!$U$2:$U$900,MATCH(AY644,'Standard Outcome Indicators'!$B$2:$B$708,0))</f>
        <v>2.3.5.2: Strengthening of child protection systems</v>
      </c>
    </row>
    <row r="645" spans="1:59" ht="45.75">
      <c r="A645" s="398" t="s">
        <v>3532</v>
      </c>
      <c r="B645" s="400" t="s">
        <v>3630</v>
      </c>
      <c r="C645" s="344" t="s">
        <v>3901</v>
      </c>
      <c r="D645" s="438" t="s">
        <v>3902</v>
      </c>
      <c r="E645" s="345" t="s">
        <v>3902</v>
      </c>
      <c r="F645" s="433" t="s">
        <v>59</v>
      </c>
      <c r="G645" s="433"/>
      <c r="H645" s="433"/>
      <c r="I645" s="433" t="s">
        <v>49</v>
      </c>
      <c r="J645" s="433" t="s">
        <v>49</v>
      </c>
      <c r="K645" s="433" t="s">
        <v>49</v>
      </c>
      <c r="L645" s="433" t="s">
        <v>62</v>
      </c>
      <c r="M645" s="433" t="s">
        <v>49</v>
      </c>
      <c r="N645" s="433" t="s">
        <v>49</v>
      </c>
      <c r="O645" s="345"/>
      <c r="P645" s="345" t="str">
        <f t="shared" si="61"/>
        <v>Number of children (0-17 years) who left alternative care during a specific period of time (outflow), by type of care by disability and by reason for leaving</v>
      </c>
      <c r="Q645" s="345" t="s">
        <v>3736</v>
      </c>
      <c r="R645" s="345"/>
      <c r="S645" s="433">
        <f t="shared" si="62"/>
        <v>2</v>
      </c>
      <c r="T645" s="361" t="s">
        <v>333</v>
      </c>
      <c r="U645" s="361" t="s">
        <v>63</v>
      </c>
      <c r="V645" s="344" t="s">
        <v>3903</v>
      </c>
      <c r="W645" s="433" t="s">
        <v>63</v>
      </c>
      <c r="X645" s="433" t="s">
        <v>63</v>
      </c>
      <c r="Y645" s="361">
        <v>2021</v>
      </c>
      <c r="Z645" s="361" t="s">
        <v>2127</v>
      </c>
      <c r="AA645" s="344" t="s">
        <v>3904</v>
      </c>
      <c r="AB645" s="361" t="str">
        <f t="shared" si="58"/>
        <v/>
      </c>
      <c r="AC645" s="433" t="s">
        <v>63</v>
      </c>
      <c r="AD645" s="433" t="s">
        <v>63</v>
      </c>
      <c r="AE645" s="433" t="s">
        <v>63</v>
      </c>
      <c r="AF645" s="433" t="s">
        <v>63</v>
      </c>
      <c r="AG645" s="361" t="s">
        <v>62</v>
      </c>
      <c r="AH645" s="361" t="s">
        <v>62</v>
      </c>
      <c r="AI645" s="361" t="s">
        <v>49</v>
      </c>
      <c r="AJ645" s="361" t="s">
        <v>49</v>
      </c>
      <c r="AK645" s="361" t="s">
        <v>63</v>
      </c>
      <c r="AL645" s="361" t="s">
        <v>63</v>
      </c>
      <c r="AM645" s="361" t="s">
        <v>63</v>
      </c>
      <c r="AN645" s="361" t="s">
        <v>63</v>
      </c>
      <c r="AO645" s="361" t="s">
        <v>63</v>
      </c>
      <c r="AP645" s="361" t="s">
        <v>63</v>
      </c>
      <c r="AQ645" s="361" t="s">
        <v>63</v>
      </c>
      <c r="AR645" s="361" t="s">
        <v>63</v>
      </c>
      <c r="AS645" s="361" t="s">
        <v>63</v>
      </c>
      <c r="AT645" s="361" t="s">
        <v>63</v>
      </c>
      <c r="AU645" s="361" t="s">
        <v>63</v>
      </c>
      <c r="AV645" s="361" t="s">
        <v>63</v>
      </c>
      <c r="AW645" s="361" t="s">
        <v>63</v>
      </c>
      <c r="AX645" s="361" t="str">
        <f t="shared" si="59"/>
        <v xml:space="preserve">SEX, AGE, RESIDENCE, WEALTH, </v>
      </c>
      <c r="AY645" s="344" t="s">
        <v>3739</v>
      </c>
      <c r="AZ645" s="344" t="str">
        <f>INDEX('Standard Outcome Indicators'!$C$2:$C$900,MATCH(AY645,'Standard Outcome Indicators'!$B$2:$B$708,0))</f>
        <v>Number of children who left formal care, by types of care, sex, disability status</v>
      </c>
      <c r="BA645" s="344" t="str">
        <f>INDEX('Standard Outcome Indicators'!$F$2:$F$900,MATCH(AY645,'Standard Outcome Indicators'!$B$2:$B$708,0))</f>
        <v>Protection from Violence and Exploitation</v>
      </c>
      <c r="BB645" s="344" t="str">
        <f>INDEX('Standard Outcome Indicators'!$H$2:$H$900,MATCH(AY645,'Standard Outcome Indicators'!$B$2:$B$708,0))</f>
        <v>Protection from violence, exploitation, abuse and neglect</v>
      </c>
      <c r="BC645" s="344" t="str">
        <f>INDEX('Standard Outcome Indicators'!$Q$2:$Q$900,MATCH(AY645,'Standard Outcome Indicators'!$B$2:$B$708,0))</f>
        <v>None</v>
      </c>
      <c r="BD645" s="344" t="str">
        <f>INDEX('Standard Outcome Indicators'!$R$2:$R$900,MATCH(AY645,'Standard Outcome Indicators'!$B$2:$B$708,0))</f>
        <v>Child Protection</v>
      </c>
      <c r="BE645" s="344" t="str">
        <f>INDEX('Standard Outcome Indicators'!$S$2:$S$900,MATCH(AY645,'Standard Outcome Indicators'!$B$2:$B$708,0))</f>
        <v>Aniruddha Kulkarni</v>
      </c>
      <c r="BF645" s="344" t="str">
        <f>INDEX('Standard Outcome Indicators'!$T$2:$T$900,MATCH(AY645,'Standard Outcome Indicators'!$B$2:$B$708,0))</f>
        <v> </v>
      </c>
      <c r="BG645" s="344" t="str">
        <f>INDEX('Standard Outcome Indicators'!$U$2:$U$900,MATCH(AY645,'Standard Outcome Indicators'!$B$2:$B$708,0))</f>
        <v>2.3.5.2: Strengthening of child protection systems</v>
      </c>
    </row>
    <row r="646" spans="1:59" ht="60.75">
      <c r="A646" s="398" t="s">
        <v>3532</v>
      </c>
      <c r="B646" s="400" t="s">
        <v>3630</v>
      </c>
      <c r="C646" s="344" t="s">
        <v>1069</v>
      </c>
      <c r="D646" s="438" t="s">
        <v>3905</v>
      </c>
      <c r="E646" s="345" t="s">
        <v>3906</v>
      </c>
      <c r="F646" s="436" t="s">
        <v>59</v>
      </c>
      <c r="G646" s="433"/>
      <c r="H646" s="433"/>
      <c r="I646" s="433" t="s">
        <v>49</v>
      </c>
      <c r="J646" s="433" t="s">
        <v>49</v>
      </c>
      <c r="K646" s="433" t="s">
        <v>49</v>
      </c>
      <c r="L646" s="433" t="s">
        <v>49</v>
      </c>
      <c r="M646" s="433" t="s">
        <v>49</v>
      </c>
      <c r="N646" s="433" t="s">
        <v>49</v>
      </c>
      <c r="O646" s="345"/>
      <c r="P646" s="345" t="str">
        <f t="shared" si="61"/>
        <v>Percentages of children (0-17 years) in residential care and in family-based care of the total number of children in alternative care</v>
      </c>
      <c r="Q646" s="345" t="s">
        <v>3907</v>
      </c>
      <c r="R646" s="345"/>
      <c r="S646" s="433">
        <f t="shared" si="62"/>
        <v>2</v>
      </c>
      <c r="T646" s="361" t="s">
        <v>333</v>
      </c>
      <c r="U646" s="361">
        <v>0</v>
      </c>
      <c r="V646" s="344" t="s">
        <v>3908</v>
      </c>
      <c r="W646" s="433">
        <v>0</v>
      </c>
      <c r="X646" s="433">
        <v>0</v>
      </c>
      <c r="Y646" s="361">
        <v>2021</v>
      </c>
      <c r="Z646" s="361" t="s">
        <v>2249</v>
      </c>
      <c r="AA646" s="344" t="s">
        <v>3909</v>
      </c>
      <c r="AB646" s="361" t="str">
        <f t="shared" si="58"/>
        <v/>
      </c>
      <c r="AD646" s="433">
        <v>0</v>
      </c>
      <c r="AE646" s="433">
        <v>0</v>
      </c>
      <c r="AF646" s="433">
        <v>0</v>
      </c>
      <c r="AG646" s="361" t="s">
        <v>49</v>
      </c>
      <c r="AH646" s="361" t="s">
        <v>49</v>
      </c>
      <c r="AI646" s="361" t="s">
        <v>49</v>
      </c>
      <c r="AJ646" s="361" t="s">
        <v>49</v>
      </c>
      <c r="AK646" s="361">
        <v>0</v>
      </c>
      <c r="AL646" s="361">
        <v>0</v>
      </c>
      <c r="AM646" s="361">
        <v>0</v>
      </c>
      <c r="AN646" s="361">
        <v>0</v>
      </c>
      <c r="AO646" s="361">
        <v>0</v>
      </c>
      <c r="AP646" s="361">
        <v>0</v>
      </c>
      <c r="AQ646" s="361">
        <v>0</v>
      </c>
      <c r="AR646" s="361">
        <v>0</v>
      </c>
      <c r="AS646" s="361">
        <v>0</v>
      </c>
      <c r="AT646" s="361">
        <v>0</v>
      </c>
      <c r="AU646" s="361">
        <v>0</v>
      </c>
      <c r="AV646" s="361">
        <v>0</v>
      </c>
      <c r="AW646" s="361">
        <v>0</v>
      </c>
      <c r="AX646" s="361" t="str">
        <f t="shared" si="59"/>
        <v>SEX, AGE, RESIDENCE, WEALTH, 0</v>
      </c>
      <c r="AZ646" s="344" t="e">
        <f>INDEX('Standard Outcome Indicators'!$C$2:$C$900,MATCH(AY646,'Standard Outcome Indicators'!$B$2:$B$708,0))</f>
        <v>#N/A</v>
      </c>
      <c r="BA646" s="344" t="e">
        <f>INDEX('Standard Outcome Indicators'!$F$2:$F$900,MATCH(AY646,'Standard Outcome Indicators'!$B$2:$B$708,0))</f>
        <v>#N/A</v>
      </c>
      <c r="BB646" s="344" t="e">
        <f>INDEX('Standard Outcome Indicators'!$H$2:$H$900,MATCH(AY646,'Standard Outcome Indicators'!$B$2:$B$708,0))</f>
        <v>#N/A</v>
      </c>
      <c r="BC646" s="344" t="e">
        <f>INDEX('Standard Outcome Indicators'!$Q$2:$Q$900,MATCH(AY646,'Standard Outcome Indicators'!$B$2:$B$708,0))</f>
        <v>#N/A</v>
      </c>
      <c r="BD646" s="344" t="e">
        <f>INDEX('Standard Outcome Indicators'!$R$2:$R$900,MATCH(AY646,'Standard Outcome Indicators'!$B$2:$B$708,0))</f>
        <v>#N/A</v>
      </c>
      <c r="BE646" s="344" t="e">
        <f>INDEX('Standard Outcome Indicators'!$S$2:$S$900,MATCH(AY646,'Standard Outcome Indicators'!$B$2:$B$708,0))</f>
        <v>#N/A</v>
      </c>
      <c r="BF646" s="344" t="e">
        <f>INDEX('Standard Outcome Indicators'!$T$2:$T$900,MATCH(AY646,'Standard Outcome Indicators'!$B$2:$B$708,0))</f>
        <v>#N/A</v>
      </c>
      <c r="BG646" s="344" t="e">
        <f>INDEX('Standard Outcome Indicators'!$U$2:$U$900,MATCH(AY646,'Standard Outcome Indicators'!$B$2:$B$708,0))</f>
        <v>#N/A</v>
      </c>
    </row>
    <row r="647" spans="1:59" ht="60.75">
      <c r="A647" s="398" t="s">
        <v>3532</v>
      </c>
      <c r="B647" s="400" t="s">
        <v>3630</v>
      </c>
      <c r="C647" s="344" t="s">
        <v>1071</v>
      </c>
      <c r="D647" s="438" t="s">
        <v>3910</v>
      </c>
      <c r="E647" s="345" t="s">
        <v>3911</v>
      </c>
      <c r="F647" s="436" t="s">
        <v>59</v>
      </c>
      <c r="G647" s="433"/>
      <c r="H647" s="433"/>
      <c r="I647" s="433" t="s">
        <v>49</v>
      </c>
      <c r="J647" s="433" t="s">
        <v>49</v>
      </c>
      <c r="K647" s="433" t="s">
        <v>49</v>
      </c>
      <c r="L647" s="433" t="s">
        <v>49</v>
      </c>
      <c r="M647" s="433" t="s">
        <v>49</v>
      </c>
      <c r="N647" s="433" t="s">
        <v>49</v>
      </c>
      <c r="O647" s="345"/>
      <c r="P647" s="345" t="str">
        <f t="shared" si="61"/>
        <v>Percentages of children (0-17 years) in residential care and in family-based care of the total number of children in alternative care</v>
      </c>
      <c r="Q647" s="345" t="s">
        <v>3907</v>
      </c>
      <c r="R647" s="345"/>
      <c r="S647" s="433">
        <f t="shared" si="62"/>
        <v>2</v>
      </c>
      <c r="T647" s="361" t="s">
        <v>333</v>
      </c>
      <c r="U647" s="361">
        <v>0</v>
      </c>
      <c r="V647" s="344" t="s">
        <v>3912</v>
      </c>
      <c r="W647" s="433">
        <v>0</v>
      </c>
      <c r="X647" s="433">
        <v>0</v>
      </c>
      <c r="Y647" s="361">
        <v>2021</v>
      </c>
      <c r="Z647" s="361" t="s">
        <v>2249</v>
      </c>
      <c r="AA647" s="344" t="s">
        <v>3909</v>
      </c>
      <c r="AB647" s="361" t="str">
        <f t="shared" si="58"/>
        <v/>
      </c>
      <c r="AD647" s="433">
        <v>0</v>
      </c>
      <c r="AE647" s="433">
        <v>0</v>
      </c>
      <c r="AF647" s="433">
        <v>0</v>
      </c>
      <c r="AG647" s="361" t="s">
        <v>49</v>
      </c>
      <c r="AH647" s="361" t="s">
        <v>49</v>
      </c>
      <c r="AI647" s="361" t="s">
        <v>49</v>
      </c>
      <c r="AJ647" s="361" t="s">
        <v>49</v>
      </c>
      <c r="AK647" s="361">
        <v>0</v>
      </c>
      <c r="AL647" s="361">
        <v>0</v>
      </c>
      <c r="AM647" s="361">
        <v>0</v>
      </c>
      <c r="AN647" s="361">
        <v>0</v>
      </c>
      <c r="AO647" s="361">
        <v>0</v>
      </c>
      <c r="AP647" s="361">
        <v>0</v>
      </c>
      <c r="AQ647" s="361">
        <v>0</v>
      </c>
      <c r="AR647" s="361">
        <v>0</v>
      </c>
      <c r="AS647" s="361">
        <v>0</v>
      </c>
      <c r="AT647" s="361">
        <v>0</v>
      </c>
      <c r="AU647" s="361">
        <v>0</v>
      </c>
      <c r="AV647" s="361">
        <v>0</v>
      </c>
      <c r="AW647" s="361">
        <v>0</v>
      </c>
      <c r="AX647" s="361" t="str">
        <f t="shared" si="59"/>
        <v>SEX, AGE, RESIDENCE, WEALTH, 0</v>
      </c>
      <c r="AZ647" s="344" t="e">
        <f>INDEX('Standard Outcome Indicators'!$C$2:$C$900,MATCH(AY647,'Standard Outcome Indicators'!$B$2:$B$708,0))</f>
        <v>#N/A</v>
      </c>
      <c r="BA647" s="344" t="e">
        <f>INDEX('Standard Outcome Indicators'!$F$2:$F$900,MATCH(AY647,'Standard Outcome Indicators'!$B$2:$B$708,0))</f>
        <v>#N/A</v>
      </c>
      <c r="BB647" s="344" t="e">
        <f>INDEX('Standard Outcome Indicators'!$H$2:$H$900,MATCH(AY647,'Standard Outcome Indicators'!$B$2:$B$708,0))</f>
        <v>#N/A</v>
      </c>
      <c r="BC647" s="344" t="e">
        <f>INDEX('Standard Outcome Indicators'!$Q$2:$Q$900,MATCH(AY647,'Standard Outcome Indicators'!$B$2:$B$708,0))</f>
        <v>#N/A</v>
      </c>
      <c r="BD647" s="344" t="e">
        <f>INDEX('Standard Outcome Indicators'!$R$2:$R$900,MATCH(AY647,'Standard Outcome Indicators'!$B$2:$B$708,0))</f>
        <v>#N/A</v>
      </c>
      <c r="BE647" s="344" t="e">
        <f>INDEX('Standard Outcome Indicators'!$S$2:$S$900,MATCH(AY647,'Standard Outcome Indicators'!$B$2:$B$708,0))</f>
        <v>#N/A</v>
      </c>
      <c r="BF647" s="344" t="e">
        <f>INDEX('Standard Outcome Indicators'!$T$2:$T$900,MATCH(AY647,'Standard Outcome Indicators'!$B$2:$B$708,0))</f>
        <v>#N/A</v>
      </c>
      <c r="BG647" s="344" t="e">
        <f>INDEX('Standard Outcome Indicators'!$U$2:$U$900,MATCH(AY647,'Standard Outcome Indicators'!$B$2:$B$708,0))</f>
        <v>#N/A</v>
      </c>
    </row>
    <row r="648" spans="1:59" ht="60.75">
      <c r="A648" s="398" t="s">
        <v>3532</v>
      </c>
      <c r="B648" s="400" t="s">
        <v>3630</v>
      </c>
      <c r="C648" s="344" t="s">
        <v>1073</v>
      </c>
      <c r="D648" s="438" t="s">
        <v>3913</v>
      </c>
      <c r="E648" s="345" t="s">
        <v>3914</v>
      </c>
      <c r="F648" s="436" t="s">
        <v>59</v>
      </c>
      <c r="G648" s="433"/>
      <c r="H648" s="433"/>
      <c r="I648" s="433" t="s">
        <v>49</v>
      </c>
      <c r="J648" s="433" t="s">
        <v>49</v>
      </c>
      <c r="K648" s="433" t="s">
        <v>49</v>
      </c>
      <c r="L648" s="433" t="s">
        <v>49</v>
      </c>
      <c r="M648" s="433" t="s">
        <v>49</v>
      </c>
      <c r="N648" s="433" t="s">
        <v>49</v>
      </c>
      <c r="O648" s="345"/>
      <c r="P648" s="345" t="str">
        <f t="shared" si="61"/>
        <v>Percentages of children (0-17 years) in different types of  family-based care of the total number of children in formal family-based care</v>
      </c>
      <c r="Q648" s="345" t="s">
        <v>3915</v>
      </c>
      <c r="R648" s="345"/>
      <c r="S648" s="433">
        <f t="shared" si="62"/>
        <v>2</v>
      </c>
      <c r="T648" s="361" t="s">
        <v>333</v>
      </c>
      <c r="U648" s="361">
        <v>0</v>
      </c>
      <c r="V648" s="344" t="s">
        <v>3916</v>
      </c>
      <c r="W648" s="433">
        <v>0</v>
      </c>
      <c r="X648" s="433">
        <v>0</v>
      </c>
      <c r="Y648" s="361">
        <v>2021</v>
      </c>
      <c r="Z648" s="361">
        <v>40</v>
      </c>
      <c r="AA648" s="344" t="s">
        <v>3917</v>
      </c>
      <c r="AB648" s="361" t="str">
        <f t="shared" si="58"/>
        <v/>
      </c>
      <c r="AD648" s="433">
        <v>0</v>
      </c>
      <c r="AE648" s="433">
        <v>0</v>
      </c>
      <c r="AF648" s="433">
        <v>0</v>
      </c>
      <c r="AG648" s="361" t="s">
        <v>62</v>
      </c>
      <c r="AH648" s="361" t="s">
        <v>49</v>
      </c>
      <c r="AI648" s="361" t="s">
        <v>49</v>
      </c>
      <c r="AJ648" s="361" t="s">
        <v>49</v>
      </c>
      <c r="AK648" s="361">
        <v>0</v>
      </c>
      <c r="AL648" s="361">
        <v>0</v>
      </c>
      <c r="AM648" s="361">
        <v>0</v>
      </c>
      <c r="AN648" s="361">
        <v>0</v>
      </c>
      <c r="AO648" s="361">
        <v>0</v>
      </c>
      <c r="AP648" s="361">
        <v>0</v>
      </c>
      <c r="AQ648" s="361">
        <v>0</v>
      </c>
      <c r="AR648" s="361">
        <v>0</v>
      </c>
      <c r="AS648" s="361">
        <v>0</v>
      </c>
      <c r="AT648" s="361">
        <v>0</v>
      </c>
      <c r="AU648" s="361">
        <v>0</v>
      </c>
      <c r="AV648" s="361">
        <v>0</v>
      </c>
      <c r="AW648" s="361">
        <v>0</v>
      </c>
      <c r="AX648" s="361" t="str">
        <f t="shared" si="59"/>
        <v>SEX, AGE, RESIDENCE, WEALTH, 0</v>
      </c>
      <c r="AZ648" s="344" t="e">
        <f>INDEX('Standard Outcome Indicators'!$C$2:$C$900,MATCH(AY648,'Standard Outcome Indicators'!$B$2:$B$708,0))</f>
        <v>#N/A</v>
      </c>
      <c r="BA648" s="344" t="e">
        <f>INDEX('Standard Outcome Indicators'!$F$2:$F$900,MATCH(AY648,'Standard Outcome Indicators'!$B$2:$B$708,0))</f>
        <v>#N/A</v>
      </c>
      <c r="BB648" s="344" t="e">
        <f>INDEX('Standard Outcome Indicators'!$H$2:$H$900,MATCH(AY648,'Standard Outcome Indicators'!$B$2:$B$708,0))</f>
        <v>#N/A</v>
      </c>
      <c r="BC648" s="344" t="e">
        <f>INDEX('Standard Outcome Indicators'!$Q$2:$Q$900,MATCH(AY648,'Standard Outcome Indicators'!$B$2:$B$708,0))</f>
        <v>#N/A</v>
      </c>
      <c r="BD648" s="344" t="e">
        <f>INDEX('Standard Outcome Indicators'!$R$2:$R$900,MATCH(AY648,'Standard Outcome Indicators'!$B$2:$B$708,0))</f>
        <v>#N/A</v>
      </c>
      <c r="BE648" s="344" t="e">
        <f>INDEX('Standard Outcome Indicators'!$S$2:$S$900,MATCH(AY648,'Standard Outcome Indicators'!$B$2:$B$708,0))</f>
        <v>#N/A</v>
      </c>
      <c r="BF648" s="344" t="e">
        <f>INDEX('Standard Outcome Indicators'!$T$2:$T$900,MATCH(AY648,'Standard Outcome Indicators'!$B$2:$B$708,0))</f>
        <v>#N/A</v>
      </c>
      <c r="BG648" s="344" t="e">
        <f>INDEX('Standard Outcome Indicators'!$U$2:$U$900,MATCH(AY648,'Standard Outcome Indicators'!$B$2:$B$708,0))</f>
        <v>#N/A</v>
      </c>
    </row>
    <row r="649" spans="1:59" ht="60.75">
      <c r="A649" s="398" t="s">
        <v>3532</v>
      </c>
      <c r="B649" s="400" t="s">
        <v>3630</v>
      </c>
      <c r="C649" s="344" t="s">
        <v>1075</v>
      </c>
      <c r="D649" s="438" t="s">
        <v>3918</v>
      </c>
      <c r="E649" s="345" t="s">
        <v>3919</v>
      </c>
      <c r="F649" s="436" t="s">
        <v>59</v>
      </c>
      <c r="G649" s="433"/>
      <c r="H649" s="433"/>
      <c r="I649" s="433" t="s">
        <v>49</v>
      </c>
      <c r="J649" s="433" t="s">
        <v>49</v>
      </c>
      <c r="K649" s="433" t="s">
        <v>49</v>
      </c>
      <c r="L649" s="433" t="s">
        <v>49</v>
      </c>
      <c r="M649" s="433" t="s">
        <v>49</v>
      </c>
      <c r="N649" s="433" t="s">
        <v>49</v>
      </c>
      <c r="O649" s="345"/>
      <c r="P649" s="345" t="str">
        <f t="shared" si="61"/>
        <v>Percentages of children (0-17 years) in different types of  family-based care of the total number of children in formal family-based care</v>
      </c>
      <c r="Q649" s="345" t="s">
        <v>3915</v>
      </c>
      <c r="R649" s="345"/>
      <c r="S649" s="433">
        <f t="shared" si="62"/>
        <v>2</v>
      </c>
      <c r="T649" s="361" t="s">
        <v>333</v>
      </c>
      <c r="U649" s="361">
        <v>0</v>
      </c>
      <c r="V649" s="344" t="s">
        <v>3920</v>
      </c>
      <c r="W649" s="433">
        <v>0</v>
      </c>
      <c r="X649" s="433">
        <v>0</v>
      </c>
      <c r="Y649" s="361">
        <v>2021</v>
      </c>
      <c r="Z649" s="361" t="s">
        <v>2334</v>
      </c>
      <c r="AA649" s="344" t="s">
        <v>3921</v>
      </c>
      <c r="AB649" s="361" t="str">
        <f t="shared" si="58"/>
        <v/>
      </c>
      <c r="AD649" s="433">
        <v>0</v>
      </c>
      <c r="AE649" s="433">
        <v>0</v>
      </c>
      <c r="AF649" s="433">
        <v>0</v>
      </c>
      <c r="AG649" s="361" t="s">
        <v>62</v>
      </c>
      <c r="AH649" s="361" t="s">
        <v>49</v>
      </c>
      <c r="AI649" s="361" t="s">
        <v>49</v>
      </c>
      <c r="AJ649" s="361" t="s">
        <v>49</v>
      </c>
      <c r="AK649" s="361">
        <v>0</v>
      </c>
      <c r="AL649" s="361">
        <v>0</v>
      </c>
      <c r="AM649" s="361">
        <v>0</v>
      </c>
      <c r="AN649" s="361">
        <v>0</v>
      </c>
      <c r="AO649" s="361">
        <v>0</v>
      </c>
      <c r="AP649" s="361">
        <v>0</v>
      </c>
      <c r="AQ649" s="361">
        <v>0</v>
      </c>
      <c r="AR649" s="361">
        <v>0</v>
      </c>
      <c r="AS649" s="361">
        <v>0</v>
      </c>
      <c r="AT649" s="361">
        <v>0</v>
      </c>
      <c r="AU649" s="361">
        <v>0</v>
      </c>
      <c r="AV649" s="361">
        <v>0</v>
      </c>
      <c r="AW649" s="361">
        <v>0</v>
      </c>
      <c r="AX649" s="361" t="str">
        <f t="shared" si="59"/>
        <v>SEX, AGE, RESIDENCE, WEALTH, 0</v>
      </c>
      <c r="AZ649" s="344" t="e">
        <f>INDEX('Standard Outcome Indicators'!$C$2:$C$900,MATCH(AY649,'Standard Outcome Indicators'!$B$2:$B$708,0))</f>
        <v>#N/A</v>
      </c>
      <c r="BA649" s="344" t="e">
        <f>INDEX('Standard Outcome Indicators'!$F$2:$F$900,MATCH(AY649,'Standard Outcome Indicators'!$B$2:$B$708,0))</f>
        <v>#N/A</v>
      </c>
      <c r="BB649" s="344" t="e">
        <f>INDEX('Standard Outcome Indicators'!$H$2:$H$900,MATCH(AY649,'Standard Outcome Indicators'!$B$2:$B$708,0))</f>
        <v>#N/A</v>
      </c>
      <c r="BC649" s="344" t="e">
        <f>INDEX('Standard Outcome Indicators'!$Q$2:$Q$900,MATCH(AY649,'Standard Outcome Indicators'!$B$2:$B$708,0))</f>
        <v>#N/A</v>
      </c>
      <c r="BD649" s="344" t="e">
        <f>INDEX('Standard Outcome Indicators'!$R$2:$R$900,MATCH(AY649,'Standard Outcome Indicators'!$B$2:$B$708,0))</f>
        <v>#N/A</v>
      </c>
      <c r="BE649" s="344" t="e">
        <f>INDEX('Standard Outcome Indicators'!$S$2:$S$900,MATCH(AY649,'Standard Outcome Indicators'!$B$2:$B$708,0))</f>
        <v>#N/A</v>
      </c>
      <c r="BF649" s="344" t="e">
        <f>INDEX('Standard Outcome Indicators'!$T$2:$T$900,MATCH(AY649,'Standard Outcome Indicators'!$B$2:$B$708,0))</f>
        <v>#N/A</v>
      </c>
      <c r="BG649" s="344" t="e">
        <f>INDEX('Standard Outcome Indicators'!$U$2:$U$900,MATCH(AY649,'Standard Outcome Indicators'!$B$2:$B$708,0))</f>
        <v>#N/A</v>
      </c>
    </row>
    <row r="650" spans="1:59" ht="60.75">
      <c r="A650" s="398" t="s">
        <v>3532</v>
      </c>
      <c r="B650" s="400" t="s">
        <v>3630</v>
      </c>
      <c r="C650" s="344" t="s">
        <v>1077</v>
      </c>
      <c r="D650" s="438" t="s">
        <v>3922</v>
      </c>
      <c r="E650" s="345" t="s">
        <v>3923</v>
      </c>
      <c r="F650" s="436" t="s">
        <v>59</v>
      </c>
      <c r="G650" s="433"/>
      <c r="H650" s="433"/>
      <c r="I650" s="433" t="s">
        <v>49</v>
      </c>
      <c r="J650" s="433" t="s">
        <v>49</v>
      </c>
      <c r="K650" s="433" t="s">
        <v>49</v>
      </c>
      <c r="L650" s="433" t="s">
        <v>49</v>
      </c>
      <c r="M650" s="433" t="s">
        <v>49</v>
      </c>
      <c r="N650" s="433" t="s">
        <v>49</v>
      </c>
      <c r="O650" s="345"/>
      <c r="P650" s="345" t="str">
        <f t="shared" si="61"/>
        <v xml:space="preserve">Percentages of children in residential care and in family-based care of the total number of children in alternative care (%) </v>
      </c>
      <c r="Q650" s="345" t="str">
        <f>INDEX('CRM Indicators'!$L$2:$L$900,MATCH(C650,'CRM Indicators'!$N$2:$N$900,0))</f>
        <v xml:space="preserve">Percentages of children in residential care and in family-based care of the total number of children in alternative care (%) </v>
      </c>
      <c r="R650" s="345"/>
      <c r="S650" s="433">
        <f t="shared" si="62"/>
        <v>2</v>
      </c>
      <c r="T650" s="361" t="s">
        <v>333</v>
      </c>
      <c r="U650" s="361">
        <v>0</v>
      </c>
      <c r="V650" s="344" t="s">
        <v>3924</v>
      </c>
      <c r="W650" s="433">
        <v>0</v>
      </c>
      <c r="X650" s="433">
        <v>0</v>
      </c>
      <c r="Y650" s="361">
        <v>2021</v>
      </c>
      <c r="Z650" s="361">
        <v>40</v>
      </c>
      <c r="AA650" s="344" t="s">
        <v>3925</v>
      </c>
      <c r="AB650" s="361" t="str">
        <f t="shared" si="58"/>
        <v/>
      </c>
      <c r="AD650" s="433">
        <v>0</v>
      </c>
      <c r="AE650" s="433">
        <v>0</v>
      </c>
      <c r="AF650" s="433">
        <v>0</v>
      </c>
      <c r="AG650" s="361" t="s">
        <v>62</v>
      </c>
      <c r="AH650" s="361" t="s">
        <v>49</v>
      </c>
      <c r="AI650" s="361" t="s">
        <v>49</v>
      </c>
      <c r="AJ650" s="361" t="s">
        <v>49</v>
      </c>
      <c r="AK650" s="361">
        <v>0</v>
      </c>
      <c r="AL650" s="361">
        <v>0</v>
      </c>
      <c r="AM650" s="361">
        <v>0</v>
      </c>
      <c r="AN650" s="361">
        <v>0</v>
      </c>
      <c r="AO650" s="361">
        <v>0</v>
      </c>
      <c r="AP650" s="361">
        <v>0</v>
      </c>
      <c r="AQ650" s="361">
        <v>0</v>
      </c>
      <c r="AR650" s="361">
        <v>0</v>
      </c>
      <c r="AS650" s="361">
        <v>0</v>
      </c>
      <c r="AT650" s="361">
        <v>0</v>
      </c>
      <c r="AU650" s="361">
        <v>0</v>
      </c>
      <c r="AV650" s="361">
        <v>0</v>
      </c>
      <c r="AW650" s="361">
        <v>0</v>
      </c>
      <c r="AX650" s="361" t="str">
        <f t="shared" si="59"/>
        <v>SEX, AGE, RESIDENCE, WEALTH, 0</v>
      </c>
      <c r="AZ650" s="344" t="e">
        <f>INDEX('Standard Outcome Indicators'!$C$2:$C$900,MATCH(AY650,'Standard Outcome Indicators'!$B$2:$B$708,0))</f>
        <v>#N/A</v>
      </c>
      <c r="BA650" s="344" t="e">
        <f>INDEX('Standard Outcome Indicators'!$F$2:$F$900,MATCH(AY650,'Standard Outcome Indicators'!$B$2:$B$708,0))</f>
        <v>#N/A</v>
      </c>
      <c r="BB650" s="344" t="e">
        <f>INDEX('Standard Outcome Indicators'!$H$2:$H$900,MATCH(AY650,'Standard Outcome Indicators'!$B$2:$B$708,0))</f>
        <v>#N/A</v>
      </c>
      <c r="BC650" s="344" t="e">
        <f>INDEX('Standard Outcome Indicators'!$Q$2:$Q$900,MATCH(AY650,'Standard Outcome Indicators'!$B$2:$B$708,0))</f>
        <v>#N/A</v>
      </c>
      <c r="BD650" s="344" t="e">
        <f>INDEX('Standard Outcome Indicators'!$R$2:$R$900,MATCH(AY650,'Standard Outcome Indicators'!$B$2:$B$708,0))</f>
        <v>#N/A</v>
      </c>
      <c r="BE650" s="344" t="e">
        <f>INDEX('Standard Outcome Indicators'!$S$2:$S$900,MATCH(AY650,'Standard Outcome Indicators'!$B$2:$B$708,0))</f>
        <v>#N/A</v>
      </c>
      <c r="BF650" s="344" t="e">
        <f>INDEX('Standard Outcome Indicators'!$T$2:$T$900,MATCH(AY650,'Standard Outcome Indicators'!$B$2:$B$708,0))</f>
        <v>#N/A</v>
      </c>
      <c r="BG650" s="344" t="e">
        <f>INDEX('Standard Outcome Indicators'!$U$2:$U$900,MATCH(AY650,'Standard Outcome Indicators'!$B$2:$B$708,0))</f>
        <v>#N/A</v>
      </c>
    </row>
    <row r="651" spans="1:59" ht="45.75">
      <c r="A651" s="398" t="s">
        <v>3532</v>
      </c>
      <c r="B651" s="400" t="s">
        <v>3630</v>
      </c>
      <c r="C651" s="344" t="s">
        <v>1080</v>
      </c>
      <c r="D651" s="438" t="s">
        <v>3926</v>
      </c>
      <c r="E651" s="345" t="s">
        <v>3927</v>
      </c>
      <c r="F651" s="433" t="s">
        <v>59</v>
      </c>
      <c r="G651" s="433" t="str">
        <f>INDEX('Dashboard Indicators'!$P$2:$P$900,MATCH(C651,'Dashboard Indicators'!$I$2:$I$900,0))</f>
        <v>Yes</v>
      </c>
      <c r="H651" s="433"/>
      <c r="I651" s="433" t="s">
        <v>49</v>
      </c>
      <c r="J651" s="433" t="s">
        <v>49</v>
      </c>
      <c r="K651" s="433" t="s">
        <v>49</v>
      </c>
      <c r="L651" s="433" t="s">
        <v>49</v>
      </c>
      <c r="M651" s="433" t="s">
        <v>49</v>
      </c>
      <c r="N651" s="433" t="s">
        <v>49</v>
      </c>
      <c r="O651" s="345"/>
      <c r="P651" s="345" t="str">
        <f t="shared" si="61"/>
        <v>Number and rates of children (0-17 years) formally adopted during the year, by type of adoption and by disability</v>
      </c>
      <c r="Q651" s="345" t="s">
        <v>3928</v>
      </c>
      <c r="R651" s="345"/>
      <c r="S651" s="433">
        <f t="shared" si="62"/>
        <v>2</v>
      </c>
      <c r="T651" s="361" t="s">
        <v>333</v>
      </c>
      <c r="U651" s="361" t="s">
        <v>313</v>
      </c>
      <c r="V651" s="344" t="s">
        <v>3929</v>
      </c>
      <c r="W651" s="433" t="s">
        <v>1031</v>
      </c>
      <c r="X651" s="433" t="s">
        <v>56</v>
      </c>
      <c r="Y651" s="361">
        <v>2021</v>
      </c>
      <c r="Z651" s="361" t="s">
        <v>1780</v>
      </c>
      <c r="AA651" s="344" t="s">
        <v>3930</v>
      </c>
      <c r="AB651" s="361" t="str">
        <f t="shared" si="58"/>
        <v/>
      </c>
      <c r="AD651" s="433" t="s">
        <v>53</v>
      </c>
      <c r="AE651" s="433" t="s">
        <v>1081</v>
      </c>
      <c r="AF651" s="433" t="s">
        <v>53</v>
      </c>
      <c r="AG651" s="361" t="s">
        <v>62</v>
      </c>
      <c r="AH651" s="361" t="s">
        <v>62</v>
      </c>
      <c r="AI651" s="361" t="s">
        <v>49</v>
      </c>
      <c r="AJ651" s="361" t="s">
        <v>49</v>
      </c>
      <c r="AK651" s="361" t="s">
        <v>117</v>
      </c>
      <c r="AL651" s="361" t="s">
        <v>117</v>
      </c>
      <c r="AM651" s="361" t="s">
        <v>117</v>
      </c>
      <c r="AN651" s="361" t="s">
        <v>117</v>
      </c>
      <c r="AO651" s="361" t="s">
        <v>117</v>
      </c>
      <c r="AP651" s="361" t="s">
        <v>117</v>
      </c>
      <c r="AQ651" s="361" t="s">
        <v>117</v>
      </c>
      <c r="AR651" s="361" t="s">
        <v>117</v>
      </c>
      <c r="AS651" s="361" t="s">
        <v>117</v>
      </c>
      <c r="AT651" s="361" t="s">
        <v>117</v>
      </c>
      <c r="AU651" s="361" t="s">
        <v>117</v>
      </c>
      <c r="AV651" s="361" t="s">
        <v>117</v>
      </c>
      <c r="AW651" s="361" t="s">
        <v>109</v>
      </c>
      <c r="AX651" s="361" t="str">
        <f t="shared" si="59"/>
        <v xml:space="preserve">SEX, AGE, RESIDENCE, WEALTH,  </v>
      </c>
      <c r="AZ651" s="344" t="e">
        <f>INDEX('Standard Outcome Indicators'!$C$2:$C$900,MATCH(AY651,'Standard Outcome Indicators'!$B$2:$B$708,0))</f>
        <v>#N/A</v>
      </c>
      <c r="BA651" s="344" t="e">
        <f>INDEX('Standard Outcome Indicators'!$F$2:$F$900,MATCH(AY651,'Standard Outcome Indicators'!$B$2:$B$708,0))</f>
        <v>#N/A</v>
      </c>
      <c r="BB651" s="344" t="e">
        <f>INDEX('Standard Outcome Indicators'!$H$2:$H$900,MATCH(AY651,'Standard Outcome Indicators'!$B$2:$B$708,0))</f>
        <v>#N/A</v>
      </c>
      <c r="BC651" s="344" t="e">
        <f>INDEX('Standard Outcome Indicators'!$Q$2:$Q$900,MATCH(AY651,'Standard Outcome Indicators'!$B$2:$B$708,0))</f>
        <v>#N/A</v>
      </c>
      <c r="BD651" s="344" t="e">
        <f>INDEX('Standard Outcome Indicators'!$R$2:$R$900,MATCH(AY651,'Standard Outcome Indicators'!$B$2:$B$708,0))</f>
        <v>#N/A</v>
      </c>
      <c r="BE651" s="344" t="e">
        <f>INDEX('Standard Outcome Indicators'!$S$2:$S$900,MATCH(AY651,'Standard Outcome Indicators'!$B$2:$B$708,0))</f>
        <v>#N/A</v>
      </c>
      <c r="BF651" s="344" t="e">
        <f>INDEX('Standard Outcome Indicators'!$T$2:$T$900,MATCH(AY651,'Standard Outcome Indicators'!$B$2:$B$708,0))</f>
        <v>#N/A</v>
      </c>
      <c r="BG651" s="344" t="e">
        <f>INDEX('Standard Outcome Indicators'!$U$2:$U$900,MATCH(AY651,'Standard Outcome Indicators'!$B$2:$B$708,0))</f>
        <v>#N/A</v>
      </c>
    </row>
    <row r="652" spans="1:59" ht="45.75">
      <c r="A652" s="398" t="s">
        <v>3532</v>
      </c>
      <c r="B652" s="400" t="s">
        <v>3630</v>
      </c>
      <c r="C652" s="344" t="s">
        <v>1083</v>
      </c>
      <c r="D652" s="438" t="s">
        <v>3931</v>
      </c>
      <c r="E652" s="345" t="s">
        <v>3932</v>
      </c>
      <c r="F652" s="433" t="s">
        <v>59</v>
      </c>
      <c r="G652" s="433"/>
      <c r="H652" s="433"/>
      <c r="I652" s="433" t="s">
        <v>49</v>
      </c>
      <c r="J652" s="433" t="s">
        <v>49</v>
      </c>
      <c r="K652" s="433" t="s">
        <v>49</v>
      </c>
      <c r="L652" s="433" t="s">
        <v>49</v>
      </c>
      <c r="M652" s="433" t="s">
        <v>49</v>
      </c>
      <c r="N652" s="433" t="s">
        <v>49</v>
      </c>
      <c r="O652" s="345"/>
      <c r="P652" s="345" t="str">
        <f t="shared" si="61"/>
        <v>Number and rates of children (0-17 years) formally adopted during the year, by type of adoption and by disability</v>
      </c>
      <c r="Q652" s="345" t="s">
        <v>3928</v>
      </c>
      <c r="R652" s="438" t="s">
        <v>3926</v>
      </c>
      <c r="S652" s="433">
        <f t="shared" si="62"/>
        <v>3</v>
      </c>
      <c r="T652" s="361" t="s">
        <v>333</v>
      </c>
      <c r="U652" s="361" t="s">
        <v>313</v>
      </c>
      <c r="V652" s="344" t="s">
        <v>3933</v>
      </c>
      <c r="W652" s="433" t="s">
        <v>1031</v>
      </c>
      <c r="X652" s="433" t="s">
        <v>56</v>
      </c>
      <c r="Y652" s="361">
        <v>2021</v>
      </c>
      <c r="Z652" s="361" t="s">
        <v>2371</v>
      </c>
      <c r="AA652" s="344" t="s">
        <v>3934</v>
      </c>
      <c r="AB652" s="361" t="str">
        <f t="shared" si="58"/>
        <v/>
      </c>
      <c r="AD652" s="433" t="s">
        <v>53</v>
      </c>
      <c r="AE652" s="433" t="s">
        <v>1081</v>
      </c>
      <c r="AF652" s="433" t="s">
        <v>53</v>
      </c>
      <c r="AG652" s="361" t="s">
        <v>62</v>
      </c>
      <c r="AH652" s="361" t="s">
        <v>62</v>
      </c>
      <c r="AI652" s="361" t="s">
        <v>49</v>
      </c>
      <c r="AJ652" s="361" t="s">
        <v>49</v>
      </c>
      <c r="AK652" s="361" t="s">
        <v>117</v>
      </c>
      <c r="AL652" s="361" t="s">
        <v>117</v>
      </c>
      <c r="AM652" s="361" t="s">
        <v>117</v>
      </c>
      <c r="AN652" s="361" t="s">
        <v>117</v>
      </c>
      <c r="AO652" s="361" t="s">
        <v>117</v>
      </c>
      <c r="AP652" s="361" t="s">
        <v>117</v>
      </c>
      <c r="AQ652" s="361" t="s">
        <v>117</v>
      </c>
      <c r="AR652" s="361" t="s">
        <v>117</v>
      </c>
      <c r="AS652" s="361" t="s">
        <v>117</v>
      </c>
      <c r="AT652" s="361" t="s">
        <v>117</v>
      </c>
      <c r="AU652" s="361" t="s">
        <v>117</v>
      </c>
      <c r="AV652" s="361" t="s">
        <v>117</v>
      </c>
      <c r="AW652" s="361" t="s">
        <v>109</v>
      </c>
      <c r="AX652" s="361" t="str">
        <f t="shared" si="59"/>
        <v xml:space="preserve">SEX, AGE, RESIDENCE, WEALTH,  </v>
      </c>
      <c r="AZ652" s="344" t="e">
        <f>INDEX('Standard Outcome Indicators'!$C$2:$C$900,MATCH(AY652,'Standard Outcome Indicators'!$B$2:$B$708,0))</f>
        <v>#N/A</v>
      </c>
      <c r="BA652" s="344" t="e">
        <f>INDEX('Standard Outcome Indicators'!$F$2:$F$900,MATCH(AY652,'Standard Outcome Indicators'!$B$2:$B$708,0))</f>
        <v>#N/A</v>
      </c>
      <c r="BB652" s="344" t="e">
        <f>INDEX('Standard Outcome Indicators'!$H$2:$H$900,MATCH(AY652,'Standard Outcome Indicators'!$B$2:$B$708,0))</f>
        <v>#N/A</v>
      </c>
      <c r="BC652" s="344" t="e">
        <f>INDEX('Standard Outcome Indicators'!$Q$2:$Q$900,MATCH(AY652,'Standard Outcome Indicators'!$B$2:$B$708,0))</f>
        <v>#N/A</v>
      </c>
      <c r="BD652" s="344" t="e">
        <f>INDEX('Standard Outcome Indicators'!$R$2:$R$900,MATCH(AY652,'Standard Outcome Indicators'!$B$2:$B$708,0))</f>
        <v>#N/A</v>
      </c>
      <c r="BE652" s="344" t="e">
        <f>INDEX('Standard Outcome Indicators'!$S$2:$S$900,MATCH(AY652,'Standard Outcome Indicators'!$B$2:$B$708,0))</f>
        <v>#N/A</v>
      </c>
      <c r="BF652" s="344" t="e">
        <f>INDEX('Standard Outcome Indicators'!$T$2:$T$900,MATCH(AY652,'Standard Outcome Indicators'!$B$2:$B$708,0))</f>
        <v>#N/A</v>
      </c>
      <c r="BG652" s="344" t="e">
        <f>INDEX('Standard Outcome Indicators'!$U$2:$U$900,MATCH(AY652,'Standard Outcome Indicators'!$B$2:$B$708,0))</f>
        <v>#N/A</v>
      </c>
    </row>
    <row r="653" spans="1:59" ht="45.75">
      <c r="A653" s="398" t="s">
        <v>3532</v>
      </c>
      <c r="B653" s="400" t="s">
        <v>3630</v>
      </c>
      <c r="C653" s="344" t="s">
        <v>1085</v>
      </c>
      <c r="D653" s="438" t="s">
        <v>3935</v>
      </c>
      <c r="E653" s="345" t="s">
        <v>3936</v>
      </c>
      <c r="F653" s="433" t="s">
        <v>59</v>
      </c>
      <c r="G653" s="433"/>
      <c r="H653" s="433"/>
      <c r="I653" s="433" t="s">
        <v>49</v>
      </c>
      <c r="J653" s="433" t="s">
        <v>49</v>
      </c>
      <c r="K653" s="433" t="s">
        <v>49</v>
      </c>
      <c r="L653" s="433" t="s">
        <v>49</v>
      </c>
      <c r="M653" s="433" t="s">
        <v>49</v>
      </c>
      <c r="N653" s="433" t="s">
        <v>49</v>
      </c>
      <c r="O653" s="345"/>
      <c r="P653" s="345" t="str">
        <f t="shared" si="61"/>
        <v>Number and rates of children (0-17 years) formally adopted during the year, by type of adoption and by disability</v>
      </c>
      <c r="Q653" s="345" t="s">
        <v>3928</v>
      </c>
      <c r="R653" s="438" t="s">
        <v>3926</v>
      </c>
      <c r="S653" s="433">
        <f t="shared" si="62"/>
        <v>3</v>
      </c>
      <c r="T653" s="361" t="s">
        <v>333</v>
      </c>
      <c r="U653" s="361" t="s">
        <v>313</v>
      </c>
      <c r="V653" s="344" t="s">
        <v>3937</v>
      </c>
      <c r="W653" s="433" t="s">
        <v>1031</v>
      </c>
      <c r="X653" s="433" t="s">
        <v>56</v>
      </c>
      <c r="Y653" s="361">
        <v>2021</v>
      </c>
      <c r="Z653" s="361" t="s">
        <v>2371</v>
      </c>
      <c r="AA653" s="344" t="s">
        <v>3934</v>
      </c>
      <c r="AB653" s="361" t="str">
        <f t="shared" si="58"/>
        <v/>
      </c>
      <c r="AD653" s="433" t="s">
        <v>53</v>
      </c>
      <c r="AE653" s="433" t="s">
        <v>1081</v>
      </c>
      <c r="AF653" s="433" t="s">
        <v>53</v>
      </c>
      <c r="AG653" s="361" t="s">
        <v>62</v>
      </c>
      <c r="AH653" s="361" t="s">
        <v>62</v>
      </c>
      <c r="AI653" s="361" t="s">
        <v>49</v>
      </c>
      <c r="AJ653" s="361" t="s">
        <v>49</v>
      </c>
      <c r="AK653" s="361" t="s">
        <v>117</v>
      </c>
      <c r="AL653" s="361" t="s">
        <v>117</v>
      </c>
      <c r="AM653" s="361" t="s">
        <v>117</v>
      </c>
      <c r="AN653" s="361" t="s">
        <v>117</v>
      </c>
      <c r="AO653" s="361" t="s">
        <v>117</v>
      </c>
      <c r="AP653" s="361" t="s">
        <v>117</v>
      </c>
      <c r="AQ653" s="361" t="s">
        <v>117</v>
      </c>
      <c r="AR653" s="361" t="s">
        <v>117</v>
      </c>
      <c r="AS653" s="361" t="s">
        <v>117</v>
      </c>
      <c r="AT653" s="361" t="s">
        <v>117</v>
      </c>
      <c r="AU653" s="361" t="s">
        <v>117</v>
      </c>
      <c r="AV653" s="361" t="s">
        <v>117</v>
      </c>
      <c r="AW653" s="361" t="s">
        <v>109</v>
      </c>
      <c r="AX653" s="361" t="str">
        <f t="shared" si="59"/>
        <v xml:space="preserve">SEX, AGE, RESIDENCE, WEALTH,  </v>
      </c>
      <c r="AZ653" s="344" t="e">
        <f>INDEX('Standard Outcome Indicators'!$C$2:$C$900,MATCH(AY653,'Standard Outcome Indicators'!$B$2:$B$708,0))</f>
        <v>#N/A</v>
      </c>
      <c r="BA653" s="344" t="e">
        <f>INDEX('Standard Outcome Indicators'!$F$2:$F$900,MATCH(AY653,'Standard Outcome Indicators'!$B$2:$B$708,0))</f>
        <v>#N/A</v>
      </c>
      <c r="BB653" s="344" t="e">
        <f>INDEX('Standard Outcome Indicators'!$H$2:$H$900,MATCH(AY653,'Standard Outcome Indicators'!$B$2:$B$708,0))</f>
        <v>#N/A</v>
      </c>
      <c r="BC653" s="344" t="e">
        <f>INDEX('Standard Outcome Indicators'!$Q$2:$Q$900,MATCH(AY653,'Standard Outcome Indicators'!$B$2:$B$708,0))</f>
        <v>#N/A</v>
      </c>
      <c r="BD653" s="344" t="e">
        <f>INDEX('Standard Outcome Indicators'!$R$2:$R$900,MATCH(AY653,'Standard Outcome Indicators'!$B$2:$B$708,0))</f>
        <v>#N/A</v>
      </c>
      <c r="BE653" s="344" t="e">
        <f>INDEX('Standard Outcome Indicators'!$S$2:$S$900,MATCH(AY653,'Standard Outcome Indicators'!$B$2:$B$708,0))</f>
        <v>#N/A</v>
      </c>
      <c r="BF653" s="344" t="e">
        <f>INDEX('Standard Outcome Indicators'!$T$2:$T$900,MATCH(AY653,'Standard Outcome Indicators'!$B$2:$B$708,0))</f>
        <v>#N/A</v>
      </c>
      <c r="BG653" s="344" t="e">
        <f>INDEX('Standard Outcome Indicators'!$U$2:$U$900,MATCH(AY653,'Standard Outcome Indicators'!$B$2:$B$708,0))</f>
        <v>#N/A</v>
      </c>
    </row>
    <row r="654" spans="1:59" ht="45.75">
      <c r="A654" s="398" t="s">
        <v>3532</v>
      </c>
      <c r="B654" s="400" t="s">
        <v>3630</v>
      </c>
      <c r="C654" s="344" t="s">
        <v>3938</v>
      </c>
      <c r="D654" s="438" t="s">
        <v>3939</v>
      </c>
      <c r="E654" s="345" t="s">
        <v>3940</v>
      </c>
      <c r="F654" s="432" t="s">
        <v>59</v>
      </c>
      <c r="G654" s="433"/>
      <c r="H654" s="433" t="s">
        <v>59</v>
      </c>
      <c r="I654" s="433" t="s">
        <v>49</v>
      </c>
      <c r="J654" s="433" t="s">
        <v>49</v>
      </c>
      <c r="K654" s="433" t="s">
        <v>49</v>
      </c>
      <c r="L654" s="433" t="s">
        <v>49</v>
      </c>
      <c r="M654" s="433" t="s">
        <v>49</v>
      </c>
      <c r="N654" s="433" t="s">
        <v>49</v>
      </c>
      <c r="O654" s="345" t="s">
        <v>3941</v>
      </c>
      <c r="P654" s="345" t="str">
        <f t="shared" si="61"/>
        <v>Number and rates of children (0-17 years) formally adopted during the year, by type of adoption and by disability</v>
      </c>
      <c r="Q654" s="345" t="s">
        <v>3928</v>
      </c>
      <c r="R654" s="345"/>
      <c r="S654" s="433">
        <f t="shared" si="62"/>
        <v>2</v>
      </c>
      <c r="T654" s="361" t="s">
        <v>333</v>
      </c>
      <c r="U654" s="361" t="s">
        <v>63</v>
      </c>
      <c r="V654" s="344" t="s">
        <v>3942</v>
      </c>
      <c r="W654" s="433" t="s">
        <v>63</v>
      </c>
      <c r="X654" s="433" t="s">
        <v>63</v>
      </c>
      <c r="Y654" s="361">
        <v>2021</v>
      </c>
      <c r="Z654" s="361" t="s">
        <v>2371</v>
      </c>
      <c r="AA654" s="344" t="s">
        <v>3934</v>
      </c>
      <c r="AB654" s="361" t="str">
        <f t="shared" si="58"/>
        <v/>
      </c>
      <c r="AC654" s="433" t="s">
        <v>63</v>
      </c>
      <c r="AD654" s="433" t="s">
        <v>63</v>
      </c>
      <c r="AE654" s="433" t="s">
        <v>63</v>
      </c>
      <c r="AF654" s="433" t="s">
        <v>63</v>
      </c>
      <c r="AG654" s="361" t="s">
        <v>62</v>
      </c>
      <c r="AH654" s="361" t="s">
        <v>49</v>
      </c>
      <c r="AI654" s="361" t="s">
        <v>49</v>
      </c>
      <c r="AJ654" s="361" t="s">
        <v>49</v>
      </c>
      <c r="AK654" s="361" t="s">
        <v>63</v>
      </c>
      <c r="AL654" s="361" t="s">
        <v>63</v>
      </c>
      <c r="AM654" s="361" t="s">
        <v>63</v>
      </c>
      <c r="AN654" s="361" t="s">
        <v>63</v>
      </c>
      <c r="AO654" s="361" t="s">
        <v>63</v>
      </c>
      <c r="AP654" s="361" t="s">
        <v>63</v>
      </c>
      <c r="AQ654" s="361" t="s">
        <v>63</v>
      </c>
      <c r="AR654" s="361" t="s">
        <v>63</v>
      </c>
      <c r="AS654" s="361" t="s">
        <v>63</v>
      </c>
      <c r="AT654" s="361" t="s">
        <v>63</v>
      </c>
      <c r="AU654" s="361" t="s">
        <v>63</v>
      </c>
      <c r="AV654" s="361" t="s">
        <v>63</v>
      </c>
      <c r="AW654" s="361" t="s">
        <v>63</v>
      </c>
      <c r="AX654" s="361" t="str">
        <f t="shared" si="59"/>
        <v xml:space="preserve">SEX, AGE, RESIDENCE, WEALTH, </v>
      </c>
      <c r="AZ654" s="344" t="e">
        <f>INDEX('Standard Outcome Indicators'!$C$2:$C$900,MATCH(AY654,'Standard Outcome Indicators'!$B$2:$B$708,0))</f>
        <v>#N/A</v>
      </c>
      <c r="BA654" s="344" t="e">
        <f>INDEX('Standard Outcome Indicators'!$F$2:$F$900,MATCH(AY654,'Standard Outcome Indicators'!$B$2:$B$708,0))</f>
        <v>#N/A</v>
      </c>
      <c r="BB654" s="344" t="e">
        <f>INDEX('Standard Outcome Indicators'!$H$2:$H$900,MATCH(AY654,'Standard Outcome Indicators'!$B$2:$B$708,0))</f>
        <v>#N/A</v>
      </c>
      <c r="BC654" s="344" t="e">
        <f>INDEX('Standard Outcome Indicators'!$Q$2:$Q$900,MATCH(AY654,'Standard Outcome Indicators'!$B$2:$B$708,0))</f>
        <v>#N/A</v>
      </c>
      <c r="BD654" s="344" t="e">
        <f>INDEX('Standard Outcome Indicators'!$R$2:$R$900,MATCH(AY654,'Standard Outcome Indicators'!$B$2:$B$708,0))</f>
        <v>#N/A</v>
      </c>
      <c r="BE654" s="344" t="e">
        <f>INDEX('Standard Outcome Indicators'!$S$2:$S$900,MATCH(AY654,'Standard Outcome Indicators'!$B$2:$B$708,0))</f>
        <v>#N/A</v>
      </c>
      <c r="BF654" s="344" t="e">
        <f>INDEX('Standard Outcome Indicators'!$T$2:$T$900,MATCH(AY654,'Standard Outcome Indicators'!$B$2:$B$708,0))</f>
        <v>#N/A</v>
      </c>
      <c r="BG654" s="344" t="e">
        <f>INDEX('Standard Outcome Indicators'!$U$2:$U$900,MATCH(AY654,'Standard Outcome Indicators'!$B$2:$B$708,0))</f>
        <v>#N/A</v>
      </c>
    </row>
    <row r="655" spans="1:59" ht="45.75">
      <c r="A655" s="398" t="s">
        <v>3532</v>
      </c>
      <c r="B655" s="400" t="s">
        <v>3630</v>
      </c>
      <c r="C655" s="344" t="s">
        <v>3943</v>
      </c>
      <c r="D655" s="438" t="s">
        <v>3944</v>
      </c>
      <c r="E655" s="345" t="s">
        <v>3945</v>
      </c>
      <c r="F655" s="432" t="s">
        <v>59</v>
      </c>
      <c r="G655" s="433"/>
      <c r="H655" s="433"/>
      <c r="I655" s="433" t="s">
        <v>49</v>
      </c>
      <c r="J655" s="433" t="s">
        <v>49</v>
      </c>
      <c r="K655" s="433" t="s">
        <v>49</v>
      </c>
      <c r="L655" s="433" t="s">
        <v>49</v>
      </c>
      <c r="M655" s="433" t="s">
        <v>49</v>
      </c>
      <c r="N655" s="433" t="s">
        <v>49</v>
      </c>
      <c r="O655" s="345"/>
      <c r="P655" s="345" t="str">
        <f t="shared" si="61"/>
        <v>Number and rates of children (0-17 years) formally adopted during the year, by type of adoption and by disability</v>
      </c>
      <c r="Q655" s="345" t="s">
        <v>3928</v>
      </c>
      <c r="R655" s="438" t="s">
        <v>3939</v>
      </c>
      <c r="S655" s="433">
        <f t="shared" si="62"/>
        <v>3</v>
      </c>
      <c r="T655" s="361" t="s">
        <v>333</v>
      </c>
      <c r="U655" s="361" t="s">
        <v>63</v>
      </c>
      <c r="V655" s="344" t="s">
        <v>3946</v>
      </c>
      <c r="W655" s="433" t="s">
        <v>63</v>
      </c>
      <c r="X655" s="433" t="s">
        <v>63</v>
      </c>
      <c r="Y655" s="361">
        <v>2021</v>
      </c>
      <c r="Z655" s="361" t="s">
        <v>2371</v>
      </c>
      <c r="AA655" s="344" t="s">
        <v>3934</v>
      </c>
      <c r="AB655" s="361" t="str">
        <f t="shared" si="58"/>
        <v/>
      </c>
      <c r="AC655" s="433" t="s">
        <v>63</v>
      </c>
      <c r="AD655" s="433" t="s">
        <v>63</v>
      </c>
      <c r="AE655" s="433" t="s">
        <v>63</v>
      </c>
      <c r="AF655" s="433" t="s">
        <v>63</v>
      </c>
      <c r="AG655" s="361" t="s">
        <v>62</v>
      </c>
      <c r="AH655" s="361" t="s">
        <v>49</v>
      </c>
      <c r="AI655" s="361" t="s">
        <v>49</v>
      </c>
      <c r="AJ655" s="361" t="s">
        <v>49</v>
      </c>
      <c r="AK655" s="361" t="s">
        <v>63</v>
      </c>
      <c r="AL655" s="361" t="s">
        <v>63</v>
      </c>
      <c r="AM655" s="361" t="s">
        <v>63</v>
      </c>
      <c r="AN655" s="361" t="s">
        <v>63</v>
      </c>
      <c r="AO655" s="361" t="s">
        <v>63</v>
      </c>
      <c r="AP655" s="361" t="s">
        <v>63</v>
      </c>
      <c r="AQ655" s="361" t="s">
        <v>63</v>
      </c>
      <c r="AR655" s="361" t="s">
        <v>63</v>
      </c>
      <c r="AS655" s="361" t="s">
        <v>63</v>
      </c>
      <c r="AT655" s="361" t="s">
        <v>63</v>
      </c>
      <c r="AU655" s="361" t="s">
        <v>63</v>
      </c>
      <c r="AV655" s="361" t="s">
        <v>63</v>
      </c>
      <c r="AW655" s="361" t="s">
        <v>63</v>
      </c>
      <c r="AX655" s="361" t="str">
        <f t="shared" si="59"/>
        <v xml:space="preserve">SEX, AGE, RESIDENCE, WEALTH, </v>
      </c>
      <c r="AZ655" s="344" t="e">
        <f>INDEX('Standard Outcome Indicators'!$C$2:$C$900,MATCH(AY655,'Standard Outcome Indicators'!$B$2:$B$708,0))</f>
        <v>#N/A</v>
      </c>
      <c r="BA655" s="344" t="e">
        <f>INDEX('Standard Outcome Indicators'!$F$2:$F$900,MATCH(AY655,'Standard Outcome Indicators'!$B$2:$B$708,0))</f>
        <v>#N/A</v>
      </c>
      <c r="BB655" s="344" t="e">
        <f>INDEX('Standard Outcome Indicators'!$H$2:$H$900,MATCH(AY655,'Standard Outcome Indicators'!$B$2:$B$708,0))</f>
        <v>#N/A</v>
      </c>
      <c r="BC655" s="344" t="e">
        <f>INDEX('Standard Outcome Indicators'!$Q$2:$Q$900,MATCH(AY655,'Standard Outcome Indicators'!$B$2:$B$708,0))</f>
        <v>#N/A</v>
      </c>
      <c r="BD655" s="344" t="e">
        <f>INDEX('Standard Outcome Indicators'!$R$2:$R$900,MATCH(AY655,'Standard Outcome Indicators'!$B$2:$B$708,0))</f>
        <v>#N/A</v>
      </c>
      <c r="BE655" s="344" t="e">
        <f>INDEX('Standard Outcome Indicators'!$S$2:$S$900,MATCH(AY655,'Standard Outcome Indicators'!$B$2:$B$708,0))</f>
        <v>#N/A</v>
      </c>
      <c r="BF655" s="344" t="e">
        <f>INDEX('Standard Outcome Indicators'!$T$2:$T$900,MATCH(AY655,'Standard Outcome Indicators'!$B$2:$B$708,0))</f>
        <v>#N/A</v>
      </c>
      <c r="BG655" s="344" t="e">
        <f>INDEX('Standard Outcome Indicators'!$U$2:$U$900,MATCH(AY655,'Standard Outcome Indicators'!$B$2:$B$708,0))</f>
        <v>#N/A</v>
      </c>
    </row>
    <row r="656" spans="1:59" ht="45.75">
      <c r="A656" s="398" t="s">
        <v>3532</v>
      </c>
      <c r="B656" s="400" t="s">
        <v>3630</v>
      </c>
      <c r="C656" s="344" t="s">
        <v>3947</v>
      </c>
      <c r="D656" s="438" t="s">
        <v>3948</v>
      </c>
      <c r="E656" s="345" t="s">
        <v>3949</v>
      </c>
      <c r="F656" s="432" t="s">
        <v>59</v>
      </c>
      <c r="G656" s="433"/>
      <c r="H656" s="433"/>
      <c r="I656" s="433" t="s">
        <v>49</v>
      </c>
      <c r="J656" s="433" t="s">
        <v>49</v>
      </c>
      <c r="K656" s="433" t="s">
        <v>49</v>
      </c>
      <c r="L656" s="433" t="s">
        <v>49</v>
      </c>
      <c r="M656" s="433" t="s">
        <v>49</v>
      </c>
      <c r="N656" s="433" t="s">
        <v>49</v>
      </c>
      <c r="O656" s="345"/>
      <c r="P656" s="345" t="str">
        <f t="shared" si="61"/>
        <v>Number and rates of children (0-17 years) formally adopted during the year, by type of adoption and by disability</v>
      </c>
      <c r="Q656" s="345" t="s">
        <v>3928</v>
      </c>
      <c r="R656" s="438" t="s">
        <v>3939</v>
      </c>
      <c r="S656" s="433">
        <f t="shared" si="62"/>
        <v>3</v>
      </c>
      <c r="T656" s="361" t="s">
        <v>333</v>
      </c>
      <c r="U656" s="361" t="s">
        <v>63</v>
      </c>
      <c r="V656" s="344" t="s">
        <v>3950</v>
      </c>
      <c r="W656" s="433" t="s">
        <v>63</v>
      </c>
      <c r="X656" s="433" t="s">
        <v>63</v>
      </c>
      <c r="Y656" s="361">
        <v>2021</v>
      </c>
      <c r="Z656" s="361" t="s">
        <v>2371</v>
      </c>
      <c r="AA656" s="344" t="s">
        <v>3934</v>
      </c>
      <c r="AB656" s="361" t="str">
        <f t="shared" si="58"/>
        <v/>
      </c>
      <c r="AC656" s="433" t="s">
        <v>63</v>
      </c>
      <c r="AD656" s="433" t="s">
        <v>63</v>
      </c>
      <c r="AE656" s="433" t="s">
        <v>63</v>
      </c>
      <c r="AF656" s="433" t="s">
        <v>63</v>
      </c>
      <c r="AG656" s="361" t="s">
        <v>62</v>
      </c>
      <c r="AH656" s="361" t="s">
        <v>49</v>
      </c>
      <c r="AI656" s="361" t="s">
        <v>49</v>
      </c>
      <c r="AJ656" s="361" t="s">
        <v>49</v>
      </c>
      <c r="AK656" s="361" t="s">
        <v>63</v>
      </c>
      <c r="AL656" s="361" t="s">
        <v>63</v>
      </c>
      <c r="AM656" s="361" t="s">
        <v>63</v>
      </c>
      <c r="AN656" s="361" t="s">
        <v>63</v>
      </c>
      <c r="AO656" s="361" t="s">
        <v>63</v>
      </c>
      <c r="AP656" s="361" t="s">
        <v>63</v>
      </c>
      <c r="AQ656" s="361" t="s">
        <v>63</v>
      </c>
      <c r="AR656" s="361" t="s">
        <v>63</v>
      </c>
      <c r="AS656" s="361" t="s">
        <v>63</v>
      </c>
      <c r="AT656" s="361" t="s">
        <v>63</v>
      </c>
      <c r="AU656" s="361" t="s">
        <v>63</v>
      </c>
      <c r="AV656" s="361" t="s">
        <v>63</v>
      </c>
      <c r="AW656" s="361" t="s">
        <v>63</v>
      </c>
      <c r="AX656" s="361" t="str">
        <f t="shared" si="59"/>
        <v xml:space="preserve">SEX, AGE, RESIDENCE, WEALTH, </v>
      </c>
      <c r="AZ656" s="344" t="e">
        <f>INDEX('Standard Outcome Indicators'!$C$2:$C$900,MATCH(AY656,'Standard Outcome Indicators'!$B$2:$B$708,0))</f>
        <v>#N/A</v>
      </c>
      <c r="BA656" s="344" t="e">
        <f>INDEX('Standard Outcome Indicators'!$F$2:$F$900,MATCH(AY656,'Standard Outcome Indicators'!$B$2:$B$708,0))</f>
        <v>#N/A</v>
      </c>
      <c r="BB656" s="344" t="e">
        <f>INDEX('Standard Outcome Indicators'!$H$2:$H$900,MATCH(AY656,'Standard Outcome Indicators'!$B$2:$B$708,0))</f>
        <v>#N/A</v>
      </c>
      <c r="BC656" s="344" t="e">
        <f>INDEX('Standard Outcome Indicators'!$Q$2:$Q$900,MATCH(AY656,'Standard Outcome Indicators'!$B$2:$B$708,0))</f>
        <v>#N/A</v>
      </c>
      <c r="BD656" s="344" t="e">
        <f>INDEX('Standard Outcome Indicators'!$R$2:$R$900,MATCH(AY656,'Standard Outcome Indicators'!$B$2:$B$708,0))</f>
        <v>#N/A</v>
      </c>
      <c r="BE656" s="344" t="e">
        <f>INDEX('Standard Outcome Indicators'!$S$2:$S$900,MATCH(AY656,'Standard Outcome Indicators'!$B$2:$B$708,0))</f>
        <v>#N/A</v>
      </c>
      <c r="BF656" s="344" t="e">
        <f>INDEX('Standard Outcome Indicators'!$T$2:$T$900,MATCH(AY656,'Standard Outcome Indicators'!$B$2:$B$708,0))</f>
        <v>#N/A</v>
      </c>
      <c r="BG656" s="344" t="e">
        <f>INDEX('Standard Outcome Indicators'!$U$2:$U$900,MATCH(AY656,'Standard Outcome Indicators'!$B$2:$B$708,0))</f>
        <v>#N/A</v>
      </c>
    </row>
    <row r="657" spans="1:59" ht="45.75">
      <c r="A657" s="398" t="s">
        <v>3532</v>
      </c>
      <c r="B657" s="400" t="s">
        <v>3630</v>
      </c>
      <c r="C657" s="344" t="s">
        <v>3951</v>
      </c>
      <c r="D657" s="438" t="s">
        <v>3952</v>
      </c>
      <c r="E657" s="345" t="s">
        <v>3953</v>
      </c>
      <c r="F657" s="432" t="s">
        <v>59</v>
      </c>
      <c r="G657" s="433"/>
      <c r="H657" s="433"/>
      <c r="I657" s="433" t="s">
        <v>49</v>
      </c>
      <c r="J657" s="433" t="s">
        <v>49</v>
      </c>
      <c r="K657" s="433" t="s">
        <v>49</v>
      </c>
      <c r="L657" s="433" t="s">
        <v>62</v>
      </c>
      <c r="M657" s="433" t="s">
        <v>49</v>
      </c>
      <c r="N657" s="433" t="s">
        <v>49</v>
      </c>
      <c r="O657" s="345"/>
      <c r="P657" s="345" t="str">
        <f t="shared" si="61"/>
        <v>Number and rates of children (0-17 years) formally adopted during the year, by type of adoption and by disability</v>
      </c>
      <c r="Q657" s="345" t="s">
        <v>3928</v>
      </c>
      <c r="R657" s="345"/>
      <c r="S657" s="433">
        <f t="shared" si="62"/>
        <v>2</v>
      </c>
      <c r="T657" s="361" t="s">
        <v>333</v>
      </c>
      <c r="U657" s="361" t="s">
        <v>63</v>
      </c>
      <c r="V657" s="344" t="s">
        <v>3954</v>
      </c>
      <c r="W657" s="433" t="s">
        <v>63</v>
      </c>
      <c r="X657" s="433" t="s">
        <v>63</v>
      </c>
      <c r="Y657" s="361">
        <v>2021</v>
      </c>
      <c r="Z657" s="361" t="s">
        <v>1982</v>
      </c>
      <c r="AA657" s="344" t="s">
        <v>3955</v>
      </c>
      <c r="AB657" s="361" t="str">
        <f t="shared" si="58"/>
        <v/>
      </c>
      <c r="AC657" s="433" t="s">
        <v>63</v>
      </c>
      <c r="AD657" s="433" t="s">
        <v>63</v>
      </c>
      <c r="AE657" s="433" t="s">
        <v>63</v>
      </c>
      <c r="AF657" s="433" t="s">
        <v>63</v>
      </c>
      <c r="AG657" s="361" t="s">
        <v>62</v>
      </c>
      <c r="AH657" s="361" t="s">
        <v>62</v>
      </c>
      <c r="AI657" s="361" t="s">
        <v>49</v>
      </c>
      <c r="AJ657" s="361" t="s">
        <v>49</v>
      </c>
      <c r="AK657" s="361" t="s">
        <v>63</v>
      </c>
      <c r="AL657" s="361" t="s">
        <v>63</v>
      </c>
      <c r="AM657" s="361" t="s">
        <v>63</v>
      </c>
      <c r="AN657" s="361" t="s">
        <v>63</v>
      </c>
      <c r="AO657" s="361" t="s">
        <v>63</v>
      </c>
      <c r="AP657" s="361" t="s">
        <v>63</v>
      </c>
      <c r="AQ657" s="361" t="s">
        <v>63</v>
      </c>
      <c r="AR657" s="361" t="s">
        <v>63</v>
      </c>
      <c r="AS657" s="361" t="s">
        <v>63</v>
      </c>
      <c r="AT657" s="361" t="s">
        <v>63</v>
      </c>
      <c r="AU657" s="361" t="s">
        <v>63</v>
      </c>
      <c r="AV657" s="361" t="s">
        <v>63</v>
      </c>
      <c r="AW657" s="361" t="s">
        <v>63</v>
      </c>
      <c r="AX657" s="361" t="str">
        <f t="shared" si="59"/>
        <v xml:space="preserve">SEX, AGE, RESIDENCE, WEALTH, </v>
      </c>
      <c r="AZ657" s="344" t="e">
        <f>INDEX('Standard Outcome Indicators'!$C$2:$C$900,MATCH(AY657,'Standard Outcome Indicators'!$B$2:$B$708,0))</f>
        <v>#N/A</v>
      </c>
      <c r="BA657" s="344" t="e">
        <f>INDEX('Standard Outcome Indicators'!$F$2:$F$900,MATCH(AY657,'Standard Outcome Indicators'!$B$2:$B$708,0))</f>
        <v>#N/A</v>
      </c>
      <c r="BB657" s="344" t="e">
        <f>INDEX('Standard Outcome Indicators'!$H$2:$H$900,MATCH(AY657,'Standard Outcome Indicators'!$B$2:$B$708,0))</f>
        <v>#N/A</v>
      </c>
      <c r="BC657" s="344" t="e">
        <f>INDEX('Standard Outcome Indicators'!$Q$2:$Q$900,MATCH(AY657,'Standard Outcome Indicators'!$B$2:$B$708,0))</f>
        <v>#N/A</v>
      </c>
      <c r="BD657" s="344" t="e">
        <f>INDEX('Standard Outcome Indicators'!$R$2:$R$900,MATCH(AY657,'Standard Outcome Indicators'!$B$2:$B$708,0))</f>
        <v>#N/A</v>
      </c>
      <c r="BE657" s="344" t="e">
        <f>INDEX('Standard Outcome Indicators'!$S$2:$S$900,MATCH(AY657,'Standard Outcome Indicators'!$B$2:$B$708,0))</f>
        <v>#N/A</v>
      </c>
      <c r="BF657" s="344" t="e">
        <f>INDEX('Standard Outcome Indicators'!$T$2:$T$900,MATCH(AY657,'Standard Outcome Indicators'!$B$2:$B$708,0))</f>
        <v>#N/A</v>
      </c>
      <c r="BG657" s="344" t="e">
        <f>INDEX('Standard Outcome Indicators'!$U$2:$U$900,MATCH(AY657,'Standard Outcome Indicators'!$B$2:$B$708,0))</f>
        <v>#N/A</v>
      </c>
    </row>
    <row r="658" spans="1:59" ht="45.75">
      <c r="A658" s="398" t="s">
        <v>3532</v>
      </c>
      <c r="B658" s="400" t="s">
        <v>3630</v>
      </c>
      <c r="C658" s="344" t="s">
        <v>3956</v>
      </c>
      <c r="D658" s="438" t="s">
        <v>3957</v>
      </c>
      <c r="E658" s="345" t="s">
        <v>3958</v>
      </c>
      <c r="F658" s="432" t="s">
        <v>59</v>
      </c>
      <c r="G658" s="433"/>
      <c r="H658" s="433"/>
      <c r="I658" s="433" t="s">
        <v>49</v>
      </c>
      <c r="J658" s="433" t="s">
        <v>49</v>
      </c>
      <c r="K658" s="433" t="s">
        <v>49</v>
      </c>
      <c r="L658" s="433" t="s">
        <v>62</v>
      </c>
      <c r="M658" s="433" t="s">
        <v>49</v>
      </c>
      <c r="N658" s="433" t="s">
        <v>49</v>
      </c>
      <c r="O658" s="345"/>
      <c r="P658" s="345" t="str">
        <f t="shared" si="61"/>
        <v>Number and rates of children (0-17 years) formally adopted during the year, by type of adoption and by disability</v>
      </c>
      <c r="Q658" s="345" t="s">
        <v>3928</v>
      </c>
      <c r="R658" s="438" t="s">
        <v>3952</v>
      </c>
      <c r="S658" s="433">
        <f t="shared" si="62"/>
        <v>3</v>
      </c>
      <c r="T658" s="361" t="s">
        <v>333</v>
      </c>
      <c r="U658" s="361" t="s">
        <v>63</v>
      </c>
      <c r="V658" s="344" t="s">
        <v>3959</v>
      </c>
      <c r="W658" s="433" t="s">
        <v>63</v>
      </c>
      <c r="X658" s="433" t="s">
        <v>63</v>
      </c>
      <c r="Y658" s="361">
        <v>2021</v>
      </c>
      <c r="Z658" s="361" t="s">
        <v>2245</v>
      </c>
      <c r="AA658" s="344" t="s">
        <v>3960</v>
      </c>
      <c r="AB658" s="361" t="str">
        <f t="shared" si="58"/>
        <v/>
      </c>
      <c r="AC658" s="433" t="s">
        <v>63</v>
      </c>
      <c r="AD658" s="433" t="s">
        <v>63</v>
      </c>
      <c r="AE658" s="433" t="s">
        <v>63</v>
      </c>
      <c r="AF658" s="433" t="s">
        <v>63</v>
      </c>
      <c r="AG658" s="361" t="s">
        <v>62</v>
      </c>
      <c r="AH658" s="361" t="s">
        <v>62</v>
      </c>
      <c r="AI658" s="361" t="s">
        <v>49</v>
      </c>
      <c r="AJ658" s="361" t="s">
        <v>49</v>
      </c>
      <c r="AK658" s="361" t="s">
        <v>63</v>
      </c>
      <c r="AL658" s="361" t="s">
        <v>63</v>
      </c>
      <c r="AM658" s="361" t="s">
        <v>63</v>
      </c>
      <c r="AN658" s="361" t="s">
        <v>63</v>
      </c>
      <c r="AO658" s="361" t="s">
        <v>63</v>
      </c>
      <c r="AP658" s="361" t="s">
        <v>63</v>
      </c>
      <c r="AQ658" s="361" t="s">
        <v>63</v>
      </c>
      <c r="AR658" s="361" t="s">
        <v>63</v>
      </c>
      <c r="AS658" s="361" t="s">
        <v>63</v>
      </c>
      <c r="AT658" s="361" t="s">
        <v>63</v>
      </c>
      <c r="AU658" s="361" t="s">
        <v>63</v>
      </c>
      <c r="AV658" s="361" t="s">
        <v>63</v>
      </c>
      <c r="AW658" s="361" t="s">
        <v>63</v>
      </c>
      <c r="AX658" s="361" t="str">
        <f t="shared" si="59"/>
        <v xml:space="preserve">SEX, AGE, RESIDENCE, WEALTH, </v>
      </c>
      <c r="AZ658" s="344" t="e">
        <f>INDEX('Standard Outcome Indicators'!$C$2:$C$900,MATCH(AY658,'Standard Outcome Indicators'!$B$2:$B$708,0))</f>
        <v>#N/A</v>
      </c>
      <c r="BA658" s="344" t="e">
        <f>INDEX('Standard Outcome Indicators'!$F$2:$F$900,MATCH(AY658,'Standard Outcome Indicators'!$B$2:$B$708,0))</f>
        <v>#N/A</v>
      </c>
      <c r="BB658" s="344" t="e">
        <f>INDEX('Standard Outcome Indicators'!$H$2:$H$900,MATCH(AY658,'Standard Outcome Indicators'!$B$2:$B$708,0))</f>
        <v>#N/A</v>
      </c>
      <c r="BC658" s="344" t="e">
        <f>INDEX('Standard Outcome Indicators'!$Q$2:$Q$900,MATCH(AY658,'Standard Outcome Indicators'!$B$2:$B$708,0))</f>
        <v>#N/A</v>
      </c>
      <c r="BD658" s="344" t="e">
        <f>INDEX('Standard Outcome Indicators'!$R$2:$R$900,MATCH(AY658,'Standard Outcome Indicators'!$B$2:$B$708,0))</f>
        <v>#N/A</v>
      </c>
      <c r="BE658" s="344" t="e">
        <f>INDEX('Standard Outcome Indicators'!$S$2:$S$900,MATCH(AY658,'Standard Outcome Indicators'!$B$2:$B$708,0))</f>
        <v>#N/A</v>
      </c>
      <c r="BF658" s="344" t="e">
        <f>INDEX('Standard Outcome Indicators'!$T$2:$T$900,MATCH(AY658,'Standard Outcome Indicators'!$B$2:$B$708,0))</f>
        <v>#N/A</v>
      </c>
      <c r="BG658" s="344" t="e">
        <f>INDEX('Standard Outcome Indicators'!$U$2:$U$900,MATCH(AY658,'Standard Outcome Indicators'!$B$2:$B$708,0))</f>
        <v>#N/A</v>
      </c>
    </row>
    <row r="659" spans="1:59" ht="45.75">
      <c r="A659" s="398" t="s">
        <v>3532</v>
      </c>
      <c r="B659" s="400" t="s">
        <v>3630</v>
      </c>
      <c r="C659" s="344" t="s">
        <v>3961</v>
      </c>
      <c r="D659" s="438" t="s">
        <v>3962</v>
      </c>
      <c r="E659" s="345" t="s">
        <v>3963</v>
      </c>
      <c r="F659" s="432" t="s">
        <v>59</v>
      </c>
      <c r="G659" s="433"/>
      <c r="H659" s="433"/>
      <c r="I659" s="433" t="s">
        <v>49</v>
      </c>
      <c r="J659" s="433" t="s">
        <v>49</v>
      </c>
      <c r="K659" s="433" t="s">
        <v>49</v>
      </c>
      <c r="L659" s="433" t="s">
        <v>62</v>
      </c>
      <c r="M659" s="433" t="s">
        <v>49</v>
      </c>
      <c r="N659" s="433" t="s">
        <v>49</v>
      </c>
      <c r="O659" s="345"/>
      <c r="P659" s="345" t="str">
        <f t="shared" si="61"/>
        <v>Number and rates of children (0-17 years) formally adopted during the year, by type of adoption and by disability</v>
      </c>
      <c r="Q659" s="345" t="s">
        <v>3928</v>
      </c>
      <c r="R659" s="438" t="s">
        <v>3952</v>
      </c>
      <c r="S659" s="433">
        <f t="shared" si="62"/>
        <v>3</v>
      </c>
      <c r="T659" s="361" t="s">
        <v>333</v>
      </c>
      <c r="U659" s="361" t="s">
        <v>63</v>
      </c>
      <c r="V659" s="344" t="s">
        <v>3964</v>
      </c>
      <c r="W659" s="433" t="s">
        <v>63</v>
      </c>
      <c r="X659" s="433" t="s">
        <v>63</v>
      </c>
      <c r="Y659" s="361">
        <v>2021</v>
      </c>
      <c r="Z659" s="361" t="s">
        <v>1991</v>
      </c>
      <c r="AA659" s="344" t="s">
        <v>3965</v>
      </c>
      <c r="AB659" s="361" t="str">
        <f t="shared" si="58"/>
        <v/>
      </c>
      <c r="AC659" s="433" t="s">
        <v>63</v>
      </c>
      <c r="AD659" s="433" t="s">
        <v>63</v>
      </c>
      <c r="AE659" s="433" t="s">
        <v>63</v>
      </c>
      <c r="AF659" s="433" t="s">
        <v>63</v>
      </c>
      <c r="AG659" s="361" t="s">
        <v>62</v>
      </c>
      <c r="AH659" s="361" t="s">
        <v>62</v>
      </c>
      <c r="AI659" s="361" t="s">
        <v>49</v>
      </c>
      <c r="AJ659" s="361" t="s">
        <v>49</v>
      </c>
      <c r="AK659" s="361" t="s">
        <v>63</v>
      </c>
      <c r="AL659" s="361" t="s">
        <v>63</v>
      </c>
      <c r="AM659" s="361" t="s">
        <v>63</v>
      </c>
      <c r="AN659" s="361" t="s">
        <v>63</v>
      </c>
      <c r="AO659" s="361" t="s">
        <v>63</v>
      </c>
      <c r="AP659" s="361" t="s">
        <v>63</v>
      </c>
      <c r="AQ659" s="361" t="s">
        <v>63</v>
      </c>
      <c r="AR659" s="361" t="s">
        <v>63</v>
      </c>
      <c r="AS659" s="361" t="s">
        <v>63</v>
      </c>
      <c r="AT659" s="361" t="s">
        <v>63</v>
      </c>
      <c r="AU659" s="361" t="s">
        <v>63</v>
      </c>
      <c r="AV659" s="361" t="s">
        <v>63</v>
      </c>
      <c r="AW659" s="361" t="s">
        <v>63</v>
      </c>
      <c r="AX659" s="361" t="str">
        <f t="shared" si="59"/>
        <v xml:space="preserve">SEX, AGE, RESIDENCE, WEALTH, </v>
      </c>
      <c r="AZ659" s="344" t="e">
        <f>INDEX('Standard Outcome Indicators'!$C$2:$C$900,MATCH(AY659,'Standard Outcome Indicators'!$B$2:$B$708,0))</f>
        <v>#N/A</v>
      </c>
      <c r="BA659" s="344" t="e">
        <f>INDEX('Standard Outcome Indicators'!$F$2:$F$900,MATCH(AY659,'Standard Outcome Indicators'!$B$2:$B$708,0))</f>
        <v>#N/A</v>
      </c>
      <c r="BB659" s="344" t="e">
        <f>INDEX('Standard Outcome Indicators'!$H$2:$H$900,MATCH(AY659,'Standard Outcome Indicators'!$B$2:$B$708,0))</f>
        <v>#N/A</v>
      </c>
      <c r="BC659" s="344" t="e">
        <f>INDEX('Standard Outcome Indicators'!$Q$2:$Q$900,MATCH(AY659,'Standard Outcome Indicators'!$B$2:$B$708,0))</f>
        <v>#N/A</v>
      </c>
      <c r="BD659" s="344" t="e">
        <f>INDEX('Standard Outcome Indicators'!$R$2:$R$900,MATCH(AY659,'Standard Outcome Indicators'!$B$2:$B$708,0))</f>
        <v>#N/A</v>
      </c>
      <c r="BE659" s="344" t="e">
        <f>INDEX('Standard Outcome Indicators'!$S$2:$S$900,MATCH(AY659,'Standard Outcome Indicators'!$B$2:$B$708,0))</f>
        <v>#N/A</v>
      </c>
      <c r="BF659" s="344" t="e">
        <f>INDEX('Standard Outcome Indicators'!$T$2:$T$900,MATCH(AY659,'Standard Outcome Indicators'!$B$2:$B$708,0))</f>
        <v>#N/A</v>
      </c>
      <c r="BG659" s="344" t="e">
        <f>INDEX('Standard Outcome Indicators'!$U$2:$U$900,MATCH(AY659,'Standard Outcome Indicators'!$B$2:$B$708,0))</f>
        <v>#N/A</v>
      </c>
    </row>
    <row r="660" spans="1:59" ht="45.75">
      <c r="A660" s="398" t="s">
        <v>3532</v>
      </c>
      <c r="B660" s="400" t="s">
        <v>3630</v>
      </c>
      <c r="C660" s="375" t="s">
        <v>3966</v>
      </c>
      <c r="D660" s="443" t="s">
        <v>3967</v>
      </c>
      <c r="E660" s="345" t="s">
        <v>3968</v>
      </c>
      <c r="F660" s="434" t="s">
        <v>1767</v>
      </c>
      <c r="G660" s="434"/>
      <c r="H660" s="434" t="s">
        <v>59</v>
      </c>
      <c r="I660" s="478" t="e">
        <v>#N/A</v>
      </c>
      <c r="J660" s="478" t="e">
        <v>#N/A</v>
      </c>
      <c r="K660" s="478" t="e">
        <v>#N/A</v>
      </c>
      <c r="L660" s="478" t="e">
        <v>#N/A</v>
      </c>
      <c r="M660" s="478" t="e">
        <v>#N/A</v>
      </c>
      <c r="N660" s="478"/>
      <c r="O660" s="372" t="s">
        <v>3969</v>
      </c>
      <c r="P660" s="345" t="str">
        <f t="shared" si="61"/>
        <v>Percentage of children with disabilities (0-17 years) in formal residential care at the end of the year</v>
      </c>
      <c r="R660" s="345"/>
      <c r="S660" s="433">
        <f t="shared" si="62"/>
        <v>1</v>
      </c>
      <c r="T660" s="361" t="s">
        <v>333</v>
      </c>
      <c r="U660" s="361" t="s">
        <v>63</v>
      </c>
      <c r="V660" s="344" t="s">
        <v>3970</v>
      </c>
      <c r="W660" s="433" t="s">
        <v>63</v>
      </c>
      <c r="X660" s="433" t="s">
        <v>63</v>
      </c>
      <c r="Y660" s="361">
        <v>2021</v>
      </c>
      <c r="Z660" s="361" t="s">
        <v>2371</v>
      </c>
      <c r="AA660" s="344" t="s">
        <v>3971</v>
      </c>
      <c r="AB660" s="361" t="str">
        <f t="shared" si="58"/>
        <v/>
      </c>
      <c r="AC660" s="433" t="s">
        <v>63</v>
      </c>
      <c r="AD660" s="433" t="s">
        <v>63</v>
      </c>
      <c r="AE660" s="433" t="s">
        <v>63</v>
      </c>
      <c r="AF660" s="433" t="s">
        <v>63</v>
      </c>
      <c r="AG660" s="361" t="s">
        <v>62</v>
      </c>
      <c r="AH660" s="361" t="s">
        <v>49</v>
      </c>
      <c r="AI660" s="361" t="s">
        <v>49</v>
      </c>
      <c r="AJ660" s="361" t="s">
        <v>49</v>
      </c>
      <c r="AK660" s="361" t="s">
        <v>63</v>
      </c>
      <c r="AL660" s="361" t="s">
        <v>63</v>
      </c>
      <c r="AM660" s="361" t="s">
        <v>63</v>
      </c>
      <c r="AN660" s="361" t="s">
        <v>63</v>
      </c>
      <c r="AO660" s="361" t="s">
        <v>63</v>
      </c>
      <c r="AP660" s="361" t="s">
        <v>63</v>
      </c>
      <c r="AQ660" s="361" t="s">
        <v>63</v>
      </c>
      <c r="AR660" s="361" t="s">
        <v>63</v>
      </c>
      <c r="AS660" s="361" t="s">
        <v>63</v>
      </c>
      <c r="AT660" s="361" t="s">
        <v>63</v>
      </c>
      <c r="AU660" s="361" t="s">
        <v>63</v>
      </c>
      <c r="AV660" s="361" t="s">
        <v>63</v>
      </c>
      <c r="AW660" s="361" t="s">
        <v>63</v>
      </c>
      <c r="AX660" s="361" t="str">
        <f t="shared" si="59"/>
        <v xml:space="preserve">SEX, AGE, RESIDENCE, WEALTH, </v>
      </c>
      <c r="AZ660" s="344" t="e">
        <f>INDEX('Standard Outcome Indicators'!$C$2:$C$900,MATCH(AY660,'Standard Outcome Indicators'!$B$2:$B$708,0))</f>
        <v>#N/A</v>
      </c>
      <c r="BA660" s="344" t="e">
        <f>INDEX('Standard Outcome Indicators'!$F$2:$F$900,MATCH(AY660,'Standard Outcome Indicators'!$B$2:$B$708,0))</f>
        <v>#N/A</v>
      </c>
      <c r="BB660" s="344" t="e">
        <f>INDEX('Standard Outcome Indicators'!$H$2:$H$900,MATCH(AY660,'Standard Outcome Indicators'!$B$2:$B$708,0))</f>
        <v>#N/A</v>
      </c>
      <c r="BC660" s="344" t="e">
        <f>INDEX('Standard Outcome Indicators'!$Q$2:$Q$900,MATCH(AY660,'Standard Outcome Indicators'!$B$2:$B$708,0))</f>
        <v>#N/A</v>
      </c>
      <c r="BD660" s="344" t="e">
        <f>INDEX('Standard Outcome Indicators'!$R$2:$R$900,MATCH(AY660,'Standard Outcome Indicators'!$B$2:$B$708,0))</f>
        <v>#N/A</v>
      </c>
      <c r="BE660" s="344" t="e">
        <f>INDEX('Standard Outcome Indicators'!$S$2:$S$900,MATCH(AY660,'Standard Outcome Indicators'!$B$2:$B$708,0))</f>
        <v>#N/A</v>
      </c>
      <c r="BF660" s="344" t="e">
        <f>INDEX('Standard Outcome Indicators'!$T$2:$T$900,MATCH(AY660,'Standard Outcome Indicators'!$B$2:$B$708,0))</f>
        <v>#N/A</v>
      </c>
      <c r="BG660" s="344" t="e">
        <f>INDEX('Standard Outcome Indicators'!$U$2:$U$900,MATCH(AY660,'Standard Outcome Indicators'!$B$2:$B$708,0))</f>
        <v>#N/A</v>
      </c>
    </row>
    <row r="661" spans="1:59" ht="60.75">
      <c r="A661" s="398" t="s">
        <v>3532</v>
      </c>
      <c r="B661" s="400" t="s">
        <v>3630</v>
      </c>
      <c r="C661" s="375" t="s">
        <v>3972</v>
      </c>
      <c r="D661" s="443" t="s">
        <v>3973</v>
      </c>
      <c r="E661" s="345" t="s">
        <v>3974</v>
      </c>
      <c r="F661" s="434" t="s">
        <v>1767</v>
      </c>
      <c r="G661" s="434"/>
      <c r="H661" s="434" t="s">
        <v>59</v>
      </c>
      <c r="I661" s="478" t="e">
        <v>#N/A</v>
      </c>
      <c r="J661" s="478" t="e">
        <v>#N/A</v>
      </c>
      <c r="K661" s="478" t="e">
        <v>#N/A</v>
      </c>
      <c r="L661" s="478" t="e">
        <v>#N/A</v>
      </c>
      <c r="M661" s="478" t="e">
        <v>#N/A</v>
      </c>
      <c r="N661" s="478"/>
      <c r="O661" s="372" t="s">
        <v>3975</v>
      </c>
      <c r="P661" s="345" t="str">
        <f t="shared" si="61"/>
        <v>Percentage of children with disabilities (0-17 years) in formal foster care of the total number of children in formal family-based care at the end of the year</v>
      </c>
      <c r="R661" s="345"/>
      <c r="S661" s="433">
        <f t="shared" si="62"/>
        <v>1</v>
      </c>
      <c r="T661" s="361" t="s">
        <v>333</v>
      </c>
      <c r="U661" s="361" t="s">
        <v>63</v>
      </c>
      <c r="V661" s="344" t="s">
        <v>3976</v>
      </c>
      <c r="W661" s="433" t="s">
        <v>63</v>
      </c>
      <c r="X661" s="433" t="s">
        <v>63</v>
      </c>
      <c r="Y661" s="361">
        <v>2021</v>
      </c>
      <c r="Z661" s="361">
        <v>20</v>
      </c>
      <c r="AA661" s="344" t="s">
        <v>3977</v>
      </c>
      <c r="AB661" s="361" t="str">
        <f t="shared" si="58"/>
        <v/>
      </c>
      <c r="AC661" s="433" t="s">
        <v>63</v>
      </c>
      <c r="AD661" s="433" t="s">
        <v>63</v>
      </c>
      <c r="AE661" s="433" t="s">
        <v>63</v>
      </c>
      <c r="AF661" s="433" t="s">
        <v>63</v>
      </c>
      <c r="AG661" s="361" t="s">
        <v>49</v>
      </c>
      <c r="AH661" s="361" t="s">
        <v>49</v>
      </c>
      <c r="AI661" s="361" t="s">
        <v>49</v>
      </c>
      <c r="AJ661" s="361" t="s">
        <v>49</v>
      </c>
      <c r="AK661" s="361" t="s">
        <v>63</v>
      </c>
      <c r="AL661" s="361" t="s">
        <v>63</v>
      </c>
      <c r="AM661" s="361" t="s">
        <v>63</v>
      </c>
      <c r="AN661" s="361" t="s">
        <v>63</v>
      </c>
      <c r="AO661" s="361" t="s">
        <v>63</v>
      </c>
      <c r="AP661" s="361" t="s">
        <v>63</v>
      </c>
      <c r="AQ661" s="361" t="s">
        <v>63</v>
      </c>
      <c r="AR661" s="361" t="s">
        <v>63</v>
      </c>
      <c r="AS661" s="361" t="s">
        <v>63</v>
      </c>
      <c r="AT661" s="361" t="s">
        <v>63</v>
      </c>
      <c r="AU661" s="361" t="s">
        <v>63</v>
      </c>
      <c r="AV661" s="361" t="s">
        <v>63</v>
      </c>
      <c r="AW661" s="361" t="s">
        <v>63</v>
      </c>
      <c r="AX661" s="361" t="str">
        <f t="shared" si="59"/>
        <v xml:space="preserve">SEX, AGE, RESIDENCE, WEALTH, </v>
      </c>
      <c r="AZ661" s="344" t="e">
        <f>INDEX('Standard Outcome Indicators'!$C$2:$C$900,MATCH(AY661,'Standard Outcome Indicators'!$B$2:$B$708,0))</f>
        <v>#N/A</v>
      </c>
      <c r="BA661" s="344" t="e">
        <f>INDEX('Standard Outcome Indicators'!$F$2:$F$900,MATCH(AY661,'Standard Outcome Indicators'!$B$2:$B$708,0))</f>
        <v>#N/A</v>
      </c>
      <c r="BB661" s="344" t="e">
        <f>INDEX('Standard Outcome Indicators'!$H$2:$H$900,MATCH(AY661,'Standard Outcome Indicators'!$B$2:$B$708,0))</f>
        <v>#N/A</v>
      </c>
      <c r="BC661" s="344" t="e">
        <f>INDEX('Standard Outcome Indicators'!$Q$2:$Q$900,MATCH(AY661,'Standard Outcome Indicators'!$B$2:$B$708,0))</f>
        <v>#N/A</v>
      </c>
      <c r="BD661" s="344" t="e">
        <f>INDEX('Standard Outcome Indicators'!$R$2:$R$900,MATCH(AY661,'Standard Outcome Indicators'!$B$2:$B$708,0))</f>
        <v>#N/A</v>
      </c>
      <c r="BE661" s="344" t="e">
        <f>INDEX('Standard Outcome Indicators'!$S$2:$S$900,MATCH(AY661,'Standard Outcome Indicators'!$B$2:$B$708,0))</f>
        <v>#N/A</v>
      </c>
      <c r="BF661" s="344" t="e">
        <f>INDEX('Standard Outcome Indicators'!$T$2:$T$900,MATCH(AY661,'Standard Outcome Indicators'!$B$2:$B$708,0))</f>
        <v>#N/A</v>
      </c>
      <c r="BG661" s="344" t="e">
        <f>INDEX('Standard Outcome Indicators'!$U$2:$U$900,MATCH(AY661,'Standard Outcome Indicators'!$B$2:$B$708,0))</f>
        <v>#N/A</v>
      </c>
    </row>
    <row r="662" spans="1:59" ht="45.75">
      <c r="A662" s="398" t="s">
        <v>3532</v>
      </c>
      <c r="B662" s="400" t="s">
        <v>3630</v>
      </c>
      <c r="C662" s="375" t="s">
        <v>3978</v>
      </c>
      <c r="D662" s="443" t="s">
        <v>3979</v>
      </c>
      <c r="E662" s="345" t="s">
        <v>3980</v>
      </c>
      <c r="F662" s="434" t="s">
        <v>1767</v>
      </c>
      <c r="G662" s="434"/>
      <c r="H662" s="434" t="s">
        <v>59</v>
      </c>
      <c r="I662" s="478" t="e">
        <v>#N/A</v>
      </c>
      <c r="J662" s="478" t="e">
        <v>#N/A</v>
      </c>
      <c r="K662" s="478" t="e">
        <v>#N/A</v>
      </c>
      <c r="L662" s="478" t="e">
        <v>#N/A</v>
      </c>
      <c r="M662" s="478" t="e">
        <v>#N/A</v>
      </c>
      <c r="N662" s="478"/>
      <c r="O662" s="372" t="s">
        <v>3981</v>
      </c>
      <c r="P662" s="345" t="str">
        <f t="shared" si="61"/>
        <v>Percentage of children with disabilities (0-17 years) in formal family-based care at the end of the year</v>
      </c>
      <c r="R662" s="345"/>
      <c r="S662" s="433">
        <f t="shared" si="62"/>
        <v>1</v>
      </c>
      <c r="T662" s="361" t="s">
        <v>333</v>
      </c>
      <c r="U662" s="361" t="s">
        <v>63</v>
      </c>
      <c r="V662" s="344" t="s">
        <v>3982</v>
      </c>
      <c r="W662" s="433" t="s">
        <v>63</v>
      </c>
      <c r="X662" s="433" t="s">
        <v>63</v>
      </c>
      <c r="Y662" s="361">
        <v>2021</v>
      </c>
      <c r="Z662" s="361" t="s">
        <v>2816</v>
      </c>
      <c r="AA662" s="344" t="s">
        <v>3983</v>
      </c>
      <c r="AB662" s="361" t="str">
        <f t="shared" si="58"/>
        <v/>
      </c>
      <c r="AC662" s="433" t="s">
        <v>63</v>
      </c>
      <c r="AD662" s="433" t="s">
        <v>63</v>
      </c>
      <c r="AE662" s="433" t="s">
        <v>63</v>
      </c>
      <c r="AF662" s="433" t="s">
        <v>63</v>
      </c>
      <c r="AG662" s="361" t="s">
        <v>62</v>
      </c>
      <c r="AH662" s="361" t="s">
        <v>49</v>
      </c>
      <c r="AI662" s="361" t="s">
        <v>49</v>
      </c>
      <c r="AJ662" s="361" t="s">
        <v>49</v>
      </c>
      <c r="AK662" s="361" t="s">
        <v>63</v>
      </c>
      <c r="AL662" s="361" t="s">
        <v>63</v>
      </c>
      <c r="AM662" s="361" t="s">
        <v>63</v>
      </c>
      <c r="AN662" s="361" t="s">
        <v>63</v>
      </c>
      <c r="AO662" s="361" t="s">
        <v>63</v>
      </c>
      <c r="AP662" s="361" t="s">
        <v>63</v>
      </c>
      <c r="AQ662" s="361" t="s">
        <v>63</v>
      </c>
      <c r="AR662" s="361" t="s">
        <v>63</v>
      </c>
      <c r="AS662" s="361" t="s">
        <v>63</v>
      </c>
      <c r="AT662" s="361" t="s">
        <v>63</v>
      </c>
      <c r="AU662" s="361" t="s">
        <v>63</v>
      </c>
      <c r="AV662" s="361" t="s">
        <v>63</v>
      </c>
      <c r="AW662" s="361" t="s">
        <v>63</v>
      </c>
      <c r="AX662" s="361" t="str">
        <f t="shared" si="59"/>
        <v xml:space="preserve">SEX, AGE, RESIDENCE, WEALTH, </v>
      </c>
      <c r="AZ662" s="344" t="e">
        <f>INDEX('Standard Outcome Indicators'!$C$2:$C$900,MATCH(AY662,'Standard Outcome Indicators'!$B$2:$B$708,0))</f>
        <v>#N/A</v>
      </c>
      <c r="BA662" s="344" t="e">
        <f>INDEX('Standard Outcome Indicators'!$F$2:$F$900,MATCH(AY662,'Standard Outcome Indicators'!$B$2:$B$708,0))</f>
        <v>#N/A</v>
      </c>
      <c r="BB662" s="344" t="e">
        <f>INDEX('Standard Outcome Indicators'!$H$2:$H$900,MATCH(AY662,'Standard Outcome Indicators'!$B$2:$B$708,0))</f>
        <v>#N/A</v>
      </c>
      <c r="BC662" s="344" t="e">
        <f>INDEX('Standard Outcome Indicators'!$Q$2:$Q$900,MATCH(AY662,'Standard Outcome Indicators'!$B$2:$B$708,0))</f>
        <v>#N/A</v>
      </c>
      <c r="BD662" s="344" t="e">
        <f>INDEX('Standard Outcome Indicators'!$R$2:$R$900,MATCH(AY662,'Standard Outcome Indicators'!$B$2:$B$708,0))</f>
        <v>#N/A</v>
      </c>
      <c r="BE662" s="344" t="e">
        <f>INDEX('Standard Outcome Indicators'!$S$2:$S$900,MATCH(AY662,'Standard Outcome Indicators'!$B$2:$B$708,0))</f>
        <v>#N/A</v>
      </c>
      <c r="BF662" s="344" t="e">
        <f>INDEX('Standard Outcome Indicators'!$T$2:$T$900,MATCH(AY662,'Standard Outcome Indicators'!$B$2:$B$708,0))</f>
        <v>#N/A</v>
      </c>
      <c r="BG662" s="344" t="e">
        <f>INDEX('Standard Outcome Indicators'!$U$2:$U$900,MATCH(AY662,'Standard Outcome Indicators'!$B$2:$B$708,0))</f>
        <v>#N/A</v>
      </c>
    </row>
    <row r="663" spans="1:59" ht="45.75">
      <c r="A663" s="398" t="s">
        <v>3532</v>
      </c>
      <c r="B663" s="400" t="s">
        <v>3630</v>
      </c>
      <c r="C663" s="344" t="s">
        <v>3984</v>
      </c>
      <c r="D663" s="438" t="s">
        <v>3985</v>
      </c>
      <c r="E663" s="345" t="s">
        <v>3986</v>
      </c>
      <c r="F663" s="432" t="s">
        <v>1767</v>
      </c>
      <c r="G663" s="433"/>
      <c r="H663" s="433"/>
      <c r="I663" s="478" t="e">
        <v>#N/A</v>
      </c>
      <c r="J663" s="478" t="e">
        <v>#N/A</v>
      </c>
      <c r="K663" s="478" t="e">
        <v>#N/A</v>
      </c>
      <c r="L663" s="478" t="e">
        <v>#N/A</v>
      </c>
      <c r="M663" s="478" t="e">
        <v>#N/A</v>
      </c>
      <c r="N663" s="478"/>
      <c r="O663" s="345"/>
      <c r="P663" s="345" t="str">
        <f t="shared" si="61"/>
        <v>Percentage of children with disabilities (0-17 years) who left formal residential care during the year</v>
      </c>
      <c r="R663" s="345"/>
      <c r="S663" s="433">
        <f t="shared" si="62"/>
        <v>1</v>
      </c>
      <c r="T663" s="361" t="s">
        <v>333</v>
      </c>
      <c r="U663" s="361" t="s">
        <v>63</v>
      </c>
      <c r="V663" s="344" t="s">
        <v>3987</v>
      </c>
      <c r="W663" s="433" t="s">
        <v>63</v>
      </c>
      <c r="X663" s="433" t="s">
        <v>63</v>
      </c>
      <c r="Y663" s="361">
        <v>2021</v>
      </c>
      <c r="Z663" s="361">
        <v>20</v>
      </c>
      <c r="AA663" s="344" t="s">
        <v>3988</v>
      </c>
      <c r="AB663" s="361" t="str">
        <f t="shared" si="58"/>
        <v/>
      </c>
      <c r="AC663" s="433" t="s">
        <v>63</v>
      </c>
      <c r="AD663" s="433" t="s">
        <v>63</v>
      </c>
      <c r="AE663" s="433" t="s">
        <v>63</v>
      </c>
      <c r="AF663" s="433" t="s">
        <v>63</v>
      </c>
      <c r="AG663" s="361" t="s">
        <v>62</v>
      </c>
      <c r="AH663" s="361" t="s">
        <v>49</v>
      </c>
      <c r="AI663" s="361" t="s">
        <v>49</v>
      </c>
      <c r="AJ663" s="361" t="s">
        <v>49</v>
      </c>
      <c r="AK663" s="361" t="s">
        <v>63</v>
      </c>
      <c r="AL663" s="361" t="s">
        <v>63</v>
      </c>
      <c r="AM663" s="361" t="s">
        <v>63</v>
      </c>
      <c r="AN663" s="361" t="s">
        <v>63</v>
      </c>
      <c r="AO663" s="361" t="s">
        <v>63</v>
      </c>
      <c r="AP663" s="361" t="s">
        <v>63</v>
      </c>
      <c r="AQ663" s="361" t="s">
        <v>63</v>
      </c>
      <c r="AR663" s="361" t="s">
        <v>63</v>
      </c>
      <c r="AS663" s="361" t="s">
        <v>63</v>
      </c>
      <c r="AT663" s="361" t="s">
        <v>63</v>
      </c>
      <c r="AU663" s="361" t="s">
        <v>63</v>
      </c>
      <c r="AV663" s="361" t="s">
        <v>63</v>
      </c>
      <c r="AW663" s="361" t="s">
        <v>63</v>
      </c>
      <c r="AX663" s="361" t="str">
        <f t="shared" si="59"/>
        <v xml:space="preserve">SEX, AGE, RESIDENCE, WEALTH, </v>
      </c>
      <c r="AZ663" s="344" t="e">
        <f>INDEX('Standard Outcome Indicators'!$C$2:$C$900,MATCH(AY663,'Standard Outcome Indicators'!$B$2:$B$708,0))</f>
        <v>#N/A</v>
      </c>
      <c r="BA663" s="344" t="e">
        <f>INDEX('Standard Outcome Indicators'!$F$2:$F$900,MATCH(AY663,'Standard Outcome Indicators'!$B$2:$B$708,0))</f>
        <v>#N/A</v>
      </c>
      <c r="BB663" s="344" t="e">
        <f>INDEX('Standard Outcome Indicators'!$H$2:$H$900,MATCH(AY663,'Standard Outcome Indicators'!$B$2:$B$708,0))</f>
        <v>#N/A</v>
      </c>
      <c r="BC663" s="344" t="e">
        <f>INDEX('Standard Outcome Indicators'!$Q$2:$Q$900,MATCH(AY663,'Standard Outcome Indicators'!$B$2:$B$708,0))</f>
        <v>#N/A</v>
      </c>
      <c r="BD663" s="344" t="e">
        <f>INDEX('Standard Outcome Indicators'!$R$2:$R$900,MATCH(AY663,'Standard Outcome Indicators'!$B$2:$B$708,0))</f>
        <v>#N/A</v>
      </c>
      <c r="BE663" s="344" t="e">
        <f>INDEX('Standard Outcome Indicators'!$S$2:$S$900,MATCH(AY663,'Standard Outcome Indicators'!$B$2:$B$708,0))</f>
        <v>#N/A</v>
      </c>
      <c r="BF663" s="344" t="e">
        <f>INDEX('Standard Outcome Indicators'!$T$2:$T$900,MATCH(AY663,'Standard Outcome Indicators'!$B$2:$B$708,0))</f>
        <v>#N/A</v>
      </c>
      <c r="BG663" s="344" t="e">
        <f>INDEX('Standard Outcome Indicators'!$U$2:$U$900,MATCH(AY663,'Standard Outcome Indicators'!$B$2:$B$708,0))</f>
        <v>#N/A</v>
      </c>
    </row>
    <row r="664" spans="1:59" ht="45.75">
      <c r="A664" s="398" t="s">
        <v>3532</v>
      </c>
      <c r="B664" s="400" t="s">
        <v>3630</v>
      </c>
      <c r="C664" s="344" t="s">
        <v>3989</v>
      </c>
      <c r="D664" s="438" t="s">
        <v>3990</v>
      </c>
      <c r="E664" s="345" t="s">
        <v>3991</v>
      </c>
      <c r="F664" s="433" t="s">
        <v>1767</v>
      </c>
      <c r="G664" s="433"/>
      <c r="H664" s="433"/>
      <c r="I664" s="478" t="e">
        <v>#N/A</v>
      </c>
      <c r="J664" s="478" t="e">
        <v>#N/A</v>
      </c>
      <c r="K664" s="478" t="e">
        <v>#N/A</v>
      </c>
      <c r="L664" s="478" t="e">
        <v>#N/A</v>
      </c>
      <c r="M664" s="478" t="e">
        <v>#N/A</v>
      </c>
      <c r="N664" s="478"/>
      <c r="O664" s="345"/>
      <c r="P664" s="345" t="str">
        <f t="shared" si="61"/>
        <v>Percentage of children with disabilities (0-17 years) who entered formal family-based care during the year</v>
      </c>
      <c r="R664" s="345"/>
      <c r="S664" s="433">
        <f t="shared" si="62"/>
        <v>1</v>
      </c>
      <c r="T664" s="361" t="s">
        <v>333</v>
      </c>
      <c r="U664" s="361" t="s">
        <v>63</v>
      </c>
      <c r="V664" s="344" t="s">
        <v>3992</v>
      </c>
      <c r="W664" s="433" t="s">
        <v>63</v>
      </c>
      <c r="X664" s="433" t="s">
        <v>63</v>
      </c>
      <c r="Y664" s="361">
        <v>2021</v>
      </c>
      <c r="Z664" s="361">
        <v>20</v>
      </c>
      <c r="AA664" s="344" t="s">
        <v>3734</v>
      </c>
      <c r="AB664" s="361" t="str">
        <f t="shared" si="58"/>
        <v/>
      </c>
      <c r="AC664" s="433" t="s">
        <v>63</v>
      </c>
      <c r="AD664" s="433" t="s">
        <v>63</v>
      </c>
      <c r="AE664" s="433" t="s">
        <v>63</v>
      </c>
      <c r="AF664" s="433" t="s">
        <v>63</v>
      </c>
      <c r="AG664" s="361" t="s">
        <v>49</v>
      </c>
      <c r="AH664" s="361" t="s">
        <v>49</v>
      </c>
      <c r="AI664" s="361" t="s">
        <v>49</v>
      </c>
      <c r="AJ664" s="361" t="s">
        <v>49</v>
      </c>
      <c r="AK664" s="361" t="s">
        <v>63</v>
      </c>
      <c r="AL664" s="361" t="s">
        <v>63</v>
      </c>
      <c r="AM664" s="361" t="s">
        <v>63</v>
      </c>
      <c r="AN664" s="361" t="s">
        <v>63</v>
      </c>
      <c r="AO664" s="361" t="s">
        <v>63</v>
      </c>
      <c r="AP664" s="361" t="s">
        <v>63</v>
      </c>
      <c r="AQ664" s="361" t="s">
        <v>63</v>
      </c>
      <c r="AR664" s="361" t="s">
        <v>63</v>
      </c>
      <c r="AS664" s="361" t="s">
        <v>63</v>
      </c>
      <c r="AT664" s="361" t="s">
        <v>63</v>
      </c>
      <c r="AU664" s="361" t="s">
        <v>63</v>
      </c>
      <c r="AV664" s="361" t="s">
        <v>63</v>
      </c>
      <c r="AW664" s="361" t="s">
        <v>63</v>
      </c>
      <c r="AX664" s="361" t="str">
        <f t="shared" si="59"/>
        <v xml:space="preserve">SEX, AGE, RESIDENCE, WEALTH, </v>
      </c>
      <c r="AZ664" s="344" t="e">
        <f>INDEX('Standard Outcome Indicators'!$C$2:$C$900,MATCH(AY664,'Standard Outcome Indicators'!$B$2:$B$708,0))</f>
        <v>#N/A</v>
      </c>
      <c r="BA664" s="344" t="e">
        <f>INDEX('Standard Outcome Indicators'!$F$2:$F$900,MATCH(AY664,'Standard Outcome Indicators'!$B$2:$B$708,0))</f>
        <v>#N/A</v>
      </c>
      <c r="BB664" s="344" t="e">
        <f>INDEX('Standard Outcome Indicators'!$H$2:$H$900,MATCH(AY664,'Standard Outcome Indicators'!$B$2:$B$708,0))</f>
        <v>#N/A</v>
      </c>
      <c r="BC664" s="344" t="e">
        <f>INDEX('Standard Outcome Indicators'!$Q$2:$Q$900,MATCH(AY664,'Standard Outcome Indicators'!$B$2:$B$708,0))</f>
        <v>#N/A</v>
      </c>
      <c r="BD664" s="344" t="e">
        <f>INDEX('Standard Outcome Indicators'!$R$2:$R$900,MATCH(AY664,'Standard Outcome Indicators'!$B$2:$B$708,0))</f>
        <v>#N/A</v>
      </c>
      <c r="BE664" s="344" t="e">
        <f>INDEX('Standard Outcome Indicators'!$S$2:$S$900,MATCH(AY664,'Standard Outcome Indicators'!$B$2:$B$708,0))</f>
        <v>#N/A</v>
      </c>
      <c r="BF664" s="344" t="e">
        <f>INDEX('Standard Outcome Indicators'!$T$2:$T$900,MATCH(AY664,'Standard Outcome Indicators'!$B$2:$B$708,0))</f>
        <v>#N/A</v>
      </c>
      <c r="BG664" s="344" t="e">
        <f>INDEX('Standard Outcome Indicators'!$U$2:$U$900,MATCH(AY664,'Standard Outcome Indicators'!$B$2:$B$708,0))</f>
        <v>#N/A</v>
      </c>
    </row>
    <row r="665" spans="1:59" ht="45.75">
      <c r="A665" s="398" t="s">
        <v>3532</v>
      </c>
      <c r="B665" s="400" t="s">
        <v>3630</v>
      </c>
      <c r="C665" s="344" t="s">
        <v>3993</v>
      </c>
      <c r="D665" s="438" t="s">
        <v>3994</v>
      </c>
      <c r="E665" s="345" t="s">
        <v>3995</v>
      </c>
      <c r="F665" s="433" t="s">
        <v>1767</v>
      </c>
      <c r="G665" s="433"/>
      <c r="H665" s="433"/>
      <c r="I665" s="478" t="e">
        <v>#N/A</v>
      </c>
      <c r="J665" s="478" t="e">
        <v>#N/A</v>
      </c>
      <c r="K665" s="478" t="e">
        <v>#N/A</v>
      </c>
      <c r="L665" s="478" t="e">
        <v>#N/A</v>
      </c>
      <c r="M665" s="478" t="e">
        <v>#N/A</v>
      </c>
      <c r="N665" s="478"/>
      <c r="O665" s="345"/>
      <c r="P665" s="345" t="str">
        <f t="shared" si="61"/>
        <v>Percentage of children with disabilities (0-17 years) who entered formal residential care during the year</v>
      </c>
      <c r="R665" s="345"/>
      <c r="S665" s="433">
        <f t="shared" si="62"/>
        <v>1</v>
      </c>
      <c r="T665" s="361" t="s">
        <v>333</v>
      </c>
      <c r="U665" s="361" t="s">
        <v>63</v>
      </c>
      <c r="V665" s="344" t="s">
        <v>3996</v>
      </c>
      <c r="W665" s="433" t="s">
        <v>63</v>
      </c>
      <c r="X665" s="433" t="s">
        <v>63</v>
      </c>
      <c r="Y665" s="361">
        <v>2021</v>
      </c>
      <c r="Z665" s="361" t="s">
        <v>2384</v>
      </c>
      <c r="AA665" s="344" t="s">
        <v>3997</v>
      </c>
      <c r="AB665" s="361" t="str">
        <f t="shared" si="58"/>
        <v/>
      </c>
      <c r="AC665" s="433" t="s">
        <v>63</v>
      </c>
      <c r="AD665" s="433" t="s">
        <v>63</v>
      </c>
      <c r="AE665" s="433" t="s">
        <v>63</v>
      </c>
      <c r="AF665" s="433" t="s">
        <v>63</v>
      </c>
      <c r="AG665" s="361" t="s">
        <v>62</v>
      </c>
      <c r="AH665" s="361" t="s">
        <v>49</v>
      </c>
      <c r="AI665" s="361" t="s">
        <v>49</v>
      </c>
      <c r="AJ665" s="361" t="s">
        <v>49</v>
      </c>
      <c r="AK665" s="361" t="s">
        <v>63</v>
      </c>
      <c r="AL665" s="361" t="s">
        <v>63</v>
      </c>
      <c r="AM665" s="361" t="s">
        <v>63</v>
      </c>
      <c r="AN665" s="361" t="s">
        <v>63</v>
      </c>
      <c r="AO665" s="361" t="s">
        <v>63</v>
      </c>
      <c r="AP665" s="361" t="s">
        <v>63</v>
      </c>
      <c r="AQ665" s="361" t="s">
        <v>63</v>
      </c>
      <c r="AR665" s="361" t="s">
        <v>63</v>
      </c>
      <c r="AS665" s="361" t="s">
        <v>63</v>
      </c>
      <c r="AT665" s="361" t="s">
        <v>63</v>
      </c>
      <c r="AU665" s="361" t="s">
        <v>63</v>
      </c>
      <c r="AV665" s="361" t="s">
        <v>63</v>
      </c>
      <c r="AW665" s="361" t="s">
        <v>63</v>
      </c>
      <c r="AX665" s="361" t="str">
        <f t="shared" si="59"/>
        <v xml:space="preserve">SEX, AGE, RESIDENCE, WEALTH, </v>
      </c>
      <c r="AZ665" s="344" t="e">
        <f>INDEX('Standard Outcome Indicators'!$C$2:$C$900,MATCH(AY665,'Standard Outcome Indicators'!$B$2:$B$708,0))</f>
        <v>#N/A</v>
      </c>
      <c r="BA665" s="344" t="e">
        <f>INDEX('Standard Outcome Indicators'!$F$2:$F$900,MATCH(AY665,'Standard Outcome Indicators'!$B$2:$B$708,0))</f>
        <v>#N/A</v>
      </c>
      <c r="BB665" s="344" t="e">
        <f>INDEX('Standard Outcome Indicators'!$H$2:$H$900,MATCH(AY665,'Standard Outcome Indicators'!$B$2:$B$708,0))</f>
        <v>#N/A</v>
      </c>
      <c r="BC665" s="344" t="e">
        <f>INDEX('Standard Outcome Indicators'!$Q$2:$Q$900,MATCH(AY665,'Standard Outcome Indicators'!$B$2:$B$708,0))</f>
        <v>#N/A</v>
      </c>
      <c r="BD665" s="344" t="e">
        <f>INDEX('Standard Outcome Indicators'!$R$2:$R$900,MATCH(AY665,'Standard Outcome Indicators'!$B$2:$B$708,0))</f>
        <v>#N/A</v>
      </c>
      <c r="BE665" s="344" t="e">
        <f>INDEX('Standard Outcome Indicators'!$S$2:$S$900,MATCH(AY665,'Standard Outcome Indicators'!$B$2:$B$708,0))</f>
        <v>#N/A</v>
      </c>
      <c r="BF665" s="344" t="e">
        <f>INDEX('Standard Outcome Indicators'!$T$2:$T$900,MATCH(AY665,'Standard Outcome Indicators'!$B$2:$B$708,0))</f>
        <v>#N/A</v>
      </c>
      <c r="BG665" s="344" t="e">
        <f>INDEX('Standard Outcome Indicators'!$U$2:$U$900,MATCH(AY665,'Standard Outcome Indicators'!$B$2:$B$708,0))</f>
        <v>#N/A</v>
      </c>
    </row>
    <row r="666" spans="1:59" ht="60.75">
      <c r="A666" s="398" t="s">
        <v>3532</v>
      </c>
      <c r="B666" s="400" t="s">
        <v>3630</v>
      </c>
      <c r="C666" s="344" t="s">
        <v>3998</v>
      </c>
      <c r="D666" s="438" t="s">
        <v>3999</v>
      </c>
      <c r="E666" s="345" t="s">
        <v>4000</v>
      </c>
      <c r="F666" s="433" t="s">
        <v>1767</v>
      </c>
      <c r="G666" s="433"/>
      <c r="H666" s="433"/>
      <c r="I666" s="478" t="e">
        <v>#N/A</v>
      </c>
      <c r="J666" s="478" t="e">
        <v>#N/A</v>
      </c>
      <c r="K666" s="478" t="e">
        <v>#N/A</v>
      </c>
      <c r="L666" s="478" t="e">
        <v>#N/A</v>
      </c>
      <c r="M666" s="478" t="e">
        <v>#N/A</v>
      </c>
      <c r="N666" s="478"/>
      <c r="O666" s="345"/>
      <c r="P666" s="345" t="str">
        <f t="shared" si="61"/>
        <v>Percentage of children with disabilities (0-17 years) in formal kinship care of the total number of children in formal family-based care at the end of the year</v>
      </c>
      <c r="R666" s="345"/>
      <c r="S666" s="433">
        <f t="shared" si="62"/>
        <v>1</v>
      </c>
      <c r="T666" s="361" t="s">
        <v>333</v>
      </c>
      <c r="U666" s="361" t="s">
        <v>63</v>
      </c>
      <c r="V666" s="344" t="s">
        <v>4001</v>
      </c>
      <c r="W666" s="433" t="s">
        <v>63</v>
      </c>
      <c r="X666" s="433" t="s">
        <v>63</v>
      </c>
      <c r="Y666" s="361">
        <v>2021</v>
      </c>
      <c r="Z666" s="361">
        <v>20</v>
      </c>
      <c r="AA666" s="344" t="s">
        <v>3668</v>
      </c>
      <c r="AB666" s="361" t="str">
        <f t="shared" si="58"/>
        <v/>
      </c>
      <c r="AC666" s="433" t="s">
        <v>63</v>
      </c>
      <c r="AD666" s="433" t="s">
        <v>63</v>
      </c>
      <c r="AE666" s="433" t="s">
        <v>63</v>
      </c>
      <c r="AF666" s="433" t="s">
        <v>63</v>
      </c>
      <c r="AG666" s="361" t="s">
        <v>49</v>
      </c>
      <c r="AH666" s="361" t="s">
        <v>49</v>
      </c>
      <c r="AI666" s="361" t="s">
        <v>49</v>
      </c>
      <c r="AJ666" s="361" t="s">
        <v>49</v>
      </c>
      <c r="AK666" s="361" t="s">
        <v>63</v>
      </c>
      <c r="AL666" s="361" t="s">
        <v>63</v>
      </c>
      <c r="AM666" s="361" t="s">
        <v>63</v>
      </c>
      <c r="AN666" s="361" t="s">
        <v>63</v>
      </c>
      <c r="AO666" s="361" t="s">
        <v>63</v>
      </c>
      <c r="AP666" s="361" t="s">
        <v>63</v>
      </c>
      <c r="AQ666" s="361" t="s">
        <v>63</v>
      </c>
      <c r="AR666" s="361" t="s">
        <v>63</v>
      </c>
      <c r="AS666" s="361" t="s">
        <v>63</v>
      </c>
      <c r="AT666" s="361" t="s">
        <v>63</v>
      </c>
      <c r="AU666" s="361" t="s">
        <v>63</v>
      </c>
      <c r="AV666" s="361" t="s">
        <v>63</v>
      </c>
      <c r="AW666" s="361" t="s">
        <v>63</v>
      </c>
      <c r="AX666" s="361" t="str">
        <f t="shared" si="59"/>
        <v xml:space="preserve">SEX, AGE, RESIDENCE, WEALTH, </v>
      </c>
      <c r="AZ666" s="344" t="e">
        <f>INDEX('Standard Outcome Indicators'!$C$2:$C$900,MATCH(AY666,'Standard Outcome Indicators'!$B$2:$B$708,0))</f>
        <v>#N/A</v>
      </c>
      <c r="BA666" s="344" t="e">
        <f>INDEX('Standard Outcome Indicators'!$F$2:$F$900,MATCH(AY666,'Standard Outcome Indicators'!$B$2:$B$708,0))</f>
        <v>#N/A</v>
      </c>
      <c r="BB666" s="344" t="e">
        <f>INDEX('Standard Outcome Indicators'!$H$2:$H$900,MATCH(AY666,'Standard Outcome Indicators'!$B$2:$B$708,0))</f>
        <v>#N/A</v>
      </c>
      <c r="BC666" s="344" t="e">
        <f>INDEX('Standard Outcome Indicators'!$Q$2:$Q$900,MATCH(AY666,'Standard Outcome Indicators'!$B$2:$B$708,0))</f>
        <v>#N/A</v>
      </c>
      <c r="BD666" s="344" t="e">
        <f>INDEX('Standard Outcome Indicators'!$R$2:$R$900,MATCH(AY666,'Standard Outcome Indicators'!$B$2:$B$708,0))</f>
        <v>#N/A</v>
      </c>
      <c r="BE666" s="344" t="e">
        <f>INDEX('Standard Outcome Indicators'!$S$2:$S$900,MATCH(AY666,'Standard Outcome Indicators'!$B$2:$B$708,0))</f>
        <v>#N/A</v>
      </c>
      <c r="BF666" s="344" t="e">
        <f>INDEX('Standard Outcome Indicators'!$T$2:$T$900,MATCH(AY666,'Standard Outcome Indicators'!$B$2:$B$708,0))</f>
        <v>#N/A</v>
      </c>
      <c r="BG666" s="344" t="e">
        <f>INDEX('Standard Outcome Indicators'!$U$2:$U$900,MATCH(AY666,'Standard Outcome Indicators'!$B$2:$B$708,0))</f>
        <v>#N/A</v>
      </c>
    </row>
    <row r="667" spans="1:59" ht="60.75">
      <c r="A667" s="398" t="s">
        <v>3532</v>
      </c>
      <c r="B667" s="400" t="s">
        <v>3630</v>
      </c>
      <c r="C667" s="344" t="s">
        <v>4002</v>
      </c>
      <c r="D667" s="438" t="s">
        <v>4003</v>
      </c>
      <c r="E667" s="345" t="s">
        <v>4004</v>
      </c>
      <c r="F667" s="433" t="s">
        <v>1767</v>
      </c>
      <c r="G667" s="433"/>
      <c r="H667" s="433"/>
      <c r="I667" s="478" t="e">
        <v>#N/A</v>
      </c>
      <c r="J667" s="478" t="e">
        <v>#N/A</v>
      </c>
      <c r="K667" s="478" t="e">
        <v>#N/A</v>
      </c>
      <c r="L667" s="478" t="e">
        <v>#N/A</v>
      </c>
      <c r="M667" s="478" t="e">
        <v>#N/A</v>
      </c>
      <c r="N667" s="478"/>
      <c r="O667" s="345"/>
      <c r="P667" s="345" t="str">
        <f t="shared" si="61"/>
        <v>Percentage of children with disabilities (0-17 years) in other forms of formal family-based care of the total number of children in formal family-based care at the end of the year</v>
      </c>
      <c r="R667" s="345"/>
      <c r="S667" s="433">
        <f t="shared" si="62"/>
        <v>1</v>
      </c>
      <c r="T667" s="361" t="s">
        <v>333</v>
      </c>
      <c r="U667" s="361" t="s">
        <v>63</v>
      </c>
      <c r="V667" s="344" t="s">
        <v>4005</v>
      </c>
      <c r="W667" s="433" t="s">
        <v>63</v>
      </c>
      <c r="X667" s="433" t="s">
        <v>63</v>
      </c>
      <c r="Y667" s="361">
        <v>2021</v>
      </c>
      <c r="Z667" s="361" t="s">
        <v>2106</v>
      </c>
      <c r="AA667" s="344" t="s">
        <v>4006</v>
      </c>
      <c r="AB667" s="361" t="str">
        <f t="shared" si="58"/>
        <v/>
      </c>
      <c r="AC667" s="433" t="s">
        <v>63</v>
      </c>
      <c r="AD667" s="433" t="s">
        <v>63</v>
      </c>
      <c r="AE667" s="433" t="s">
        <v>63</v>
      </c>
      <c r="AF667" s="433" t="s">
        <v>63</v>
      </c>
      <c r="AG667" s="361" t="s">
        <v>49</v>
      </c>
      <c r="AH667" s="361" t="s">
        <v>49</v>
      </c>
      <c r="AI667" s="361" t="s">
        <v>49</v>
      </c>
      <c r="AJ667" s="361" t="s">
        <v>49</v>
      </c>
      <c r="AK667" s="361" t="s">
        <v>63</v>
      </c>
      <c r="AL667" s="361" t="s">
        <v>63</v>
      </c>
      <c r="AM667" s="361" t="s">
        <v>63</v>
      </c>
      <c r="AN667" s="361" t="s">
        <v>63</v>
      </c>
      <c r="AO667" s="361" t="s">
        <v>63</v>
      </c>
      <c r="AP667" s="361" t="s">
        <v>63</v>
      </c>
      <c r="AQ667" s="361" t="s">
        <v>63</v>
      </c>
      <c r="AR667" s="361" t="s">
        <v>63</v>
      </c>
      <c r="AS667" s="361" t="s">
        <v>63</v>
      </c>
      <c r="AT667" s="361" t="s">
        <v>63</v>
      </c>
      <c r="AU667" s="361" t="s">
        <v>63</v>
      </c>
      <c r="AV667" s="361" t="s">
        <v>63</v>
      </c>
      <c r="AW667" s="361" t="s">
        <v>63</v>
      </c>
      <c r="AX667" s="361" t="str">
        <f t="shared" si="59"/>
        <v xml:space="preserve">SEX, AGE, RESIDENCE, WEALTH, </v>
      </c>
      <c r="AZ667" s="344" t="e">
        <f>INDEX('Standard Outcome Indicators'!$C$2:$C$900,MATCH(AY667,'Standard Outcome Indicators'!$B$2:$B$708,0))</f>
        <v>#N/A</v>
      </c>
      <c r="BA667" s="344" t="e">
        <f>INDEX('Standard Outcome Indicators'!$F$2:$F$900,MATCH(AY667,'Standard Outcome Indicators'!$B$2:$B$708,0))</f>
        <v>#N/A</v>
      </c>
      <c r="BB667" s="344" t="e">
        <f>INDEX('Standard Outcome Indicators'!$H$2:$H$900,MATCH(AY667,'Standard Outcome Indicators'!$B$2:$B$708,0))</f>
        <v>#N/A</v>
      </c>
      <c r="BC667" s="344" t="e">
        <f>INDEX('Standard Outcome Indicators'!$Q$2:$Q$900,MATCH(AY667,'Standard Outcome Indicators'!$B$2:$B$708,0))</f>
        <v>#N/A</v>
      </c>
      <c r="BD667" s="344" t="e">
        <f>INDEX('Standard Outcome Indicators'!$R$2:$R$900,MATCH(AY667,'Standard Outcome Indicators'!$B$2:$B$708,0))</f>
        <v>#N/A</v>
      </c>
      <c r="BE667" s="344" t="e">
        <f>INDEX('Standard Outcome Indicators'!$S$2:$S$900,MATCH(AY667,'Standard Outcome Indicators'!$B$2:$B$708,0))</f>
        <v>#N/A</v>
      </c>
      <c r="BF667" s="344" t="e">
        <f>INDEX('Standard Outcome Indicators'!$T$2:$T$900,MATCH(AY667,'Standard Outcome Indicators'!$B$2:$B$708,0))</f>
        <v>#N/A</v>
      </c>
      <c r="BG667" s="344" t="e">
        <f>INDEX('Standard Outcome Indicators'!$U$2:$U$900,MATCH(AY667,'Standard Outcome Indicators'!$B$2:$B$708,0))</f>
        <v>#N/A</v>
      </c>
    </row>
    <row r="668" spans="1:59" ht="45.75">
      <c r="A668" s="398" t="s">
        <v>3532</v>
      </c>
      <c r="B668" s="400" t="s">
        <v>3630</v>
      </c>
      <c r="C668" s="344" t="s">
        <v>4007</v>
      </c>
      <c r="D668" s="438" t="s">
        <v>4008</v>
      </c>
      <c r="E668" s="345" t="s">
        <v>4009</v>
      </c>
      <c r="F668" s="433" t="s">
        <v>1767</v>
      </c>
      <c r="G668" s="433"/>
      <c r="H668" s="433"/>
      <c r="I668" s="478" t="e">
        <v>#N/A</v>
      </c>
      <c r="J668" s="478" t="e">
        <v>#N/A</v>
      </c>
      <c r="K668" s="478" t="e">
        <v>#N/A</v>
      </c>
      <c r="L668" s="478" t="e">
        <v>#N/A</v>
      </c>
      <c r="M668" s="478" t="e">
        <v>#N/A</v>
      </c>
      <c r="N668" s="478"/>
      <c r="O668" s="345"/>
      <c r="P668" s="345" t="str">
        <f t="shared" si="61"/>
        <v>Percentage of children with disabilities (0-17 years) who were formally adopted during the year</v>
      </c>
      <c r="R668" s="345"/>
      <c r="S668" s="433">
        <f t="shared" si="62"/>
        <v>1</v>
      </c>
      <c r="T668" s="361" t="s">
        <v>333</v>
      </c>
      <c r="U668" s="361" t="s">
        <v>63</v>
      </c>
      <c r="V668" s="344" t="s">
        <v>4010</v>
      </c>
      <c r="W668" s="433" t="s">
        <v>63</v>
      </c>
      <c r="X668" s="433" t="s">
        <v>63</v>
      </c>
      <c r="Y668" s="361">
        <v>2021</v>
      </c>
      <c r="Z668" s="361" t="s">
        <v>2245</v>
      </c>
      <c r="AA668" s="344" t="s">
        <v>4011</v>
      </c>
      <c r="AB668" s="361" t="str">
        <f t="shared" si="58"/>
        <v/>
      </c>
      <c r="AC668" s="433" t="s">
        <v>63</v>
      </c>
      <c r="AD668" s="433" t="s">
        <v>63</v>
      </c>
      <c r="AE668" s="433" t="s">
        <v>63</v>
      </c>
      <c r="AF668" s="433" t="s">
        <v>63</v>
      </c>
      <c r="AG668" s="361" t="s">
        <v>62</v>
      </c>
      <c r="AH668" s="361" t="s">
        <v>49</v>
      </c>
      <c r="AI668" s="361" t="s">
        <v>49</v>
      </c>
      <c r="AJ668" s="361" t="s">
        <v>49</v>
      </c>
      <c r="AK668" s="361" t="s">
        <v>63</v>
      </c>
      <c r="AL668" s="361" t="s">
        <v>63</v>
      </c>
      <c r="AM668" s="361" t="s">
        <v>63</v>
      </c>
      <c r="AN668" s="361" t="s">
        <v>63</v>
      </c>
      <c r="AO668" s="361" t="s">
        <v>63</v>
      </c>
      <c r="AP668" s="361" t="s">
        <v>63</v>
      </c>
      <c r="AQ668" s="361" t="s">
        <v>63</v>
      </c>
      <c r="AR668" s="361" t="s">
        <v>63</v>
      </c>
      <c r="AS668" s="361" t="s">
        <v>63</v>
      </c>
      <c r="AT668" s="361" t="s">
        <v>63</v>
      </c>
      <c r="AU668" s="361" t="s">
        <v>63</v>
      </c>
      <c r="AV668" s="361" t="s">
        <v>63</v>
      </c>
      <c r="AW668" s="361" t="s">
        <v>63</v>
      </c>
      <c r="AX668" s="361" t="str">
        <f t="shared" si="59"/>
        <v xml:space="preserve">SEX, AGE, RESIDENCE, WEALTH, </v>
      </c>
      <c r="AZ668" s="344" t="e">
        <f>INDEX('Standard Outcome Indicators'!$C$2:$C$900,MATCH(AY668,'Standard Outcome Indicators'!$B$2:$B$708,0))</f>
        <v>#N/A</v>
      </c>
      <c r="BA668" s="344" t="e">
        <f>INDEX('Standard Outcome Indicators'!$F$2:$F$900,MATCH(AY668,'Standard Outcome Indicators'!$B$2:$B$708,0))</f>
        <v>#N/A</v>
      </c>
      <c r="BB668" s="344" t="e">
        <f>INDEX('Standard Outcome Indicators'!$H$2:$H$900,MATCH(AY668,'Standard Outcome Indicators'!$B$2:$B$708,0))</f>
        <v>#N/A</v>
      </c>
      <c r="BC668" s="344" t="e">
        <f>INDEX('Standard Outcome Indicators'!$Q$2:$Q$900,MATCH(AY668,'Standard Outcome Indicators'!$B$2:$B$708,0))</f>
        <v>#N/A</v>
      </c>
      <c r="BD668" s="344" t="e">
        <f>INDEX('Standard Outcome Indicators'!$R$2:$R$900,MATCH(AY668,'Standard Outcome Indicators'!$B$2:$B$708,0))</f>
        <v>#N/A</v>
      </c>
      <c r="BE668" s="344" t="e">
        <f>INDEX('Standard Outcome Indicators'!$S$2:$S$900,MATCH(AY668,'Standard Outcome Indicators'!$B$2:$B$708,0))</f>
        <v>#N/A</v>
      </c>
      <c r="BF668" s="344" t="e">
        <f>INDEX('Standard Outcome Indicators'!$T$2:$T$900,MATCH(AY668,'Standard Outcome Indicators'!$B$2:$B$708,0))</f>
        <v>#N/A</v>
      </c>
      <c r="BG668" s="344" t="e">
        <f>INDEX('Standard Outcome Indicators'!$U$2:$U$900,MATCH(AY668,'Standard Outcome Indicators'!$B$2:$B$708,0))</f>
        <v>#N/A</v>
      </c>
    </row>
    <row r="669" spans="1:59" ht="45.75">
      <c r="A669" s="398" t="s">
        <v>3532</v>
      </c>
      <c r="B669" s="400" t="s">
        <v>3630</v>
      </c>
      <c r="C669" s="344" t="s">
        <v>4012</v>
      </c>
      <c r="D669" s="438" t="s">
        <v>4013</v>
      </c>
      <c r="E669" s="345" t="s">
        <v>4014</v>
      </c>
      <c r="F669" s="433" t="s">
        <v>1767</v>
      </c>
      <c r="G669" s="433"/>
      <c r="H669" s="433"/>
      <c r="I669" s="478" t="e">
        <v>#N/A</v>
      </c>
      <c r="J669" s="478" t="e">
        <v>#N/A</v>
      </c>
      <c r="K669" s="478" t="e">
        <v>#N/A</v>
      </c>
      <c r="L669" s="478" t="e">
        <v>#N/A</v>
      </c>
      <c r="M669" s="478" t="e">
        <v>#N/A</v>
      </c>
      <c r="N669" s="478"/>
      <c r="O669" s="345"/>
      <c r="P669" s="345" t="str">
        <f t="shared" si="61"/>
        <v>Percentage of children with disabilities (0-17 years) who were formally domestically adopted during the year</v>
      </c>
      <c r="R669" s="345"/>
      <c r="S669" s="433">
        <f t="shared" si="62"/>
        <v>1</v>
      </c>
      <c r="T669" s="361" t="s">
        <v>333</v>
      </c>
      <c r="U669" s="361" t="s">
        <v>63</v>
      </c>
      <c r="V669" s="344" t="s">
        <v>4015</v>
      </c>
      <c r="W669" s="433" t="s">
        <v>63</v>
      </c>
      <c r="X669" s="433" t="s">
        <v>63</v>
      </c>
      <c r="Y669" s="361">
        <v>2021</v>
      </c>
      <c r="Z669" s="361" t="s">
        <v>1991</v>
      </c>
      <c r="AA669" s="344" t="s">
        <v>4016</v>
      </c>
      <c r="AB669" s="361" t="str">
        <f t="shared" si="58"/>
        <v/>
      </c>
      <c r="AC669" s="433" t="s">
        <v>63</v>
      </c>
      <c r="AD669" s="433" t="s">
        <v>63</v>
      </c>
      <c r="AE669" s="433" t="s">
        <v>63</v>
      </c>
      <c r="AF669" s="433" t="s">
        <v>63</v>
      </c>
      <c r="AG669" s="361" t="s">
        <v>62</v>
      </c>
      <c r="AH669" s="361" t="s">
        <v>49</v>
      </c>
      <c r="AI669" s="361" t="s">
        <v>49</v>
      </c>
      <c r="AJ669" s="361" t="s">
        <v>49</v>
      </c>
      <c r="AK669" s="361" t="s">
        <v>63</v>
      </c>
      <c r="AL669" s="361" t="s">
        <v>63</v>
      </c>
      <c r="AM669" s="361" t="s">
        <v>63</v>
      </c>
      <c r="AN669" s="361" t="s">
        <v>63</v>
      </c>
      <c r="AO669" s="361" t="s">
        <v>63</v>
      </c>
      <c r="AP669" s="361" t="s">
        <v>63</v>
      </c>
      <c r="AQ669" s="361" t="s">
        <v>63</v>
      </c>
      <c r="AR669" s="361" t="s">
        <v>63</v>
      </c>
      <c r="AS669" s="361" t="s">
        <v>63</v>
      </c>
      <c r="AT669" s="361" t="s">
        <v>63</v>
      </c>
      <c r="AU669" s="361" t="s">
        <v>63</v>
      </c>
      <c r="AV669" s="361" t="s">
        <v>63</v>
      </c>
      <c r="AW669" s="361" t="s">
        <v>63</v>
      </c>
      <c r="AX669" s="361" t="str">
        <f t="shared" si="59"/>
        <v xml:space="preserve">SEX, AGE, RESIDENCE, WEALTH, </v>
      </c>
      <c r="AZ669" s="344" t="e">
        <f>INDEX('Standard Outcome Indicators'!$C$2:$C$900,MATCH(AY669,'Standard Outcome Indicators'!$B$2:$B$708,0))</f>
        <v>#N/A</v>
      </c>
      <c r="BA669" s="344" t="e">
        <f>INDEX('Standard Outcome Indicators'!$F$2:$F$900,MATCH(AY669,'Standard Outcome Indicators'!$B$2:$B$708,0))</f>
        <v>#N/A</v>
      </c>
      <c r="BB669" s="344" t="e">
        <f>INDEX('Standard Outcome Indicators'!$H$2:$H$900,MATCH(AY669,'Standard Outcome Indicators'!$B$2:$B$708,0))</f>
        <v>#N/A</v>
      </c>
      <c r="BC669" s="344" t="e">
        <f>INDEX('Standard Outcome Indicators'!$Q$2:$Q$900,MATCH(AY669,'Standard Outcome Indicators'!$B$2:$B$708,0))</f>
        <v>#N/A</v>
      </c>
      <c r="BD669" s="344" t="e">
        <f>INDEX('Standard Outcome Indicators'!$R$2:$R$900,MATCH(AY669,'Standard Outcome Indicators'!$B$2:$B$708,0))</f>
        <v>#N/A</v>
      </c>
      <c r="BE669" s="344" t="e">
        <f>INDEX('Standard Outcome Indicators'!$S$2:$S$900,MATCH(AY669,'Standard Outcome Indicators'!$B$2:$B$708,0))</f>
        <v>#N/A</v>
      </c>
      <c r="BF669" s="344" t="e">
        <f>INDEX('Standard Outcome Indicators'!$T$2:$T$900,MATCH(AY669,'Standard Outcome Indicators'!$B$2:$B$708,0))</f>
        <v>#N/A</v>
      </c>
      <c r="BG669" s="344" t="e">
        <f>INDEX('Standard Outcome Indicators'!$U$2:$U$900,MATCH(AY669,'Standard Outcome Indicators'!$B$2:$B$708,0))</f>
        <v>#N/A</v>
      </c>
    </row>
    <row r="670" spans="1:59" ht="45.75">
      <c r="A670" s="398" t="s">
        <v>3532</v>
      </c>
      <c r="B670" s="400" t="s">
        <v>3630</v>
      </c>
      <c r="C670" s="344" t="s">
        <v>4017</v>
      </c>
      <c r="D670" s="438" t="s">
        <v>4018</v>
      </c>
      <c r="E670" s="345" t="s">
        <v>4019</v>
      </c>
      <c r="F670" s="433" t="s">
        <v>1767</v>
      </c>
      <c r="G670" s="433"/>
      <c r="H670" s="433"/>
      <c r="I670" s="478" t="e">
        <v>#N/A</v>
      </c>
      <c r="J670" s="478" t="e">
        <v>#N/A</v>
      </c>
      <c r="K670" s="478" t="e">
        <v>#N/A</v>
      </c>
      <c r="L670" s="478" t="e">
        <v>#N/A</v>
      </c>
      <c r="M670" s="478" t="e">
        <v>#N/A</v>
      </c>
      <c r="N670" s="478"/>
      <c r="O670" s="345"/>
      <c r="P670" s="345" t="str">
        <f t="shared" si="61"/>
        <v>Percentage of children with disabilities (0-17 years) who were formally internationally adopted during the year</v>
      </c>
      <c r="R670" s="345"/>
      <c r="S670" s="433">
        <f t="shared" si="62"/>
        <v>1</v>
      </c>
      <c r="T670" s="361" t="s">
        <v>333</v>
      </c>
      <c r="U670" s="361" t="s">
        <v>63</v>
      </c>
      <c r="V670" s="344" t="s">
        <v>4020</v>
      </c>
      <c r="W670" s="433" t="s">
        <v>63</v>
      </c>
      <c r="X670" s="433" t="s">
        <v>63</v>
      </c>
      <c r="Y670" s="361">
        <v>2021</v>
      </c>
      <c r="Z670" s="361" t="s">
        <v>2245</v>
      </c>
      <c r="AA670" s="344" t="s">
        <v>4021</v>
      </c>
      <c r="AB670" s="361" t="str">
        <f t="shared" si="58"/>
        <v/>
      </c>
      <c r="AC670" s="433" t="s">
        <v>63</v>
      </c>
      <c r="AD670" s="433" t="s">
        <v>63</v>
      </c>
      <c r="AE670" s="433" t="s">
        <v>63</v>
      </c>
      <c r="AF670" s="433" t="s">
        <v>63</v>
      </c>
      <c r="AG670" s="361" t="s">
        <v>62</v>
      </c>
      <c r="AH670" s="361" t="s">
        <v>49</v>
      </c>
      <c r="AI670" s="361" t="s">
        <v>49</v>
      </c>
      <c r="AJ670" s="361" t="s">
        <v>49</v>
      </c>
      <c r="AK670" s="361" t="s">
        <v>63</v>
      </c>
      <c r="AL670" s="361" t="s">
        <v>63</v>
      </c>
      <c r="AM670" s="361" t="s">
        <v>63</v>
      </c>
      <c r="AN670" s="361" t="s">
        <v>63</v>
      </c>
      <c r="AO670" s="361" t="s">
        <v>63</v>
      </c>
      <c r="AP670" s="361" t="s">
        <v>63</v>
      </c>
      <c r="AQ670" s="361" t="s">
        <v>63</v>
      </c>
      <c r="AR670" s="361" t="s">
        <v>63</v>
      </c>
      <c r="AS670" s="361" t="s">
        <v>63</v>
      </c>
      <c r="AT670" s="361" t="s">
        <v>63</v>
      </c>
      <c r="AU670" s="361" t="s">
        <v>63</v>
      </c>
      <c r="AV670" s="361" t="s">
        <v>63</v>
      </c>
      <c r="AW670" s="361" t="s">
        <v>63</v>
      </c>
      <c r="AX670" s="361" t="str">
        <f t="shared" si="59"/>
        <v xml:space="preserve">SEX, AGE, RESIDENCE, WEALTH, </v>
      </c>
      <c r="AZ670" s="344" t="e">
        <f>INDEX('Standard Outcome Indicators'!$C$2:$C$900,MATCH(AY670,'Standard Outcome Indicators'!$B$2:$B$708,0))</f>
        <v>#N/A</v>
      </c>
      <c r="BA670" s="344" t="e">
        <f>INDEX('Standard Outcome Indicators'!$F$2:$F$900,MATCH(AY670,'Standard Outcome Indicators'!$B$2:$B$708,0))</f>
        <v>#N/A</v>
      </c>
      <c r="BB670" s="344" t="e">
        <f>INDEX('Standard Outcome Indicators'!$H$2:$H$900,MATCH(AY670,'Standard Outcome Indicators'!$B$2:$B$708,0))</f>
        <v>#N/A</v>
      </c>
      <c r="BC670" s="344" t="e">
        <f>INDEX('Standard Outcome Indicators'!$Q$2:$Q$900,MATCH(AY670,'Standard Outcome Indicators'!$B$2:$B$708,0))</f>
        <v>#N/A</v>
      </c>
      <c r="BD670" s="344" t="e">
        <f>INDEX('Standard Outcome Indicators'!$R$2:$R$900,MATCH(AY670,'Standard Outcome Indicators'!$B$2:$B$708,0))</f>
        <v>#N/A</v>
      </c>
      <c r="BE670" s="344" t="e">
        <f>INDEX('Standard Outcome Indicators'!$S$2:$S$900,MATCH(AY670,'Standard Outcome Indicators'!$B$2:$B$708,0))</f>
        <v>#N/A</v>
      </c>
      <c r="BF670" s="344" t="e">
        <f>INDEX('Standard Outcome Indicators'!$T$2:$T$900,MATCH(AY670,'Standard Outcome Indicators'!$B$2:$B$708,0))</f>
        <v>#N/A</v>
      </c>
      <c r="BG670" s="344" t="e">
        <f>INDEX('Standard Outcome Indicators'!$U$2:$U$900,MATCH(AY670,'Standard Outcome Indicators'!$B$2:$B$708,0))</f>
        <v>#N/A</v>
      </c>
    </row>
    <row r="671" spans="1:59" ht="121.5">
      <c r="A671" s="398" t="s">
        <v>3532</v>
      </c>
      <c r="B671" s="400" t="s">
        <v>3630</v>
      </c>
      <c r="C671" s="344" t="s">
        <v>4022</v>
      </c>
      <c r="D671" s="438" t="s">
        <v>4023</v>
      </c>
      <c r="E671" s="345" t="s">
        <v>4024</v>
      </c>
      <c r="F671" s="433"/>
      <c r="G671" s="433"/>
      <c r="H671" s="433"/>
      <c r="I671" s="478" t="e">
        <v>#N/A</v>
      </c>
      <c r="J671" s="478" t="e">
        <v>#N/A</v>
      </c>
      <c r="K671" s="478" t="e">
        <v>#N/A</v>
      </c>
      <c r="L671" s="478" t="e">
        <v>#N/A</v>
      </c>
      <c r="M671" s="478" t="e">
        <v>#N/A</v>
      </c>
      <c r="N671" s="478"/>
      <c r="O671" s="345"/>
      <c r="P671" s="345" t="str">
        <f t="shared" ref="P671:P678" si="63">IF(F671="Yes", IF(Q671="", D671, Q671), "")</f>
        <v/>
      </c>
      <c r="R671" s="345"/>
      <c r="S671" s="433" t="str">
        <f t="shared" si="62"/>
        <v/>
      </c>
      <c r="T671" s="361" t="s">
        <v>333</v>
      </c>
      <c r="U671" s="361" t="s">
        <v>63</v>
      </c>
      <c r="V671" s="344" t="s">
        <v>4025</v>
      </c>
      <c r="W671" s="433" t="s">
        <v>63</v>
      </c>
      <c r="X671" s="433" t="s">
        <v>63</v>
      </c>
      <c r="Y671" s="361">
        <v>2021</v>
      </c>
      <c r="Z671" s="361" t="s">
        <v>2454</v>
      </c>
      <c r="AA671" s="345" t="s">
        <v>4026</v>
      </c>
      <c r="AB671" s="361" t="str">
        <f t="shared" si="58"/>
        <v/>
      </c>
      <c r="AC671" s="433" t="s">
        <v>63</v>
      </c>
      <c r="AD671" s="433" t="s">
        <v>63</v>
      </c>
      <c r="AE671" s="433" t="s">
        <v>63</v>
      </c>
      <c r="AF671" s="433" t="s">
        <v>63</v>
      </c>
      <c r="AG671" s="361" t="s">
        <v>62</v>
      </c>
      <c r="AH671" s="361" t="s">
        <v>49</v>
      </c>
      <c r="AI671" s="361" t="s">
        <v>49</v>
      </c>
      <c r="AJ671" s="361" t="s">
        <v>49</v>
      </c>
      <c r="AK671" s="361" t="s">
        <v>63</v>
      </c>
      <c r="AL671" s="361" t="s">
        <v>63</v>
      </c>
      <c r="AM671" s="361" t="s">
        <v>63</v>
      </c>
      <c r="AN671" s="361" t="s">
        <v>63</v>
      </c>
      <c r="AO671" s="361" t="s">
        <v>63</v>
      </c>
      <c r="AP671" s="361" t="s">
        <v>63</v>
      </c>
      <c r="AQ671" s="361" t="s">
        <v>63</v>
      </c>
      <c r="AR671" s="361" t="s">
        <v>63</v>
      </c>
      <c r="AS671" s="361" t="s">
        <v>63</v>
      </c>
      <c r="AT671" s="361" t="s">
        <v>63</v>
      </c>
      <c r="AU671" s="361" t="s">
        <v>63</v>
      </c>
      <c r="AV671" s="361" t="s">
        <v>63</v>
      </c>
      <c r="AW671" s="361" t="s">
        <v>63</v>
      </c>
      <c r="AX671" s="361" t="str">
        <f t="shared" si="59"/>
        <v xml:space="preserve">SEX, AGE, RESIDENCE, WEALTH, </v>
      </c>
      <c r="AZ671" s="344" t="e">
        <f>INDEX('Standard Outcome Indicators'!$C$2:$C$900,MATCH(AY671,'Standard Outcome Indicators'!$B$2:$B$708,0))</f>
        <v>#N/A</v>
      </c>
      <c r="BA671" s="344" t="e">
        <f>INDEX('Standard Outcome Indicators'!$F$2:$F$900,MATCH(AY671,'Standard Outcome Indicators'!$B$2:$B$708,0))</f>
        <v>#N/A</v>
      </c>
      <c r="BB671" s="344" t="e">
        <f>INDEX('Standard Outcome Indicators'!$H$2:$H$900,MATCH(AY671,'Standard Outcome Indicators'!$B$2:$B$708,0))</f>
        <v>#N/A</v>
      </c>
      <c r="BC671" s="344" t="e">
        <f>INDEX('Standard Outcome Indicators'!$Q$2:$Q$900,MATCH(AY671,'Standard Outcome Indicators'!$B$2:$B$708,0))</f>
        <v>#N/A</v>
      </c>
      <c r="BD671" s="344" t="e">
        <f>INDEX('Standard Outcome Indicators'!$R$2:$R$900,MATCH(AY671,'Standard Outcome Indicators'!$B$2:$B$708,0))</f>
        <v>#N/A</v>
      </c>
      <c r="BE671" s="344" t="e">
        <f>INDEX('Standard Outcome Indicators'!$S$2:$S$900,MATCH(AY671,'Standard Outcome Indicators'!$B$2:$B$708,0))</f>
        <v>#N/A</v>
      </c>
      <c r="BF671" s="344" t="e">
        <f>INDEX('Standard Outcome Indicators'!$T$2:$T$900,MATCH(AY671,'Standard Outcome Indicators'!$B$2:$B$708,0))</f>
        <v>#N/A</v>
      </c>
      <c r="BG671" s="344" t="e">
        <f>INDEX('Standard Outcome Indicators'!$U$2:$U$900,MATCH(AY671,'Standard Outcome Indicators'!$B$2:$B$708,0))</f>
        <v>#N/A</v>
      </c>
    </row>
    <row r="672" spans="1:59" ht="76.5">
      <c r="A672" s="398" t="s">
        <v>3532</v>
      </c>
      <c r="B672" s="400" t="s">
        <v>3630</v>
      </c>
      <c r="C672" s="344" t="s">
        <v>4027</v>
      </c>
      <c r="D672" s="438" t="s">
        <v>4028</v>
      </c>
      <c r="E672" s="345" t="s">
        <v>4029</v>
      </c>
      <c r="F672" s="433"/>
      <c r="G672" s="433"/>
      <c r="H672" s="433"/>
      <c r="I672" s="478" t="e">
        <v>#N/A</v>
      </c>
      <c r="J672" s="478" t="e">
        <v>#N/A</v>
      </c>
      <c r="K672" s="478" t="e">
        <v>#N/A</v>
      </c>
      <c r="L672" s="478" t="e">
        <v>#N/A</v>
      </c>
      <c r="M672" s="478" t="e">
        <v>#N/A</v>
      </c>
      <c r="N672" s="478"/>
      <c r="O672" s="345"/>
      <c r="P672" s="345" t="str">
        <f t="shared" si="63"/>
        <v/>
      </c>
      <c r="R672" s="345"/>
      <c r="S672" s="433" t="str">
        <f t="shared" si="62"/>
        <v/>
      </c>
      <c r="T672" s="361" t="s">
        <v>333</v>
      </c>
      <c r="U672" s="361" t="s">
        <v>63</v>
      </c>
      <c r="V672" s="344" t="s">
        <v>4030</v>
      </c>
      <c r="W672" s="433" t="s">
        <v>63</v>
      </c>
      <c r="X672" s="433" t="s">
        <v>63</v>
      </c>
      <c r="Y672" s="361">
        <v>2021</v>
      </c>
      <c r="Z672" s="361" t="s">
        <v>2106</v>
      </c>
      <c r="AA672" s="345" t="s">
        <v>4031</v>
      </c>
      <c r="AB672" s="361" t="str">
        <f t="shared" si="58"/>
        <v/>
      </c>
      <c r="AC672" s="433" t="s">
        <v>63</v>
      </c>
      <c r="AD672" s="433" t="s">
        <v>63</v>
      </c>
      <c r="AE672" s="433" t="s">
        <v>63</v>
      </c>
      <c r="AF672" s="433" t="s">
        <v>63</v>
      </c>
      <c r="AG672" s="361" t="s">
        <v>49</v>
      </c>
      <c r="AH672" s="361" t="s">
        <v>49</v>
      </c>
      <c r="AI672" s="361" t="s">
        <v>49</v>
      </c>
      <c r="AJ672" s="361" t="s">
        <v>49</v>
      </c>
      <c r="AK672" s="361" t="s">
        <v>63</v>
      </c>
      <c r="AL672" s="361" t="s">
        <v>63</v>
      </c>
      <c r="AM672" s="361" t="s">
        <v>63</v>
      </c>
      <c r="AN672" s="361" t="s">
        <v>63</v>
      </c>
      <c r="AO672" s="361" t="s">
        <v>63</v>
      </c>
      <c r="AP672" s="361" t="s">
        <v>63</v>
      </c>
      <c r="AQ672" s="361" t="s">
        <v>63</v>
      </c>
      <c r="AR672" s="361" t="s">
        <v>63</v>
      </c>
      <c r="AS672" s="361" t="s">
        <v>63</v>
      </c>
      <c r="AT672" s="361" t="s">
        <v>63</v>
      </c>
      <c r="AU672" s="361" t="s">
        <v>63</v>
      </c>
      <c r="AV672" s="361" t="s">
        <v>63</v>
      </c>
      <c r="AW672" s="361" t="s">
        <v>63</v>
      </c>
      <c r="AX672" s="361" t="str">
        <f t="shared" si="59"/>
        <v xml:space="preserve">SEX, AGE, RESIDENCE, WEALTH, </v>
      </c>
      <c r="AZ672" s="344" t="e">
        <f>INDEX('Standard Outcome Indicators'!$C$2:$C$900,MATCH(AY672,'Standard Outcome Indicators'!$B$2:$B$708,0))</f>
        <v>#N/A</v>
      </c>
      <c r="BA672" s="344" t="e">
        <f>INDEX('Standard Outcome Indicators'!$F$2:$F$900,MATCH(AY672,'Standard Outcome Indicators'!$B$2:$B$708,0))</f>
        <v>#N/A</v>
      </c>
      <c r="BB672" s="344" t="e">
        <f>INDEX('Standard Outcome Indicators'!$H$2:$H$900,MATCH(AY672,'Standard Outcome Indicators'!$B$2:$B$708,0))</f>
        <v>#N/A</v>
      </c>
      <c r="BC672" s="344" t="e">
        <f>INDEX('Standard Outcome Indicators'!$Q$2:$Q$900,MATCH(AY672,'Standard Outcome Indicators'!$B$2:$B$708,0))</f>
        <v>#N/A</v>
      </c>
      <c r="BD672" s="344" t="e">
        <f>INDEX('Standard Outcome Indicators'!$R$2:$R$900,MATCH(AY672,'Standard Outcome Indicators'!$B$2:$B$708,0))</f>
        <v>#N/A</v>
      </c>
      <c r="BE672" s="344" t="e">
        <f>INDEX('Standard Outcome Indicators'!$S$2:$S$900,MATCH(AY672,'Standard Outcome Indicators'!$B$2:$B$708,0))</f>
        <v>#N/A</v>
      </c>
      <c r="BF672" s="344" t="e">
        <f>INDEX('Standard Outcome Indicators'!$T$2:$T$900,MATCH(AY672,'Standard Outcome Indicators'!$B$2:$B$708,0))</f>
        <v>#N/A</v>
      </c>
      <c r="BG672" s="344" t="e">
        <f>INDEX('Standard Outcome Indicators'!$U$2:$U$900,MATCH(AY672,'Standard Outcome Indicators'!$B$2:$B$708,0))</f>
        <v>#N/A</v>
      </c>
    </row>
    <row r="673" spans="1:59" ht="45.75">
      <c r="A673" s="398" t="s">
        <v>3532</v>
      </c>
      <c r="B673" s="400" t="s">
        <v>3630</v>
      </c>
      <c r="C673" s="344" t="s">
        <v>4032</v>
      </c>
      <c r="D673" s="438" t="s">
        <v>4033</v>
      </c>
      <c r="E673" s="345" t="s">
        <v>4034</v>
      </c>
      <c r="F673" s="433"/>
      <c r="G673" s="433"/>
      <c r="H673" s="433"/>
      <c r="I673" s="478" t="e">
        <v>#N/A</v>
      </c>
      <c r="J673" s="478" t="e">
        <v>#N/A</v>
      </c>
      <c r="K673" s="478" t="e">
        <v>#N/A</v>
      </c>
      <c r="L673" s="478" t="e">
        <v>#N/A</v>
      </c>
      <c r="M673" s="478" t="e">
        <v>#N/A</v>
      </c>
      <c r="N673" s="478"/>
      <c r="O673" s="345"/>
      <c r="P673" s="345" t="str">
        <f t="shared" si="63"/>
        <v/>
      </c>
      <c r="R673" s="345"/>
      <c r="S673" s="433" t="str">
        <f t="shared" si="62"/>
        <v/>
      </c>
      <c r="T673" s="361" t="s">
        <v>333</v>
      </c>
      <c r="U673" s="361" t="s">
        <v>63</v>
      </c>
      <c r="V673" s="344" t="s">
        <v>4035</v>
      </c>
      <c r="W673" s="433" t="s">
        <v>63</v>
      </c>
      <c r="X673" s="433" t="s">
        <v>63</v>
      </c>
      <c r="Y673" s="361">
        <v>2021</v>
      </c>
      <c r="Z673" s="361" t="s">
        <v>2112</v>
      </c>
      <c r="AA673" s="345" t="s">
        <v>4036</v>
      </c>
      <c r="AB673" s="361" t="str">
        <f t="shared" si="58"/>
        <v/>
      </c>
      <c r="AC673" s="433" t="s">
        <v>63</v>
      </c>
      <c r="AD673" s="433" t="s">
        <v>63</v>
      </c>
      <c r="AE673" s="433" t="s">
        <v>63</v>
      </c>
      <c r="AF673" s="433" t="s">
        <v>63</v>
      </c>
      <c r="AG673" s="361" t="s">
        <v>49</v>
      </c>
      <c r="AH673" s="361" t="s">
        <v>49</v>
      </c>
      <c r="AI673" s="361" t="s">
        <v>49</v>
      </c>
      <c r="AJ673" s="361" t="s">
        <v>49</v>
      </c>
      <c r="AK673" s="361" t="s">
        <v>63</v>
      </c>
      <c r="AL673" s="361" t="s">
        <v>63</v>
      </c>
      <c r="AM673" s="361" t="s">
        <v>63</v>
      </c>
      <c r="AN673" s="361" t="s">
        <v>63</v>
      </c>
      <c r="AO673" s="361" t="s">
        <v>63</v>
      </c>
      <c r="AP673" s="361" t="s">
        <v>63</v>
      </c>
      <c r="AQ673" s="361" t="s">
        <v>63</v>
      </c>
      <c r="AR673" s="361" t="s">
        <v>63</v>
      </c>
      <c r="AS673" s="361" t="s">
        <v>63</v>
      </c>
      <c r="AT673" s="361" t="s">
        <v>63</v>
      </c>
      <c r="AU673" s="361" t="s">
        <v>63</v>
      </c>
      <c r="AV673" s="361" t="s">
        <v>63</v>
      </c>
      <c r="AW673" s="361" t="s">
        <v>63</v>
      </c>
      <c r="AX673" s="361" t="str">
        <f t="shared" si="59"/>
        <v xml:space="preserve">SEX, AGE, RESIDENCE, WEALTH, </v>
      </c>
      <c r="AZ673" s="344" t="e">
        <f>INDEX('Standard Outcome Indicators'!$C$2:$C$900,MATCH(AY673,'Standard Outcome Indicators'!$B$2:$B$708,0))</f>
        <v>#N/A</v>
      </c>
      <c r="BA673" s="344" t="e">
        <f>INDEX('Standard Outcome Indicators'!$F$2:$F$900,MATCH(AY673,'Standard Outcome Indicators'!$B$2:$B$708,0))</f>
        <v>#N/A</v>
      </c>
      <c r="BB673" s="344" t="e">
        <f>INDEX('Standard Outcome Indicators'!$H$2:$H$900,MATCH(AY673,'Standard Outcome Indicators'!$B$2:$B$708,0))</f>
        <v>#N/A</v>
      </c>
      <c r="BC673" s="344" t="e">
        <f>INDEX('Standard Outcome Indicators'!$Q$2:$Q$900,MATCH(AY673,'Standard Outcome Indicators'!$B$2:$B$708,0))</f>
        <v>#N/A</v>
      </c>
      <c r="BD673" s="344" t="e">
        <f>INDEX('Standard Outcome Indicators'!$R$2:$R$900,MATCH(AY673,'Standard Outcome Indicators'!$B$2:$B$708,0))</f>
        <v>#N/A</v>
      </c>
      <c r="BE673" s="344" t="e">
        <f>INDEX('Standard Outcome Indicators'!$S$2:$S$900,MATCH(AY673,'Standard Outcome Indicators'!$B$2:$B$708,0))</f>
        <v>#N/A</v>
      </c>
      <c r="BF673" s="344" t="e">
        <f>INDEX('Standard Outcome Indicators'!$T$2:$T$900,MATCH(AY673,'Standard Outcome Indicators'!$B$2:$B$708,0))</f>
        <v>#N/A</v>
      </c>
      <c r="BG673" s="344" t="e">
        <f>INDEX('Standard Outcome Indicators'!$U$2:$U$900,MATCH(AY673,'Standard Outcome Indicators'!$B$2:$B$708,0))</f>
        <v>#N/A</v>
      </c>
    </row>
    <row r="674" spans="1:59" ht="60.75">
      <c r="A674" s="398" t="s">
        <v>3532</v>
      </c>
      <c r="B674" s="400" t="s">
        <v>3630</v>
      </c>
      <c r="C674" s="344" t="s">
        <v>4037</v>
      </c>
      <c r="D674" s="438" t="s">
        <v>4038</v>
      </c>
      <c r="E674" s="345" t="s">
        <v>4039</v>
      </c>
      <c r="F674" s="432"/>
      <c r="G674" s="433"/>
      <c r="H674" s="433"/>
      <c r="I674" s="478" t="e">
        <v>#N/A</v>
      </c>
      <c r="J674" s="478" t="e">
        <v>#N/A</v>
      </c>
      <c r="K674" s="478" t="e">
        <v>#N/A</v>
      </c>
      <c r="L674" s="478" t="e">
        <v>#N/A</v>
      </c>
      <c r="M674" s="478" t="e">
        <v>#N/A</v>
      </c>
      <c r="N674" s="478"/>
      <c r="O674" s="345"/>
      <c r="P674" s="345" t="str">
        <f t="shared" si="63"/>
        <v/>
      </c>
      <c r="R674" s="345"/>
      <c r="S674" s="433" t="str">
        <f t="shared" si="62"/>
        <v/>
      </c>
      <c r="T674" s="361" t="s">
        <v>333</v>
      </c>
      <c r="U674" s="361" t="s">
        <v>63</v>
      </c>
      <c r="V674" s="344" t="s">
        <v>4040</v>
      </c>
      <c r="W674" s="433" t="s">
        <v>63</v>
      </c>
      <c r="X674" s="433" t="s">
        <v>63</v>
      </c>
      <c r="Y674" s="361">
        <v>2021</v>
      </c>
      <c r="Z674" s="361" t="s">
        <v>1914</v>
      </c>
      <c r="AA674" s="345" t="s">
        <v>4041</v>
      </c>
      <c r="AB674" s="361" t="str">
        <f t="shared" si="58"/>
        <v/>
      </c>
      <c r="AC674" s="433" t="s">
        <v>63</v>
      </c>
      <c r="AD674" s="433" t="s">
        <v>63</v>
      </c>
      <c r="AE674" s="433" t="s">
        <v>63</v>
      </c>
      <c r="AF674" s="433" t="s">
        <v>63</v>
      </c>
      <c r="AG674" s="361" t="s">
        <v>62</v>
      </c>
      <c r="AH674" s="361" t="s">
        <v>49</v>
      </c>
      <c r="AI674" s="361" t="s">
        <v>49</v>
      </c>
      <c r="AJ674" s="361" t="s">
        <v>49</v>
      </c>
      <c r="AK674" s="361" t="s">
        <v>63</v>
      </c>
      <c r="AL674" s="361" t="s">
        <v>63</v>
      </c>
      <c r="AM674" s="361" t="s">
        <v>63</v>
      </c>
      <c r="AN674" s="361" t="s">
        <v>63</v>
      </c>
      <c r="AO674" s="361" t="s">
        <v>63</v>
      </c>
      <c r="AP674" s="361" t="s">
        <v>63</v>
      </c>
      <c r="AQ674" s="361" t="s">
        <v>63</v>
      </c>
      <c r="AR674" s="361" t="s">
        <v>63</v>
      </c>
      <c r="AS674" s="361" t="s">
        <v>63</v>
      </c>
      <c r="AT674" s="361" t="s">
        <v>63</v>
      </c>
      <c r="AU674" s="361" t="s">
        <v>63</v>
      </c>
      <c r="AV674" s="361" t="s">
        <v>63</v>
      </c>
      <c r="AW674" s="361" t="s">
        <v>63</v>
      </c>
      <c r="AX674" s="361" t="str">
        <f t="shared" si="59"/>
        <v xml:space="preserve">SEX, AGE, RESIDENCE, WEALTH, </v>
      </c>
      <c r="AZ674" s="344" t="e">
        <f>INDEX('Standard Outcome Indicators'!$C$2:$C$900,MATCH(AY674,'Standard Outcome Indicators'!$B$2:$B$708,0))</f>
        <v>#N/A</v>
      </c>
      <c r="BA674" s="344" t="e">
        <f>INDEX('Standard Outcome Indicators'!$F$2:$F$900,MATCH(AY674,'Standard Outcome Indicators'!$B$2:$B$708,0))</f>
        <v>#N/A</v>
      </c>
      <c r="BB674" s="344" t="e">
        <f>INDEX('Standard Outcome Indicators'!$H$2:$H$900,MATCH(AY674,'Standard Outcome Indicators'!$B$2:$B$708,0))</f>
        <v>#N/A</v>
      </c>
      <c r="BC674" s="344" t="e">
        <f>INDEX('Standard Outcome Indicators'!$Q$2:$Q$900,MATCH(AY674,'Standard Outcome Indicators'!$B$2:$B$708,0))</f>
        <v>#N/A</v>
      </c>
      <c r="BD674" s="344" t="e">
        <f>INDEX('Standard Outcome Indicators'!$R$2:$R$900,MATCH(AY674,'Standard Outcome Indicators'!$B$2:$B$708,0))</f>
        <v>#N/A</v>
      </c>
      <c r="BE674" s="344" t="e">
        <f>INDEX('Standard Outcome Indicators'!$S$2:$S$900,MATCH(AY674,'Standard Outcome Indicators'!$B$2:$B$708,0))</f>
        <v>#N/A</v>
      </c>
      <c r="BF674" s="344" t="e">
        <f>INDEX('Standard Outcome Indicators'!$T$2:$T$900,MATCH(AY674,'Standard Outcome Indicators'!$B$2:$B$708,0))</f>
        <v>#N/A</v>
      </c>
      <c r="BG674" s="344" t="e">
        <f>INDEX('Standard Outcome Indicators'!$U$2:$U$900,MATCH(AY674,'Standard Outcome Indicators'!$B$2:$B$708,0))</f>
        <v>#N/A</v>
      </c>
    </row>
    <row r="675" spans="1:59" ht="45.75">
      <c r="A675" s="398" t="s">
        <v>3532</v>
      </c>
      <c r="B675" s="400" t="s">
        <v>3630</v>
      </c>
      <c r="C675" s="344" t="s">
        <v>4042</v>
      </c>
      <c r="D675" s="438" t="s">
        <v>4043</v>
      </c>
      <c r="E675" s="345" t="s">
        <v>4044</v>
      </c>
      <c r="F675" s="433"/>
      <c r="G675" s="433"/>
      <c r="H675" s="433"/>
      <c r="I675" s="478" t="e">
        <v>#N/A</v>
      </c>
      <c r="J675" s="478" t="e">
        <v>#N/A</v>
      </c>
      <c r="K675" s="478" t="e">
        <v>#N/A</v>
      </c>
      <c r="L675" s="478" t="e">
        <v>#N/A</v>
      </c>
      <c r="M675" s="478" t="e">
        <v>#N/A</v>
      </c>
      <c r="N675" s="478"/>
      <c r="O675" s="345"/>
      <c r="P675" s="345" t="str">
        <f t="shared" si="63"/>
        <v/>
      </c>
      <c r="R675" s="345"/>
      <c r="S675" s="433" t="str">
        <f t="shared" si="62"/>
        <v/>
      </c>
      <c r="T675" s="361" t="s">
        <v>333</v>
      </c>
      <c r="U675" s="361" t="s">
        <v>63</v>
      </c>
      <c r="V675" s="344" t="s">
        <v>4045</v>
      </c>
      <c r="W675" s="433" t="s">
        <v>63</v>
      </c>
      <c r="X675" s="433" t="s">
        <v>63</v>
      </c>
      <c r="Y675" s="361">
        <v>2021</v>
      </c>
      <c r="Z675" s="361" t="s">
        <v>1902</v>
      </c>
      <c r="AA675" s="345" t="s">
        <v>3896</v>
      </c>
      <c r="AB675" s="361" t="str">
        <f t="shared" si="58"/>
        <v/>
      </c>
      <c r="AC675" s="433" t="s">
        <v>63</v>
      </c>
      <c r="AD675" s="433" t="s">
        <v>63</v>
      </c>
      <c r="AE675" s="433" t="s">
        <v>63</v>
      </c>
      <c r="AF675" s="433" t="s">
        <v>63</v>
      </c>
      <c r="AG675" s="361" t="s">
        <v>49</v>
      </c>
      <c r="AH675" s="361" t="s">
        <v>49</v>
      </c>
      <c r="AI675" s="361" t="s">
        <v>49</v>
      </c>
      <c r="AJ675" s="361" t="s">
        <v>49</v>
      </c>
      <c r="AK675" s="361" t="s">
        <v>63</v>
      </c>
      <c r="AL675" s="361" t="s">
        <v>63</v>
      </c>
      <c r="AM675" s="361" t="s">
        <v>63</v>
      </c>
      <c r="AN675" s="361" t="s">
        <v>63</v>
      </c>
      <c r="AO675" s="361" t="s">
        <v>63</v>
      </c>
      <c r="AP675" s="361" t="s">
        <v>63</v>
      </c>
      <c r="AQ675" s="361" t="s">
        <v>63</v>
      </c>
      <c r="AR675" s="361" t="s">
        <v>63</v>
      </c>
      <c r="AS675" s="361" t="s">
        <v>63</v>
      </c>
      <c r="AT675" s="361" t="s">
        <v>63</v>
      </c>
      <c r="AU675" s="361" t="s">
        <v>63</v>
      </c>
      <c r="AV675" s="361" t="s">
        <v>63</v>
      </c>
      <c r="AW675" s="361" t="s">
        <v>63</v>
      </c>
      <c r="AX675" s="361" t="str">
        <f t="shared" si="59"/>
        <v xml:space="preserve">SEX, AGE, RESIDENCE, WEALTH, </v>
      </c>
      <c r="AZ675" s="344" t="e">
        <f>INDEX('Standard Outcome Indicators'!$C$2:$C$900,MATCH(AY675,'Standard Outcome Indicators'!$B$2:$B$708,0))</f>
        <v>#N/A</v>
      </c>
      <c r="BA675" s="344" t="e">
        <f>INDEX('Standard Outcome Indicators'!$F$2:$F$900,MATCH(AY675,'Standard Outcome Indicators'!$B$2:$B$708,0))</f>
        <v>#N/A</v>
      </c>
      <c r="BB675" s="344" t="e">
        <f>INDEX('Standard Outcome Indicators'!$H$2:$H$900,MATCH(AY675,'Standard Outcome Indicators'!$B$2:$B$708,0))</f>
        <v>#N/A</v>
      </c>
      <c r="BC675" s="344" t="e">
        <f>INDEX('Standard Outcome Indicators'!$Q$2:$Q$900,MATCH(AY675,'Standard Outcome Indicators'!$B$2:$B$708,0))</f>
        <v>#N/A</v>
      </c>
      <c r="BD675" s="344" t="e">
        <f>INDEX('Standard Outcome Indicators'!$R$2:$R$900,MATCH(AY675,'Standard Outcome Indicators'!$B$2:$B$708,0))</f>
        <v>#N/A</v>
      </c>
      <c r="BE675" s="344" t="e">
        <f>INDEX('Standard Outcome Indicators'!$S$2:$S$900,MATCH(AY675,'Standard Outcome Indicators'!$B$2:$B$708,0))</f>
        <v>#N/A</v>
      </c>
      <c r="BF675" s="344" t="e">
        <f>INDEX('Standard Outcome Indicators'!$T$2:$T$900,MATCH(AY675,'Standard Outcome Indicators'!$B$2:$B$708,0))</f>
        <v>#N/A</v>
      </c>
      <c r="BG675" s="344" t="e">
        <f>INDEX('Standard Outcome Indicators'!$U$2:$U$900,MATCH(AY675,'Standard Outcome Indicators'!$B$2:$B$708,0))</f>
        <v>#N/A</v>
      </c>
    </row>
    <row r="676" spans="1:59" ht="76.5">
      <c r="A676" s="398" t="s">
        <v>3532</v>
      </c>
      <c r="B676" s="400" t="s">
        <v>3630</v>
      </c>
      <c r="C676" s="344" t="s">
        <v>4046</v>
      </c>
      <c r="D676" s="438" t="s">
        <v>4047</v>
      </c>
      <c r="E676" s="345" t="s">
        <v>4048</v>
      </c>
      <c r="F676" s="433"/>
      <c r="G676" s="433"/>
      <c r="H676" s="433"/>
      <c r="I676" s="478" t="e">
        <v>#N/A</v>
      </c>
      <c r="J676" s="478" t="e">
        <v>#N/A</v>
      </c>
      <c r="K676" s="478" t="e">
        <v>#N/A</v>
      </c>
      <c r="L676" s="478" t="e">
        <v>#N/A</v>
      </c>
      <c r="M676" s="478" t="e">
        <v>#N/A</v>
      </c>
      <c r="N676" s="478"/>
      <c r="O676" s="345"/>
      <c r="P676" s="345" t="str">
        <f t="shared" si="63"/>
        <v/>
      </c>
      <c r="R676" s="345"/>
      <c r="S676" s="433" t="str">
        <f t="shared" si="62"/>
        <v/>
      </c>
      <c r="T676" s="361" t="s">
        <v>333</v>
      </c>
      <c r="U676" s="361" t="s">
        <v>63</v>
      </c>
      <c r="V676" s="344" t="s">
        <v>4049</v>
      </c>
      <c r="W676" s="433" t="s">
        <v>63</v>
      </c>
      <c r="X676" s="433" t="s">
        <v>63</v>
      </c>
      <c r="Y676" s="361">
        <v>2021</v>
      </c>
      <c r="Z676" s="361" t="s">
        <v>2106</v>
      </c>
      <c r="AA676" s="345" t="s">
        <v>4050</v>
      </c>
      <c r="AB676" s="361" t="str">
        <f t="shared" si="58"/>
        <v/>
      </c>
      <c r="AC676" s="433" t="s">
        <v>63</v>
      </c>
      <c r="AD676" s="433" t="s">
        <v>63</v>
      </c>
      <c r="AE676" s="433" t="s">
        <v>63</v>
      </c>
      <c r="AF676" s="433" t="s">
        <v>63</v>
      </c>
      <c r="AG676" s="361" t="s">
        <v>62</v>
      </c>
      <c r="AH676" s="361" t="s">
        <v>49</v>
      </c>
      <c r="AI676" s="361" t="s">
        <v>49</v>
      </c>
      <c r="AJ676" s="361" t="s">
        <v>49</v>
      </c>
      <c r="AK676" s="361" t="s">
        <v>63</v>
      </c>
      <c r="AL676" s="361" t="s">
        <v>63</v>
      </c>
      <c r="AM676" s="361" t="s">
        <v>63</v>
      </c>
      <c r="AN676" s="361" t="s">
        <v>63</v>
      </c>
      <c r="AO676" s="361" t="s">
        <v>63</v>
      </c>
      <c r="AP676" s="361" t="s">
        <v>63</v>
      </c>
      <c r="AQ676" s="361" t="s">
        <v>63</v>
      </c>
      <c r="AR676" s="361" t="s">
        <v>63</v>
      </c>
      <c r="AS676" s="361" t="s">
        <v>63</v>
      </c>
      <c r="AT676" s="361" t="s">
        <v>63</v>
      </c>
      <c r="AU676" s="361" t="s">
        <v>63</v>
      </c>
      <c r="AV676" s="361" t="s">
        <v>63</v>
      </c>
      <c r="AW676" s="361" t="s">
        <v>63</v>
      </c>
      <c r="AX676" s="361" t="str">
        <f t="shared" si="59"/>
        <v xml:space="preserve">SEX, AGE, RESIDENCE, WEALTH, </v>
      </c>
      <c r="AZ676" s="344" t="e">
        <f>INDEX('Standard Outcome Indicators'!$C$2:$C$900,MATCH(AY676,'Standard Outcome Indicators'!$B$2:$B$708,0))</f>
        <v>#N/A</v>
      </c>
      <c r="BA676" s="344" t="e">
        <f>INDEX('Standard Outcome Indicators'!$F$2:$F$900,MATCH(AY676,'Standard Outcome Indicators'!$B$2:$B$708,0))</f>
        <v>#N/A</v>
      </c>
      <c r="BB676" s="344" t="e">
        <f>INDEX('Standard Outcome Indicators'!$H$2:$H$900,MATCH(AY676,'Standard Outcome Indicators'!$B$2:$B$708,0))</f>
        <v>#N/A</v>
      </c>
      <c r="BC676" s="344" t="e">
        <f>INDEX('Standard Outcome Indicators'!$Q$2:$Q$900,MATCH(AY676,'Standard Outcome Indicators'!$B$2:$B$708,0))</f>
        <v>#N/A</v>
      </c>
      <c r="BD676" s="344" t="e">
        <f>INDEX('Standard Outcome Indicators'!$R$2:$R$900,MATCH(AY676,'Standard Outcome Indicators'!$B$2:$B$708,0))</f>
        <v>#N/A</v>
      </c>
      <c r="BE676" s="344" t="e">
        <f>INDEX('Standard Outcome Indicators'!$S$2:$S$900,MATCH(AY676,'Standard Outcome Indicators'!$B$2:$B$708,0))</f>
        <v>#N/A</v>
      </c>
      <c r="BF676" s="344" t="e">
        <f>INDEX('Standard Outcome Indicators'!$T$2:$T$900,MATCH(AY676,'Standard Outcome Indicators'!$B$2:$B$708,0))</f>
        <v>#N/A</v>
      </c>
      <c r="BG676" s="344" t="e">
        <f>INDEX('Standard Outcome Indicators'!$U$2:$U$900,MATCH(AY676,'Standard Outcome Indicators'!$B$2:$B$708,0))</f>
        <v>#N/A</v>
      </c>
    </row>
    <row r="677" spans="1:59" ht="45.75">
      <c r="A677" s="398" t="s">
        <v>3532</v>
      </c>
      <c r="B677" s="400" t="s">
        <v>3630</v>
      </c>
      <c r="C677" s="344" t="s">
        <v>4051</v>
      </c>
      <c r="D677" s="438" t="s">
        <v>4052</v>
      </c>
      <c r="E677" s="345" t="s">
        <v>4053</v>
      </c>
      <c r="F677" s="433"/>
      <c r="G677" s="433"/>
      <c r="H677" s="433"/>
      <c r="I677" s="478" t="e">
        <v>#N/A</v>
      </c>
      <c r="J677" s="478" t="e">
        <v>#N/A</v>
      </c>
      <c r="K677" s="478" t="e">
        <v>#N/A</v>
      </c>
      <c r="L677" s="478" t="e">
        <v>#N/A</v>
      </c>
      <c r="M677" s="478" t="e">
        <v>#N/A</v>
      </c>
      <c r="N677" s="478"/>
      <c r="O677" s="345"/>
      <c r="P677" s="345" t="str">
        <f t="shared" si="63"/>
        <v/>
      </c>
      <c r="R677" s="345"/>
      <c r="S677" s="433" t="str">
        <f t="shared" si="62"/>
        <v/>
      </c>
      <c r="T677" s="361" t="s">
        <v>333</v>
      </c>
      <c r="U677" s="361" t="s">
        <v>63</v>
      </c>
      <c r="V677" s="344" t="s">
        <v>4054</v>
      </c>
      <c r="W677" s="433" t="s">
        <v>63</v>
      </c>
      <c r="X677" s="433" t="s">
        <v>63</v>
      </c>
      <c r="Y677" s="361">
        <v>2021</v>
      </c>
      <c r="Z677" s="361" t="s">
        <v>1902</v>
      </c>
      <c r="AA677" s="345" t="s">
        <v>3896</v>
      </c>
      <c r="AB677" s="361" t="str">
        <f t="shared" si="58"/>
        <v/>
      </c>
      <c r="AC677" s="433" t="s">
        <v>63</v>
      </c>
      <c r="AD677" s="433" t="s">
        <v>63</v>
      </c>
      <c r="AE677" s="433" t="s">
        <v>63</v>
      </c>
      <c r="AF677" s="433" t="s">
        <v>63</v>
      </c>
      <c r="AG677" s="361" t="s">
        <v>49</v>
      </c>
      <c r="AH677" s="361" t="s">
        <v>49</v>
      </c>
      <c r="AI677" s="361" t="s">
        <v>49</v>
      </c>
      <c r="AJ677" s="361" t="s">
        <v>49</v>
      </c>
      <c r="AK677" s="361" t="s">
        <v>63</v>
      </c>
      <c r="AL677" s="361" t="s">
        <v>63</v>
      </c>
      <c r="AM677" s="361" t="s">
        <v>63</v>
      </c>
      <c r="AN677" s="361" t="s">
        <v>63</v>
      </c>
      <c r="AO677" s="361" t="s">
        <v>63</v>
      </c>
      <c r="AP677" s="361" t="s">
        <v>63</v>
      </c>
      <c r="AQ677" s="361" t="s">
        <v>63</v>
      </c>
      <c r="AR677" s="361" t="s">
        <v>63</v>
      </c>
      <c r="AS677" s="361" t="s">
        <v>63</v>
      </c>
      <c r="AT677" s="361" t="s">
        <v>63</v>
      </c>
      <c r="AU677" s="361" t="s">
        <v>63</v>
      </c>
      <c r="AV677" s="361" t="s">
        <v>63</v>
      </c>
      <c r="AW677" s="361" t="s">
        <v>63</v>
      </c>
      <c r="AX677" s="361" t="str">
        <f t="shared" si="59"/>
        <v xml:space="preserve">SEX, AGE, RESIDENCE, WEALTH, </v>
      </c>
      <c r="AZ677" s="344" t="e">
        <f>INDEX('Standard Outcome Indicators'!$C$2:$C$900,MATCH(AY677,'Standard Outcome Indicators'!$B$2:$B$708,0))</f>
        <v>#N/A</v>
      </c>
      <c r="BA677" s="344" t="e">
        <f>INDEX('Standard Outcome Indicators'!$F$2:$F$900,MATCH(AY677,'Standard Outcome Indicators'!$B$2:$B$708,0))</f>
        <v>#N/A</v>
      </c>
      <c r="BB677" s="344" t="e">
        <f>INDEX('Standard Outcome Indicators'!$H$2:$H$900,MATCH(AY677,'Standard Outcome Indicators'!$B$2:$B$708,0))</f>
        <v>#N/A</v>
      </c>
      <c r="BC677" s="344" t="e">
        <f>INDEX('Standard Outcome Indicators'!$Q$2:$Q$900,MATCH(AY677,'Standard Outcome Indicators'!$B$2:$B$708,0))</f>
        <v>#N/A</v>
      </c>
      <c r="BD677" s="344" t="e">
        <f>INDEX('Standard Outcome Indicators'!$R$2:$R$900,MATCH(AY677,'Standard Outcome Indicators'!$B$2:$B$708,0))</f>
        <v>#N/A</v>
      </c>
      <c r="BE677" s="344" t="e">
        <f>INDEX('Standard Outcome Indicators'!$S$2:$S$900,MATCH(AY677,'Standard Outcome Indicators'!$B$2:$B$708,0))</f>
        <v>#N/A</v>
      </c>
      <c r="BF677" s="344" t="e">
        <f>INDEX('Standard Outcome Indicators'!$T$2:$T$900,MATCH(AY677,'Standard Outcome Indicators'!$B$2:$B$708,0))</f>
        <v>#N/A</v>
      </c>
      <c r="BG677" s="344" t="e">
        <f>INDEX('Standard Outcome Indicators'!$U$2:$U$900,MATCH(AY677,'Standard Outcome Indicators'!$B$2:$B$708,0))</f>
        <v>#N/A</v>
      </c>
    </row>
    <row r="678" spans="1:59" ht="76.5">
      <c r="A678" s="398" t="s">
        <v>3532</v>
      </c>
      <c r="B678" s="400" t="s">
        <v>3630</v>
      </c>
      <c r="C678" s="344" t="s">
        <v>4055</v>
      </c>
      <c r="D678" s="438" t="s">
        <v>4056</v>
      </c>
      <c r="E678" s="345" t="s">
        <v>4057</v>
      </c>
      <c r="F678" s="433"/>
      <c r="G678" s="433"/>
      <c r="H678" s="433"/>
      <c r="I678" s="478" t="e">
        <v>#N/A</v>
      </c>
      <c r="J678" s="478" t="e">
        <v>#N/A</v>
      </c>
      <c r="K678" s="478" t="e">
        <v>#N/A</v>
      </c>
      <c r="L678" s="478" t="e">
        <v>#N/A</v>
      </c>
      <c r="M678" s="478" t="e">
        <v>#N/A</v>
      </c>
      <c r="N678" s="478"/>
      <c r="O678" s="345"/>
      <c r="P678" s="345" t="str">
        <f t="shared" si="63"/>
        <v/>
      </c>
      <c r="R678" s="345"/>
      <c r="S678" s="433" t="str">
        <f t="shared" si="62"/>
        <v/>
      </c>
      <c r="T678" s="361" t="s">
        <v>333</v>
      </c>
      <c r="U678" s="361" t="s">
        <v>63</v>
      </c>
      <c r="V678" s="344" t="s">
        <v>4058</v>
      </c>
      <c r="W678" s="433" t="s">
        <v>63</v>
      </c>
      <c r="X678" s="433" t="s">
        <v>63</v>
      </c>
      <c r="Y678" s="361">
        <v>2021</v>
      </c>
      <c r="Z678" s="361" t="s">
        <v>2391</v>
      </c>
      <c r="AA678" s="345" t="s">
        <v>4059</v>
      </c>
      <c r="AB678" s="361" t="str">
        <f t="shared" si="58"/>
        <v/>
      </c>
      <c r="AC678" s="433" t="s">
        <v>63</v>
      </c>
      <c r="AD678" s="433" t="s">
        <v>63</v>
      </c>
      <c r="AE678" s="433" t="s">
        <v>63</v>
      </c>
      <c r="AF678" s="433" t="s">
        <v>63</v>
      </c>
      <c r="AG678" s="361" t="s">
        <v>62</v>
      </c>
      <c r="AH678" s="361" t="s">
        <v>49</v>
      </c>
      <c r="AI678" s="361" t="s">
        <v>49</v>
      </c>
      <c r="AJ678" s="361" t="s">
        <v>49</v>
      </c>
      <c r="AK678" s="361" t="s">
        <v>63</v>
      </c>
      <c r="AL678" s="361" t="s">
        <v>63</v>
      </c>
      <c r="AM678" s="361" t="s">
        <v>63</v>
      </c>
      <c r="AN678" s="361" t="s">
        <v>63</v>
      </c>
      <c r="AO678" s="361" t="s">
        <v>63</v>
      </c>
      <c r="AP678" s="361" t="s">
        <v>63</v>
      </c>
      <c r="AQ678" s="361" t="s">
        <v>63</v>
      </c>
      <c r="AR678" s="361" t="s">
        <v>63</v>
      </c>
      <c r="AS678" s="361" t="s">
        <v>63</v>
      </c>
      <c r="AT678" s="361" t="s">
        <v>63</v>
      </c>
      <c r="AU678" s="361" t="s">
        <v>63</v>
      </c>
      <c r="AV678" s="361" t="s">
        <v>63</v>
      </c>
      <c r="AW678" s="361" t="s">
        <v>63</v>
      </c>
      <c r="AX678" s="361" t="str">
        <f t="shared" si="59"/>
        <v xml:space="preserve">SEX, AGE, RESIDENCE, WEALTH, </v>
      </c>
      <c r="AZ678" s="344" t="e">
        <f>INDEX('Standard Outcome Indicators'!$C$2:$C$900,MATCH(AY678,'Standard Outcome Indicators'!$B$2:$B$708,0))</f>
        <v>#N/A</v>
      </c>
      <c r="BA678" s="344" t="e">
        <f>INDEX('Standard Outcome Indicators'!$F$2:$F$900,MATCH(AY678,'Standard Outcome Indicators'!$B$2:$B$708,0))</f>
        <v>#N/A</v>
      </c>
      <c r="BB678" s="344" t="e">
        <f>INDEX('Standard Outcome Indicators'!$H$2:$H$900,MATCH(AY678,'Standard Outcome Indicators'!$B$2:$B$708,0))</f>
        <v>#N/A</v>
      </c>
      <c r="BC678" s="344" t="e">
        <f>INDEX('Standard Outcome Indicators'!$Q$2:$Q$900,MATCH(AY678,'Standard Outcome Indicators'!$B$2:$B$708,0))</f>
        <v>#N/A</v>
      </c>
      <c r="BD678" s="344" t="e">
        <f>INDEX('Standard Outcome Indicators'!$R$2:$R$900,MATCH(AY678,'Standard Outcome Indicators'!$B$2:$B$708,0))</f>
        <v>#N/A</v>
      </c>
      <c r="BE678" s="344" t="e">
        <f>INDEX('Standard Outcome Indicators'!$S$2:$S$900,MATCH(AY678,'Standard Outcome Indicators'!$B$2:$B$708,0))</f>
        <v>#N/A</v>
      </c>
      <c r="BF678" s="344" t="e">
        <f>INDEX('Standard Outcome Indicators'!$T$2:$T$900,MATCH(AY678,'Standard Outcome Indicators'!$B$2:$B$708,0))</f>
        <v>#N/A</v>
      </c>
      <c r="BG678" s="344" t="e">
        <f>INDEX('Standard Outcome Indicators'!$U$2:$U$900,MATCH(AY678,'Standard Outcome Indicators'!$B$2:$B$708,0))</f>
        <v>#N/A</v>
      </c>
    </row>
    <row r="679" spans="1:59" ht="30.75">
      <c r="A679" s="398" t="s">
        <v>3532</v>
      </c>
      <c r="B679" s="399" t="s">
        <v>4060</v>
      </c>
      <c r="C679" s="344" t="s">
        <v>4061</v>
      </c>
      <c r="D679" s="496" t="s">
        <v>4062</v>
      </c>
      <c r="E679" s="345" t="s">
        <v>4063</v>
      </c>
      <c r="F679" s="432" t="s">
        <v>59</v>
      </c>
      <c r="G679" s="433"/>
      <c r="H679" s="433" t="s">
        <v>59</v>
      </c>
      <c r="I679" s="433" t="s">
        <v>49</v>
      </c>
      <c r="J679" s="433" t="s">
        <v>49</v>
      </c>
      <c r="K679" s="433" t="s">
        <v>49</v>
      </c>
      <c r="L679" s="433" t="s">
        <v>49</v>
      </c>
      <c r="M679" s="433" t="s">
        <v>49</v>
      </c>
      <c r="N679" s="433" t="s">
        <v>49</v>
      </c>
      <c r="O679" s="345" t="s">
        <v>4064</v>
      </c>
      <c r="P679" s="345" t="str">
        <f t="shared" ref="P679:P694" si="64">IF(F679&lt;&gt;"", IF(Q679="", D679, Q679), "")</f>
        <v>Number and rates of children (0-17 years) in detention at the end of the year, by type of detention</v>
      </c>
      <c r="Q679" s="345" t="s">
        <v>4065</v>
      </c>
      <c r="R679" s="345"/>
      <c r="S679" s="433">
        <f t="shared" si="62"/>
        <v>2</v>
      </c>
      <c r="T679" s="361" t="s">
        <v>333</v>
      </c>
      <c r="U679" s="361" t="s">
        <v>63</v>
      </c>
      <c r="V679" s="344" t="s">
        <v>4066</v>
      </c>
      <c r="W679" s="433" t="s">
        <v>63</v>
      </c>
      <c r="X679" s="433" t="s">
        <v>63</v>
      </c>
      <c r="Y679" s="361">
        <v>2021</v>
      </c>
      <c r="Z679" s="361" t="s">
        <v>1982</v>
      </c>
      <c r="AA679" s="344" t="s">
        <v>4067</v>
      </c>
      <c r="AB679" s="361" t="str">
        <f t="shared" si="58"/>
        <v/>
      </c>
      <c r="AC679" s="433" t="s">
        <v>63</v>
      </c>
      <c r="AD679" s="433" t="s">
        <v>63</v>
      </c>
      <c r="AE679" s="433" t="s">
        <v>63</v>
      </c>
      <c r="AF679" s="433" t="s">
        <v>63</v>
      </c>
      <c r="AG679" s="361" t="s">
        <v>62</v>
      </c>
      <c r="AH679" s="361" t="s">
        <v>62</v>
      </c>
      <c r="AI679" s="361" t="s">
        <v>49</v>
      </c>
      <c r="AJ679" s="361" t="s">
        <v>49</v>
      </c>
      <c r="AK679" s="361" t="s">
        <v>63</v>
      </c>
      <c r="AL679" s="361" t="s">
        <v>63</v>
      </c>
      <c r="AM679" s="361" t="s">
        <v>63</v>
      </c>
      <c r="AN679" s="361" t="s">
        <v>63</v>
      </c>
      <c r="AO679" s="361" t="s">
        <v>63</v>
      </c>
      <c r="AP679" s="361" t="s">
        <v>63</v>
      </c>
      <c r="AQ679" s="361" t="s">
        <v>63</v>
      </c>
      <c r="AR679" s="361" t="s">
        <v>63</v>
      </c>
      <c r="AS679" s="361" t="s">
        <v>63</v>
      </c>
      <c r="AT679" s="361" t="s">
        <v>63</v>
      </c>
      <c r="AU679" s="361" t="s">
        <v>63</v>
      </c>
      <c r="AV679" s="361" t="s">
        <v>63</v>
      </c>
      <c r="AW679" s="361" t="s">
        <v>63</v>
      </c>
      <c r="AX679" s="361" t="str">
        <f t="shared" si="59"/>
        <v xml:space="preserve">SEX, AGE, RESIDENCE, WEALTH, </v>
      </c>
      <c r="AY679" s="344" t="s">
        <v>4068</v>
      </c>
      <c r="AZ679" s="344" t="str">
        <f>INDEX('Standard Outcome Indicators'!$C$2:$C$900,MATCH(AY679,'Standard Outcome Indicators'!$B$2:$B$708,0))</f>
        <v>Rate of children in detention</v>
      </c>
      <c r="BA679" s="344" t="str">
        <f>INDEX('Standard Outcome Indicators'!$F$2:$F$900,MATCH(AY679,'Standard Outcome Indicators'!$B$2:$B$708,0))</f>
        <v>Protection from Violence and Exploitation</v>
      </c>
      <c r="BB679" s="344" t="str">
        <f>INDEX('Standard Outcome Indicators'!$H$2:$H$900,MATCH(AY679,'Standard Outcome Indicators'!$B$2:$B$708,0))</f>
        <v>Promotion of care, mental health and psychosocial well-being and justice</v>
      </c>
      <c r="BC679" s="344" t="str">
        <f>INDEX('Standard Outcome Indicators'!$Q$2:$Q$900,MATCH(AY679,'Standard Outcome Indicators'!$B$2:$B$708,0))</f>
        <v>None</v>
      </c>
      <c r="BD679" s="344" t="str">
        <f>INDEX('Standard Outcome Indicators'!$R$2:$R$900,MATCH(AY679,'Standard Outcome Indicators'!$B$2:$B$708,0))</f>
        <v>Child Protection</v>
      </c>
      <c r="BE679" s="344" t="str">
        <f>INDEX('Standard Outcome Indicators'!$S$2:$S$900,MATCH(AY679,'Standard Outcome Indicators'!$B$2:$B$708,0))</f>
        <v>Kirsten Di Martino</v>
      </c>
      <c r="BF679" s="344" t="str">
        <f>INDEX('Standard Outcome Indicators'!$T$2:$T$900,MATCH(AY679,'Standard Outcome Indicators'!$B$2:$B$708,0))</f>
        <v> </v>
      </c>
      <c r="BG679" s="344" t="str">
        <f>INDEX('Standard Outcome Indicators'!$U$2:$U$900,MATCH(AY679,'Standard Outcome Indicators'!$B$2:$B$708,0))</f>
        <v>2.3.5.2: Strengthening of child protection systems</v>
      </c>
    </row>
    <row r="680" spans="1:59" ht="30.75">
      <c r="A680" s="398" t="s">
        <v>3532</v>
      </c>
      <c r="B680" s="399" t="s">
        <v>4060</v>
      </c>
      <c r="C680" s="344" t="s">
        <v>1089</v>
      </c>
      <c r="D680" s="440" t="s">
        <v>4069</v>
      </c>
      <c r="E680" s="345" t="s">
        <v>1088</v>
      </c>
      <c r="F680" s="433" t="s">
        <v>59</v>
      </c>
      <c r="G680" s="433" t="s">
        <v>59</v>
      </c>
      <c r="H680" s="433"/>
      <c r="I680" s="433" t="s">
        <v>49</v>
      </c>
      <c r="J680" s="433" t="s">
        <v>49</v>
      </c>
      <c r="K680" s="433" t="s">
        <v>49</v>
      </c>
      <c r="L680" s="433" t="s">
        <v>49</v>
      </c>
      <c r="M680" s="433" t="s">
        <v>49</v>
      </c>
      <c r="N680" s="433" t="s">
        <v>49</v>
      </c>
      <c r="O680" s="345"/>
      <c r="P680" s="345" t="str">
        <f t="shared" si="64"/>
        <v>Number and rates of children (0-17 years) in detention at the end of the year, by type of detention</v>
      </c>
      <c r="Q680" s="345" t="s">
        <v>4065</v>
      </c>
      <c r="R680" s="345"/>
      <c r="S680" s="433">
        <f t="shared" si="62"/>
        <v>2</v>
      </c>
      <c r="T680" s="361" t="s">
        <v>333</v>
      </c>
      <c r="U680" s="361" t="s">
        <v>313</v>
      </c>
      <c r="V680" s="344" t="s">
        <v>4070</v>
      </c>
      <c r="W680" s="433" t="s">
        <v>84</v>
      </c>
      <c r="X680" s="433" t="s">
        <v>56</v>
      </c>
      <c r="Y680" s="361">
        <v>2021</v>
      </c>
      <c r="Z680" s="361" t="s">
        <v>2491</v>
      </c>
      <c r="AA680" s="344" t="s">
        <v>4071</v>
      </c>
      <c r="AB680" s="361" t="str">
        <f t="shared" si="58"/>
        <v/>
      </c>
      <c r="AD680" s="433" t="s">
        <v>329</v>
      </c>
      <c r="AE680" s="433" t="s">
        <v>1030</v>
      </c>
      <c r="AF680" s="433" t="s">
        <v>59</v>
      </c>
      <c r="AG680" s="361" t="s">
        <v>62</v>
      </c>
      <c r="AH680" s="361" t="s">
        <v>62</v>
      </c>
      <c r="AI680" s="361" t="s">
        <v>49</v>
      </c>
      <c r="AJ680" s="361" t="s">
        <v>49</v>
      </c>
      <c r="AK680" s="361" t="s">
        <v>117</v>
      </c>
      <c r="AL680" s="361" t="s">
        <v>117</v>
      </c>
      <c r="AM680" s="361" t="s">
        <v>117</v>
      </c>
      <c r="AN680" s="361" t="s">
        <v>117</v>
      </c>
      <c r="AO680" s="361" t="s">
        <v>117</v>
      </c>
      <c r="AP680" s="361" t="s">
        <v>117</v>
      </c>
      <c r="AQ680" s="361" t="s">
        <v>117</v>
      </c>
      <c r="AR680" s="361" t="s">
        <v>117</v>
      </c>
      <c r="AS680" s="361" t="s">
        <v>117</v>
      </c>
      <c r="AT680" s="361" t="s">
        <v>117</v>
      </c>
      <c r="AU680" s="361" t="s">
        <v>117</v>
      </c>
      <c r="AV680" s="361" t="s">
        <v>117</v>
      </c>
      <c r="AW680" s="361" t="s">
        <v>109</v>
      </c>
      <c r="AX680" s="361" t="str">
        <f t="shared" si="59"/>
        <v xml:space="preserve">SEX, AGE, RESIDENCE, WEALTH,  </v>
      </c>
      <c r="AZ680" s="344" t="e">
        <f>INDEX('Standard Outcome Indicators'!$C$2:$C$900,MATCH(AY680,'Standard Outcome Indicators'!$B$2:$B$708,0))</f>
        <v>#N/A</v>
      </c>
      <c r="BA680" s="344" t="e">
        <f>INDEX('Standard Outcome Indicators'!$F$2:$F$900,MATCH(AY680,'Standard Outcome Indicators'!$B$2:$B$708,0))</f>
        <v>#N/A</v>
      </c>
      <c r="BB680" s="344" t="e">
        <f>INDEX('Standard Outcome Indicators'!$H$2:$H$900,MATCH(AY680,'Standard Outcome Indicators'!$B$2:$B$708,0))</f>
        <v>#N/A</v>
      </c>
      <c r="BC680" s="344" t="e">
        <f>INDEX('Standard Outcome Indicators'!$Q$2:$Q$900,MATCH(AY680,'Standard Outcome Indicators'!$B$2:$B$708,0))</f>
        <v>#N/A</v>
      </c>
      <c r="BD680" s="344" t="e">
        <f>INDEX('Standard Outcome Indicators'!$R$2:$R$900,MATCH(AY680,'Standard Outcome Indicators'!$B$2:$B$708,0))</f>
        <v>#N/A</v>
      </c>
      <c r="BE680" s="344" t="e">
        <f>INDEX('Standard Outcome Indicators'!$S$2:$S$900,MATCH(AY680,'Standard Outcome Indicators'!$B$2:$B$708,0))</f>
        <v>#N/A</v>
      </c>
      <c r="BF680" s="344" t="e">
        <f>INDEX('Standard Outcome Indicators'!$T$2:$T$900,MATCH(AY680,'Standard Outcome Indicators'!$B$2:$B$708,0))</f>
        <v>#N/A</v>
      </c>
      <c r="BG680" s="344" t="e">
        <f>INDEX('Standard Outcome Indicators'!$U$2:$U$900,MATCH(AY680,'Standard Outcome Indicators'!$B$2:$B$708,0))</f>
        <v>#N/A</v>
      </c>
    </row>
    <row r="681" spans="1:59" ht="30.75">
      <c r="A681" s="398" t="s">
        <v>3532</v>
      </c>
      <c r="B681" s="399" t="s">
        <v>4060</v>
      </c>
      <c r="C681" s="344" t="s">
        <v>4072</v>
      </c>
      <c r="D681" s="438" t="s">
        <v>4073</v>
      </c>
      <c r="E681" s="345" t="s">
        <v>4074</v>
      </c>
      <c r="F681" s="432" t="s">
        <v>59</v>
      </c>
      <c r="G681" s="433"/>
      <c r="H681" s="433" t="s">
        <v>59</v>
      </c>
      <c r="I681" s="433" t="s">
        <v>49</v>
      </c>
      <c r="J681" s="433" t="s">
        <v>49</v>
      </c>
      <c r="K681" s="433" t="s">
        <v>49</v>
      </c>
      <c r="L681" s="433" t="s">
        <v>49</v>
      </c>
      <c r="M681" s="433" t="s">
        <v>49</v>
      </c>
      <c r="N681" s="433" t="s">
        <v>49</v>
      </c>
      <c r="O681" s="345" t="s">
        <v>4075</v>
      </c>
      <c r="P681" s="345" t="str">
        <f t="shared" si="64"/>
        <v>Number and rates of children (0-17 years) in detention at the end of the year, by type of detention</v>
      </c>
      <c r="Q681" s="345" t="s">
        <v>4065</v>
      </c>
      <c r="R681" s="438"/>
      <c r="S681" s="433">
        <f t="shared" si="62"/>
        <v>2</v>
      </c>
      <c r="T681" s="361" t="s">
        <v>333</v>
      </c>
      <c r="U681" s="361" t="s">
        <v>63</v>
      </c>
      <c r="V681" s="344" t="s">
        <v>4076</v>
      </c>
      <c r="W681" s="433" t="s">
        <v>63</v>
      </c>
      <c r="X681" s="433" t="s">
        <v>63</v>
      </c>
      <c r="Y681" s="361">
        <v>2021</v>
      </c>
      <c r="Z681" s="361" t="s">
        <v>2491</v>
      </c>
      <c r="AA681" s="344" t="s">
        <v>4071</v>
      </c>
      <c r="AB681" s="361" t="str">
        <f t="shared" si="58"/>
        <v/>
      </c>
      <c r="AC681" s="433" t="s">
        <v>63</v>
      </c>
      <c r="AD681" s="433" t="s">
        <v>63</v>
      </c>
      <c r="AE681" s="433" t="s">
        <v>63</v>
      </c>
      <c r="AF681" s="433" t="s">
        <v>63</v>
      </c>
      <c r="AG681" s="361" t="s">
        <v>62</v>
      </c>
      <c r="AH681" s="361" t="s">
        <v>62</v>
      </c>
      <c r="AI681" s="361" t="s">
        <v>49</v>
      </c>
      <c r="AJ681" s="361" t="s">
        <v>49</v>
      </c>
      <c r="AK681" s="361" t="s">
        <v>63</v>
      </c>
      <c r="AL681" s="361" t="s">
        <v>63</v>
      </c>
      <c r="AM681" s="361" t="s">
        <v>63</v>
      </c>
      <c r="AN681" s="361" t="s">
        <v>63</v>
      </c>
      <c r="AO681" s="361" t="s">
        <v>63</v>
      </c>
      <c r="AP681" s="361" t="s">
        <v>63</v>
      </c>
      <c r="AQ681" s="361" t="s">
        <v>63</v>
      </c>
      <c r="AR681" s="361" t="s">
        <v>63</v>
      </c>
      <c r="AS681" s="361" t="s">
        <v>63</v>
      </c>
      <c r="AT681" s="361" t="s">
        <v>63</v>
      </c>
      <c r="AU681" s="361" t="s">
        <v>63</v>
      </c>
      <c r="AV681" s="361" t="s">
        <v>63</v>
      </c>
      <c r="AW681" s="361" t="s">
        <v>63</v>
      </c>
      <c r="AX681" s="361" t="str">
        <f t="shared" si="59"/>
        <v xml:space="preserve">SEX, AGE, RESIDENCE, WEALTH, </v>
      </c>
      <c r="AZ681" s="344" t="e">
        <f>INDEX('Standard Outcome Indicators'!$C$2:$C$900,MATCH(AY681,'Standard Outcome Indicators'!$B$2:$B$708,0))</f>
        <v>#N/A</v>
      </c>
      <c r="BA681" s="344" t="e">
        <f>INDEX('Standard Outcome Indicators'!$F$2:$F$900,MATCH(AY681,'Standard Outcome Indicators'!$B$2:$B$708,0))</f>
        <v>#N/A</v>
      </c>
      <c r="BB681" s="344" t="e">
        <f>INDEX('Standard Outcome Indicators'!$H$2:$H$900,MATCH(AY681,'Standard Outcome Indicators'!$B$2:$B$708,0))</f>
        <v>#N/A</v>
      </c>
      <c r="BC681" s="344" t="e">
        <f>INDEX('Standard Outcome Indicators'!$Q$2:$Q$900,MATCH(AY681,'Standard Outcome Indicators'!$B$2:$B$708,0))</f>
        <v>#N/A</v>
      </c>
      <c r="BD681" s="344" t="e">
        <f>INDEX('Standard Outcome Indicators'!$R$2:$R$900,MATCH(AY681,'Standard Outcome Indicators'!$B$2:$B$708,0))</f>
        <v>#N/A</v>
      </c>
      <c r="BE681" s="344" t="e">
        <f>INDEX('Standard Outcome Indicators'!$S$2:$S$900,MATCH(AY681,'Standard Outcome Indicators'!$B$2:$B$708,0))</f>
        <v>#N/A</v>
      </c>
      <c r="BF681" s="344" t="e">
        <f>INDEX('Standard Outcome Indicators'!$T$2:$T$900,MATCH(AY681,'Standard Outcome Indicators'!$B$2:$B$708,0))</f>
        <v>#N/A</v>
      </c>
      <c r="BG681" s="344" t="e">
        <f>INDEX('Standard Outcome Indicators'!$U$2:$U$900,MATCH(AY681,'Standard Outcome Indicators'!$B$2:$B$708,0))</f>
        <v>#N/A</v>
      </c>
    </row>
    <row r="682" spans="1:59" ht="30.75">
      <c r="A682" s="398" t="s">
        <v>3532</v>
      </c>
      <c r="B682" s="399" t="s">
        <v>4060</v>
      </c>
      <c r="C682" s="344" t="s">
        <v>1091</v>
      </c>
      <c r="D682" s="438" t="s">
        <v>4077</v>
      </c>
      <c r="E682" s="345" t="s">
        <v>4078</v>
      </c>
      <c r="F682" s="433" t="s">
        <v>59</v>
      </c>
      <c r="G682" s="433" t="s">
        <v>59</v>
      </c>
      <c r="H682" s="433"/>
      <c r="I682" s="433" t="s">
        <v>49</v>
      </c>
      <c r="J682" s="433" t="s">
        <v>49</v>
      </c>
      <c r="K682" s="433" t="s">
        <v>49</v>
      </c>
      <c r="L682" s="433" t="s">
        <v>49</v>
      </c>
      <c r="M682" s="433" t="s">
        <v>49</v>
      </c>
      <c r="N682" s="433" t="s">
        <v>49</v>
      </c>
      <c r="O682" s="345"/>
      <c r="P682" s="345" t="str">
        <f t="shared" si="64"/>
        <v>Number and rates of children (0-17 years) in detention at the end of the year, by type of detention</v>
      </c>
      <c r="Q682" s="345" t="s">
        <v>4065</v>
      </c>
      <c r="R682" s="440"/>
      <c r="S682" s="433">
        <f t="shared" si="62"/>
        <v>2</v>
      </c>
      <c r="T682" s="361" t="s">
        <v>333</v>
      </c>
      <c r="U682" s="361" t="s">
        <v>313</v>
      </c>
      <c r="V682" s="344" t="s">
        <v>4079</v>
      </c>
      <c r="W682" s="433" t="s">
        <v>84</v>
      </c>
      <c r="X682" s="433" t="s">
        <v>56</v>
      </c>
      <c r="Y682" s="361">
        <v>2021</v>
      </c>
      <c r="Z682" s="361" t="s">
        <v>1982</v>
      </c>
      <c r="AA682" s="344" t="s">
        <v>4080</v>
      </c>
      <c r="AB682" s="361" t="str">
        <f t="shared" si="58"/>
        <v/>
      </c>
      <c r="AD682" s="433" t="s">
        <v>329</v>
      </c>
      <c r="AE682" s="433" t="s">
        <v>1092</v>
      </c>
      <c r="AF682" s="433" t="s">
        <v>59</v>
      </c>
      <c r="AG682" s="361" t="s">
        <v>62</v>
      </c>
      <c r="AH682" s="361" t="s">
        <v>62</v>
      </c>
      <c r="AI682" s="361" t="s">
        <v>49</v>
      </c>
      <c r="AJ682" s="361" t="s">
        <v>49</v>
      </c>
      <c r="AK682" s="361" t="s">
        <v>117</v>
      </c>
      <c r="AL682" s="361" t="s">
        <v>117</v>
      </c>
      <c r="AM682" s="361" t="s">
        <v>117</v>
      </c>
      <c r="AN682" s="361" t="s">
        <v>117</v>
      </c>
      <c r="AO682" s="361" t="s">
        <v>117</v>
      </c>
      <c r="AP682" s="361" t="s">
        <v>117</v>
      </c>
      <c r="AQ682" s="361" t="s">
        <v>117</v>
      </c>
      <c r="AR682" s="361" t="s">
        <v>117</v>
      </c>
      <c r="AS682" s="361" t="s">
        <v>117</v>
      </c>
      <c r="AT682" s="361" t="s">
        <v>117</v>
      </c>
      <c r="AU682" s="361" t="s">
        <v>117</v>
      </c>
      <c r="AV682" s="361" t="s">
        <v>117</v>
      </c>
      <c r="AW682" s="361" t="s">
        <v>109</v>
      </c>
      <c r="AX682" s="361" t="str">
        <f t="shared" si="59"/>
        <v xml:space="preserve">SEX, AGE, RESIDENCE, WEALTH,  </v>
      </c>
      <c r="AZ682" s="344" t="e">
        <f>INDEX('Standard Outcome Indicators'!$C$2:$C$900,MATCH(AY682,'Standard Outcome Indicators'!$B$2:$B$708,0))</f>
        <v>#N/A</v>
      </c>
      <c r="BA682" s="344" t="e">
        <f>INDEX('Standard Outcome Indicators'!$F$2:$F$900,MATCH(AY682,'Standard Outcome Indicators'!$B$2:$B$708,0))</f>
        <v>#N/A</v>
      </c>
      <c r="BB682" s="344" t="e">
        <f>INDEX('Standard Outcome Indicators'!$H$2:$H$900,MATCH(AY682,'Standard Outcome Indicators'!$B$2:$B$708,0))</f>
        <v>#N/A</v>
      </c>
      <c r="BC682" s="344" t="e">
        <f>INDEX('Standard Outcome Indicators'!$Q$2:$Q$900,MATCH(AY682,'Standard Outcome Indicators'!$B$2:$B$708,0))</f>
        <v>#N/A</v>
      </c>
      <c r="BD682" s="344" t="e">
        <f>INDEX('Standard Outcome Indicators'!$R$2:$R$900,MATCH(AY682,'Standard Outcome Indicators'!$B$2:$B$708,0))</f>
        <v>#N/A</v>
      </c>
      <c r="BE682" s="344" t="e">
        <f>INDEX('Standard Outcome Indicators'!$S$2:$S$900,MATCH(AY682,'Standard Outcome Indicators'!$B$2:$B$708,0))</f>
        <v>#N/A</v>
      </c>
      <c r="BF682" s="344" t="e">
        <f>INDEX('Standard Outcome Indicators'!$T$2:$T$900,MATCH(AY682,'Standard Outcome Indicators'!$B$2:$B$708,0))</f>
        <v>#N/A</v>
      </c>
      <c r="BG682" s="344" t="e">
        <f>INDEX('Standard Outcome Indicators'!$U$2:$U$900,MATCH(AY682,'Standard Outcome Indicators'!$B$2:$B$708,0))</f>
        <v>#N/A</v>
      </c>
    </row>
    <row r="683" spans="1:59" ht="30.75">
      <c r="A683" s="398" t="s">
        <v>3532</v>
      </c>
      <c r="B683" s="399" t="s">
        <v>4060</v>
      </c>
      <c r="C683" s="344" t="s">
        <v>4081</v>
      </c>
      <c r="D683" s="438" t="s">
        <v>4082</v>
      </c>
      <c r="E683" s="345" t="s">
        <v>4083</v>
      </c>
      <c r="F683" s="432" t="s">
        <v>59</v>
      </c>
      <c r="G683" s="433"/>
      <c r="H683" s="433" t="s">
        <v>59</v>
      </c>
      <c r="I683" s="433" t="s">
        <v>49</v>
      </c>
      <c r="J683" s="433" t="s">
        <v>49</v>
      </c>
      <c r="K683" s="433" t="s">
        <v>49</v>
      </c>
      <c r="L683" s="433" t="s">
        <v>49</v>
      </c>
      <c r="M683" s="433" t="s">
        <v>49</v>
      </c>
      <c r="N683" s="433" t="s">
        <v>49</v>
      </c>
      <c r="O683" s="345" t="s">
        <v>4084</v>
      </c>
      <c r="P683" s="345" t="str">
        <f t="shared" si="64"/>
        <v>Number and rates of children (0-17 years) in detention at the end of the year, by type of detention</v>
      </c>
      <c r="Q683" s="345" t="s">
        <v>4065</v>
      </c>
      <c r="R683" s="438"/>
      <c r="S683" s="433">
        <f t="shared" si="62"/>
        <v>2</v>
      </c>
      <c r="T683" s="361" t="s">
        <v>333</v>
      </c>
      <c r="U683" s="361" t="s">
        <v>63</v>
      </c>
      <c r="V683" s="344" t="s">
        <v>4085</v>
      </c>
      <c r="W683" s="433" t="s">
        <v>63</v>
      </c>
      <c r="X683" s="433" t="s">
        <v>63</v>
      </c>
      <c r="Y683" s="361">
        <v>2021</v>
      </c>
      <c r="Z683" s="361" t="s">
        <v>1982</v>
      </c>
      <c r="AA683" s="344" t="s">
        <v>4086</v>
      </c>
      <c r="AB683" s="361" t="str">
        <f t="shared" si="58"/>
        <v/>
      </c>
      <c r="AC683" s="433" t="s">
        <v>63</v>
      </c>
      <c r="AD683" s="433" t="s">
        <v>63</v>
      </c>
      <c r="AE683" s="433" t="s">
        <v>63</v>
      </c>
      <c r="AF683" s="433" t="s">
        <v>63</v>
      </c>
      <c r="AG683" s="361" t="s">
        <v>62</v>
      </c>
      <c r="AH683" s="361" t="s">
        <v>62</v>
      </c>
      <c r="AI683" s="361" t="s">
        <v>49</v>
      </c>
      <c r="AJ683" s="361" t="s">
        <v>49</v>
      </c>
      <c r="AK683" s="361" t="s">
        <v>63</v>
      </c>
      <c r="AL683" s="361" t="s">
        <v>63</v>
      </c>
      <c r="AM683" s="361" t="s">
        <v>63</v>
      </c>
      <c r="AN683" s="361" t="s">
        <v>63</v>
      </c>
      <c r="AO683" s="361" t="s">
        <v>63</v>
      </c>
      <c r="AP683" s="361" t="s">
        <v>63</v>
      </c>
      <c r="AQ683" s="361" t="s">
        <v>63</v>
      </c>
      <c r="AR683" s="361" t="s">
        <v>63</v>
      </c>
      <c r="AS683" s="361" t="s">
        <v>63</v>
      </c>
      <c r="AT683" s="361" t="s">
        <v>63</v>
      </c>
      <c r="AU683" s="361" t="s">
        <v>63</v>
      </c>
      <c r="AV683" s="361" t="s">
        <v>63</v>
      </c>
      <c r="AW683" s="361" t="s">
        <v>63</v>
      </c>
      <c r="AX683" s="361" t="str">
        <f t="shared" si="59"/>
        <v xml:space="preserve">SEX, AGE, RESIDENCE, WEALTH, </v>
      </c>
      <c r="AZ683" s="344" t="e">
        <f>INDEX('Standard Outcome Indicators'!$C$2:$C$900,MATCH(AY683,'Standard Outcome Indicators'!$B$2:$B$708,0))</f>
        <v>#N/A</v>
      </c>
      <c r="BA683" s="344" t="e">
        <f>INDEX('Standard Outcome Indicators'!$F$2:$F$900,MATCH(AY683,'Standard Outcome Indicators'!$B$2:$B$708,0))</f>
        <v>#N/A</v>
      </c>
      <c r="BB683" s="344" t="e">
        <f>INDEX('Standard Outcome Indicators'!$H$2:$H$900,MATCH(AY683,'Standard Outcome Indicators'!$B$2:$B$708,0))</f>
        <v>#N/A</v>
      </c>
      <c r="BC683" s="344" t="e">
        <f>INDEX('Standard Outcome Indicators'!$Q$2:$Q$900,MATCH(AY683,'Standard Outcome Indicators'!$B$2:$B$708,0))</f>
        <v>#N/A</v>
      </c>
      <c r="BD683" s="344" t="e">
        <f>INDEX('Standard Outcome Indicators'!$R$2:$R$900,MATCH(AY683,'Standard Outcome Indicators'!$B$2:$B$708,0))</f>
        <v>#N/A</v>
      </c>
      <c r="BE683" s="344" t="e">
        <f>INDEX('Standard Outcome Indicators'!$S$2:$S$900,MATCH(AY683,'Standard Outcome Indicators'!$B$2:$B$708,0))</f>
        <v>#N/A</v>
      </c>
      <c r="BF683" s="344" t="e">
        <f>INDEX('Standard Outcome Indicators'!$T$2:$T$900,MATCH(AY683,'Standard Outcome Indicators'!$B$2:$B$708,0))</f>
        <v>#N/A</v>
      </c>
      <c r="BG683" s="344" t="e">
        <f>INDEX('Standard Outcome Indicators'!$U$2:$U$900,MATCH(AY683,'Standard Outcome Indicators'!$B$2:$B$708,0))</f>
        <v>#N/A</v>
      </c>
    </row>
    <row r="684" spans="1:59" ht="30.75">
      <c r="A684" s="398" t="s">
        <v>3532</v>
      </c>
      <c r="B684" s="399" t="s">
        <v>4060</v>
      </c>
      <c r="C684" s="344" t="s">
        <v>1094</v>
      </c>
      <c r="D684" s="440" t="s">
        <v>4087</v>
      </c>
      <c r="E684" s="345" t="s">
        <v>4088</v>
      </c>
      <c r="F684" s="433" t="s">
        <v>59</v>
      </c>
      <c r="G684" s="433" t="str">
        <f>INDEX('Dashboard Indicators'!$P$2:$P$900,MATCH(C684,'Dashboard Indicators'!$I$2:$I$900,0))</f>
        <v>Yes</v>
      </c>
      <c r="H684" s="433"/>
      <c r="I684" s="433" t="s">
        <v>49</v>
      </c>
      <c r="J684" s="433" t="s">
        <v>49</v>
      </c>
      <c r="K684" s="433" t="s">
        <v>49</v>
      </c>
      <c r="L684" s="433" t="s">
        <v>49</v>
      </c>
      <c r="M684" s="433" t="s">
        <v>49</v>
      </c>
      <c r="N684" s="433" t="s">
        <v>49</v>
      </c>
      <c r="O684" s="345"/>
      <c r="P684" s="345" t="str">
        <f t="shared" si="64"/>
        <v>Number and rate of children (0-17 years) detained in pre-sentence detention during the year</v>
      </c>
      <c r="Q684" s="370" t="s">
        <v>4089</v>
      </c>
      <c r="R684" s="440"/>
      <c r="S684" s="433">
        <f t="shared" si="62"/>
        <v>2</v>
      </c>
      <c r="T684" s="361" t="s">
        <v>333</v>
      </c>
      <c r="U684" s="361" t="s">
        <v>313</v>
      </c>
      <c r="V684" s="344" t="s">
        <v>4090</v>
      </c>
      <c r="W684" s="433" t="s">
        <v>84</v>
      </c>
      <c r="X684" s="433" t="s">
        <v>56</v>
      </c>
      <c r="Y684" s="361">
        <v>2021</v>
      </c>
      <c r="Z684" s="361" t="s">
        <v>2391</v>
      </c>
      <c r="AA684" s="344" t="s">
        <v>4091</v>
      </c>
      <c r="AB684" s="361" t="str">
        <f t="shared" si="58"/>
        <v/>
      </c>
      <c r="AD684" s="433" t="s">
        <v>329</v>
      </c>
      <c r="AE684" s="433" t="s">
        <v>1092</v>
      </c>
      <c r="AF684" s="433" t="s">
        <v>59</v>
      </c>
      <c r="AG684" s="361" t="s">
        <v>62</v>
      </c>
      <c r="AH684" s="361" t="s">
        <v>62</v>
      </c>
      <c r="AI684" s="361" t="s">
        <v>49</v>
      </c>
      <c r="AJ684" s="361" t="s">
        <v>49</v>
      </c>
      <c r="AK684" s="361" t="s">
        <v>117</v>
      </c>
      <c r="AL684" s="361" t="s">
        <v>117</v>
      </c>
      <c r="AM684" s="361" t="s">
        <v>117</v>
      </c>
      <c r="AN684" s="361" t="s">
        <v>117</v>
      </c>
      <c r="AO684" s="361" t="s">
        <v>117</v>
      </c>
      <c r="AP684" s="361" t="s">
        <v>117</v>
      </c>
      <c r="AQ684" s="361" t="s">
        <v>117</v>
      </c>
      <c r="AR684" s="361" t="s">
        <v>117</v>
      </c>
      <c r="AS684" s="361" t="s">
        <v>117</v>
      </c>
      <c r="AT684" s="361" t="s">
        <v>117</v>
      </c>
      <c r="AU684" s="361" t="s">
        <v>117</v>
      </c>
      <c r="AV684" s="361" t="s">
        <v>117</v>
      </c>
      <c r="AW684" s="361" t="s">
        <v>109</v>
      </c>
      <c r="AX684" s="361" t="str">
        <f t="shared" si="59"/>
        <v xml:space="preserve">SEX, AGE, RESIDENCE, WEALTH,  </v>
      </c>
      <c r="AZ684" s="344" t="e">
        <f>INDEX('Standard Outcome Indicators'!$C$2:$C$900,MATCH(AY684,'Standard Outcome Indicators'!$B$2:$B$708,0))</f>
        <v>#N/A</v>
      </c>
      <c r="BA684" s="344" t="e">
        <f>INDEX('Standard Outcome Indicators'!$F$2:$F$900,MATCH(AY684,'Standard Outcome Indicators'!$B$2:$B$708,0))</f>
        <v>#N/A</v>
      </c>
      <c r="BB684" s="344" t="e">
        <f>INDEX('Standard Outcome Indicators'!$H$2:$H$900,MATCH(AY684,'Standard Outcome Indicators'!$B$2:$B$708,0))</f>
        <v>#N/A</v>
      </c>
      <c r="BC684" s="344" t="e">
        <f>INDEX('Standard Outcome Indicators'!$Q$2:$Q$900,MATCH(AY684,'Standard Outcome Indicators'!$B$2:$B$708,0))</f>
        <v>#N/A</v>
      </c>
      <c r="BD684" s="344" t="e">
        <f>INDEX('Standard Outcome Indicators'!$R$2:$R$900,MATCH(AY684,'Standard Outcome Indicators'!$B$2:$B$708,0))</f>
        <v>#N/A</v>
      </c>
      <c r="BE684" s="344" t="e">
        <f>INDEX('Standard Outcome Indicators'!$S$2:$S$900,MATCH(AY684,'Standard Outcome Indicators'!$B$2:$B$708,0))</f>
        <v>#N/A</v>
      </c>
      <c r="BF684" s="344" t="e">
        <f>INDEX('Standard Outcome Indicators'!$T$2:$T$900,MATCH(AY684,'Standard Outcome Indicators'!$B$2:$B$708,0))</f>
        <v>#N/A</v>
      </c>
      <c r="BG684" s="344" t="e">
        <f>INDEX('Standard Outcome Indicators'!$U$2:$U$900,MATCH(AY684,'Standard Outcome Indicators'!$B$2:$B$708,0))</f>
        <v>#N/A</v>
      </c>
    </row>
    <row r="685" spans="1:59" ht="80.25" customHeight="1">
      <c r="A685" s="398" t="s">
        <v>3532</v>
      </c>
      <c r="B685" s="399" t="s">
        <v>4060</v>
      </c>
      <c r="C685" s="344" t="s">
        <v>4092</v>
      </c>
      <c r="D685" s="438" t="s">
        <v>4093</v>
      </c>
      <c r="E685" s="345" t="s">
        <v>4094</v>
      </c>
      <c r="F685" s="432" t="s">
        <v>59</v>
      </c>
      <c r="G685" s="433"/>
      <c r="H685" s="433" t="s">
        <v>59</v>
      </c>
      <c r="I685" s="433" t="s">
        <v>49</v>
      </c>
      <c r="J685" s="433" t="s">
        <v>49</v>
      </c>
      <c r="K685" s="433" t="s">
        <v>49</v>
      </c>
      <c r="L685" s="433" t="s">
        <v>49</v>
      </c>
      <c r="M685" s="433" t="s">
        <v>49</v>
      </c>
      <c r="N685" s="433" t="s">
        <v>49</v>
      </c>
      <c r="O685" s="345" t="s">
        <v>4095</v>
      </c>
      <c r="P685" s="345" t="str">
        <f t="shared" si="64"/>
        <v>Number and rate of children (0-17 years) detained in pre-sentence detention during the year</v>
      </c>
      <c r="Q685" s="370" t="s">
        <v>4089</v>
      </c>
      <c r="R685" s="345"/>
      <c r="S685" s="433">
        <f t="shared" si="62"/>
        <v>2</v>
      </c>
      <c r="T685" s="361" t="s">
        <v>333</v>
      </c>
      <c r="U685" s="361" t="s">
        <v>63</v>
      </c>
      <c r="V685" s="344" t="s">
        <v>4096</v>
      </c>
      <c r="W685" s="433" t="s">
        <v>63</v>
      </c>
      <c r="X685" s="433" t="s">
        <v>63</v>
      </c>
      <c r="Y685" s="361">
        <v>2021</v>
      </c>
      <c r="Z685" s="361" t="s">
        <v>1991</v>
      </c>
      <c r="AA685" s="344" t="s">
        <v>4097</v>
      </c>
      <c r="AB685" s="361" t="str">
        <f t="shared" si="58"/>
        <v/>
      </c>
      <c r="AC685" s="433" t="s">
        <v>63</v>
      </c>
      <c r="AD685" s="433" t="s">
        <v>63</v>
      </c>
      <c r="AE685" s="433" t="s">
        <v>63</v>
      </c>
      <c r="AF685" s="433" t="s">
        <v>63</v>
      </c>
      <c r="AG685" s="361" t="s">
        <v>62</v>
      </c>
      <c r="AH685" s="361" t="s">
        <v>62</v>
      </c>
      <c r="AI685" s="361" t="s">
        <v>49</v>
      </c>
      <c r="AJ685" s="361" t="s">
        <v>49</v>
      </c>
      <c r="AK685" s="361" t="s">
        <v>63</v>
      </c>
      <c r="AL685" s="361" t="s">
        <v>63</v>
      </c>
      <c r="AM685" s="361" t="s">
        <v>63</v>
      </c>
      <c r="AN685" s="361" t="s">
        <v>63</v>
      </c>
      <c r="AO685" s="361" t="s">
        <v>63</v>
      </c>
      <c r="AP685" s="361" t="s">
        <v>63</v>
      </c>
      <c r="AQ685" s="361" t="s">
        <v>63</v>
      </c>
      <c r="AR685" s="361" t="s">
        <v>63</v>
      </c>
      <c r="AS685" s="361" t="s">
        <v>63</v>
      </c>
      <c r="AT685" s="361" t="s">
        <v>63</v>
      </c>
      <c r="AU685" s="361" t="s">
        <v>63</v>
      </c>
      <c r="AV685" s="361" t="s">
        <v>63</v>
      </c>
      <c r="AW685" s="361" t="s">
        <v>63</v>
      </c>
      <c r="AX685" s="361" t="str">
        <f t="shared" si="59"/>
        <v xml:space="preserve">SEX, AGE, RESIDENCE, WEALTH, </v>
      </c>
      <c r="AZ685" s="344" t="e">
        <f>INDEX('Standard Outcome Indicators'!$C$2:$C$900,MATCH(AY685,'Standard Outcome Indicators'!$B$2:$B$708,0))</f>
        <v>#N/A</v>
      </c>
      <c r="BA685" s="344" t="e">
        <f>INDEX('Standard Outcome Indicators'!$F$2:$F$900,MATCH(AY685,'Standard Outcome Indicators'!$B$2:$B$708,0))</f>
        <v>#N/A</v>
      </c>
      <c r="BB685" s="344" t="e">
        <f>INDEX('Standard Outcome Indicators'!$H$2:$H$900,MATCH(AY685,'Standard Outcome Indicators'!$B$2:$B$708,0))</f>
        <v>#N/A</v>
      </c>
      <c r="BC685" s="344" t="e">
        <f>INDEX('Standard Outcome Indicators'!$Q$2:$Q$900,MATCH(AY685,'Standard Outcome Indicators'!$B$2:$B$708,0))</f>
        <v>#N/A</v>
      </c>
      <c r="BD685" s="344" t="e">
        <f>INDEX('Standard Outcome Indicators'!$R$2:$R$900,MATCH(AY685,'Standard Outcome Indicators'!$B$2:$B$708,0))</f>
        <v>#N/A</v>
      </c>
      <c r="BE685" s="344" t="e">
        <f>INDEX('Standard Outcome Indicators'!$S$2:$S$900,MATCH(AY685,'Standard Outcome Indicators'!$B$2:$B$708,0))</f>
        <v>#N/A</v>
      </c>
      <c r="BF685" s="344" t="e">
        <f>INDEX('Standard Outcome Indicators'!$T$2:$T$900,MATCH(AY685,'Standard Outcome Indicators'!$B$2:$B$708,0))</f>
        <v>#N/A</v>
      </c>
      <c r="BG685" s="344" t="e">
        <f>INDEX('Standard Outcome Indicators'!$U$2:$U$900,MATCH(AY685,'Standard Outcome Indicators'!$B$2:$B$708,0))</f>
        <v>#N/A</v>
      </c>
    </row>
    <row r="686" spans="1:59" ht="30.75">
      <c r="A686" s="398" t="s">
        <v>3532</v>
      </c>
      <c r="B686" s="399" t="s">
        <v>4060</v>
      </c>
      <c r="C686" s="344" t="s">
        <v>1096</v>
      </c>
      <c r="D686" s="438" t="s">
        <v>4098</v>
      </c>
      <c r="E686" s="345" t="s">
        <v>1097</v>
      </c>
      <c r="F686" s="433" t="s">
        <v>59</v>
      </c>
      <c r="G686" s="433" t="str">
        <f>INDEX('Dashboard Indicators'!$P$2:$P$900,MATCH(C686,'Dashboard Indicators'!$I$2:$I$900,0))</f>
        <v>Yes</v>
      </c>
      <c r="H686" s="433" t="str">
        <f>INDEX('Dashboard Indicators'!$O$2:$O$900,MATCH(C686,'Dashboard Indicators'!$I$2:$I$900,0))</f>
        <v>Yes</v>
      </c>
      <c r="I686" s="433" t="s">
        <v>49</v>
      </c>
      <c r="J686" s="433" t="s">
        <v>49</v>
      </c>
      <c r="K686" s="433" t="s">
        <v>49</v>
      </c>
      <c r="L686" s="433" t="s">
        <v>49</v>
      </c>
      <c r="M686" s="433" t="s">
        <v>49</v>
      </c>
      <c r="N686" s="433" t="s">
        <v>49</v>
      </c>
      <c r="O686" s="345" t="s">
        <v>4099</v>
      </c>
      <c r="P686" s="345" t="str">
        <f t="shared" si="64"/>
        <v>Unsentenced detainees as a proportion of overall prison population - SDG 16.3.2</v>
      </c>
      <c r="R686" s="345"/>
      <c r="S686" s="433">
        <f t="shared" si="62"/>
        <v>1</v>
      </c>
      <c r="T686" s="361" t="s">
        <v>16</v>
      </c>
      <c r="U686" s="361" t="s">
        <v>1100</v>
      </c>
      <c r="V686" s="344" t="s">
        <v>4100</v>
      </c>
      <c r="W686" s="433" t="s">
        <v>84</v>
      </c>
      <c r="X686" s="433" t="s">
        <v>56</v>
      </c>
      <c r="Y686" s="361">
        <v>2021</v>
      </c>
      <c r="Z686" s="361" t="s">
        <v>1870</v>
      </c>
      <c r="AA686" s="344" t="s">
        <v>4101</v>
      </c>
      <c r="AB686" s="361" t="str">
        <f t="shared" si="58"/>
        <v>16.3.2</v>
      </c>
      <c r="AD686" s="433" t="s">
        <v>53</v>
      </c>
      <c r="AE686" s="433" t="s">
        <v>1099</v>
      </c>
      <c r="AF686" s="433" t="s">
        <v>53</v>
      </c>
      <c r="AG686" s="361" t="s">
        <v>62</v>
      </c>
      <c r="AH686" s="361" t="s">
        <v>49</v>
      </c>
      <c r="AI686" s="361" t="s">
        <v>49</v>
      </c>
      <c r="AJ686" s="361" t="s">
        <v>49</v>
      </c>
      <c r="AK686" s="361" t="s">
        <v>117</v>
      </c>
      <c r="AL686" s="361" t="s">
        <v>117</v>
      </c>
      <c r="AM686" s="361" t="s">
        <v>117</v>
      </c>
      <c r="AN686" s="361" t="s">
        <v>117</v>
      </c>
      <c r="AO686" s="361" t="s">
        <v>117</v>
      </c>
      <c r="AP686" s="361" t="s">
        <v>117</v>
      </c>
      <c r="AQ686" s="361" t="s">
        <v>117</v>
      </c>
      <c r="AR686" s="361" t="s">
        <v>117</v>
      </c>
      <c r="AS686" s="361" t="s">
        <v>117</v>
      </c>
      <c r="AT686" s="361" t="s">
        <v>117</v>
      </c>
      <c r="AU686" s="361" t="s">
        <v>117</v>
      </c>
      <c r="AV686" s="361" t="s">
        <v>117</v>
      </c>
      <c r="AW686" s="361" t="s">
        <v>80</v>
      </c>
      <c r="AX686" s="361" t="str">
        <f t="shared" si="59"/>
        <v xml:space="preserve">SEX, AGE, RESIDENCE, WEALTH,    </v>
      </c>
      <c r="AZ686" s="344" t="e">
        <f>INDEX('Standard Outcome Indicators'!$C$2:$C$900,MATCH(AY686,'Standard Outcome Indicators'!$B$2:$B$708,0))</f>
        <v>#N/A</v>
      </c>
      <c r="BA686" s="344" t="e">
        <f>INDEX('Standard Outcome Indicators'!$F$2:$F$900,MATCH(AY686,'Standard Outcome Indicators'!$B$2:$B$708,0))</f>
        <v>#N/A</v>
      </c>
      <c r="BB686" s="344" t="e">
        <f>INDEX('Standard Outcome Indicators'!$H$2:$H$900,MATCH(AY686,'Standard Outcome Indicators'!$B$2:$B$708,0))</f>
        <v>#N/A</v>
      </c>
      <c r="BC686" s="344" t="e">
        <f>INDEX('Standard Outcome Indicators'!$Q$2:$Q$900,MATCH(AY686,'Standard Outcome Indicators'!$B$2:$B$708,0))</f>
        <v>#N/A</v>
      </c>
      <c r="BD686" s="344" t="e">
        <f>INDEX('Standard Outcome Indicators'!$R$2:$R$900,MATCH(AY686,'Standard Outcome Indicators'!$B$2:$B$708,0))</f>
        <v>#N/A</v>
      </c>
      <c r="BE686" s="344" t="e">
        <f>INDEX('Standard Outcome Indicators'!$S$2:$S$900,MATCH(AY686,'Standard Outcome Indicators'!$B$2:$B$708,0))</f>
        <v>#N/A</v>
      </c>
      <c r="BF686" s="344" t="e">
        <f>INDEX('Standard Outcome Indicators'!$T$2:$T$900,MATCH(AY686,'Standard Outcome Indicators'!$B$2:$B$708,0))</f>
        <v>#N/A</v>
      </c>
      <c r="BG686" s="344" t="e">
        <f>INDEX('Standard Outcome Indicators'!$U$2:$U$900,MATCH(AY686,'Standard Outcome Indicators'!$B$2:$B$708,0))</f>
        <v>#N/A</v>
      </c>
    </row>
    <row r="687" spans="1:59" ht="30.75">
      <c r="A687" s="398" t="s">
        <v>3532</v>
      </c>
      <c r="B687" s="399" t="s">
        <v>4060</v>
      </c>
      <c r="C687" s="344" t="s">
        <v>1104</v>
      </c>
      <c r="D687" s="440" t="s">
        <v>4102</v>
      </c>
      <c r="E687" s="345" t="s">
        <v>4102</v>
      </c>
      <c r="F687" s="433" t="s">
        <v>59</v>
      </c>
      <c r="G687" s="433" t="s">
        <v>59</v>
      </c>
      <c r="H687" s="433"/>
      <c r="I687" s="433" t="s">
        <v>49</v>
      </c>
      <c r="J687" s="433" t="s">
        <v>49</v>
      </c>
      <c r="K687" s="433" t="s">
        <v>49</v>
      </c>
      <c r="L687" s="433" t="s">
        <v>49</v>
      </c>
      <c r="M687" s="433" t="s">
        <v>49</v>
      </c>
      <c r="N687" s="433" t="s">
        <v>49</v>
      </c>
      <c r="O687" s="345"/>
      <c r="P687" s="345" t="str">
        <f t="shared" si="64"/>
        <v>Number and rate of child victims of crime (0-17 years) registered by the police during the year</v>
      </c>
      <c r="Q687" s="370" t="s">
        <v>4103</v>
      </c>
      <c r="R687" s="345"/>
      <c r="S687" s="433">
        <f t="shared" si="62"/>
        <v>2</v>
      </c>
      <c r="T687" s="361" t="s">
        <v>333</v>
      </c>
      <c r="U687" s="361" t="s">
        <v>313</v>
      </c>
      <c r="V687" s="344" t="s">
        <v>4104</v>
      </c>
      <c r="W687" s="433" t="s">
        <v>1031</v>
      </c>
      <c r="X687" s="433" t="s">
        <v>56</v>
      </c>
      <c r="Y687" s="361">
        <v>2021</v>
      </c>
      <c r="Z687" s="361" t="s">
        <v>2454</v>
      </c>
      <c r="AA687" s="344" t="s">
        <v>4105</v>
      </c>
      <c r="AB687" s="361" t="str">
        <f t="shared" si="58"/>
        <v/>
      </c>
      <c r="AD687" s="433" t="s">
        <v>329</v>
      </c>
      <c r="AE687" s="433" t="s">
        <v>1099</v>
      </c>
      <c r="AF687" s="433" t="s">
        <v>53</v>
      </c>
      <c r="AG687" s="361" t="s">
        <v>62</v>
      </c>
      <c r="AH687" s="361" t="s">
        <v>62</v>
      </c>
      <c r="AI687" s="361" t="s">
        <v>49</v>
      </c>
      <c r="AJ687" s="361" t="s">
        <v>49</v>
      </c>
      <c r="AK687" s="361" t="s">
        <v>117</v>
      </c>
      <c r="AL687" s="361" t="s">
        <v>117</v>
      </c>
      <c r="AM687" s="361" t="s">
        <v>117</v>
      </c>
      <c r="AN687" s="361" t="s">
        <v>117</v>
      </c>
      <c r="AO687" s="361" t="s">
        <v>117</v>
      </c>
      <c r="AP687" s="361" t="s">
        <v>117</v>
      </c>
      <c r="AQ687" s="361" t="s">
        <v>117</v>
      </c>
      <c r="AR687" s="361" t="s">
        <v>117</v>
      </c>
      <c r="AS687" s="361" t="s">
        <v>117</v>
      </c>
      <c r="AT687" s="361" t="s">
        <v>117</v>
      </c>
      <c r="AU687" s="361" t="s">
        <v>117</v>
      </c>
      <c r="AV687" s="361" t="s">
        <v>117</v>
      </c>
      <c r="AW687" s="361" t="s">
        <v>109</v>
      </c>
      <c r="AX687" s="361" t="str">
        <f t="shared" si="59"/>
        <v xml:space="preserve">SEX, AGE, RESIDENCE, WEALTH,  </v>
      </c>
      <c r="AZ687" s="344" t="e">
        <f>INDEX('Standard Outcome Indicators'!$C$2:$C$900,MATCH(AY687,'Standard Outcome Indicators'!$B$2:$B$708,0))</f>
        <v>#N/A</v>
      </c>
      <c r="BA687" s="344" t="e">
        <f>INDEX('Standard Outcome Indicators'!$F$2:$F$900,MATCH(AY687,'Standard Outcome Indicators'!$B$2:$B$708,0))</f>
        <v>#N/A</v>
      </c>
      <c r="BB687" s="344" t="e">
        <f>INDEX('Standard Outcome Indicators'!$H$2:$H$900,MATCH(AY687,'Standard Outcome Indicators'!$B$2:$B$708,0))</f>
        <v>#N/A</v>
      </c>
      <c r="BC687" s="344" t="e">
        <f>INDEX('Standard Outcome Indicators'!$Q$2:$Q$900,MATCH(AY687,'Standard Outcome Indicators'!$B$2:$B$708,0))</f>
        <v>#N/A</v>
      </c>
      <c r="BD687" s="344" t="e">
        <f>INDEX('Standard Outcome Indicators'!$R$2:$R$900,MATCH(AY687,'Standard Outcome Indicators'!$B$2:$B$708,0))</f>
        <v>#N/A</v>
      </c>
      <c r="BE687" s="344" t="e">
        <f>INDEX('Standard Outcome Indicators'!$S$2:$S$900,MATCH(AY687,'Standard Outcome Indicators'!$B$2:$B$708,0))</f>
        <v>#N/A</v>
      </c>
      <c r="BF687" s="344" t="e">
        <f>INDEX('Standard Outcome Indicators'!$T$2:$T$900,MATCH(AY687,'Standard Outcome Indicators'!$B$2:$B$708,0))</f>
        <v>#N/A</v>
      </c>
      <c r="BG687" s="344" t="e">
        <f>INDEX('Standard Outcome Indicators'!$U$2:$U$900,MATCH(AY687,'Standard Outcome Indicators'!$B$2:$B$708,0))</f>
        <v>#N/A</v>
      </c>
    </row>
    <row r="688" spans="1:59" ht="45.75">
      <c r="A688" s="398" t="s">
        <v>3532</v>
      </c>
      <c r="B688" s="399" t="s">
        <v>4060</v>
      </c>
      <c r="C688" s="344" t="s">
        <v>4106</v>
      </c>
      <c r="D688" s="438" t="s">
        <v>4107</v>
      </c>
      <c r="E688" s="345" t="s">
        <v>4108</v>
      </c>
      <c r="F688" s="432" t="s">
        <v>59</v>
      </c>
      <c r="G688" s="433"/>
      <c r="H688" s="433" t="s">
        <v>59</v>
      </c>
      <c r="I688" s="433" t="s">
        <v>49</v>
      </c>
      <c r="J688" s="433" t="s">
        <v>49</v>
      </c>
      <c r="K688" s="433" t="s">
        <v>49</v>
      </c>
      <c r="L688" s="433" t="s">
        <v>49</v>
      </c>
      <c r="M688" s="433" t="s">
        <v>49</v>
      </c>
      <c r="N688" s="433" t="s">
        <v>49</v>
      </c>
      <c r="O688" s="345" t="s">
        <v>4109</v>
      </c>
      <c r="P688" s="345" t="str">
        <f t="shared" si="64"/>
        <v>Number and rate of child victims of crime (0-17 years) registered by the police during the year</v>
      </c>
      <c r="Q688" s="370" t="s">
        <v>4103</v>
      </c>
      <c r="R688" s="345"/>
      <c r="S688" s="433">
        <f t="shared" si="62"/>
        <v>2</v>
      </c>
      <c r="T688" s="361" t="s">
        <v>333</v>
      </c>
      <c r="U688" s="361" t="s">
        <v>63</v>
      </c>
      <c r="V688" s="344" t="s">
        <v>4110</v>
      </c>
      <c r="W688" s="433" t="s">
        <v>63</v>
      </c>
      <c r="X688" s="433" t="s">
        <v>63</v>
      </c>
      <c r="Y688" s="361">
        <v>2021</v>
      </c>
      <c r="Z688" s="361" t="s">
        <v>2454</v>
      </c>
      <c r="AA688" s="344" t="s">
        <v>4105</v>
      </c>
      <c r="AB688" s="361" t="str">
        <f t="shared" si="58"/>
        <v/>
      </c>
      <c r="AC688" s="433" t="s">
        <v>63</v>
      </c>
      <c r="AD688" s="433" t="s">
        <v>63</v>
      </c>
      <c r="AE688" s="433" t="s">
        <v>63</v>
      </c>
      <c r="AF688" s="433" t="s">
        <v>63</v>
      </c>
      <c r="AG688" s="361" t="s">
        <v>62</v>
      </c>
      <c r="AH688" s="361" t="s">
        <v>49</v>
      </c>
      <c r="AI688" s="361" t="s">
        <v>49</v>
      </c>
      <c r="AJ688" s="361" t="s">
        <v>49</v>
      </c>
      <c r="AK688" s="361" t="s">
        <v>63</v>
      </c>
      <c r="AL688" s="361" t="s">
        <v>63</v>
      </c>
      <c r="AM688" s="361" t="s">
        <v>63</v>
      </c>
      <c r="AN688" s="361" t="s">
        <v>63</v>
      </c>
      <c r="AO688" s="361" t="s">
        <v>63</v>
      </c>
      <c r="AP688" s="361" t="s">
        <v>63</v>
      </c>
      <c r="AQ688" s="361" t="s">
        <v>63</v>
      </c>
      <c r="AR688" s="361" t="s">
        <v>63</v>
      </c>
      <c r="AS688" s="361" t="s">
        <v>63</v>
      </c>
      <c r="AT688" s="361" t="s">
        <v>63</v>
      </c>
      <c r="AU688" s="361" t="s">
        <v>63</v>
      </c>
      <c r="AV688" s="361" t="s">
        <v>63</v>
      </c>
      <c r="AW688" s="361" t="s">
        <v>63</v>
      </c>
      <c r="AX688" s="361" t="str">
        <f t="shared" si="59"/>
        <v xml:space="preserve">SEX, AGE, RESIDENCE, WEALTH, </v>
      </c>
      <c r="AZ688" s="344" t="e">
        <f>INDEX('Standard Outcome Indicators'!$C$2:$C$900,MATCH(AY688,'Standard Outcome Indicators'!$B$2:$B$708,0))</f>
        <v>#N/A</v>
      </c>
      <c r="BA688" s="344" t="e">
        <f>INDEX('Standard Outcome Indicators'!$F$2:$F$900,MATCH(AY688,'Standard Outcome Indicators'!$B$2:$B$708,0))</f>
        <v>#N/A</v>
      </c>
      <c r="BB688" s="344" t="e">
        <f>INDEX('Standard Outcome Indicators'!$H$2:$H$900,MATCH(AY688,'Standard Outcome Indicators'!$B$2:$B$708,0))</f>
        <v>#N/A</v>
      </c>
      <c r="BC688" s="344" t="e">
        <f>INDEX('Standard Outcome Indicators'!$Q$2:$Q$900,MATCH(AY688,'Standard Outcome Indicators'!$B$2:$B$708,0))</f>
        <v>#N/A</v>
      </c>
      <c r="BD688" s="344" t="e">
        <f>INDEX('Standard Outcome Indicators'!$R$2:$R$900,MATCH(AY688,'Standard Outcome Indicators'!$B$2:$B$708,0))</f>
        <v>#N/A</v>
      </c>
      <c r="BE688" s="344" t="e">
        <f>INDEX('Standard Outcome Indicators'!$S$2:$S$900,MATCH(AY688,'Standard Outcome Indicators'!$B$2:$B$708,0))</f>
        <v>#N/A</v>
      </c>
      <c r="BF688" s="344" t="e">
        <f>INDEX('Standard Outcome Indicators'!$T$2:$T$900,MATCH(AY688,'Standard Outcome Indicators'!$B$2:$B$708,0))</f>
        <v>#N/A</v>
      </c>
      <c r="BG688" s="344" t="e">
        <f>INDEX('Standard Outcome Indicators'!$U$2:$U$900,MATCH(AY688,'Standard Outcome Indicators'!$B$2:$B$708,0))</f>
        <v>#N/A</v>
      </c>
    </row>
    <row r="689" spans="1:59" ht="30.75">
      <c r="A689" s="398" t="s">
        <v>3532</v>
      </c>
      <c r="B689" s="399" t="s">
        <v>4060</v>
      </c>
      <c r="C689" s="344" t="s">
        <v>1102</v>
      </c>
      <c r="D689" s="440" t="s">
        <v>4111</v>
      </c>
      <c r="E689" s="345" t="s">
        <v>4111</v>
      </c>
      <c r="F689" s="433" t="s">
        <v>59</v>
      </c>
      <c r="G689" s="433" t="s">
        <v>59</v>
      </c>
      <c r="H689" s="433"/>
      <c r="I689" s="433" t="s">
        <v>49</v>
      </c>
      <c r="J689" s="433" t="s">
        <v>49</v>
      </c>
      <c r="K689" s="433" t="s">
        <v>49</v>
      </c>
      <c r="L689" s="433" t="s">
        <v>49</v>
      </c>
      <c r="M689" s="433" t="s">
        <v>49</v>
      </c>
      <c r="N689" s="433" t="s">
        <v>49</v>
      </c>
      <c r="O689" s="345"/>
      <c r="P689" s="345" t="str">
        <f t="shared" si="64"/>
        <v>Number and rate of child witnesses of crime (0-17 years) registered by the police during the year</v>
      </c>
      <c r="Q689" s="345" t="s">
        <v>4112</v>
      </c>
      <c r="R689" s="345"/>
      <c r="S689" s="433">
        <f t="shared" si="62"/>
        <v>2</v>
      </c>
      <c r="T689" s="361" t="s">
        <v>333</v>
      </c>
      <c r="U689" s="361" t="s">
        <v>313</v>
      </c>
      <c r="V689" s="344" t="s">
        <v>4113</v>
      </c>
      <c r="W689" s="433" t="s">
        <v>1031</v>
      </c>
      <c r="X689" s="433" t="s">
        <v>56</v>
      </c>
      <c r="Y689" s="361">
        <v>2021</v>
      </c>
      <c r="Z689" s="361" t="s">
        <v>4114</v>
      </c>
      <c r="AA689" s="344" t="s">
        <v>4115</v>
      </c>
      <c r="AB689" s="361" t="str">
        <f t="shared" ref="AB689:AB752" si="65">IFERROR(MID(D689, FIND("- SDG ", D689) + 6, LEN(D689) - FIND("- SDG ", D689) - 5), "")</f>
        <v/>
      </c>
      <c r="AD689" s="433" t="s">
        <v>329</v>
      </c>
      <c r="AE689" s="433" t="s">
        <v>1099</v>
      </c>
      <c r="AF689" s="433" t="s">
        <v>53</v>
      </c>
      <c r="AG689" s="361" t="s">
        <v>62</v>
      </c>
      <c r="AH689" s="361" t="s">
        <v>62</v>
      </c>
      <c r="AI689" s="361" t="s">
        <v>49</v>
      </c>
      <c r="AJ689" s="361" t="s">
        <v>49</v>
      </c>
      <c r="AK689" s="361" t="s">
        <v>117</v>
      </c>
      <c r="AL689" s="361" t="s">
        <v>117</v>
      </c>
      <c r="AM689" s="361" t="s">
        <v>117</v>
      </c>
      <c r="AN689" s="361" t="s">
        <v>117</v>
      </c>
      <c r="AO689" s="361" t="s">
        <v>117</v>
      </c>
      <c r="AP689" s="361" t="s">
        <v>117</v>
      </c>
      <c r="AQ689" s="361" t="s">
        <v>117</v>
      </c>
      <c r="AR689" s="361" t="s">
        <v>117</v>
      </c>
      <c r="AS689" s="361" t="s">
        <v>117</v>
      </c>
      <c r="AT689" s="361" t="s">
        <v>117</v>
      </c>
      <c r="AU689" s="361" t="s">
        <v>117</v>
      </c>
      <c r="AV689" s="361" t="s">
        <v>117</v>
      </c>
      <c r="AW689" s="361" t="s">
        <v>109</v>
      </c>
      <c r="AX689" s="361" t="str">
        <f t="shared" ref="AX689:AX752" si="66">_xlfn.CONCAT(
    IF(OR(AG689="YES", AG689="NO"), $AG$2 &amp; ", ", ""),
    IF(OR(AH689="YES", AH689="NO"), $AH$2 &amp; ", ", ""),
    IF(OR(AI689="YES", AI689="NO"), $AI$2 &amp; ", ", ""),
    IF(OR(AJ689="YES", AJ689="NO"), $AJ$2 &amp; ", ", ""),
    IF(OR(AK689="YES", AK689="NO"), $AK$2 &amp; ", ", ""),
    IF(OR(AL689="YES", AL689="NO"), $AL$2 &amp; ", ", ""),
    IF(OR(AM689="YES", AM689="NO"), $AM$2 &amp; ", ", ""),
    IF(OR(AN689="YES", AN689="NO"), $AN$2 &amp; ", ", ""),
    IF(OR(AO689="YES", AO689="NO"), $AO$2 &amp; ", ", ""),
    IF(OR(AP689="YES", AP689="NO"), $AP$2 &amp; ", ", ""),
    IF(OR(AQ689="YES", AQ689="NO"), $AQ$2 &amp; ", ", ""),
    IF(OR(AR689="YES", AR689="NO"), $AR$2 &amp; ", ", ""),
    IF(OR(AS689="YES", AS689="NO"), $AS$2 &amp; ", ", ""),
    IF(OR(AT689="YES", AT689="NO"), $AT$2 &amp; ", ", ""),
    IF(OR(AU689="YES", AU689="NO"), $AU$2 &amp; ", ", ""),
    IF(OR(AV689="YES", AV689="NO"), $AV$2, ""),
    IF(AW689&lt;&gt;"", AW689, "")
)</f>
        <v xml:space="preserve">SEX, AGE, RESIDENCE, WEALTH,  </v>
      </c>
      <c r="AZ689" s="344" t="e">
        <f>INDEX('Standard Outcome Indicators'!$C$2:$C$900,MATCH(AY689,'Standard Outcome Indicators'!$B$2:$B$708,0))</f>
        <v>#N/A</v>
      </c>
      <c r="BA689" s="344" t="e">
        <f>INDEX('Standard Outcome Indicators'!$F$2:$F$900,MATCH(AY689,'Standard Outcome Indicators'!$B$2:$B$708,0))</f>
        <v>#N/A</v>
      </c>
      <c r="BB689" s="344" t="e">
        <f>INDEX('Standard Outcome Indicators'!$H$2:$H$900,MATCH(AY689,'Standard Outcome Indicators'!$B$2:$B$708,0))</f>
        <v>#N/A</v>
      </c>
      <c r="BC689" s="344" t="e">
        <f>INDEX('Standard Outcome Indicators'!$Q$2:$Q$900,MATCH(AY689,'Standard Outcome Indicators'!$B$2:$B$708,0))</f>
        <v>#N/A</v>
      </c>
      <c r="BD689" s="344" t="e">
        <f>INDEX('Standard Outcome Indicators'!$R$2:$R$900,MATCH(AY689,'Standard Outcome Indicators'!$B$2:$B$708,0))</f>
        <v>#N/A</v>
      </c>
      <c r="BE689" s="344" t="e">
        <f>INDEX('Standard Outcome Indicators'!$S$2:$S$900,MATCH(AY689,'Standard Outcome Indicators'!$B$2:$B$708,0))</f>
        <v>#N/A</v>
      </c>
      <c r="BF689" s="344" t="e">
        <f>INDEX('Standard Outcome Indicators'!$T$2:$T$900,MATCH(AY689,'Standard Outcome Indicators'!$B$2:$B$708,0))</f>
        <v>#N/A</v>
      </c>
      <c r="BG689" s="344" t="e">
        <f>INDEX('Standard Outcome Indicators'!$U$2:$U$900,MATCH(AY689,'Standard Outcome Indicators'!$B$2:$B$708,0))</f>
        <v>#N/A</v>
      </c>
    </row>
    <row r="690" spans="1:59" ht="45.75">
      <c r="A690" s="398" t="s">
        <v>3532</v>
      </c>
      <c r="B690" s="399" t="s">
        <v>4060</v>
      </c>
      <c r="C690" s="344" t="s">
        <v>4116</v>
      </c>
      <c r="D690" s="438" t="s">
        <v>4117</v>
      </c>
      <c r="E690" s="345" t="s">
        <v>4118</v>
      </c>
      <c r="F690" s="432" t="s">
        <v>59</v>
      </c>
      <c r="G690" s="433"/>
      <c r="H690" s="433" t="s">
        <v>59</v>
      </c>
      <c r="I690" s="433" t="s">
        <v>49</v>
      </c>
      <c r="J690" s="433" t="s">
        <v>49</v>
      </c>
      <c r="K690" s="433" t="s">
        <v>49</v>
      </c>
      <c r="L690" s="433" t="s">
        <v>49</v>
      </c>
      <c r="M690" s="433" t="s">
        <v>49</v>
      </c>
      <c r="N690" s="433" t="s">
        <v>49</v>
      </c>
      <c r="O690" s="345" t="s">
        <v>4119</v>
      </c>
      <c r="P690" s="345" t="str">
        <f t="shared" si="64"/>
        <v>Number and rate of child witnesses of crime (0-17 years) registered by the police during the year</v>
      </c>
      <c r="Q690" s="345" t="s">
        <v>4112</v>
      </c>
      <c r="R690" s="345"/>
      <c r="S690" s="433">
        <f t="shared" si="62"/>
        <v>2</v>
      </c>
      <c r="T690" s="361" t="s">
        <v>333</v>
      </c>
      <c r="U690" s="361" t="s">
        <v>63</v>
      </c>
      <c r="V690" s="344" t="s">
        <v>4120</v>
      </c>
      <c r="W690" s="433" t="s">
        <v>63</v>
      </c>
      <c r="X690" s="433" t="s">
        <v>63</v>
      </c>
      <c r="Y690" s="361">
        <v>2021</v>
      </c>
      <c r="Z690" s="361" t="s">
        <v>4114</v>
      </c>
      <c r="AA690" s="344" t="s">
        <v>4115</v>
      </c>
      <c r="AB690" s="361" t="str">
        <f t="shared" si="65"/>
        <v/>
      </c>
      <c r="AC690" s="433" t="s">
        <v>63</v>
      </c>
      <c r="AD690" s="433" t="s">
        <v>63</v>
      </c>
      <c r="AE690" s="433" t="s">
        <v>63</v>
      </c>
      <c r="AF690" s="433" t="s">
        <v>63</v>
      </c>
      <c r="AG690" s="361" t="s">
        <v>62</v>
      </c>
      <c r="AH690" s="361" t="s">
        <v>49</v>
      </c>
      <c r="AI690" s="361" t="s">
        <v>49</v>
      </c>
      <c r="AJ690" s="361" t="s">
        <v>49</v>
      </c>
      <c r="AK690" s="361" t="s">
        <v>63</v>
      </c>
      <c r="AL690" s="361" t="s">
        <v>63</v>
      </c>
      <c r="AM690" s="361" t="s">
        <v>63</v>
      </c>
      <c r="AN690" s="361" t="s">
        <v>63</v>
      </c>
      <c r="AO690" s="361" t="s">
        <v>63</v>
      </c>
      <c r="AP690" s="361" t="s">
        <v>63</v>
      </c>
      <c r="AQ690" s="361" t="s">
        <v>63</v>
      </c>
      <c r="AR690" s="361" t="s">
        <v>63</v>
      </c>
      <c r="AS690" s="361" t="s">
        <v>63</v>
      </c>
      <c r="AT690" s="361" t="s">
        <v>63</v>
      </c>
      <c r="AU690" s="361" t="s">
        <v>63</v>
      </c>
      <c r="AV690" s="361" t="s">
        <v>63</v>
      </c>
      <c r="AW690" s="361" t="s">
        <v>63</v>
      </c>
      <c r="AX690" s="361" t="str">
        <f t="shared" si="66"/>
        <v xml:space="preserve">SEX, AGE, RESIDENCE, WEALTH, </v>
      </c>
      <c r="AZ690" s="344" t="e">
        <f>INDEX('Standard Outcome Indicators'!$C$2:$C$900,MATCH(AY690,'Standard Outcome Indicators'!$B$2:$B$708,0))</f>
        <v>#N/A</v>
      </c>
      <c r="BA690" s="344" t="e">
        <f>INDEX('Standard Outcome Indicators'!$F$2:$F$900,MATCH(AY690,'Standard Outcome Indicators'!$B$2:$B$708,0))</f>
        <v>#N/A</v>
      </c>
      <c r="BB690" s="344" t="e">
        <f>INDEX('Standard Outcome Indicators'!$H$2:$H$900,MATCH(AY690,'Standard Outcome Indicators'!$B$2:$B$708,0))</f>
        <v>#N/A</v>
      </c>
      <c r="BC690" s="344" t="e">
        <f>INDEX('Standard Outcome Indicators'!$Q$2:$Q$900,MATCH(AY690,'Standard Outcome Indicators'!$B$2:$B$708,0))</f>
        <v>#N/A</v>
      </c>
      <c r="BD690" s="344" t="e">
        <f>INDEX('Standard Outcome Indicators'!$R$2:$R$900,MATCH(AY690,'Standard Outcome Indicators'!$B$2:$B$708,0))</f>
        <v>#N/A</v>
      </c>
      <c r="BE690" s="344" t="e">
        <f>INDEX('Standard Outcome Indicators'!$S$2:$S$900,MATCH(AY690,'Standard Outcome Indicators'!$B$2:$B$708,0))</f>
        <v>#N/A</v>
      </c>
      <c r="BF690" s="344" t="e">
        <f>INDEX('Standard Outcome Indicators'!$T$2:$T$900,MATCH(AY690,'Standard Outcome Indicators'!$B$2:$B$708,0))</f>
        <v>#N/A</v>
      </c>
      <c r="BG690" s="344" t="e">
        <f>INDEX('Standard Outcome Indicators'!$U$2:$U$900,MATCH(AY690,'Standard Outcome Indicators'!$B$2:$B$708,0))</f>
        <v>#N/A</v>
      </c>
    </row>
    <row r="691" spans="1:59" ht="30.75">
      <c r="A691" s="398" t="s">
        <v>3532</v>
      </c>
      <c r="B691" s="399" t="s">
        <v>4060</v>
      </c>
      <c r="C691" s="344" t="s">
        <v>4121</v>
      </c>
      <c r="D691" s="438" t="s">
        <v>4122</v>
      </c>
      <c r="E691" s="345" t="s">
        <v>4123</v>
      </c>
      <c r="F691" s="432" t="s">
        <v>1767</v>
      </c>
      <c r="G691" s="433" t="s">
        <v>59</v>
      </c>
      <c r="H691" s="433"/>
      <c r="I691" s="478" t="e">
        <v>#N/A</v>
      </c>
      <c r="J691" s="478" t="e">
        <v>#N/A</v>
      </c>
      <c r="K691" s="478" t="e">
        <v>#N/A</v>
      </c>
      <c r="L691" s="478" t="e">
        <v>#N/A</v>
      </c>
      <c r="M691" s="478" t="e">
        <v>#N/A</v>
      </c>
      <c r="N691" s="478"/>
      <c r="O691" s="345"/>
      <c r="P691" s="345" t="str">
        <f t="shared" si="64"/>
        <v>Number of children (0-17 years) sentenced to custodial sentences during the year</v>
      </c>
      <c r="R691" s="345"/>
      <c r="S691" s="433">
        <f t="shared" si="62"/>
        <v>1</v>
      </c>
      <c r="T691" s="361" t="s">
        <v>333</v>
      </c>
      <c r="U691" s="361" t="s">
        <v>63</v>
      </c>
      <c r="V691" s="344" t="s">
        <v>4124</v>
      </c>
      <c r="W691" s="433" t="s">
        <v>63</v>
      </c>
      <c r="X691" s="433" t="s">
        <v>63</v>
      </c>
      <c r="Y691" s="361">
        <v>2021</v>
      </c>
      <c r="Z691" s="361" t="s">
        <v>2617</v>
      </c>
      <c r="AA691" s="344" t="s">
        <v>4125</v>
      </c>
      <c r="AB691" s="361" t="str">
        <f t="shared" si="65"/>
        <v/>
      </c>
      <c r="AC691" s="433" t="s">
        <v>63</v>
      </c>
      <c r="AD691" s="433" t="s">
        <v>63</v>
      </c>
      <c r="AE691" s="433" t="s">
        <v>63</v>
      </c>
      <c r="AF691" s="433" t="s">
        <v>63</v>
      </c>
      <c r="AG691" s="361" t="s">
        <v>62</v>
      </c>
      <c r="AH691" s="361" t="s">
        <v>62</v>
      </c>
      <c r="AI691" s="361" t="s">
        <v>49</v>
      </c>
      <c r="AJ691" s="361" t="s">
        <v>49</v>
      </c>
      <c r="AK691" s="361" t="s">
        <v>63</v>
      </c>
      <c r="AL691" s="361" t="s">
        <v>63</v>
      </c>
      <c r="AM691" s="361" t="s">
        <v>63</v>
      </c>
      <c r="AN691" s="361" t="s">
        <v>63</v>
      </c>
      <c r="AO691" s="361" t="s">
        <v>63</v>
      </c>
      <c r="AP691" s="361" t="s">
        <v>63</v>
      </c>
      <c r="AQ691" s="361" t="s">
        <v>63</v>
      </c>
      <c r="AR691" s="361" t="s">
        <v>63</v>
      </c>
      <c r="AS691" s="361" t="s">
        <v>63</v>
      </c>
      <c r="AT691" s="361" t="s">
        <v>63</v>
      </c>
      <c r="AU691" s="361" t="s">
        <v>63</v>
      </c>
      <c r="AV691" s="361" t="s">
        <v>63</v>
      </c>
      <c r="AW691" s="361" t="s">
        <v>63</v>
      </c>
      <c r="AX691" s="361" t="str">
        <f t="shared" si="66"/>
        <v xml:space="preserve">SEX, AGE, RESIDENCE, WEALTH, </v>
      </c>
      <c r="AZ691" s="344" t="e">
        <f>INDEX('Standard Outcome Indicators'!$C$2:$C$900,MATCH(AY691,'Standard Outcome Indicators'!$B$2:$B$708,0))</f>
        <v>#N/A</v>
      </c>
      <c r="BA691" s="344" t="e">
        <f>INDEX('Standard Outcome Indicators'!$F$2:$F$900,MATCH(AY691,'Standard Outcome Indicators'!$B$2:$B$708,0))</f>
        <v>#N/A</v>
      </c>
      <c r="BB691" s="344" t="e">
        <f>INDEX('Standard Outcome Indicators'!$H$2:$H$900,MATCH(AY691,'Standard Outcome Indicators'!$B$2:$B$708,0))</f>
        <v>#N/A</v>
      </c>
      <c r="BC691" s="344" t="e">
        <f>INDEX('Standard Outcome Indicators'!$Q$2:$Q$900,MATCH(AY691,'Standard Outcome Indicators'!$B$2:$B$708,0))</f>
        <v>#N/A</v>
      </c>
      <c r="BD691" s="344" t="e">
        <f>INDEX('Standard Outcome Indicators'!$R$2:$R$900,MATCH(AY691,'Standard Outcome Indicators'!$B$2:$B$708,0))</f>
        <v>#N/A</v>
      </c>
      <c r="BE691" s="344" t="e">
        <f>INDEX('Standard Outcome Indicators'!$S$2:$S$900,MATCH(AY691,'Standard Outcome Indicators'!$B$2:$B$708,0))</f>
        <v>#N/A</v>
      </c>
      <c r="BF691" s="344" t="e">
        <f>INDEX('Standard Outcome Indicators'!$T$2:$T$900,MATCH(AY691,'Standard Outcome Indicators'!$B$2:$B$708,0))</f>
        <v>#N/A</v>
      </c>
      <c r="BG691" s="344" t="e">
        <f>INDEX('Standard Outcome Indicators'!$U$2:$U$900,MATCH(AY691,'Standard Outcome Indicators'!$B$2:$B$708,0))</f>
        <v>#N/A</v>
      </c>
    </row>
    <row r="692" spans="1:59" ht="30.75">
      <c r="A692" s="398" t="s">
        <v>3532</v>
      </c>
      <c r="B692" s="399" t="s">
        <v>4060</v>
      </c>
      <c r="C692" s="344" t="s">
        <v>4126</v>
      </c>
      <c r="D692" s="438" t="s">
        <v>4127</v>
      </c>
      <c r="E692" s="345" t="s">
        <v>4128</v>
      </c>
      <c r="F692" s="432" t="s">
        <v>1767</v>
      </c>
      <c r="G692" s="433" t="s">
        <v>59</v>
      </c>
      <c r="H692" s="433"/>
      <c r="I692" s="478" t="e">
        <v>#N/A</v>
      </c>
      <c r="J692" s="478" t="e">
        <v>#N/A</v>
      </c>
      <c r="K692" s="478" t="e">
        <v>#N/A</v>
      </c>
      <c r="L692" s="478" t="e">
        <v>#N/A</v>
      </c>
      <c r="M692" s="478" t="e">
        <v>#N/A</v>
      </c>
      <c r="N692" s="478"/>
      <c r="O692" s="345"/>
      <c r="P692" s="345" t="str">
        <f t="shared" si="64"/>
        <v>Number of children (0-17 years) sentenced to alternative measures during the year</v>
      </c>
      <c r="R692" s="345"/>
      <c r="S692" s="433">
        <f t="shared" si="62"/>
        <v>1</v>
      </c>
      <c r="T692" s="361" t="s">
        <v>333</v>
      </c>
      <c r="U692" s="361" t="s">
        <v>63</v>
      </c>
      <c r="V692" s="344" t="s">
        <v>4129</v>
      </c>
      <c r="W692" s="433" t="s">
        <v>63</v>
      </c>
      <c r="X692" s="433" t="s">
        <v>63</v>
      </c>
      <c r="Y692" s="361">
        <v>2021</v>
      </c>
      <c r="Z692" s="361" t="s">
        <v>2249</v>
      </c>
      <c r="AA692" s="344" t="s">
        <v>4130</v>
      </c>
      <c r="AB692" s="361" t="str">
        <f t="shared" si="65"/>
        <v/>
      </c>
      <c r="AC692" s="433" t="s">
        <v>63</v>
      </c>
      <c r="AD692" s="433" t="s">
        <v>63</v>
      </c>
      <c r="AE692" s="433" t="s">
        <v>63</v>
      </c>
      <c r="AF692" s="433" t="s">
        <v>63</v>
      </c>
      <c r="AG692" s="361" t="s">
        <v>62</v>
      </c>
      <c r="AH692" s="361" t="s">
        <v>62</v>
      </c>
      <c r="AI692" s="361" t="s">
        <v>49</v>
      </c>
      <c r="AJ692" s="361" t="s">
        <v>49</v>
      </c>
      <c r="AK692" s="361" t="s">
        <v>63</v>
      </c>
      <c r="AL692" s="361" t="s">
        <v>63</v>
      </c>
      <c r="AM692" s="361" t="s">
        <v>63</v>
      </c>
      <c r="AN692" s="361" t="s">
        <v>63</v>
      </c>
      <c r="AO692" s="361" t="s">
        <v>63</v>
      </c>
      <c r="AP692" s="361" t="s">
        <v>63</v>
      </c>
      <c r="AQ692" s="361" t="s">
        <v>63</v>
      </c>
      <c r="AR692" s="361" t="s">
        <v>63</v>
      </c>
      <c r="AS692" s="361" t="s">
        <v>63</v>
      </c>
      <c r="AT692" s="361" t="s">
        <v>63</v>
      </c>
      <c r="AU692" s="361" t="s">
        <v>63</v>
      </c>
      <c r="AV692" s="361" t="s">
        <v>63</v>
      </c>
      <c r="AW692" s="361" t="s">
        <v>63</v>
      </c>
      <c r="AX692" s="361" t="str">
        <f t="shared" si="66"/>
        <v xml:space="preserve">SEX, AGE, RESIDENCE, WEALTH, </v>
      </c>
      <c r="AZ692" s="344" t="e">
        <f>INDEX('Standard Outcome Indicators'!$C$2:$C$900,MATCH(AY692,'Standard Outcome Indicators'!$B$2:$B$708,0))</f>
        <v>#N/A</v>
      </c>
      <c r="BA692" s="344" t="e">
        <f>INDEX('Standard Outcome Indicators'!$F$2:$F$900,MATCH(AY692,'Standard Outcome Indicators'!$B$2:$B$708,0))</f>
        <v>#N/A</v>
      </c>
      <c r="BB692" s="344" t="e">
        <f>INDEX('Standard Outcome Indicators'!$H$2:$H$900,MATCH(AY692,'Standard Outcome Indicators'!$B$2:$B$708,0))</f>
        <v>#N/A</v>
      </c>
      <c r="BC692" s="344" t="e">
        <f>INDEX('Standard Outcome Indicators'!$Q$2:$Q$900,MATCH(AY692,'Standard Outcome Indicators'!$B$2:$B$708,0))</f>
        <v>#N/A</v>
      </c>
      <c r="BD692" s="344" t="e">
        <f>INDEX('Standard Outcome Indicators'!$R$2:$R$900,MATCH(AY692,'Standard Outcome Indicators'!$B$2:$B$708,0))</f>
        <v>#N/A</v>
      </c>
      <c r="BE692" s="344" t="e">
        <f>INDEX('Standard Outcome Indicators'!$S$2:$S$900,MATCH(AY692,'Standard Outcome Indicators'!$B$2:$B$708,0))</f>
        <v>#N/A</v>
      </c>
      <c r="BF692" s="344" t="e">
        <f>INDEX('Standard Outcome Indicators'!$T$2:$T$900,MATCH(AY692,'Standard Outcome Indicators'!$B$2:$B$708,0))</f>
        <v>#N/A</v>
      </c>
      <c r="BG692" s="344" t="e">
        <f>INDEX('Standard Outcome Indicators'!$U$2:$U$900,MATCH(AY692,'Standard Outcome Indicators'!$B$2:$B$708,0))</f>
        <v>#N/A</v>
      </c>
    </row>
    <row r="693" spans="1:59" ht="30.75">
      <c r="A693" s="398" t="s">
        <v>3532</v>
      </c>
      <c r="B693" s="399" t="s">
        <v>4060</v>
      </c>
      <c r="C693" s="344" t="s">
        <v>4131</v>
      </c>
      <c r="D693" s="438" t="s">
        <v>4132</v>
      </c>
      <c r="E693" s="345" t="s">
        <v>4133</v>
      </c>
      <c r="F693" s="432" t="s">
        <v>1767</v>
      </c>
      <c r="G693" s="433"/>
      <c r="H693" s="433" t="s">
        <v>59</v>
      </c>
      <c r="I693" s="478" t="e">
        <v>#N/A</v>
      </c>
      <c r="J693" s="478" t="e">
        <v>#N/A</v>
      </c>
      <c r="K693" s="478" t="e">
        <v>#N/A</v>
      </c>
      <c r="L693" s="478" t="e">
        <v>#N/A</v>
      </c>
      <c r="M693" s="478" t="e">
        <v>#N/A</v>
      </c>
      <c r="N693" s="478"/>
      <c r="O693" s="345" t="s">
        <v>4134</v>
      </c>
      <c r="P693" s="345" t="str">
        <f t="shared" si="64"/>
        <v>Percentage of children (0-17 years) sentenced to custodial sentences during the year</v>
      </c>
      <c r="R693" s="345"/>
      <c r="S693" s="433">
        <f t="shared" si="62"/>
        <v>1</v>
      </c>
      <c r="T693" s="361" t="s">
        <v>333</v>
      </c>
      <c r="U693" s="361" t="s">
        <v>63</v>
      </c>
      <c r="V693" s="344" t="s">
        <v>4135</v>
      </c>
      <c r="W693" s="433" t="s">
        <v>63</v>
      </c>
      <c r="X693" s="433" t="s">
        <v>63</v>
      </c>
      <c r="Y693" s="361">
        <v>2021</v>
      </c>
      <c r="Z693" s="361" t="s">
        <v>2249</v>
      </c>
      <c r="AA693" s="344" t="s">
        <v>4130</v>
      </c>
      <c r="AB693" s="361" t="str">
        <f t="shared" si="65"/>
        <v/>
      </c>
      <c r="AC693" s="433" t="s">
        <v>63</v>
      </c>
      <c r="AD693" s="433" t="s">
        <v>63</v>
      </c>
      <c r="AE693" s="433" t="s">
        <v>63</v>
      </c>
      <c r="AF693" s="433" t="s">
        <v>63</v>
      </c>
      <c r="AG693" s="361" t="s">
        <v>62</v>
      </c>
      <c r="AH693" s="361" t="s">
        <v>49</v>
      </c>
      <c r="AI693" s="361" t="s">
        <v>49</v>
      </c>
      <c r="AJ693" s="361" t="s">
        <v>49</v>
      </c>
      <c r="AK693" s="361" t="s">
        <v>63</v>
      </c>
      <c r="AL693" s="361" t="s">
        <v>63</v>
      </c>
      <c r="AM693" s="361" t="s">
        <v>63</v>
      </c>
      <c r="AN693" s="361" t="s">
        <v>63</v>
      </c>
      <c r="AO693" s="361" t="s">
        <v>63</v>
      </c>
      <c r="AP693" s="361" t="s">
        <v>63</v>
      </c>
      <c r="AQ693" s="361" t="s">
        <v>63</v>
      </c>
      <c r="AR693" s="361" t="s">
        <v>63</v>
      </c>
      <c r="AS693" s="361" t="s">
        <v>63</v>
      </c>
      <c r="AT693" s="361" t="s">
        <v>63</v>
      </c>
      <c r="AU693" s="361" t="s">
        <v>63</v>
      </c>
      <c r="AV693" s="361" t="s">
        <v>63</v>
      </c>
      <c r="AW693" s="361" t="s">
        <v>63</v>
      </c>
      <c r="AX693" s="361" t="str">
        <f t="shared" si="66"/>
        <v xml:space="preserve">SEX, AGE, RESIDENCE, WEALTH, </v>
      </c>
      <c r="AZ693" s="344" t="e">
        <f>INDEX('Standard Outcome Indicators'!$C$2:$C$900,MATCH(AY693,'Standard Outcome Indicators'!$B$2:$B$708,0))</f>
        <v>#N/A</v>
      </c>
      <c r="BA693" s="344" t="e">
        <f>INDEX('Standard Outcome Indicators'!$F$2:$F$900,MATCH(AY693,'Standard Outcome Indicators'!$B$2:$B$708,0))</f>
        <v>#N/A</v>
      </c>
      <c r="BB693" s="344" t="e">
        <f>INDEX('Standard Outcome Indicators'!$H$2:$H$900,MATCH(AY693,'Standard Outcome Indicators'!$B$2:$B$708,0))</f>
        <v>#N/A</v>
      </c>
      <c r="BC693" s="344" t="e">
        <f>INDEX('Standard Outcome Indicators'!$Q$2:$Q$900,MATCH(AY693,'Standard Outcome Indicators'!$B$2:$B$708,0))</f>
        <v>#N/A</v>
      </c>
      <c r="BD693" s="344" t="e">
        <f>INDEX('Standard Outcome Indicators'!$R$2:$R$900,MATCH(AY693,'Standard Outcome Indicators'!$B$2:$B$708,0))</f>
        <v>#N/A</v>
      </c>
      <c r="BE693" s="344" t="e">
        <f>INDEX('Standard Outcome Indicators'!$S$2:$S$900,MATCH(AY693,'Standard Outcome Indicators'!$B$2:$B$708,0))</f>
        <v>#N/A</v>
      </c>
      <c r="BF693" s="344" t="e">
        <f>INDEX('Standard Outcome Indicators'!$T$2:$T$900,MATCH(AY693,'Standard Outcome Indicators'!$B$2:$B$708,0))</f>
        <v>#N/A</v>
      </c>
      <c r="BG693" s="344" t="e">
        <f>INDEX('Standard Outcome Indicators'!$U$2:$U$900,MATCH(AY693,'Standard Outcome Indicators'!$B$2:$B$708,0))</f>
        <v>#N/A</v>
      </c>
    </row>
    <row r="694" spans="1:59" ht="30.75">
      <c r="A694" s="398" t="s">
        <v>3532</v>
      </c>
      <c r="B694" s="399" t="s">
        <v>4060</v>
      </c>
      <c r="C694" s="344" t="s">
        <v>4136</v>
      </c>
      <c r="D694" s="438" t="s">
        <v>4137</v>
      </c>
      <c r="E694" s="345" t="s">
        <v>4138</v>
      </c>
      <c r="F694" s="432" t="s">
        <v>1767</v>
      </c>
      <c r="G694" s="433"/>
      <c r="H694" s="433" t="s">
        <v>59</v>
      </c>
      <c r="I694" s="478" t="e">
        <v>#N/A</v>
      </c>
      <c r="J694" s="478" t="e">
        <v>#N/A</v>
      </c>
      <c r="K694" s="478" t="e">
        <v>#N/A</v>
      </c>
      <c r="L694" s="478" t="e">
        <v>#N/A</v>
      </c>
      <c r="M694" s="478" t="e">
        <v>#N/A</v>
      </c>
      <c r="N694" s="478"/>
      <c r="O694" s="345" t="s">
        <v>4139</v>
      </c>
      <c r="P694" s="345" t="str">
        <f t="shared" si="64"/>
        <v>Percentage of children (0-17 years) sentenced with alternative measures during the year</v>
      </c>
      <c r="R694" s="345"/>
      <c r="S694" s="433">
        <f t="shared" si="62"/>
        <v>1</v>
      </c>
      <c r="T694" s="361" t="s">
        <v>333</v>
      </c>
      <c r="U694" s="361" t="s">
        <v>63</v>
      </c>
      <c r="V694" s="344" t="s">
        <v>4140</v>
      </c>
      <c r="W694" s="433" t="s">
        <v>63</v>
      </c>
      <c r="X694" s="433" t="s">
        <v>63</v>
      </c>
      <c r="Y694" s="361">
        <v>2021</v>
      </c>
      <c r="Z694" s="361" t="s">
        <v>2249</v>
      </c>
      <c r="AA694" s="344" t="s">
        <v>4130</v>
      </c>
      <c r="AB694" s="361" t="str">
        <f t="shared" si="65"/>
        <v/>
      </c>
      <c r="AC694" s="433" t="s">
        <v>63</v>
      </c>
      <c r="AD694" s="433" t="s">
        <v>63</v>
      </c>
      <c r="AE694" s="433" t="s">
        <v>63</v>
      </c>
      <c r="AF694" s="433" t="s">
        <v>63</v>
      </c>
      <c r="AG694" s="361" t="s">
        <v>62</v>
      </c>
      <c r="AH694" s="361" t="s">
        <v>49</v>
      </c>
      <c r="AI694" s="361" t="s">
        <v>49</v>
      </c>
      <c r="AJ694" s="361" t="s">
        <v>49</v>
      </c>
      <c r="AK694" s="361" t="s">
        <v>63</v>
      </c>
      <c r="AL694" s="361" t="s">
        <v>63</v>
      </c>
      <c r="AM694" s="361" t="s">
        <v>63</v>
      </c>
      <c r="AN694" s="361" t="s">
        <v>63</v>
      </c>
      <c r="AO694" s="361" t="s">
        <v>63</v>
      </c>
      <c r="AP694" s="361" t="s">
        <v>63</v>
      </c>
      <c r="AQ694" s="361" t="s">
        <v>63</v>
      </c>
      <c r="AR694" s="361" t="s">
        <v>63</v>
      </c>
      <c r="AS694" s="361" t="s">
        <v>63</v>
      </c>
      <c r="AT694" s="361" t="s">
        <v>63</v>
      </c>
      <c r="AU694" s="361" t="s">
        <v>63</v>
      </c>
      <c r="AV694" s="361" t="s">
        <v>63</v>
      </c>
      <c r="AW694" s="361" t="s">
        <v>63</v>
      </c>
      <c r="AX694" s="361" t="str">
        <f t="shared" si="66"/>
        <v xml:space="preserve">SEX, AGE, RESIDENCE, WEALTH, </v>
      </c>
      <c r="AZ694" s="344" t="e">
        <f>INDEX('Standard Outcome Indicators'!$C$2:$C$900,MATCH(AY694,'Standard Outcome Indicators'!$B$2:$B$708,0))</f>
        <v>#N/A</v>
      </c>
      <c r="BA694" s="344" t="e">
        <f>INDEX('Standard Outcome Indicators'!$F$2:$F$900,MATCH(AY694,'Standard Outcome Indicators'!$B$2:$B$708,0))</f>
        <v>#N/A</v>
      </c>
      <c r="BB694" s="344" t="e">
        <f>INDEX('Standard Outcome Indicators'!$H$2:$H$900,MATCH(AY694,'Standard Outcome Indicators'!$B$2:$B$708,0))</f>
        <v>#N/A</v>
      </c>
      <c r="BC694" s="344" t="e">
        <f>INDEX('Standard Outcome Indicators'!$Q$2:$Q$900,MATCH(AY694,'Standard Outcome Indicators'!$B$2:$B$708,0))</f>
        <v>#N/A</v>
      </c>
      <c r="BD694" s="344" t="e">
        <f>INDEX('Standard Outcome Indicators'!$R$2:$R$900,MATCH(AY694,'Standard Outcome Indicators'!$B$2:$B$708,0))</f>
        <v>#N/A</v>
      </c>
      <c r="BE694" s="344" t="e">
        <f>INDEX('Standard Outcome Indicators'!$S$2:$S$900,MATCH(AY694,'Standard Outcome Indicators'!$B$2:$B$708,0))</f>
        <v>#N/A</v>
      </c>
      <c r="BF694" s="344" t="e">
        <f>INDEX('Standard Outcome Indicators'!$T$2:$T$900,MATCH(AY694,'Standard Outcome Indicators'!$B$2:$B$708,0))</f>
        <v>#N/A</v>
      </c>
      <c r="BG694" s="344" t="e">
        <f>INDEX('Standard Outcome Indicators'!$U$2:$U$900,MATCH(AY694,'Standard Outcome Indicators'!$B$2:$B$708,0))</f>
        <v>#N/A</v>
      </c>
    </row>
    <row r="695" spans="1:59" ht="60.75">
      <c r="A695" s="398" t="s">
        <v>3532</v>
      </c>
      <c r="B695" s="399" t="s">
        <v>4060</v>
      </c>
      <c r="C695" s="344" t="s">
        <v>4141</v>
      </c>
      <c r="D695" s="438" t="s">
        <v>4142</v>
      </c>
      <c r="E695" s="345" t="s">
        <v>4143</v>
      </c>
      <c r="F695" s="432"/>
      <c r="G695" s="433"/>
      <c r="H695" s="433"/>
      <c r="I695" s="478" t="e">
        <v>#N/A</v>
      </c>
      <c r="J695" s="478" t="e">
        <v>#N/A</v>
      </c>
      <c r="K695" s="478" t="e">
        <v>#N/A</v>
      </c>
      <c r="L695" s="478" t="e">
        <v>#N/A</v>
      </c>
      <c r="M695" s="478" t="e">
        <v>#N/A</v>
      </c>
      <c r="N695" s="478"/>
      <c r="O695" s="345"/>
      <c r="P695" s="345" t="str">
        <f>IF(F695="Yes", IF(Q695="", D695, Q695), "")</f>
        <v/>
      </c>
      <c r="R695" s="345"/>
      <c r="S695" s="433" t="str">
        <f t="shared" si="62"/>
        <v/>
      </c>
      <c r="T695" s="361" t="s">
        <v>333</v>
      </c>
      <c r="U695" s="361" t="s">
        <v>63</v>
      </c>
      <c r="V695" s="344" t="s">
        <v>4144</v>
      </c>
      <c r="W695" s="433" t="s">
        <v>63</v>
      </c>
      <c r="X695" s="433" t="s">
        <v>63</v>
      </c>
      <c r="Y695" s="361">
        <v>2021</v>
      </c>
      <c r="Z695" s="361" t="s">
        <v>1914</v>
      </c>
      <c r="AA695" s="345" t="s">
        <v>4145</v>
      </c>
      <c r="AB695" s="361" t="str">
        <f t="shared" si="65"/>
        <v/>
      </c>
      <c r="AC695" s="433" t="s">
        <v>63</v>
      </c>
      <c r="AD695" s="433" t="s">
        <v>63</v>
      </c>
      <c r="AE695" s="433" t="s">
        <v>63</v>
      </c>
      <c r="AF695" s="433" t="s">
        <v>63</v>
      </c>
      <c r="AG695" s="361" t="s">
        <v>62</v>
      </c>
      <c r="AH695" s="361" t="s">
        <v>62</v>
      </c>
      <c r="AI695" s="361" t="s">
        <v>49</v>
      </c>
      <c r="AJ695" s="361" t="s">
        <v>49</v>
      </c>
      <c r="AK695" s="361" t="s">
        <v>63</v>
      </c>
      <c r="AL695" s="361" t="s">
        <v>63</v>
      </c>
      <c r="AM695" s="361" t="s">
        <v>63</v>
      </c>
      <c r="AN695" s="361" t="s">
        <v>63</v>
      </c>
      <c r="AO695" s="361" t="s">
        <v>63</v>
      </c>
      <c r="AP695" s="361" t="s">
        <v>63</v>
      </c>
      <c r="AQ695" s="361" t="s">
        <v>63</v>
      </c>
      <c r="AR695" s="361" t="s">
        <v>63</v>
      </c>
      <c r="AS695" s="361" t="s">
        <v>63</v>
      </c>
      <c r="AT695" s="361" t="s">
        <v>63</v>
      </c>
      <c r="AU695" s="361" t="s">
        <v>63</v>
      </c>
      <c r="AV695" s="361" t="s">
        <v>63</v>
      </c>
      <c r="AW695" s="361" t="s">
        <v>63</v>
      </c>
      <c r="AX695" s="361" t="str">
        <f t="shared" si="66"/>
        <v xml:space="preserve">SEX, AGE, RESIDENCE, WEALTH, </v>
      </c>
      <c r="AZ695" s="344" t="e">
        <f>INDEX('Standard Outcome Indicators'!$C$2:$C$900,MATCH(AY695,'Standard Outcome Indicators'!$B$2:$B$708,0))</f>
        <v>#N/A</v>
      </c>
      <c r="BA695" s="344" t="e">
        <f>INDEX('Standard Outcome Indicators'!$F$2:$F$900,MATCH(AY695,'Standard Outcome Indicators'!$B$2:$B$708,0))</f>
        <v>#N/A</v>
      </c>
      <c r="BB695" s="344" t="e">
        <f>INDEX('Standard Outcome Indicators'!$H$2:$H$900,MATCH(AY695,'Standard Outcome Indicators'!$B$2:$B$708,0))</f>
        <v>#N/A</v>
      </c>
      <c r="BC695" s="344" t="e">
        <f>INDEX('Standard Outcome Indicators'!$Q$2:$Q$900,MATCH(AY695,'Standard Outcome Indicators'!$B$2:$B$708,0))</f>
        <v>#N/A</v>
      </c>
      <c r="BD695" s="344" t="e">
        <f>INDEX('Standard Outcome Indicators'!$R$2:$R$900,MATCH(AY695,'Standard Outcome Indicators'!$B$2:$B$708,0))</f>
        <v>#N/A</v>
      </c>
      <c r="BE695" s="344" t="e">
        <f>INDEX('Standard Outcome Indicators'!$S$2:$S$900,MATCH(AY695,'Standard Outcome Indicators'!$B$2:$B$708,0))</f>
        <v>#N/A</v>
      </c>
      <c r="BF695" s="344" t="e">
        <f>INDEX('Standard Outcome Indicators'!$T$2:$T$900,MATCH(AY695,'Standard Outcome Indicators'!$B$2:$B$708,0))</f>
        <v>#N/A</v>
      </c>
      <c r="BG695" s="344" t="e">
        <f>INDEX('Standard Outcome Indicators'!$U$2:$U$900,MATCH(AY695,'Standard Outcome Indicators'!$B$2:$B$708,0))</f>
        <v>#N/A</v>
      </c>
    </row>
    <row r="696" spans="1:59" ht="60.75">
      <c r="A696" s="398" t="s">
        <v>3532</v>
      </c>
      <c r="B696" s="399" t="s">
        <v>4060</v>
      </c>
      <c r="C696" s="344" t="s">
        <v>4146</v>
      </c>
      <c r="D696" s="438" t="s">
        <v>4147</v>
      </c>
      <c r="E696" s="345" t="s">
        <v>4148</v>
      </c>
      <c r="F696" s="432"/>
      <c r="G696" s="433"/>
      <c r="H696" s="433"/>
      <c r="I696" s="478" t="e">
        <v>#N/A</v>
      </c>
      <c r="J696" s="478" t="e">
        <v>#N/A</v>
      </c>
      <c r="K696" s="478" t="e">
        <v>#N/A</v>
      </c>
      <c r="L696" s="478" t="e">
        <v>#N/A</v>
      </c>
      <c r="M696" s="478" t="e">
        <v>#N/A</v>
      </c>
      <c r="N696" s="478"/>
      <c r="O696" s="345"/>
      <c r="P696" s="345" t="str">
        <f>IF(F696="Yes", IF(Q696="", D696, Q696), "")</f>
        <v/>
      </c>
      <c r="R696" s="345"/>
      <c r="S696" s="433" t="str">
        <f t="shared" si="62"/>
        <v/>
      </c>
      <c r="T696" s="361" t="s">
        <v>333</v>
      </c>
      <c r="U696" s="361" t="s">
        <v>63</v>
      </c>
      <c r="V696" s="344" t="s">
        <v>4149</v>
      </c>
      <c r="W696" s="433" t="s">
        <v>63</v>
      </c>
      <c r="X696" s="433" t="s">
        <v>63</v>
      </c>
      <c r="Y696" s="361">
        <v>2021</v>
      </c>
      <c r="Z696" s="361">
        <v>20</v>
      </c>
      <c r="AA696" s="345" t="s">
        <v>4150</v>
      </c>
      <c r="AB696" s="361" t="str">
        <f t="shared" si="65"/>
        <v/>
      </c>
      <c r="AC696" s="433" t="s">
        <v>63</v>
      </c>
      <c r="AD696" s="433" t="s">
        <v>63</v>
      </c>
      <c r="AE696" s="433" t="s">
        <v>63</v>
      </c>
      <c r="AF696" s="433" t="s">
        <v>63</v>
      </c>
      <c r="AG696" s="361" t="s">
        <v>62</v>
      </c>
      <c r="AH696" s="361" t="s">
        <v>62</v>
      </c>
      <c r="AI696" s="361" t="s">
        <v>49</v>
      </c>
      <c r="AJ696" s="361" t="s">
        <v>49</v>
      </c>
      <c r="AK696" s="361" t="s">
        <v>63</v>
      </c>
      <c r="AL696" s="361" t="s">
        <v>63</v>
      </c>
      <c r="AM696" s="361" t="s">
        <v>63</v>
      </c>
      <c r="AN696" s="361" t="s">
        <v>63</v>
      </c>
      <c r="AO696" s="361" t="s">
        <v>63</v>
      </c>
      <c r="AP696" s="361" t="s">
        <v>63</v>
      </c>
      <c r="AQ696" s="361" t="s">
        <v>63</v>
      </c>
      <c r="AR696" s="361" t="s">
        <v>63</v>
      </c>
      <c r="AS696" s="361" t="s">
        <v>63</v>
      </c>
      <c r="AT696" s="361" t="s">
        <v>63</v>
      </c>
      <c r="AU696" s="361" t="s">
        <v>63</v>
      </c>
      <c r="AV696" s="361" t="s">
        <v>63</v>
      </c>
      <c r="AW696" s="361" t="s">
        <v>63</v>
      </c>
      <c r="AX696" s="361" t="str">
        <f t="shared" si="66"/>
        <v xml:space="preserve">SEX, AGE, RESIDENCE, WEALTH, </v>
      </c>
      <c r="AZ696" s="344" t="e">
        <f>INDEX('Standard Outcome Indicators'!$C$2:$C$900,MATCH(AY696,'Standard Outcome Indicators'!$B$2:$B$708,0))</f>
        <v>#N/A</v>
      </c>
      <c r="BA696" s="344" t="e">
        <f>INDEX('Standard Outcome Indicators'!$F$2:$F$900,MATCH(AY696,'Standard Outcome Indicators'!$B$2:$B$708,0))</f>
        <v>#N/A</v>
      </c>
      <c r="BB696" s="344" t="e">
        <f>INDEX('Standard Outcome Indicators'!$H$2:$H$900,MATCH(AY696,'Standard Outcome Indicators'!$B$2:$B$708,0))</f>
        <v>#N/A</v>
      </c>
      <c r="BC696" s="344" t="e">
        <f>INDEX('Standard Outcome Indicators'!$Q$2:$Q$900,MATCH(AY696,'Standard Outcome Indicators'!$B$2:$B$708,0))</f>
        <v>#N/A</v>
      </c>
      <c r="BD696" s="344" t="e">
        <f>INDEX('Standard Outcome Indicators'!$R$2:$R$900,MATCH(AY696,'Standard Outcome Indicators'!$B$2:$B$708,0))</f>
        <v>#N/A</v>
      </c>
      <c r="BE696" s="344" t="e">
        <f>INDEX('Standard Outcome Indicators'!$S$2:$S$900,MATCH(AY696,'Standard Outcome Indicators'!$B$2:$B$708,0))</f>
        <v>#N/A</v>
      </c>
      <c r="BF696" s="344" t="e">
        <f>INDEX('Standard Outcome Indicators'!$T$2:$T$900,MATCH(AY696,'Standard Outcome Indicators'!$B$2:$B$708,0))</f>
        <v>#N/A</v>
      </c>
      <c r="BG696" s="344" t="e">
        <f>INDEX('Standard Outcome Indicators'!$U$2:$U$900,MATCH(AY696,'Standard Outcome Indicators'!$B$2:$B$708,0))</f>
        <v>#N/A</v>
      </c>
    </row>
    <row r="697" spans="1:59" ht="60.75">
      <c r="A697" s="398" t="s">
        <v>3532</v>
      </c>
      <c r="B697" s="399" t="s">
        <v>4060</v>
      </c>
      <c r="C697" s="344" t="s">
        <v>4151</v>
      </c>
      <c r="D697" s="438" t="s">
        <v>4152</v>
      </c>
      <c r="E697" s="345" t="s">
        <v>4153</v>
      </c>
      <c r="F697" s="432"/>
      <c r="G697" s="433"/>
      <c r="H697" s="433"/>
      <c r="I697" s="478" t="e">
        <v>#N/A</v>
      </c>
      <c r="J697" s="478" t="e">
        <v>#N/A</v>
      </c>
      <c r="K697" s="478" t="e">
        <v>#N/A</v>
      </c>
      <c r="L697" s="478" t="e">
        <v>#N/A</v>
      </c>
      <c r="M697" s="478" t="e">
        <v>#N/A</v>
      </c>
      <c r="N697" s="478"/>
      <c r="O697" s="345"/>
      <c r="P697" s="345" t="str">
        <f>IF(F697="Yes", IF(Q697="", D697, Q697), "")</f>
        <v/>
      </c>
      <c r="R697" s="345"/>
      <c r="S697" s="433" t="str">
        <f t="shared" si="62"/>
        <v/>
      </c>
      <c r="T697" s="361" t="s">
        <v>333</v>
      </c>
      <c r="U697" s="361" t="s">
        <v>63</v>
      </c>
      <c r="V697" s="344" t="s">
        <v>4154</v>
      </c>
      <c r="W697" s="433" t="s">
        <v>63</v>
      </c>
      <c r="X697" s="433" t="s">
        <v>63</v>
      </c>
      <c r="Y697" s="361">
        <v>2021</v>
      </c>
      <c r="Z697" s="361" t="s">
        <v>1914</v>
      </c>
      <c r="AA697" s="345" t="s">
        <v>4145</v>
      </c>
      <c r="AB697" s="361" t="str">
        <f t="shared" si="65"/>
        <v/>
      </c>
      <c r="AC697" s="433" t="s">
        <v>63</v>
      </c>
      <c r="AD697" s="433" t="s">
        <v>63</v>
      </c>
      <c r="AE697" s="433" t="s">
        <v>63</v>
      </c>
      <c r="AF697" s="433" t="s">
        <v>63</v>
      </c>
      <c r="AG697" s="361" t="s">
        <v>62</v>
      </c>
      <c r="AH697" s="361" t="s">
        <v>62</v>
      </c>
      <c r="AI697" s="361" t="s">
        <v>49</v>
      </c>
      <c r="AJ697" s="361" t="s">
        <v>49</v>
      </c>
      <c r="AK697" s="361" t="s">
        <v>63</v>
      </c>
      <c r="AL697" s="361" t="s">
        <v>63</v>
      </c>
      <c r="AM697" s="361" t="s">
        <v>63</v>
      </c>
      <c r="AN697" s="361" t="s">
        <v>63</v>
      </c>
      <c r="AO697" s="361" t="s">
        <v>63</v>
      </c>
      <c r="AP697" s="361" t="s">
        <v>63</v>
      </c>
      <c r="AQ697" s="361" t="s">
        <v>63</v>
      </c>
      <c r="AR697" s="361" t="s">
        <v>63</v>
      </c>
      <c r="AS697" s="361" t="s">
        <v>63</v>
      </c>
      <c r="AT697" s="361" t="s">
        <v>63</v>
      </c>
      <c r="AU697" s="361" t="s">
        <v>63</v>
      </c>
      <c r="AV697" s="361" t="s">
        <v>63</v>
      </c>
      <c r="AW697" s="361" t="s">
        <v>63</v>
      </c>
      <c r="AX697" s="361" t="str">
        <f t="shared" si="66"/>
        <v xml:space="preserve">SEX, AGE, RESIDENCE, WEALTH, </v>
      </c>
      <c r="AZ697" s="344" t="e">
        <f>INDEX('Standard Outcome Indicators'!$C$2:$C$900,MATCH(AY697,'Standard Outcome Indicators'!$B$2:$B$708,0))</f>
        <v>#N/A</v>
      </c>
      <c r="BA697" s="344" t="e">
        <f>INDEX('Standard Outcome Indicators'!$F$2:$F$900,MATCH(AY697,'Standard Outcome Indicators'!$B$2:$B$708,0))</f>
        <v>#N/A</v>
      </c>
      <c r="BB697" s="344" t="e">
        <f>INDEX('Standard Outcome Indicators'!$H$2:$H$900,MATCH(AY697,'Standard Outcome Indicators'!$B$2:$B$708,0))</f>
        <v>#N/A</v>
      </c>
      <c r="BC697" s="344" t="e">
        <f>INDEX('Standard Outcome Indicators'!$Q$2:$Q$900,MATCH(AY697,'Standard Outcome Indicators'!$B$2:$B$708,0))</f>
        <v>#N/A</v>
      </c>
      <c r="BD697" s="344" t="e">
        <f>INDEX('Standard Outcome Indicators'!$R$2:$R$900,MATCH(AY697,'Standard Outcome Indicators'!$B$2:$B$708,0))</f>
        <v>#N/A</v>
      </c>
      <c r="BE697" s="344" t="e">
        <f>INDEX('Standard Outcome Indicators'!$S$2:$S$900,MATCH(AY697,'Standard Outcome Indicators'!$B$2:$B$708,0))</f>
        <v>#N/A</v>
      </c>
      <c r="BF697" s="344" t="e">
        <f>INDEX('Standard Outcome Indicators'!$T$2:$T$900,MATCH(AY697,'Standard Outcome Indicators'!$B$2:$B$708,0))</f>
        <v>#N/A</v>
      </c>
      <c r="BG697" s="344" t="e">
        <f>INDEX('Standard Outcome Indicators'!$U$2:$U$900,MATCH(AY697,'Standard Outcome Indicators'!$B$2:$B$708,0))</f>
        <v>#N/A</v>
      </c>
    </row>
    <row r="698" spans="1:59" ht="198">
      <c r="A698" s="398" t="s">
        <v>3532</v>
      </c>
      <c r="B698" s="399" t="s">
        <v>4060</v>
      </c>
      <c r="C698" s="344" t="s">
        <v>4155</v>
      </c>
      <c r="D698" s="438" t="s">
        <v>4156</v>
      </c>
      <c r="E698" s="345" t="e">
        <v>#N/A</v>
      </c>
      <c r="F698" s="433"/>
      <c r="G698" s="433"/>
      <c r="H698" s="433"/>
      <c r="I698" s="478" t="e">
        <v>#N/A</v>
      </c>
      <c r="J698" s="478" t="e">
        <v>#N/A</v>
      </c>
      <c r="K698" s="478" t="e">
        <v>#N/A</v>
      </c>
      <c r="L698" s="478" t="e">
        <v>#N/A</v>
      </c>
      <c r="M698" s="478" t="e">
        <v>#N/A</v>
      </c>
      <c r="N698" s="478"/>
      <c r="O698" s="345"/>
      <c r="P698" s="345" t="str">
        <f>IF(F698="Yes", IF(Q698="", D698, Q698), "")</f>
        <v/>
      </c>
      <c r="R698" s="345"/>
      <c r="S698" s="433" t="str">
        <f t="shared" si="62"/>
        <v/>
      </c>
      <c r="T698" s="361" t="s">
        <v>102</v>
      </c>
      <c r="U698" s="361" t="s">
        <v>63</v>
      </c>
      <c r="V698" s="344" t="s">
        <v>4157</v>
      </c>
      <c r="W698" s="433" t="s">
        <v>63</v>
      </c>
      <c r="X698" s="433" t="s">
        <v>63</v>
      </c>
      <c r="Y698" s="361">
        <v>2021</v>
      </c>
      <c r="Z698" s="361" t="s">
        <v>1933</v>
      </c>
      <c r="AA698" s="345" t="s">
        <v>4158</v>
      </c>
      <c r="AB698" s="361" t="str">
        <f t="shared" si="65"/>
        <v/>
      </c>
      <c r="AC698" s="433" t="s">
        <v>63</v>
      </c>
      <c r="AD698" s="433" t="s">
        <v>63</v>
      </c>
      <c r="AE698" s="433" t="s">
        <v>63</v>
      </c>
      <c r="AF698" s="433" t="s">
        <v>63</v>
      </c>
      <c r="AG698" s="361" t="s">
        <v>62</v>
      </c>
      <c r="AH698" s="361" t="s">
        <v>62</v>
      </c>
      <c r="AI698" s="361" t="s">
        <v>49</v>
      </c>
      <c r="AJ698" s="361" t="s">
        <v>49</v>
      </c>
      <c r="AK698" s="361" t="s">
        <v>63</v>
      </c>
      <c r="AL698" s="361" t="s">
        <v>63</v>
      </c>
      <c r="AM698" s="361" t="s">
        <v>63</v>
      </c>
      <c r="AN698" s="361" t="s">
        <v>63</v>
      </c>
      <c r="AO698" s="361" t="s">
        <v>63</v>
      </c>
      <c r="AP698" s="361" t="s">
        <v>63</v>
      </c>
      <c r="AQ698" s="361" t="s">
        <v>63</v>
      </c>
      <c r="AR698" s="361" t="s">
        <v>63</v>
      </c>
      <c r="AS698" s="361" t="s">
        <v>63</v>
      </c>
      <c r="AT698" s="361" t="s">
        <v>63</v>
      </c>
      <c r="AU698" s="361" t="s">
        <v>63</v>
      </c>
      <c r="AV698" s="361" t="s">
        <v>63</v>
      </c>
      <c r="AW698" s="361" t="s">
        <v>63</v>
      </c>
      <c r="AX698" s="361" t="str">
        <f t="shared" si="66"/>
        <v xml:space="preserve">SEX, AGE, RESIDENCE, WEALTH, </v>
      </c>
      <c r="AZ698" s="344" t="e">
        <f>INDEX('Standard Outcome Indicators'!$C$2:$C$900,MATCH(AY698,'Standard Outcome Indicators'!$B$2:$B$708,0))</f>
        <v>#N/A</v>
      </c>
      <c r="BA698" s="344" t="e">
        <f>INDEX('Standard Outcome Indicators'!$F$2:$F$900,MATCH(AY698,'Standard Outcome Indicators'!$B$2:$B$708,0))</f>
        <v>#N/A</v>
      </c>
      <c r="BB698" s="344" t="e">
        <f>INDEX('Standard Outcome Indicators'!$H$2:$H$900,MATCH(AY698,'Standard Outcome Indicators'!$B$2:$B$708,0))</f>
        <v>#N/A</v>
      </c>
      <c r="BC698" s="344" t="e">
        <f>INDEX('Standard Outcome Indicators'!$Q$2:$Q$900,MATCH(AY698,'Standard Outcome Indicators'!$B$2:$B$708,0))</f>
        <v>#N/A</v>
      </c>
      <c r="BD698" s="344" t="e">
        <f>INDEX('Standard Outcome Indicators'!$R$2:$R$900,MATCH(AY698,'Standard Outcome Indicators'!$B$2:$B$708,0))</f>
        <v>#N/A</v>
      </c>
      <c r="BE698" s="344" t="e">
        <f>INDEX('Standard Outcome Indicators'!$S$2:$S$900,MATCH(AY698,'Standard Outcome Indicators'!$B$2:$B$708,0))</f>
        <v>#N/A</v>
      </c>
      <c r="BF698" s="344" t="e">
        <f>INDEX('Standard Outcome Indicators'!$T$2:$T$900,MATCH(AY698,'Standard Outcome Indicators'!$B$2:$B$708,0))</f>
        <v>#N/A</v>
      </c>
      <c r="BG698" s="344" t="e">
        <f>INDEX('Standard Outcome Indicators'!$U$2:$U$900,MATCH(AY698,'Standard Outcome Indicators'!$B$2:$B$708,0))</f>
        <v>#N/A</v>
      </c>
    </row>
    <row r="699" spans="1:59" ht="198">
      <c r="A699" s="398" t="s">
        <v>3532</v>
      </c>
      <c r="B699" s="399" t="s">
        <v>4060</v>
      </c>
      <c r="C699" s="344" t="s">
        <v>4159</v>
      </c>
      <c r="D699" s="438" t="s">
        <v>4160</v>
      </c>
      <c r="E699" s="345" t="e">
        <v>#N/A</v>
      </c>
      <c r="F699" s="433"/>
      <c r="G699" s="433"/>
      <c r="H699" s="433"/>
      <c r="I699" s="478" t="e">
        <v>#N/A</v>
      </c>
      <c r="J699" s="478" t="e">
        <v>#N/A</v>
      </c>
      <c r="K699" s="478" t="e">
        <v>#N/A</v>
      </c>
      <c r="L699" s="478" t="e">
        <v>#N/A</v>
      </c>
      <c r="M699" s="478" t="e">
        <v>#N/A</v>
      </c>
      <c r="N699" s="478"/>
      <c r="O699" s="345"/>
      <c r="P699" s="345" t="str">
        <f>IF(F699="Yes", IF(Q699="", D699, Q699), "")</f>
        <v/>
      </c>
      <c r="R699" s="345"/>
      <c r="S699" s="433" t="str">
        <f t="shared" si="62"/>
        <v/>
      </c>
      <c r="T699" s="361" t="s">
        <v>102</v>
      </c>
      <c r="U699" s="361" t="s">
        <v>63</v>
      </c>
      <c r="V699" s="344" t="s">
        <v>4157</v>
      </c>
      <c r="W699" s="433" t="s">
        <v>63</v>
      </c>
      <c r="X699" s="433" t="s">
        <v>63</v>
      </c>
      <c r="Y699" s="361">
        <v>2021</v>
      </c>
      <c r="Z699" s="361" t="s">
        <v>1933</v>
      </c>
      <c r="AA699" s="345" t="s">
        <v>4161</v>
      </c>
      <c r="AB699" s="361" t="str">
        <f t="shared" si="65"/>
        <v/>
      </c>
      <c r="AC699" s="433" t="s">
        <v>63</v>
      </c>
      <c r="AD699" s="433" t="s">
        <v>63</v>
      </c>
      <c r="AE699" s="433" t="s">
        <v>63</v>
      </c>
      <c r="AF699" s="433" t="s">
        <v>63</v>
      </c>
      <c r="AG699" s="361" t="s">
        <v>62</v>
      </c>
      <c r="AH699" s="361" t="s">
        <v>62</v>
      </c>
      <c r="AI699" s="361" t="s">
        <v>49</v>
      </c>
      <c r="AJ699" s="361" t="s">
        <v>49</v>
      </c>
      <c r="AK699" s="361" t="s">
        <v>63</v>
      </c>
      <c r="AL699" s="361" t="s">
        <v>63</v>
      </c>
      <c r="AM699" s="361" t="s">
        <v>63</v>
      </c>
      <c r="AN699" s="361" t="s">
        <v>63</v>
      </c>
      <c r="AO699" s="361" t="s">
        <v>63</v>
      </c>
      <c r="AP699" s="361" t="s">
        <v>63</v>
      </c>
      <c r="AQ699" s="361" t="s">
        <v>63</v>
      </c>
      <c r="AR699" s="361" t="s">
        <v>63</v>
      </c>
      <c r="AS699" s="361" t="s">
        <v>63</v>
      </c>
      <c r="AT699" s="361" t="s">
        <v>63</v>
      </c>
      <c r="AU699" s="361" t="s">
        <v>63</v>
      </c>
      <c r="AV699" s="361" t="s">
        <v>63</v>
      </c>
      <c r="AW699" s="361" t="s">
        <v>63</v>
      </c>
      <c r="AX699" s="361" t="str">
        <f t="shared" si="66"/>
        <v xml:space="preserve">SEX, AGE, RESIDENCE, WEALTH, </v>
      </c>
      <c r="AZ699" s="344" t="e">
        <f>INDEX('Standard Outcome Indicators'!$C$2:$C$900,MATCH(AY699,'Standard Outcome Indicators'!$B$2:$B$708,0))</f>
        <v>#N/A</v>
      </c>
      <c r="BA699" s="344" t="e">
        <f>INDEX('Standard Outcome Indicators'!$F$2:$F$900,MATCH(AY699,'Standard Outcome Indicators'!$B$2:$B$708,0))</f>
        <v>#N/A</v>
      </c>
      <c r="BB699" s="344" t="e">
        <f>INDEX('Standard Outcome Indicators'!$H$2:$H$900,MATCH(AY699,'Standard Outcome Indicators'!$B$2:$B$708,0))</f>
        <v>#N/A</v>
      </c>
      <c r="BC699" s="344" t="e">
        <f>INDEX('Standard Outcome Indicators'!$Q$2:$Q$900,MATCH(AY699,'Standard Outcome Indicators'!$B$2:$B$708,0))</f>
        <v>#N/A</v>
      </c>
      <c r="BD699" s="344" t="e">
        <f>INDEX('Standard Outcome Indicators'!$R$2:$R$900,MATCH(AY699,'Standard Outcome Indicators'!$B$2:$B$708,0))</f>
        <v>#N/A</v>
      </c>
      <c r="BE699" s="344" t="e">
        <f>INDEX('Standard Outcome Indicators'!$S$2:$S$900,MATCH(AY699,'Standard Outcome Indicators'!$B$2:$B$708,0))</f>
        <v>#N/A</v>
      </c>
      <c r="BF699" s="344" t="e">
        <f>INDEX('Standard Outcome Indicators'!$T$2:$T$900,MATCH(AY699,'Standard Outcome Indicators'!$B$2:$B$708,0))</f>
        <v>#N/A</v>
      </c>
      <c r="BG699" s="344" t="e">
        <f>INDEX('Standard Outcome Indicators'!$U$2:$U$900,MATCH(AY699,'Standard Outcome Indicators'!$B$2:$B$708,0))</f>
        <v>#N/A</v>
      </c>
    </row>
    <row r="700" spans="1:59" ht="30.75">
      <c r="A700" s="398" t="s">
        <v>3532</v>
      </c>
      <c r="B700" s="400" t="s">
        <v>4162</v>
      </c>
      <c r="C700" s="375" t="s">
        <v>1108</v>
      </c>
      <c r="D700" s="443" t="s">
        <v>4163</v>
      </c>
      <c r="E700" s="345" t="s">
        <v>1107</v>
      </c>
      <c r="F700" s="434" t="s">
        <v>59</v>
      </c>
      <c r="G700" s="434" t="str">
        <f>INDEX('Dashboard Indicators'!$P$2:$P$900,MATCH(C700,'Dashboard Indicators'!$I$2:$I$900,0))</f>
        <v>Yes</v>
      </c>
      <c r="H700" s="434" t="str">
        <f>INDEX('Dashboard Indicators'!$O$2:$O$900,MATCH(C700,'Dashboard Indicators'!$I$2:$I$900,0))</f>
        <v>Yes</v>
      </c>
      <c r="I700" s="433" t="s">
        <v>49</v>
      </c>
      <c r="J700" s="433" t="s">
        <v>49</v>
      </c>
      <c r="K700" s="433" t="s">
        <v>49</v>
      </c>
      <c r="L700" s="433" t="s">
        <v>49</v>
      </c>
      <c r="M700" s="433" t="s">
        <v>49</v>
      </c>
      <c r="N700" s="433" t="s">
        <v>49</v>
      </c>
      <c r="O700" s="345" t="s">
        <v>4164</v>
      </c>
      <c r="P700" s="345" t="str">
        <f t="shared" ref="P700:P725" si="67">IF(F700&lt;&gt;"", IF(Q700="", D700, Q700), "")</f>
        <v>Percentage of girls and boys (15-19 years) who are currently married or in union</v>
      </c>
      <c r="Q700" s="345" t="s">
        <v>4165</v>
      </c>
      <c r="R700" s="345"/>
      <c r="S700" s="433">
        <f t="shared" si="62"/>
        <v>2</v>
      </c>
      <c r="T700" s="361" t="s">
        <v>1372</v>
      </c>
      <c r="U700" s="361" t="s">
        <v>810</v>
      </c>
      <c r="V700" s="344" t="s">
        <v>4166</v>
      </c>
      <c r="W700" s="433" t="s">
        <v>215</v>
      </c>
      <c r="X700" s="433" t="s">
        <v>78</v>
      </c>
      <c r="Y700" s="361">
        <v>2022</v>
      </c>
      <c r="Z700" s="361" t="s">
        <v>1982</v>
      </c>
      <c r="AA700" s="344" t="s">
        <v>4167</v>
      </c>
      <c r="AB700" s="361" t="str">
        <f t="shared" si="65"/>
        <v/>
      </c>
      <c r="AD700" s="433" t="s">
        <v>199</v>
      </c>
      <c r="AE700" s="433" t="s">
        <v>1109</v>
      </c>
      <c r="AF700" s="433" t="s">
        <v>53</v>
      </c>
      <c r="AG700" s="361" t="s">
        <v>49</v>
      </c>
      <c r="AH700" s="361" t="s">
        <v>62</v>
      </c>
      <c r="AI700" s="361" t="s">
        <v>62</v>
      </c>
      <c r="AJ700" s="361" t="s">
        <v>62</v>
      </c>
      <c r="AK700" s="361" t="s">
        <v>117</v>
      </c>
      <c r="AL700" s="361" t="s">
        <v>117</v>
      </c>
      <c r="AM700" s="361" t="s">
        <v>117</v>
      </c>
      <c r="AN700" s="361" t="s">
        <v>117</v>
      </c>
      <c r="AO700" s="361" t="s">
        <v>117</v>
      </c>
      <c r="AP700" s="361" t="s">
        <v>117</v>
      </c>
      <c r="AQ700" s="361" t="s">
        <v>117</v>
      </c>
      <c r="AR700" s="361" t="s">
        <v>117</v>
      </c>
      <c r="AS700" s="361" t="s">
        <v>117</v>
      </c>
      <c r="AT700" s="361" t="s">
        <v>117</v>
      </c>
      <c r="AU700" s="361" t="s">
        <v>117</v>
      </c>
      <c r="AV700" s="361" t="s">
        <v>117</v>
      </c>
      <c r="AW700" s="361" t="s">
        <v>63</v>
      </c>
      <c r="AX700" s="361" t="str">
        <f t="shared" si="66"/>
        <v xml:space="preserve">SEX, AGE, RESIDENCE, WEALTH, </v>
      </c>
      <c r="AZ700" s="344" t="e">
        <f>INDEX('Standard Outcome Indicators'!$C$2:$C$900,MATCH(AY700,'Standard Outcome Indicators'!$B$2:$B$708,0))</f>
        <v>#N/A</v>
      </c>
      <c r="BA700" s="344" t="e">
        <f>INDEX('Standard Outcome Indicators'!$F$2:$F$900,MATCH(AY700,'Standard Outcome Indicators'!$B$2:$B$708,0))</f>
        <v>#N/A</v>
      </c>
      <c r="BB700" s="344" t="e">
        <f>INDEX('Standard Outcome Indicators'!$H$2:$H$900,MATCH(AY700,'Standard Outcome Indicators'!$B$2:$B$708,0))</f>
        <v>#N/A</v>
      </c>
      <c r="BC700" s="344" t="e">
        <f>INDEX('Standard Outcome Indicators'!$Q$2:$Q$900,MATCH(AY700,'Standard Outcome Indicators'!$B$2:$B$708,0))</f>
        <v>#N/A</v>
      </c>
      <c r="BD700" s="344" t="e">
        <f>INDEX('Standard Outcome Indicators'!$R$2:$R$900,MATCH(AY700,'Standard Outcome Indicators'!$B$2:$B$708,0))</f>
        <v>#N/A</v>
      </c>
      <c r="BE700" s="344" t="e">
        <f>INDEX('Standard Outcome Indicators'!$S$2:$S$900,MATCH(AY700,'Standard Outcome Indicators'!$B$2:$B$708,0))</f>
        <v>#N/A</v>
      </c>
      <c r="BF700" s="344" t="e">
        <f>INDEX('Standard Outcome Indicators'!$T$2:$T$900,MATCH(AY700,'Standard Outcome Indicators'!$B$2:$B$708,0))</f>
        <v>#N/A</v>
      </c>
      <c r="BG700" s="344" t="e">
        <f>INDEX('Standard Outcome Indicators'!$U$2:$U$900,MATCH(AY700,'Standard Outcome Indicators'!$B$2:$B$708,0))</f>
        <v>#N/A</v>
      </c>
    </row>
    <row r="701" spans="1:59" ht="30.75">
      <c r="A701" s="398" t="s">
        <v>3532</v>
      </c>
      <c r="B701" s="400" t="s">
        <v>4162</v>
      </c>
      <c r="C701" s="344" t="s">
        <v>1111</v>
      </c>
      <c r="D701" s="438" t="s">
        <v>4168</v>
      </c>
      <c r="E701" s="345" t="s">
        <v>1110</v>
      </c>
      <c r="F701" s="433" t="s">
        <v>59</v>
      </c>
      <c r="G701" s="433" t="str">
        <f>INDEX('Dashboard Indicators'!$P$2:$P$900,MATCH(C701,'Dashboard Indicators'!$I$2:$I$900,0))</f>
        <v>Yes</v>
      </c>
      <c r="H701" s="433" t="str">
        <f>INDEX('Dashboard Indicators'!$O$2:$O$900,MATCH(C701,'Dashboard Indicators'!$I$2:$I$900,0))</f>
        <v>Yes</v>
      </c>
      <c r="I701" s="433" t="s">
        <v>49</v>
      </c>
      <c r="J701" s="433" t="s">
        <v>49</v>
      </c>
      <c r="K701" s="433" t="s">
        <v>49</v>
      </c>
      <c r="L701" s="433" t="s">
        <v>49</v>
      </c>
      <c r="M701" s="433" t="s">
        <v>49</v>
      </c>
      <c r="N701" s="433" t="s">
        <v>49</v>
      </c>
      <c r="O701" s="345" t="s">
        <v>4169</v>
      </c>
      <c r="P701" s="345" t="str">
        <f t="shared" si="67"/>
        <v>Percentage of girls and boys (15-19 years) who are currently married or in union</v>
      </c>
      <c r="Q701" s="345" t="s">
        <v>4165</v>
      </c>
      <c r="R701" s="345"/>
      <c r="S701" s="433">
        <f t="shared" si="62"/>
        <v>2</v>
      </c>
      <c r="T701" s="361" t="s">
        <v>1372</v>
      </c>
      <c r="U701" s="361" t="s">
        <v>810</v>
      </c>
      <c r="V701" s="344" t="s">
        <v>4170</v>
      </c>
      <c r="W701" s="433" t="s">
        <v>215</v>
      </c>
      <c r="X701" s="433" t="s">
        <v>78</v>
      </c>
      <c r="Y701" s="361">
        <v>2020</v>
      </c>
      <c r="Z701" s="361" t="s">
        <v>2384</v>
      </c>
      <c r="AA701" s="344" t="s">
        <v>4171</v>
      </c>
      <c r="AB701" s="361" t="str">
        <f t="shared" si="65"/>
        <v/>
      </c>
      <c r="AD701" s="433" t="s">
        <v>199</v>
      </c>
      <c r="AE701" s="433" t="s">
        <v>1109</v>
      </c>
      <c r="AF701" s="433" t="s">
        <v>53</v>
      </c>
      <c r="AG701" s="361" t="s">
        <v>49</v>
      </c>
      <c r="AH701" s="361" t="s">
        <v>49</v>
      </c>
      <c r="AI701" s="361" t="s">
        <v>62</v>
      </c>
      <c r="AJ701" s="361" t="s">
        <v>62</v>
      </c>
      <c r="AK701" s="361" t="s">
        <v>117</v>
      </c>
      <c r="AL701" s="361" t="s">
        <v>117</v>
      </c>
      <c r="AM701" s="361" t="s">
        <v>117</v>
      </c>
      <c r="AN701" s="361" t="s">
        <v>117</v>
      </c>
      <c r="AO701" s="361" t="s">
        <v>117</v>
      </c>
      <c r="AP701" s="361" t="s">
        <v>117</v>
      </c>
      <c r="AQ701" s="361" t="s">
        <v>117</v>
      </c>
      <c r="AR701" s="361" t="s">
        <v>117</v>
      </c>
      <c r="AS701" s="361" t="s">
        <v>117</v>
      </c>
      <c r="AT701" s="361" t="s">
        <v>117</v>
      </c>
      <c r="AU701" s="361" t="s">
        <v>117</v>
      </c>
      <c r="AV701" s="361" t="s">
        <v>117</v>
      </c>
      <c r="AW701" s="361" t="s">
        <v>63</v>
      </c>
      <c r="AX701" s="361" t="str">
        <f t="shared" si="66"/>
        <v xml:space="preserve">SEX, AGE, RESIDENCE, WEALTH, </v>
      </c>
      <c r="AZ701" s="344" t="e">
        <f>INDEX('Standard Outcome Indicators'!$C$2:$C$900,MATCH(AY701,'Standard Outcome Indicators'!$B$2:$B$708,0))</f>
        <v>#N/A</v>
      </c>
      <c r="BA701" s="344" t="e">
        <f>INDEX('Standard Outcome Indicators'!$F$2:$F$900,MATCH(AY701,'Standard Outcome Indicators'!$B$2:$B$708,0))</f>
        <v>#N/A</v>
      </c>
      <c r="BB701" s="344" t="e">
        <f>INDEX('Standard Outcome Indicators'!$H$2:$H$900,MATCH(AY701,'Standard Outcome Indicators'!$B$2:$B$708,0))</f>
        <v>#N/A</v>
      </c>
      <c r="BC701" s="344" t="e">
        <f>INDEX('Standard Outcome Indicators'!$Q$2:$Q$900,MATCH(AY701,'Standard Outcome Indicators'!$B$2:$B$708,0))</f>
        <v>#N/A</v>
      </c>
      <c r="BD701" s="344" t="e">
        <f>INDEX('Standard Outcome Indicators'!$R$2:$R$900,MATCH(AY701,'Standard Outcome Indicators'!$B$2:$B$708,0))</f>
        <v>#N/A</v>
      </c>
      <c r="BE701" s="344" t="e">
        <f>INDEX('Standard Outcome Indicators'!$S$2:$S$900,MATCH(AY701,'Standard Outcome Indicators'!$B$2:$B$708,0))</f>
        <v>#N/A</v>
      </c>
      <c r="BF701" s="344" t="e">
        <f>INDEX('Standard Outcome Indicators'!$T$2:$T$900,MATCH(AY701,'Standard Outcome Indicators'!$B$2:$B$708,0))</f>
        <v>#N/A</v>
      </c>
      <c r="BG701" s="344" t="e">
        <f>INDEX('Standard Outcome Indicators'!$U$2:$U$900,MATCH(AY701,'Standard Outcome Indicators'!$B$2:$B$708,0))</f>
        <v>#N/A</v>
      </c>
    </row>
    <row r="702" spans="1:59" ht="30.75">
      <c r="A702" s="398" t="s">
        <v>3532</v>
      </c>
      <c r="B702" s="400" t="s">
        <v>4162</v>
      </c>
      <c r="C702" s="375" t="s">
        <v>1117</v>
      </c>
      <c r="D702" s="443" t="s">
        <v>4172</v>
      </c>
      <c r="E702" s="345" t="s">
        <v>1118</v>
      </c>
      <c r="F702" s="434" t="s">
        <v>59</v>
      </c>
      <c r="G702" s="434" t="str">
        <f>INDEX('Dashboard Indicators'!$P$2:$P$900,MATCH(C702,'Dashboard Indicators'!$I$2:$I$900,0))</f>
        <v>Yes</v>
      </c>
      <c r="H702" s="434" t="str">
        <f>INDEX('Dashboard Indicators'!$O$2:$O$900,MATCH(C702,'Dashboard Indicators'!$I$2:$I$900,0))</f>
        <v>Yes</v>
      </c>
      <c r="I702" s="433" t="s">
        <v>62</v>
      </c>
      <c r="J702" s="433" t="s">
        <v>49</v>
      </c>
      <c r="K702" s="433" t="s">
        <v>62</v>
      </c>
      <c r="L702" s="433" t="s">
        <v>49</v>
      </c>
      <c r="M702" s="433" t="s">
        <v>49</v>
      </c>
      <c r="N702" s="433" t="s">
        <v>49</v>
      </c>
      <c r="O702" s="372" t="s">
        <v>4173</v>
      </c>
      <c r="P702" s="345" t="str">
        <f t="shared" si="67"/>
        <v>Percentage of women (20-24 years) married or in union before age 15 or 18</v>
      </c>
      <c r="Q702" s="345" t="s">
        <v>4174</v>
      </c>
      <c r="R702" s="345"/>
      <c r="S702" s="433">
        <f t="shared" si="62"/>
        <v>2</v>
      </c>
      <c r="T702" s="361" t="s">
        <v>1372</v>
      </c>
      <c r="U702" s="361" t="s">
        <v>810</v>
      </c>
      <c r="V702" s="344" t="s">
        <v>4175</v>
      </c>
      <c r="W702" s="433" t="s">
        <v>215</v>
      </c>
      <c r="X702" s="433" t="s">
        <v>78</v>
      </c>
      <c r="Y702" s="361">
        <v>2021</v>
      </c>
      <c r="Z702" s="361" t="s">
        <v>2249</v>
      </c>
      <c r="AA702" s="344" t="s">
        <v>4176</v>
      </c>
      <c r="AB702" s="361" t="str">
        <f t="shared" si="65"/>
        <v>5.3.1.</v>
      </c>
      <c r="AD702" s="433" t="s">
        <v>199</v>
      </c>
      <c r="AE702" s="433" t="s">
        <v>1109</v>
      </c>
      <c r="AF702" s="433" t="s">
        <v>53</v>
      </c>
      <c r="AG702" s="361" t="s">
        <v>49</v>
      </c>
      <c r="AH702" s="361" t="s">
        <v>49</v>
      </c>
      <c r="AI702" s="361" t="s">
        <v>62</v>
      </c>
      <c r="AJ702" s="361" t="s">
        <v>62</v>
      </c>
      <c r="AK702" s="361" t="s">
        <v>117</v>
      </c>
      <c r="AL702" s="361" t="s">
        <v>117</v>
      </c>
      <c r="AM702" s="361" t="s">
        <v>117</v>
      </c>
      <c r="AN702" s="361" t="s">
        <v>117</v>
      </c>
      <c r="AO702" s="361" t="s">
        <v>117</v>
      </c>
      <c r="AP702" s="361" t="s">
        <v>117</v>
      </c>
      <c r="AQ702" s="361" t="s">
        <v>117</v>
      </c>
      <c r="AR702" s="361" t="s">
        <v>117</v>
      </c>
      <c r="AS702" s="361" t="s">
        <v>117</v>
      </c>
      <c r="AT702" s="361" t="s">
        <v>117</v>
      </c>
      <c r="AU702" s="361" t="s">
        <v>117</v>
      </c>
      <c r="AV702" s="361" t="s">
        <v>117</v>
      </c>
      <c r="AW702" s="361" t="s">
        <v>63</v>
      </c>
      <c r="AX702" s="361" t="str">
        <f t="shared" si="66"/>
        <v xml:space="preserve">SEX, AGE, RESIDENCE, WEALTH, </v>
      </c>
      <c r="AY702" s="344" t="s">
        <v>4177</v>
      </c>
      <c r="AZ702" s="344" t="str">
        <f>INDEX('Standard Outcome Indicators'!$C$2:$C$900,MATCH(AY702,'Standard Outcome Indicators'!$B$2:$B$708,0))</f>
        <v>Women (20-24 yrs) married before age 18  (23-01-L2-05)</v>
      </c>
      <c r="BA702" s="344" t="str">
        <f>INDEX('Standard Outcome Indicators'!$F$2:$F$900,MATCH(AY702,'Standard Outcome Indicators'!$B$2:$B$708,0))</f>
        <v>Protection from Violence and Exploitation</v>
      </c>
      <c r="BB702" s="344" t="str">
        <f>INDEX('Standard Outcome Indicators'!$H$2:$H$900,MATCH(AY702,'Standard Outcome Indicators'!$B$2:$B$708,0))</f>
        <v>Prevention of harmful practice</v>
      </c>
      <c r="BC702" s="344" t="str">
        <f>INDEX('Standard Outcome Indicators'!$Q$2:$Q$900,MATCH(AY702,'Standard Outcome Indicators'!$B$2:$B$708,0))</f>
        <v>Principal</v>
      </c>
      <c r="BD702" s="344" t="str">
        <f>INDEX('Standard Outcome Indicators'!$R$2:$R$900,MATCH(AY702,'Standard Outcome Indicators'!$B$2:$B$708,0))</f>
        <v>Child Protection</v>
      </c>
      <c r="BE702" s="344" t="str">
        <f>INDEX('Standard Outcome Indicators'!$S$2:$S$900,MATCH(AY702,'Standard Outcome Indicators'!$B$2:$B$708,0))</f>
        <v>Eri Dwivedi</v>
      </c>
      <c r="BF702" s="344" t="str">
        <f>INDEX('Standard Outcome Indicators'!$T$2:$T$900,MATCH(AY702,'Standard Outcome Indicators'!$B$2:$B$708,0))</f>
        <v> </v>
      </c>
      <c r="BG702" s="344" t="str">
        <f>INDEX('Standard Outcome Indicators'!$U$2:$U$900,MATCH(AY702,'Standard Outcome Indicators'!$B$2:$B$708,0))</f>
        <v>2.3.5.8: Sex-based Violence (GBV)</v>
      </c>
    </row>
    <row r="703" spans="1:59" ht="30.75">
      <c r="A703" s="398" t="s">
        <v>3532</v>
      </c>
      <c r="B703" s="400" t="s">
        <v>4162</v>
      </c>
      <c r="C703" s="344" t="s">
        <v>1121</v>
      </c>
      <c r="D703" s="438" t="s">
        <v>4178</v>
      </c>
      <c r="E703" s="345" t="s">
        <v>1120</v>
      </c>
      <c r="F703" s="433" t="s">
        <v>59</v>
      </c>
      <c r="G703" s="433" t="str">
        <f>INDEX('Dashboard Indicators'!$P$2:$P$900,MATCH(C703,'Dashboard Indicators'!$I$2:$I$900,0))</f>
        <v>Yes</v>
      </c>
      <c r="H703" s="433" t="str">
        <f>INDEX('Dashboard Indicators'!$O$2:$O$900,MATCH(C703,'Dashboard Indicators'!$I$2:$I$900,0))</f>
        <v>Yes</v>
      </c>
      <c r="I703" s="433" t="s">
        <v>49</v>
      </c>
      <c r="J703" s="433" t="s">
        <v>49</v>
      </c>
      <c r="K703" s="433" t="s">
        <v>49</v>
      </c>
      <c r="L703" s="433" t="s">
        <v>49</v>
      </c>
      <c r="M703" s="433" t="s">
        <v>49</v>
      </c>
      <c r="N703" s="433" t="s">
        <v>49</v>
      </c>
      <c r="O703" s="345" t="s">
        <v>4179</v>
      </c>
      <c r="P703" s="345" t="str">
        <f t="shared" si="67"/>
        <v>Percentage of women (20-24 years) married or in union before age 15 or 18</v>
      </c>
      <c r="Q703" s="345" t="s">
        <v>4174</v>
      </c>
      <c r="R703" s="345"/>
      <c r="S703" s="433">
        <f t="shared" si="62"/>
        <v>2</v>
      </c>
      <c r="T703" s="361" t="s">
        <v>1372</v>
      </c>
      <c r="U703" s="361" t="s">
        <v>810</v>
      </c>
      <c r="V703" s="344" t="s">
        <v>4180</v>
      </c>
      <c r="W703" s="433" t="s">
        <v>215</v>
      </c>
      <c r="X703" s="433" t="s">
        <v>78</v>
      </c>
      <c r="Y703" s="361">
        <v>2019</v>
      </c>
      <c r="Z703" s="361" t="s">
        <v>2106</v>
      </c>
      <c r="AA703" s="344" t="s">
        <v>4181</v>
      </c>
      <c r="AB703" s="361" t="str">
        <f t="shared" si="65"/>
        <v/>
      </c>
      <c r="AD703" s="433" t="s">
        <v>199</v>
      </c>
      <c r="AE703" s="433" t="s">
        <v>1109</v>
      </c>
      <c r="AF703" s="433" t="s">
        <v>53</v>
      </c>
      <c r="AG703" s="361" t="s">
        <v>49</v>
      </c>
      <c r="AH703" s="361" t="s">
        <v>49</v>
      </c>
      <c r="AI703" s="361" t="s">
        <v>62</v>
      </c>
      <c r="AJ703" s="361" t="s">
        <v>62</v>
      </c>
      <c r="AK703" s="361" t="s">
        <v>117</v>
      </c>
      <c r="AL703" s="361" t="s">
        <v>117</v>
      </c>
      <c r="AM703" s="361" t="s">
        <v>117</v>
      </c>
      <c r="AN703" s="361" t="s">
        <v>117</v>
      </c>
      <c r="AO703" s="361" t="s">
        <v>117</v>
      </c>
      <c r="AP703" s="361" t="s">
        <v>117</v>
      </c>
      <c r="AQ703" s="361" t="s">
        <v>117</v>
      </c>
      <c r="AR703" s="361" t="s">
        <v>117</v>
      </c>
      <c r="AS703" s="361" t="s">
        <v>117</v>
      </c>
      <c r="AT703" s="361" t="s">
        <v>117</v>
      </c>
      <c r="AU703" s="361" t="s">
        <v>117</v>
      </c>
      <c r="AV703" s="361" t="s">
        <v>117</v>
      </c>
      <c r="AW703" s="361" t="s">
        <v>63</v>
      </c>
      <c r="AX703" s="361" t="str">
        <f t="shared" si="66"/>
        <v xml:space="preserve">SEX, AGE, RESIDENCE, WEALTH, </v>
      </c>
      <c r="AZ703" s="344" t="e">
        <f>INDEX('Standard Outcome Indicators'!$C$2:$C$900,MATCH(AY703,'Standard Outcome Indicators'!$B$2:$B$708,0))</f>
        <v>#N/A</v>
      </c>
      <c r="BA703" s="344" t="e">
        <f>INDEX('Standard Outcome Indicators'!$F$2:$F$900,MATCH(AY703,'Standard Outcome Indicators'!$B$2:$B$708,0))</f>
        <v>#N/A</v>
      </c>
      <c r="BB703" s="344" t="e">
        <f>INDEX('Standard Outcome Indicators'!$H$2:$H$900,MATCH(AY703,'Standard Outcome Indicators'!$B$2:$B$708,0))</f>
        <v>#N/A</v>
      </c>
      <c r="BC703" s="344" t="e">
        <f>INDEX('Standard Outcome Indicators'!$Q$2:$Q$900,MATCH(AY703,'Standard Outcome Indicators'!$B$2:$B$708,0))</f>
        <v>#N/A</v>
      </c>
      <c r="BD703" s="344" t="e">
        <f>INDEX('Standard Outcome Indicators'!$R$2:$R$900,MATCH(AY703,'Standard Outcome Indicators'!$B$2:$B$708,0))</f>
        <v>#N/A</v>
      </c>
      <c r="BE703" s="344" t="e">
        <f>INDEX('Standard Outcome Indicators'!$S$2:$S$900,MATCH(AY703,'Standard Outcome Indicators'!$B$2:$B$708,0))</f>
        <v>#N/A</v>
      </c>
      <c r="BF703" s="344" t="e">
        <f>INDEX('Standard Outcome Indicators'!$T$2:$T$900,MATCH(AY703,'Standard Outcome Indicators'!$B$2:$B$708,0))</f>
        <v>#N/A</v>
      </c>
      <c r="BG703" s="344" t="e">
        <f>INDEX('Standard Outcome Indicators'!$U$2:$U$900,MATCH(AY703,'Standard Outcome Indicators'!$B$2:$B$708,0))</f>
        <v>#N/A</v>
      </c>
    </row>
    <row r="704" spans="1:59" ht="30.75">
      <c r="A704" s="398" t="s">
        <v>3532</v>
      </c>
      <c r="B704" s="400" t="s">
        <v>4162</v>
      </c>
      <c r="C704" s="344" t="s">
        <v>1114</v>
      </c>
      <c r="D704" s="438" t="s">
        <v>4182</v>
      </c>
      <c r="E704" s="345" t="s">
        <v>1115</v>
      </c>
      <c r="F704" s="432" t="s">
        <v>1826</v>
      </c>
      <c r="G704" s="433"/>
      <c r="H704" s="433"/>
      <c r="I704" s="433" t="s">
        <v>62</v>
      </c>
      <c r="J704" s="433" t="s">
        <v>49</v>
      </c>
      <c r="K704" s="433" t="s">
        <v>62</v>
      </c>
      <c r="L704" s="433" t="s">
        <v>49</v>
      </c>
      <c r="M704" s="433" t="s">
        <v>49</v>
      </c>
      <c r="N704" s="433" t="s">
        <v>49</v>
      </c>
      <c r="O704" s="345" t="s">
        <v>63</v>
      </c>
      <c r="P704" s="345" t="str">
        <f t="shared" si="67"/>
        <v>Percentage of women (20-24 years) married or in union before age 15 or 18</v>
      </c>
      <c r="Q704" s="345" t="s">
        <v>4174</v>
      </c>
      <c r="R704" s="345"/>
      <c r="S704" s="433">
        <f t="shared" si="62"/>
        <v>2</v>
      </c>
      <c r="T704" s="361" t="s">
        <v>1372</v>
      </c>
      <c r="U704" s="361" t="s">
        <v>810</v>
      </c>
      <c r="V704" s="344" t="s">
        <v>4183</v>
      </c>
      <c r="W704" s="433" t="s">
        <v>215</v>
      </c>
      <c r="X704" s="433" t="s">
        <v>78</v>
      </c>
      <c r="Y704" s="361">
        <v>2020</v>
      </c>
      <c r="Z704" s="361" t="s">
        <v>1982</v>
      </c>
      <c r="AA704" s="344" t="s">
        <v>4184</v>
      </c>
      <c r="AB704" s="361" t="str">
        <f t="shared" si="65"/>
        <v>5.3.1</v>
      </c>
      <c r="AD704" s="433" t="s">
        <v>199</v>
      </c>
      <c r="AE704" s="433" t="s">
        <v>1109</v>
      </c>
      <c r="AF704" s="433" t="s">
        <v>53</v>
      </c>
      <c r="AG704" s="361" t="s">
        <v>49</v>
      </c>
      <c r="AH704" s="361" t="s">
        <v>49</v>
      </c>
      <c r="AI704" s="361" t="s">
        <v>49</v>
      </c>
      <c r="AJ704" s="361" t="s">
        <v>49</v>
      </c>
      <c r="AK704" s="361" t="s">
        <v>117</v>
      </c>
      <c r="AL704" s="361" t="s">
        <v>117</v>
      </c>
      <c r="AM704" s="361" t="s">
        <v>117</v>
      </c>
      <c r="AN704" s="361" t="s">
        <v>117</v>
      </c>
      <c r="AO704" s="361" t="s">
        <v>117</v>
      </c>
      <c r="AP704" s="361" t="s">
        <v>117</v>
      </c>
      <c r="AQ704" s="361" t="s">
        <v>117</v>
      </c>
      <c r="AR704" s="361" t="s">
        <v>117</v>
      </c>
      <c r="AS704" s="361" t="s">
        <v>117</v>
      </c>
      <c r="AT704" s="361" t="s">
        <v>117</v>
      </c>
      <c r="AU704" s="361" t="s">
        <v>117</v>
      </c>
      <c r="AV704" s="361" t="s">
        <v>117</v>
      </c>
      <c r="AW704" s="361" t="s">
        <v>63</v>
      </c>
      <c r="AX704" s="361" t="str">
        <f t="shared" si="66"/>
        <v xml:space="preserve">SEX, AGE, RESIDENCE, WEALTH, </v>
      </c>
      <c r="AY704" s="344" t="s">
        <v>4185</v>
      </c>
      <c r="AZ704" s="344" t="str">
        <f>INDEX('Standard Outcome Indicators'!$C$2:$C$900,MATCH(AY704,'Standard Outcome Indicators'!$B$2:$B$708,0))</f>
        <v>Women (20-24 yrs) married before age 15</v>
      </c>
      <c r="BA704" s="344" t="str">
        <f>INDEX('Standard Outcome Indicators'!$F$2:$F$900,MATCH(AY704,'Standard Outcome Indicators'!$B$2:$B$708,0))</f>
        <v>Protection from Violence and Exploitation</v>
      </c>
      <c r="BB704" s="344" t="str">
        <f>INDEX('Standard Outcome Indicators'!$H$2:$H$900,MATCH(AY704,'Standard Outcome Indicators'!$B$2:$B$708,0))</f>
        <v>Prevention of harmful practice</v>
      </c>
      <c r="BC704" s="344" t="str">
        <f>INDEX('Standard Outcome Indicators'!$Q$2:$Q$900,MATCH(AY704,'Standard Outcome Indicators'!$B$2:$B$708,0))</f>
        <v>None</v>
      </c>
      <c r="BD704" s="344" t="str">
        <f>INDEX('Standard Outcome Indicators'!$R$2:$R$900,MATCH(AY704,'Standard Outcome Indicators'!$B$2:$B$708,0))</f>
        <v>Child Protection</v>
      </c>
      <c r="BE704" s="344" t="str">
        <f>INDEX('Standard Outcome Indicators'!$S$2:$S$900,MATCH(AY704,'Standard Outcome Indicators'!$B$2:$B$708,0))</f>
        <v>Nankali Maksud</v>
      </c>
      <c r="BF704" s="344" t="str">
        <f>INDEX('Standard Outcome Indicators'!$T$2:$T$900,MATCH(AY704,'Standard Outcome Indicators'!$B$2:$B$708,0))</f>
        <v> </v>
      </c>
      <c r="BG704" s="344" t="str">
        <f>INDEX('Standard Outcome Indicators'!$U$2:$U$900,MATCH(AY704,'Standard Outcome Indicators'!$B$2:$B$708,0))</f>
        <v>2.3.5.10: Community engagement for behaviour and social change</v>
      </c>
    </row>
    <row r="705" spans="1:59" ht="76.5">
      <c r="A705" s="398" t="s">
        <v>3532</v>
      </c>
      <c r="B705" s="399" t="s">
        <v>4186</v>
      </c>
      <c r="C705" s="344" t="s">
        <v>1130</v>
      </c>
      <c r="D705" s="438" t="s">
        <v>4187</v>
      </c>
      <c r="E705" s="345" t="s">
        <v>1131</v>
      </c>
      <c r="F705" s="433" t="s">
        <v>59</v>
      </c>
      <c r="G705" s="433" t="str">
        <f>INDEX('Dashboard Indicators'!$P$2:$P$900,MATCH(C705,'Dashboard Indicators'!$I$2:$I$900,0))</f>
        <v>Yes</v>
      </c>
      <c r="H705" s="433" t="str">
        <f>INDEX('Dashboard Indicators'!$O$2:$O$900,MATCH(C705,'Dashboard Indicators'!$I$2:$I$900,0))</f>
        <v>Yes</v>
      </c>
      <c r="I705" s="433" t="s">
        <v>62</v>
      </c>
      <c r="J705" s="433" t="s">
        <v>49</v>
      </c>
      <c r="K705" s="433" t="s">
        <v>62</v>
      </c>
      <c r="L705" s="433" t="s">
        <v>49</v>
      </c>
      <c r="M705" s="433" t="s">
        <v>49</v>
      </c>
      <c r="N705" s="433" t="s">
        <v>49</v>
      </c>
      <c r="O705" s="345" t="s">
        <v>4188</v>
      </c>
      <c r="P705" s="345" t="str">
        <f t="shared" si="67"/>
        <v>Percentage of children (5-17 years) engaged in child labour (economic activities and household chores) - SDG 8.7.1</v>
      </c>
      <c r="Q705" s="345" t="s">
        <v>4187</v>
      </c>
      <c r="R705" s="345"/>
      <c r="S705" s="433">
        <f t="shared" si="62"/>
        <v>2</v>
      </c>
      <c r="T705" s="361" t="s">
        <v>1372</v>
      </c>
      <c r="U705" s="361" t="s">
        <v>635</v>
      </c>
      <c r="V705" s="344" t="s">
        <v>4189</v>
      </c>
      <c r="W705" s="433" t="s">
        <v>215</v>
      </c>
      <c r="X705" s="433" t="s">
        <v>495</v>
      </c>
      <c r="Y705" s="361">
        <v>2022</v>
      </c>
      <c r="Z705" s="361" t="s">
        <v>2342</v>
      </c>
      <c r="AA705" s="344" t="s">
        <v>4190</v>
      </c>
      <c r="AB705" s="361" t="str">
        <f t="shared" si="65"/>
        <v>8.7.1</v>
      </c>
      <c r="AD705" s="433" t="s">
        <v>199</v>
      </c>
      <c r="AE705" s="433" t="s">
        <v>1133</v>
      </c>
      <c r="AF705" s="433" t="s">
        <v>59</v>
      </c>
      <c r="AG705" s="361" t="s">
        <v>62</v>
      </c>
      <c r="AH705" s="361" t="s">
        <v>62</v>
      </c>
      <c r="AI705" s="361" t="s">
        <v>49</v>
      </c>
      <c r="AJ705" s="361" t="s">
        <v>49</v>
      </c>
      <c r="AK705" s="361" t="s">
        <v>117</v>
      </c>
      <c r="AL705" s="361" t="s">
        <v>117</v>
      </c>
      <c r="AM705" s="361" t="s">
        <v>117</v>
      </c>
      <c r="AN705" s="361" t="s">
        <v>117</v>
      </c>
      <c r="AO705" s="361" t="s">
        <v>117</v>
      </c>
      <c r="AP705" s="361" t="s">
        <v>117</v>
      </c>
      <c r="AQ705" s="361" t="s">
        <v>117</v>
      </c>
      <c r="AR705" s="361" t="s">
        <v>117</v>
      </c>
      <c r="AS705" s="361" t="s">
        <v>117</v>
      </c>
      <c r="AT705" s="361" t="s">
        <v>117</v>
      </c>
      <c r="AU705" s="361" t="s">
        <v>117</v>
      </c>
      <c r="AV705" s="361" t="s">
        <v>117</v>
      </c>
      <c r="AW705" s="361" t="s">
        <v>1134</v>
      </c>
      <c r="AX705" s="361" t="str">
        <f t="shared" si="66"/>
        <v>SEX, AGE, RESIDENCE, WEALTH, TYPE OF ACTIVITY</v>
      </c>
      <c r="AZ705" s="344" t="e">
        <f>INDEX('Standard Outcome Indicators'!$C$2:$C$900,MATCH(AY705,'Standard Outcome Indicators'!$B$2:$B$708,0))</f>
        <v>#N/A</v>
      </c>
      <c r="BA705" s="344" t="e">
        <f>INDEX('Standard Outcome Indicators'!$F$2:$F$900,MATCH(AY705,'Standard Outcome Indicators'!$B$2:$B$708,0))</f>
        <v>#N/A</v>
      </c>
      <c r="BB705" s="344" t="e">
        <f>INDEX('Standard Outcome Indicators'!$H$2:$H$900,MATCH(AY705,'Standard Outcome Indicators'!$B$2:$B$708,0))</f>
        <v>#N/A</v>
      </c>
      <c r="BC705" s="344" t="e">
        <f>INDEX('Standard Outcome Indicators'!$Q$2:$Q$900,MATCH(AY705,'Standard Outcome Indicators'!$B$2:$B$708,0))</f>
        <v>#N/A</v>
      </c>
      <c r="BD705" s="344" t="e">
        <f>INDEX('Standard Outcome Indicators'!$R$2:$R$900,MATCH(AY705,'Standard Outcome Indicators'!$B$2:$B$708,0))</f>
        <v>#N/A</v>
      </c>
      <c r="BE705" s="344" t="e">
        <f>INDEX('Standard Outcome Indicators'!$S$2:$S$900,MATCH(AY705,'Standard Outcome Indicators'!$B$2:$B$708,0))</f>
        <v>#N/A</v>
      </c>
      <c r="BF705" s="344" t="e">
        <f>INDEX('Standard Outcome Indicators'!$T$2:$T$900,MATCH(AY705,'Standard Outcome Indicators'!$B$2:$B$708,0))</f>
        <v>#N/A</v>
      </c>
      <c r="BG705" s="344" t="e">
        <f>INDEX('Standard Outcome Indicators'!$U$2:$U$900,MATCH(AY705,'Standard Outcome Indicators'!$B$2:$B$708,0))</f>
        <v>#N/A</v>
      </c>
    </row>
    <row r="706" spans="1:59" ht="45.75">
      <c r="A706" s="398" t="s">
        <v>3532</v>
      </c>
      <c r="B706" s="399" t="s">
        <v>4186</v>
      </c>
      <c r="C706" s="344" t="s">
        <v>4191</v>
      </c>
      <c r="D706" s="438" t="s">
        <v>4192</v>
      </c>
      <c r="E706" s="345" t="s">
        <v>4193</v>
      </c>
      <c r="F706" s="432" t="s">
        <v>1767</v>
      </c>
      <c r="G706" s="433" t="str">
        <f>INDEX('Dashboard Indicators'!$P$2:$P$900,MATCH(C706,'Dashboard Indicators'!$I$2:$I$900,0))</f>
        <v>Yes</v>
      </c>
      <c r="H706" s="433" t="str">
        <f>INDEX('Dashboard Indicators'!$O$2:$O$900,MATCH(C706,'Dashboard Indicators'!$I$2:$I$900,0))</f>
        <v>Yes</v>
      </c>
      <c r="I706" s="478" t="e">
        <v>#N/A</v>
      </c>
      <c r="J706" s="478" t="e">
        <v>#N/A</v>
      </c>
      <c r="K706" s="478" t="e">
        <v>#N/A</v>
      </c>
      <c r="L706" s="478" t="e">
        <v>#N/A</v>
      </c>
      <c r="M706" s="478" t="e">
        <v>#N/A</v>
      </c>
      <c r="N706" s="478"/>
      <c r="O706" s="345" t="s">
        <v>4194</v>
      </c>
      <c r="P706" s="345" t="str">
        <f t="shared" si="67"/>
        <v>Percentage of children (5-17 years) engaged in child labour (economic activities and household chores) - SDG 8.7.1</v>
      </c>
      <c r="Q706" s="345" t="s">
        <v>4187</v>
      </c>
      <c r="R706" s="345"/>
      <c r="S706" s="433">
        <f t="shared" si="62"/>
        <v>2</v>
      </c>
      <c r="T706" s="361" t="s">
        <v>1372</v>
      </c>
      <c r="U706" s="361" t="s">
        <v>63</v>
      </c>
      <c r="V706" s="344" t="s">
        <v>4195</v>
      </c>
      <c r="W706" s="433" t="s">
        <v>63</v>
      </c>
      <c r="X706" s="433" t="s">
        <v>63</v>
      </c>
      <c r="Y706" s="361">
        <v>2022</v>
      </c>
      <c r="Z706" s="361" t="s">
        <v>2342</v>
      </c>
      <c r="AA706" s="344" t="s">
        <v>4190</v>
      </c>
      <c r="AB706" s="361" t="str">
        <f t="shared" si="65"/>
        <v/>
      </c>
      <c r="AC706" s="433" t="s">
        <v>63</v>
      </c>
      <c r="AD706" s="433" t="s">
        <v>63</v>
      </c>
      <c r="AE706" s="433" t="s">
        <v>63</v>
      </c>
      <c r="AF706" s="433" t="s">
        <v>63</v>
      </c>
      <c r="AG706" s="361" t="s">
        <v>62</v>
      </c>
      <c r="AH706" s="361" t="s">
        <v>62</v>
      </c>
      <c r="AI706" s="361" t="s">
        <v>49</v>
      </c>
      <c r="AJ706" s="361" t="s">
        <v>49</v>
      </c>
      <c r="AK706" s="361" t="s">
        <v>63</v>
      </c>
      <c r="AL706" s="361" t="s">
        <v>63</v>
      </c>
      <c r="AM706" s="361" t="s">
        <v>63</v>
      </c>
      <c r="AN706" s="361" t="s">
        <v>63</v>
      </c>
      <c r="AO706" s="361" t="s">
        <v>63</v>
      </c>
      <c r="AP706" s="361" t="s">
        <v>63</v>
      </c>
      <c r="AQ706" s="361" t="s">
        <v>63</v>
      </c>
      <c r="AR706" s="361" t="s">
        <v>63</v>
      </c>
      <c r="AS706" s="361" t="s">
        <v>63</v>
      </c>
      <c r="AT706" s="361" t="s">
        <v>63</v>
      </c>
      <c r="AU706" s="361" t="s">
        <v>63</v>
      </c>
      <c r="AV706" s="361" t="s">
        <v>63</v>
      </c>
      <c r="AW706" s="361" t="s">
        <v>63</v>
      </c>
      <c r="AX706" s="361" t="str">
        <f t="shared" si="66"/>
        <v xml:space="preserve">SEX, AGE, RESIDENCE, WEALTH, </v>
      </c>
      <c r="AZ706" s="344" t="e">
        <f>INDEX('Standard Outcome Indicators'!$C$2:$C$900,MATCH(AY706,'Standard Outcome Indicators'!$B$2:$B$708,0))</f>
        <v>#N/A</v>
      </c>
      <c r="BA706" s="344" t="e">
        <f>INDEX('Standard Outcome Indicators'!$F$2:$F$900,MATCH(AY706,'Standard Outcome Indicators'!$B$2:$B$708,0))</f>
        <v>#N/A</v>
      </c>
      <c r="BB706" s="344" t="e">
        <f>INDEX('Standard Outcome Indicators'!$H$2:$H$900,MATCH(AY706,'Standard Outcome Indicators'!$B$2:$B$708,0))</f>
        <v>#N/A</v>
      </c>
      <c r="BC706" s="344" t="e">
        <f>INDEX('Standard Outcome Indicators'!$Q$2:$Q$900,MATCH(AY706,'Standard Outcome Indicators'!$B$2:$B$708,0))</f>
        <v>#N/A</v>
      </c>
      <c r="BD706" s="344" t="e">
        <f>INDEX('Standard Outcome Indicators'!$R$2:$R$900,MATCH(AY706,'Standard Outcome Indicators'!$B$2:$B$708,0))</f>
        <v>#N/A</v>
      </c>
      <c r="BE706" s="344" t="e">
        <f>INDEX('Standard Outcome Indicators'!$S$2:$S$900,MATCH(AY706,'Standard Outcome Indicators'!$B$2:$B$708,0))</f>
        <v>#N/A</v>
      </c>
      <c r="BF706" s="344" t="e">
        <f>INDEX('Standard Outcome Indicators'!$T$2:$T$900,MATCH(AY706,'Standard Outcome Indicators'!$B$2:$B$708,0))</f>
        <v>#N/A</v>
      </c>
      <c r="BG706" s="344" t="e">
        <f>INDEX('Standard Outcome Indicators'!$U$2:$U$900,MATCH(AY706,'Standard Outcome Indicators'!$B$2:$B$708,0))</f>
        <v>#N/A</v>
      </c>
    </row>
    <row r="707" spans="1:59" ht="45.75">
      <c r="A707" s="398" t="s">
        <v>3532</v>
      </c>
      <c r="B707" s="399" t="s">
        <v>4186</v>
      </c>
      <c r="C707" s="344" t="s">
        <v>4196</v>
      </c>
      <c r="D707" s="438" t="s">
        <v>4197</v>
      </c>
      <c r="E707" s="345" t="e">
        <v>#N/A</v>
      </c>
      <c r="F707" s="432" t="s">
        <v>1767</v>
      </c>
      <c r="G707" s="433"/>
      <c r="H707" s="433"/>
      <c r="I707" s="478" t="e">
        <v>#N/A</v>
      </c>
      <c r="J707" s="478" t="e">
        <v>#N/A</v>
      </c>
      <c r="K707" s="478" t="e">
        <v>#N/A</v>
      </c>
      <c r="L707" s="478" t="e">
        <v>#N/A</v>
      </c>
      <c r="M707" s="478" t="e">
        <v>#N/A</v>
      </c>
      <c r="N707" s="478"/>
      <c r="O707" s="345"/>
      <c r="P707" s="345" t="str">
        <f t="shared" si="67"/>
        <v>Percentage of children (5-17 years) engaged in child labour (economic activities and household chores) - SDG 8.7.1</v>
      </c>
      <c r="Q707" s="345" t="s">
        <v>4187</v>
      </c>
      <c r="R707" s="345"/>
      <c r="S707" s="433">
        <f t="shared" si="62"/>
        <v>2</v>
      </c>
      <c r="T707" s="361" t="s">
        <v>1372</v>
      </c>
      <c r="U707" s="361" t="s">
        <v>63</v>
      </c>
      <c r="V707" s="344" t="s">
        <v>4198</v>
      </c>
      <c r="W707" s="433" t="s">
        <v>63</v>
      </c>
      <c r="X707" s="433" t="s">
        <v>63</v>
      </c>
      <c r="Y707" s="361">
        <v>2019</v>
      </c>
      <c r="Z707" s="361" t="s">
        <v>1914</v>
      </c>
      <c r="AA707" s="344" t="s">
        <v>4199</v>
      </c>
      <c r="AB707" s="361" t="str">
        <f t="shared" si="65"/>
        <v/>
      </c>
      <c r="AC707" s="433" t="s">
        <v>63</v>
      </c>
      <c r="AD707" s="433" t="s">
        <v>63</v>
      </c>
      <c r="AE707" s="433" t="s">
        <v>63</v>
      </c>
      <c r="AF707" s="433" t="s">
        <v>63</v>
      </c>
      <c r="AG707" s="361" t="s">
        <v>62</v>
      </c>
      <c r="AH707" s="361" t="s">
        <v>49</v>
      </c>
      <c r="AI707" s="361" t="s">
        <v>49</v>
      </c>
      <c r="AJ707" s="361" t="s">
        <v>49</v>
      </c>
      <c r="AK707" s="361" t="s">
        <v>63</v>
      </c>
      <c r="AL707" s="361" t="s">
        <v>63</v>
      </c>
      <c r="AM707" s="361" t="s">
        <v>63</v>
      </c>
      <c r="AN707" s="361" t="s">
        <v>63</v>
      </c>
      <c r="AO707" s="361" t="s">
        <v>63</v>
      </c>
      <c r="AP707" s="361" t="s">
        <v>63</v>
      </c>
      <c r="AQ707" s="361" t="s">
        <v>63</v>
      </c>
      <c r="AR707" s="361" t="s">
        <v>63</v>
      </c>
      <c r="AS707" s="361" t="s">
        <v>63</v>
      </c>
      <c r="AT707" s="361" t="s">
        <v>63</v>
      </c>
      <c r="AU707" s="361" t="s">
        <v>63</v>
      </c>
      <c r="AV707" s="361" t="s">
        <v>63</v>
      </c>
      <c r="AW707" s="361" t="s">
        <v>63</v>
      </c>
      <c r="AX707" s="361" t="str">
        <f t="shared" si="66"/>
        <v xml:space="preserve">SEX, AGE, RESIDENCE, WEALTH, </v>
      </c>
      <c r="AZ707" s="344" t="e">
        <f>INDEX('Standard Outcome Indicators'!$C$2:$C$900,MATCH(AY707,'Standard Outcome Indicators'!$B$2:$B$708,0))</f>
        <v>#N/A</v>
      </c>
      <c r="BA707" s="344" t="e">
        <f>INDEX('Standard Outcome Indicators'!$F$2:$F$900,MATCH(AY707,'Standard Outcome Indicators'!$B$2:$B$708,0))</f>
        <v>#N/A</v>
      </c>
      <c r="BB707" s="344" t="e">
        <f>INDEX('Standard Outcome Indicators'!$H$2:$H$900,MATCH(AY707,'Standard Outcome Indicators'!$B$2:$B$708,0))</f>
        <v>#N/A</v>
      </c>
      <c r="BC707" s="344" t="e">
        <f>INDEX('Standard Outcome Indicators'!$Q$2:$Q$900,MATCH(AY707,'Standard Outcome Indicators'!$B$2:$B$708,0))</f>
        <v>#N/A</v>
      </c>
      <c r="BD707" s="344" t="e">
        <f>INDEX('Standard Outcome Indicators'!$R$2:$R$900,MATCH(AY707,'Standard Outcome Indicators'!$B$2:$B$708,0))</f>
        <v>#N/A</v>
      </c>
      <c r="BE707" s="344" t="e">
        <f>INDEX('Standard Outcome Indicators'!$S$2:$S$900,MATCH(AY707,'Standard Outcome Indicators'!$B$2:$B$708,0))</f>
        <v>#N/A</v>
      </c>
      <c r="BF707" s="344" t="e">
        <f>INDEX('Standard Outcome Indicators'!$T$2:$T$900,MATCH(AY707,'Standard Outcome Indicators'!$B$2:$B$708,0))</f>
        <v>#N/A</v>
      </c>
      <c r="BG707" s="344" t="e">
        <f>INDEX('Standard Outcome Indicators'!$U$2:$U$900,MATCH(AY707,'Standard Outcome Indicators'!$B$2:$B$708,0))</f>
        <v>#N/A</v>
      </c>
    </row>
    <row r="708" spans="1:59" ht="45.75">
      <c r="A708" s="401" t="s">
        <v>4200</v>
      </c>
      <c r="B708" s="402" t="s">
        <v>4201</v>
      </c>
      <c r="C708" s="346" t="s">
        <v>1139</v>
      </c>
      <c r="D708" s="438" t="s">
        <v>4202</v>
      </c>
      <c r="E708" s="345" t="s">
        <v>1140</v>
      </c>
      <c r="F708" s="433" t="s">
        <v>59</v>
      </c>
      <c r="G708" s="433" t="str">
        <f>INDEX('Dashboard Indicators'!$P$2:$P$900,MATCH(C708,'Dashboard Indicators'!$I$2:$I$900,0))</f>
        <v>Yes</v>
      </c>
      <c r="H708" s="433" t="str">
        <f>INDEX('Dashboard Indicators'!$O$2:$O$900,MATCH(C708,'Dashboard Indicators'!$I$2:$I$900,0))</f>
        <v>Yes</v>
      </c>
      <c r="I708" s="433" t="s">
        <v>49</v>
      </c>
      <c r="J708" s="433" t="s">
        <v>62</v>
      </c>
      <c r="K708" s="433" t="s">
        <v>49</v>
      </c>
      <c r="L708" s="433" t="s">
        <v>49</v>
      </c>
      <c r="M708" s="433" t="s">
        <v>49</v>
      </c>
      <c r="N708" s="433" t="s">
        <v>49</v>
      </c>
      <c r="O708" s="345" t="s">
        <v>4203</v>
      </c>
      <c r="P708" s="345" t="str">
        <f t="shared" si="67"/>
        <v>Countries with birth and death registration data that are at least 90 and 75 percent complete - SDG 17.19.2</v>
      </c>
      <c r="Q708" s="345" t="s">
        <v>4204</v>
      </c>
      <c r="R708" s="345"/>
      <c r="S708" s="433">
        <f t="shared" ref="S708:S771" si="68">IF(LEN(R708)&gt;0, 3, IF(LEN(Q708)&gt;0, 2, IF(LEN(P708)&gt;0, 1, "")))</f>
        <v>2</v>
      </c>
      <c r="T708" s="361" t="s">
        <v>16</v>
      </c>
      <c r="U708" s="361" t="s">
        <v>300</v>
      </c>
      <c r="V708" s="344" t="s">
        <v>4205</v>
      </c>
      <c r="W708" s="433" t="s">
        <v>84</v>
      </c>
      <c r="X708" s="433" t="s">
        <v>56</v>
      </c>
      <c r="Y708" s="361">
        <v>2020</v>
      </c>
      <c r="Z708" s="361" t="s">
        <v>1762</v>
      </c>
      <c r="AA708" s="344" t="s">
        <v>4206</v>
      </c>
      <c r="AB708" s="361" t="str">
        <f t="shared" si="65"/>
        <v>17.19.2</v>
      </c>
      <c r="AD708" s="433" t="s">
        <v>53</v>
      </c>
      <c r="AE708" s="433" t="s">
        <v>439</v>
      </c>
      <c r="AF708" s="433" t="s">
        <v>53</v>
      </c>
      <c r="AG708" s="361" t="s">
        <v>49</v>
      </c>
      <c r="AH708" s="361" t="s">
        <v>49</v>
      </c>
      <c r="AI708" s="361" t="s">
        <v>49</v>
      </c>
      <c r="AJ708" s="361" t="s">
        <v>49</v>
      </c>
      <c r="AK708" s="361" t="s">
        <v>117</v>
      </c>
      <c r="AL708" s="361" t="s">
        <v>49</v>
      </c>
      <c r="AM708" s="361" t="s">
        <v>117</v>
      </c>
      <c r="AN708" s="361" t="s">
        <v>117</v>
      </c>
      <c r="AO708" s="361" t="s">
        <v>117</v>
      </c>
      <c r="AP708" s="361" t="s">
        <v>117</v>
      </c>
      <c r="AQ708" s="361" t="s">
        <v>117</v>
      </c>
      <c r="AR708" s="361" t="s">
        <v>117</v>
      </c>
      <c r="AS708" s="361" t="s">
        <v>117</v>
      </c>
      <c r="AT708" s="361" t="s">
        <v>117</v>
      </c>
      <c r="AU708" s="361" t="s">
        <v>117</v>
      </c>
      <c r="AV708" s="361" t="s">
        <v>117</v>
      </c>
      <c r="AW708" s="361" t="s">
        <v>31</v>
      </c>
      <c r="AX708" s="361" t="str">
        <f t="shared" si="66"/>
        <v>SEX, AGE, RESIDENCE, WEALTH, SUB-NATIONAL, RESIDENCE</v>
      </c>
      <c r="AZ708" s="344" t="e">
        <f>INDEX('Standard Outcome Indicators'!$C$2:$C$900,MATCH(AY708,'Standard Outcome Indicators'!$B$2:$B$708,0))</f>
        <v>#N/A</v>
      </c>
      <c r="BA708" s="344" t="e">
        <f>INDEX('Standard Outcome Indicators'!$F$2:$F$900,MATCH(AY708,'Standard Outcome Indicators'!$B$2:$B$708,0))</f>
        <v>#N/A</v>
      </c>
      <c r="BB708" s="344" t="e">
        <f>INDEX('Standard Outcome Indicators'!$H$2:$H$900,MATCH(AY708,'Standard Outcome Indicators'!$B$2:$B$708,0))</f>
        <v>#N/A</v>
      </c>
      <c r="BC708" s="344" t="e">
        <f>INDEX('Standard Outcome Indicators'!$Q$2:$Q$900,MATCH(AY708,'Standard Outcome Indicators'!$B$2:$B$708,0))</f>
        <v>#N/A</v>
      </c>
      <c r="BD708" s="344" t="e">
        <f>INDEX('Standard Outcome Indicators'!$R$2:$R$900,MATCH(AY708,'Standard Outcome Indicators'!$B$2:$B$708,0))</f>
        <v>#N/A</v>
      </c>
      <c r="BE708" s="344" t="e">
        <f>INDEX('Standard Outcome Indicators'!$S$2:$S$900,MATCH(AY708,'Standard Outcome Indicators'!$B$2:$B$708,0))</f>
        <v>#N/A</v>
      </c>
      <c r="BF708" s="344" t="e">
        <f>INDEX('Standard Outcome Indicators'!$T$2:$T$900,MATCH(AY708,'Standard Outcome Indicators'!$B$2:$B$708,0))</f>
        <v>#N/A</v>
      </c>
      <c r="BG708" s="344" t="e">
        <f>INDEX('Standard Outcome Indicators'!$U$2:$U$900,MATCH(AY708,'Standard Outcome Indicators'!$B$2:$B$708,0))</f>
        <v>#N/A</v>
      </c>
    </row>
    <row r="709" spans="1:59" ht="45.75">
      <c r="A709" s="401" t="s">
        <v>4200</v>
      </c>
      <c r="B709" s="402" t="s">
        <v>4201</v>
      </c>
      <c r="C709" s="346" t="s">
        <v>1144</v>
      </c>
      <c r="D709" s="438" t="s">
        <v>4207</v>
      </c>
      <c r="E709" s="345" t="s">
        <v>1145</v>
      </c>
      <c r="F709" s="433" t="s">
        <v>59</v>
      </c>
      <c r="G709" s="433" t="str">
        <f>INDEX('Dashboard Indicators'!$P$2:$P$900,MATCH(C709,'Dashboard Indicators'!$I$2:$I$900,0))</f>
        <v>Yes</v>
      </c>
      <c r="H709" s="433" t="str">
        <f>INDEX('Dashboard Indicators'!$O$2:$O$900,MATCH(C709,'Dashboard Indicators'!$I$2:$I$900,0))</f>
        <v>Yes</v>
      </c>
      <c r="I709" s="433" t="s">
        <v>49</v>
      </c>
      <c r="J709" s="433" t="s">
        <v>49</v>
      </c>
      <c r="K709" s="433" t="s">
        <v>49</v>
      </c>
      <c r="L709" s="433" t="s">
        <v>49</v>
      </c>
      <c r="M709" s="433" t="s">
        <v>49</v>
      </c>
      <c r="N709" s="433" t="s">
        <v>49</v>
      </c>
      <c r="O709" s="345" t="s">
        <v>4208</v>
      </c>
      <c r="P709" s="345" t="str">
        <f t="shared" si="67"/>
        <v>Countries with birth and death registration data that are at least 90 and 75 percent complete - SDG 17.19.2</v>
      </c>
      <c r="Q709" s="345" t="s">
        <v>4204</v>
      </c>
      <c r="R709" s="345"/>
      <c r="S709" s="433">
        <f t="shared" si="68"/>
        <v>2</v>
      </c>
      <c r="T709" s="361" t="s">
        <v>16</v>
      </c>
      <c r="U709" s="361" t="s">
        <v>300</v>
      </c>
      <c r="V709" s="344" t="s">
        <v>4205</v>
      </c>
      <c r="W709" s="433" t="s">
        <v>84</v>
      </c>
      <c r="X709" s="433" t="s">
        <v>56</v>
      </c>
      <c r="Y709" s="361">
        <v>2020</v>
      </c>
      <c r="Z709" s="361" t="s">
        <v>1762</v>
      </c>
      <c r="AA709" s="344" t="s">
        <v>4206</v>
      </c>
      <c r="AB709" s="361" t="str">
        <f t="shared" si="65"/>
        <v>17.19.2</v>
      </c>
      <c r="AD709" s="433" t="s">
        <v>53</v>
      </c>
      <c r="AE709" s="433" t="s">
        <v>439</v>
      </c>
      <c r="AF709" s="433" t="s">
        <v>53</v>
      </c>
      <c r="AG709" s="361" t="s">
        <v>49</v>
      </c>
      <c r="AH709" s="361" t="s">
        <v>49</v>
      </c>
      <c r="AI709" s="361" t="s">
        <v>49</v>
      </c>
      <c r="AJ709" s="361" t="s">
        <v>49</v>
      </c>
      <c r="AK709" s="361" t="s">
        <v>117</v>
      </c>
      <c r="AL709" s="361" t="s">
        <v>49</v>
      </c>
      <c r="AM709" s="361" t="s">
        <v>117</v>
      </c>
      <c r="AN709" s="361" t="s">
        <v>117</v>
      </c>
      <c r="AO709" s="361" t="s">
        <v>117</v>
      </c>
      <c r="AP709" s="361" t="s">
        <v>117</v>
      </c>
      <c r="AQ709" s="361" t="s">
        <v>117</v>
      </c>
      <c r="AR709" s="361" t="s">
        <v>117</v>
      </c>
      <c r="AS709" s="361" t="s">
        <v>117</v>
      </c>
      <c r="AT709" s="361" t="s">
        <v>117</v>
      </c>
      <c r="AU709" s="361" t="s">
        <v>117</v>
      </c>
      <c r="AV709" s="361" t="s">
        <v>117</v>
      </c>
      <c r="AW709" s="361" t="s">
        <v>31</v>
      </c>
      <c r="AX709" s="361" t="str">
        <f t="shared" si="66"/>
        <v>SEX, AGE, RESIDENCE, WEALTH, SUB-NATIONAL, RESIDENCE</v>
      </c>
      <c r="AZ709" s="344" t="e">
        <f>INDEX('Standard Outcome Indicators'!$C$2:$C$900,MATCH(AY709,'Standard Outcome Indicators'!$B$2:$B$708,0))</f>
        <v>#N/A</v>
      </c>
      <c r="BA709" s="344" t="e">
        <f>INDEX('Standard Outcome Indicators'!$F$2:$F$900,MATCH(AY709,'Standard Outcome Indicators'!$B$2:$B$708,0))</f>
        <v>#N/A</v>
      </c>
      <c r="BB709" s="344" t="e">
        <f>INDEX('Standard Outcome Indicators'!$H$2:$H$900,MATCH(AY709,'Standard Outcome Indicators'!$B$2:$B$708,0))</f>
        <v>#N/A</v>
      </c>
      <c r="BC709" s="344" t="e">
        <f>INDEX('Standard Outcome Indicators'!$Q$2:$Q$900,MATCH(AY709,'Standard Outcome Indicators'!$B$2:$B$708,0))</f>
        <v>#N/A</v>
      </c>
      <c r="BD709" s="344" t="e">
        <f>INDEX('Standard Outcome Indicators'!$R$2:$R$900,MATCH(AY709,'Standard Outcome Indicators'!$B$2:$B$708,0))</f>
        <v>#N/A</v>
      </c>
      <c r="BE709" s="344" t="e">
        <f>INDEX('Standard Outcome Indicators'!$S$2:$S$900,MATCH(AY709,'Standard Outcome Indicators'!$B$2:$B$708,0))</f>
        <v>#N/A</v>
      </c>
      <c r="BF709" s="344" t="e">
        <f>INDEX('Standard Outcome Indicators'!$T$2:$T$900,MATCH(AY709,'Standard Outcome Indicators'!$B$2:$B$708,0))</f>
        <v>#N/A</v>
      </c>
      <c r="BG709" s="344" t="e">
        <f>INDEX('Standard Outcome Indicators'!$U$2:$U$900,MATCH(AY709,'Standard Outcome Indicators'!$B$2:$B$708,0))</f>
        <v>#N/A</v>
      </c>
    </row>
    <row r="710" spans="1:59" ht="45.75">
      <c r="A710" s="401" t="s">
        <v>4200</v>
      </c>
      <c r="B710" s="402" t="s">
        <v>4201</v>
      </c>
      <c r="C710" s="346" t="s">
        <v>1147</v>
      </c>
      <c r="D710" s="438" t="s">
        <v>4209</v>
      </c>
      <c r="E710" s="345" t="s">
        <v>4210</v>
      </c>
      <c r="F710" s="433" t="s">
        <v>59</v>
      </c>
      <c r="G710" s="433" t="str">
        <f>INDEX('Dashboard Indicators'!$P$2:$P$900,MATCH(C710,'Dashboard Indicators'!$I$2:$I$900,0))</f>
        <v>Yes</v>
      </c>
      <c r="H710" s="433" t="str">
        <f>INDEX('Dashboard Indicators'!$O$2:$O$900,MATCH(C710,'Dashboard Indicators'!$I$2:$I$900,0))</f>
        <v>Yes</v>
      </c>
      <c r="I710" s="433" t="s">
        <v>49</v>
      </c>
      <c r="J710" s="433" t="s">
        <v>49</v>
      </c>
      <c r="K710" s="433" t="s">
        <v>49</v>
      </c>
      <c r="L710" s="433" t="s">
        <v>49</v>
      </c>
      <c r="M710" s="433" t="s">
        <v>49</v>
      </c>
      <c r="N710" s="433" t="s">
        <v>49</v>
      </c>
      <c r="O710" s="345" t="s">
        <v>4211</v>
      </c>
      <c r="P710" s="345" t="str">
        <f t="shared" si="67"/>
        <v>Percentage of children whose births have been registered with a civil authority - SDG 16.9.1</v>
      </c>
      <c r="R710" s="345"/>
      <c r="S710" s="433">
        <f t="shared" si="68"/>
        <v>1</v>
      </c>
      <c r="T710" s="361" t="s">
        <v>1372</v>
      </c>
      <c r="U710" s="361" t="s">
        <v>1151</v>
      </c>
      <c r="V710" s="344" t="s">
        <v>4212</v>
      </c>
      <c r="W710" s="433" t="s">
        <v>77</v>
      </c>
      <c r="X710" s="433" t="s">
        <v>495</v>
      </c>
      <c r="Y710" s="361">
        <v>2022</v>
      </c>
      <c r="Z710" s="361" t="s">
        <v>1762</v>
      </c>
      <c r="AA710" s="344" t="s">
        <v>4213</v>
      </c>
      <c r="AB710" s="361" t="str">
        <f t="shared" si="65"/>
        <v>16.9.1</v>
      </c>
      <c r="AD710" s="433" t="s">
        <v>199</v>
      </c>
      <c r="AE710" s="433" t="s">
        <v>1150</v>
      </c>
      <c r="AF710" s="433" t="s">
        <v>53</v>
      </c>
      <c r="AG710" s="361" t="s">
        <v>62</v>
      </c>
      <c r="AH710" s="361" t="s">
        <v>62</v>
      </c>
      <c r="AI710" s="361" t="s">
        <v>62</v>
      </c>
      <c r="AJ710" s="361" t="s">
        <v>62</v>
      </c>
      <c r="AK710" s="361" t="s">
        <v>117</v>
      </c>
      <c r="AL710" s="361" t="s">
        <v>117</v>
      </c>
      <c r="AM710" s="361" t="s">
        <v>117</v>
      </c>
      <c r="AN710" s="361" t="s">
        <v>117</v>
      </c>
      <c r="AO710" s="361" t="s">
        <v>117</v>
      </c>
      <c r="AP710" s="361" t="s">
        <v>117</v>
      </c>
      <c r="AQ710" s="361" t="s">
        <v>117</v>
      </c>
      <c r="AR710" s="361" t="s">
        <v>117</v>
      </c>
      <c r="AS710" s="361" t="s">
        <v>117</v>
      </c>
      <c r="AT710" s="361" t="s">
        <v>117</v>
      </c>
      <c r="AU710" s="361" t="s">
        <v>117</v>
      </c>
      <c r="AV710" s="361" t="s">
        <v>117</v>
      </c>
      <c r="AW710" s="361" t="s">
        <v>109</v>
      </c>
      <c r="AX710" s="361" t="str">
        <f t="shared" si="66"/>
        <v xml:space="preserve">SEX, AGE, RESIDENCE, WEALTH,  </v>
      </c>
      <c r="AY710" s="344" t="s">
        <v>4214</v>
      </c>
      <c r="AZ710" s="344" t="str">
        <f>INDEX('Standard Outcome Indicators'!$C$2:$C$900,MATCH(AY710,'Standard Outcome Indicators'!$B$2:$B$708,0))</f>
        <v>Proportion of children under 5 years of age whose births have been registered with a civil authority, by age</v>
      </c>
      <c r="BA710" s="344" t="str">
        <f>INDEX('Standard Outcome Indicators'!$F$2:$F$900,MATCH(AY710,'Standard Outcome Indicators'!$B$2:$B$708,0))</f>
        <v>Protection from Violence and Exploitation</v>
      </c>
      <c r="BB710" s="344" t="str">
        <f>INDEX('Standard Outcome Indicators'!$H$2:$H$900,MATCH(AY710,'Standard Outcome Indicators'!$B$2:$B$708,0))</f>
        <v>Promotion of care, mental health and psychosocial well-being and justice</v>
      </c>
      <c r="BC710" s="344" t="str">
        <f>INDEX('Standard Outcome Indicators'!$Q$2:$Q$900,MATCH(AY710,'Standard Outcome Indicators'!$B$2:$B$708,0))</f>
        <v>Significant</v>
      </c>
      <c r="BD710" s="344" t="str">
        <f>INDEX('Standard Outcome Indicators'!$R$2:$R$900,MATCH(AY710,'Standard Outcome Indicators'!$B$2:$B$708,0))</f>
        <v>Child Protection</v>
      </c>
      <c r="BE710" s="344" t="str">
        <f>INDEX('Standard Outcome Indicators'!$S$2:$S$900,MATCH(AY710,'Standard Outcome Indicators'!$B$2:$B$708,0))</f>
        <v>Eri Dwivedi</v>
      </c>
      <c r="BF710" s="344" t="str">
        <f>INDEX('Standard Outcome Indicators'!$T$2:$T$900,MATCH(AY710,'Standard Outcome Indicators'!$B$2:$B$708,0))</f>
        <v> </v>
      </c>
      <c r="BG710" s="344" t="str">
        <f>INDEX('Standard Outcome Indicators'!$U$2:$U$900,MATCH(AY710,'Standard Outcome Indicators'!$B$2:$B$708,0))</f>
        <v>2.3.5.2: Strengthening of child protection systems</v>
      </c>
    </row>
    <row r="711" spans="1:59" ht="30.75">
      <c r="A711" s="401" t="s">
        <v>4200</v>
      </c>
      <c r="B711" s="403" t="s">
        <v>4215</v>
      </c>
      <c r="C711" s="346" t="s">
        <v>4216</v>
      </c>
      <c r="D711" s="438" t="s">
        <v>4217</v>
      </c>
      <c r="E711" s="345" t="s">
        <v>4218</v>
      </c>
      <c r="F711" s="435" t="s">
        <v>1767</v>
      </c>
      <c r="G711" s="433"/>
      <c r="H711" s="435"/>
      <c r="I711" s="478" t="e">
        <v>#N/A</v>
      </c>
      <c r="J711" s="478" t="e">
        <v>#N/A</v>
      </c>
      <c r="K711" s="478" t="e">
        <v>#N/A</v>
      </c>
      <c r="L711" s="478" t="e">
        <v>#N/A</v>
      </c>
      <c r="M711" s="478" t="e">
        <v>#N/A</v>
      </c>
      <c r="N711" s="478"/>
      <c r="O711" s="345"/>
      <c r="P711" s="345" t="str">
        <f t="shared" si="67"/>
        <v>Percentage of 15-year-old students who report engaging in voluntary work</v>
      </c>
      <c r="R711" s="345"/>
      <c r="S711" s="433">
        <f t="shared" si="68"/>
        <v>1</v>
      </c>
      <c r="T711" s="361" t="s">
        <v>2447</v>
      </c>
      <c r="U711" s="361" t="s">
        <v>63</v>
      </c>
      <c r="V711" s="344" t="s">
        <v>2448</v>
      </c>
      <c r="W711" s="433" t="s">
        <v>63</v>
      </c>
      <c r="X711" s="433" t="s">
        <v>63</v>
      </c>
      <c r="Y711" s="361">
        <v>2018</v>
      </c>
      <c r="Z711" s="361">
        <v>20</v>
      </c>
      <c r="AA711" s="344" t="s">
        <v>4219</v>
      </c>
      <c r="AB711" s="361" t="str">
        <f t="shared" si="65"/>
        <v/>
      </c>
      <c r="AC711" s="433" t="s">
        <v>63</v>
      </c>
      <c r="AD711" s="433" t="s">
        <v>63</v>
      </c>
      <c r="AE711" s="433" t="s">
        <v>63</v>
      </c>
      <c r="AF711" s="433" t="s">
        <v>63</v>
      </c>
      <c r="AG711" s="361" t="s">
        <v>62</v>
      </c>
      <c r="AH711" s="361" t="s">
        <v>49</v>
      </c>
      <c r="AI711" s="361" t="s">
        <v>49</v>
      </c>
      <c r="AJ711" s="361" t="s">
        <v>62</v>
      </c>
      <c r="AK711" s="361" t="s">
        <v>63</v>
      </c>
      <c r="AL711" s="361" t="s">
        <v>63</v>
      </c>
      <c r="AM711" s="361" t="s">
        <v>63</v>
      </c>
      <c r="AN711" s="361" t="s">
        <v>63</v>
      </c>
      <c r="AO711" s="361" t="s">
        <v>63</v>
      </c>
      <c r="AP711" s="361" t="s">
        <v>63</v>
      </c>
      <c r="AQ711" s="361" t="s">
        <v>63</v>
      </c>
      <c r="AR711" s="361" t="s">
        <v>63</v>
      </c>
      <c r="AS711" s="361" t="s">
        <v>63</v>
      </c>
      <c r="AT711" s="361" t="s">
        <v>63</v>
      </c>
      <c r="AU711" s="361" t="s">
        <v>63</v>
      </c>
      <c r="AV711" s="361" t="s">
        <v>63</v>
      </c>
      <c r="AW711" s="361" t="s">
        <v>63</v>
      </c>
      <c r="AX711" s="361" t="str">
        <f t="shared" si="66"/>
        <v xml:space="preserve">SEX, AGE, RESIDENCE, WEALTH, </v>
      </c>
      <c r="AZ711" s="344" t="e">
        <f>INDEX('Standard Outcome Indicators'!$C$2:$C$900,MATCH(AY711,'Standard Outcome Indicators'!$B$2:$B$708,0))</f>
        <v>#N/A</v>
      </c>
      <c r="BA711" s="344" t="e">
        <f>INDEX('Standard Outcome Indicators'!$F$2:$F$900,MATCH(AY711,'Standard Outcome Indicators'!$B$2:$B$708,0))</f>
        <v>#N/A</v>
      </c>
      <c r="BB711" s="344" t="e">
        <f>INDEX('Standard Outcome Indicators'!$H$2:$H$900,MATCH(AY711,'Standard Outcome Indicators'!$B$2:$B$708,0))</f>
        <v>#N/A</v>
      </c>
      <c r="BC711" s="344" t="e">
        <f>INDEX('Standard Outcome Indicators'!$Q$2:$Q$900,MATCH(AY711,'Standard Outcome Indicators'!$B$2:$B$708,0))</f>
        <v>#N/A</v>
      </c>
      <c r="BD711" s="344" t="e">
        <f>INDEX('Standard Outcome Indicators'!$R$2:$R$900,MATCH(AY711,'Standard Outcome Indicators'!$B$2:$B$708,0))</f>
        <v>#N/A</v>
      </c>
      <c r="BE711" s="344" t="e">
        <f>INDEX('Standard Outcome Indicators'!$S$2:$S$900,MATCH(AY711,'Standard Outcome Indicators'!$B$2:$B$708,0))</f>
        <v>#N/A</v>
      </c>
      <c r="BF711" s="344" t="e">
        <f>INDEX('Standard Outcome Indicators'!$T$2:$T$900,MATCH(AY711,'Standard Outcome Indicators'!$B$2:$B$708,0))</f>
        <v>#N/A</v>
      </c>
      <c r="BG711" s="344" t="e">
        <f>INDEX('Standard Outcome Indicators'!$U$2:$U$900,MATCH(AY711,'Standard Outcome Indicators'!$B$2:$B$708,0))</f>
        <v>#N/A</v>
      </c>
    </row>
    <row r="712" spans="1:59" ht="45.75">
      <c r="A712" s="401" t="s">
        <v>4200</v>
      </c>
      <c r="B712" s="403" t="s">
        <v>4215</v>
      </c>
      <c r="C712" s="421" t="s">
        <v>4220</v>
      </c>
      <c r="D712" s="445" t="s">
        <v>4221</v>
      </c>
      <c r="E712" s="345" t="s">
        <v>4222</v>
      </c>
      <c r="F712" s="436" t="s">
        <v>1767</v>
      </c>
      <c r="G712" s="433"/>
      <c r="H712" s="433"/>
      <c r="I712" s="478" t="e">
        <v>#N/A</v>
      </c>
      <c r="J712" s="478" t="e">
        <v>#N/A</v>
      </c>
      <c r="K712" s="478" t="e">
        <v>#N/A</v>
      </c>
      <c r="L712" s="478" t="e">
        <v>#N/A</v>
      </c>
      <c r="M712" s="478" t="e">
        <v>#N/A</v>
      </c>
      <c r="N712" s="478"/>
      <c r="O712" s="345"/>
      <c r="P712" s="345" t="str">
        <f t="shared" si="67"/>
        <v>Percentage of 10-year-old school children who believe there are enough places to play in their area</v>
      </c>
      <c r="R712" s="345"/>
      <c r="S712" s="433">
        <f t="shared" si="68"/>
        <v>1</v>
      </c>
      <c r="T712" s="361" t="s">
        <v>2447</v>
      </c>
      <c r="U712" s="361" t="s">
        <v>63</v>
      </c>
      <c r="V712" s="344" t="s">
        <v>2448</v>
      </c>
      <c r="W712" s="433" t="s">
        <v>63</v>
      </c>
      <c r="X712" s="433" t="s">
        <v>63</v>
      </c>
      <c r="Y712" s="361">
        <v>2019</v>
      </c>
      <c r="Z712" s="361" t="s">
        <v>2391</v>
      </c>
      <c r="AA712" s="344" t="s">
        <v>2520</v>
      </c>
      <c r="AB712" s="361" t="str">
        <f t="shared" si="65"/>
        <v/>
      </c>
      <c r="AC712" s="433" t="s">
        <v>63</v>
      </c>
      <c r="AD712" s="433" t="s">
        <v>63</v>
      </c>
      <c r="AE712" s="433" t="s">
        <v>63</v>
      </c>
      <c r="AF712" s="433" t="s">
        <v>63</v>
      </c>
      <c r="AG712" s="361" t="s">
        <v>62</v>
      </c>
      <c r="AH712" s="361" t="s">
        <v>49</v>
      </c>
      <c r="AI712" s="361" t="s">
        <v>49</v>
      </c>
      <c r="AJ712" s="361" t="s">
        <v>62</v>
      </c>
      <c r="AK712" s="361" t="s">
        <v>63</v>
      </c>
      <c r="AL712" s="361" t="s">
        <v>63</v>
      </c>
      <c r="AM712" s="361" t="s">
        <v>63</v>
      </c>
      <c r="AN712" s="361" t="s">
        <v>63</v>
      </c>
      <c r="AO712" s="361" t="s">
        <v>63</v>
      </c>
      <c r="AP712" s="361" t="s">
        <v>63</v>
      </c>
      <c r="AQ712" s="361" t="s">
        <v>63</v>
      </c>
      <c r="AR712" s="361" t="s">
        <v>63</v>
      </c>
      <c r="AS712" s="361" t="s">
        <v>63</v>
      </c>
      <c r="AT712" s="361" t="s">
        <v>63</v>
      </c>
      <c r="AU712" s="361" t="s">
        <v>63</v>
      </c>
      <c r="AV712" s="361" t="s">
        <v>63</v>
      </c>
      <c r="AW712" s="361" t="s">
        <v>63</v>
      </c>
      <c r="AX712" s="361" t="str">
        <f t="shared" si="66"/>
        <v xml:space="preserve">SEX, AGE, RESIDENCE, WEALTH, </v>
      </c>
      <c r="AZ712" s="344" t="e">
        <f>INDEX('Standard Outcome Indicators'!$C$2:$C$900,MATCH(AY712,'Standard Outcome Indicators'!$B$2:$B$708,0))</f>
        <v>#N/A</v>
      </c>
      <c r="BA712" s="344" t="e">
        <f>INDEX('Standard Outcome Indicators'!$F$2:$F$900,MATCH(AY712,'Standard Outcome Indicators'!$B$2:$B$708,0))</f>
        <v>#N/A</v>
      </c>
      <c r="BB712" s="344" t="e">
        <f>INDEX('Standard Outcome Indicators'!$H$2:$H$900,MATCH(AY712,'Standard Outcome Indicators'!$B$2:$B$708,0))</f>
        <v>#N/A</v>
      </c>
      <c r="BC712" s="344" t="e">
        <f>INDEX('Standard Outcome Indicators'!$Q$2:$Q$900,MATCH(AY712,'Standard Outcome Indicators'!$B$2:$B$708,0))</f>
        <v>#N/A</v>
      </c>
      <c r="BD712" s="344" t="e">
        <f>INDEX('Standard Outcome Indicators'!$R$2:$R$900,MATCH(AY712,'Standard Outcome Indicators'!$B$2:$B$708,0))</f>
        <v>#N/A</v>
      </c>
      <c r="BE712" s="344" t="e">
        <f>INDEX('Standard Outcome Indicators'!$S$2:$S$900,MATCH(AY712,'Standard Outcome Indicators'!$B$2:$B$708,0))</f>
        <v>#N/A</v>
      </c>
      <c r="BF712" s="344" t="e">
        <f>INDEX('Standard Outcome Indicators'!$T$2:$T$900,MATCH(AY712,'Standard Outcome Indicators'!$B$2:$B$708,0))</f>
        <v>#N/A</v>
      </c>
      <c r="BG712" s="344" t="e">
        <f>INDEX('Standard Outcome Indicators'!$U$2:$U$900,MATCH(AY712,'Standard Outcome Indicators'!$B$2:$B$708,0))</f>
        <v>#N/A</v>
      </c>
    </row>
    <row r="713" spans="1:59" ht="45.75">
      <c r="A713" s="401" t="s">
        <v>4200</v>
      </c>
      <c r="B713" s="402" t="s">
        <v>4223</v>
      </c>
      <c r="C713" s="346" t="s">
        <v>1156</v>
      </c>
      <c r="D713" s="438" t="s">
        <v>4224</v>
      </c>
      <c r="E713" s="345" t="s">
        <v>4225</v>
      </c>
      <c r="F713" s="433" t="s">
        <v>59</v>
      </c>
      <c r="G713" s="433"/>
      <c r="H713" s="433"/>
      <c r="I713" s="433" t="s">
        <v>49</v>
      </c>
      <c r="J713" s="433" t="s">
        <v>49</v>
      </c>
      <c r="K713" s="433" t="s">
        <v>49</v>
      </c>
      <c r="L713" s="433" t="s">
        <v>49</v>
      </c>
      <c r="M713" s="433" t="s">
        <v>49</v>
      </c>
      <c r="N713" s="433" t="s">
        <v>49</v>
      </c>
      <c r="O713" s="345"/>
      <c r="P713" s="345" t="str">
        <f t="shared" si="67"/>
        <v>Percentage of individuals who own a mobile telephone - SDG 5.b.1</v>
      </c>
      <c r="R713" s="345"/>
      <c r="S713" s="433">
        <f t="shared" si="68"/>
        <v>1</v>
      </c>
      <c r="T713" s="361" t="s">
        <v>16</v>
      </c>
      <c r="U713" s="361" t="s">
        <v>313</v>
      </c>
      <c r="V713" s="344" t="s">
        <v>4226</v>
      </c>
      <c r="W713" s="433" t="s">
        <v>215</v>
      </c>
      <c r="X713" s="433" t="s">
        <v>78</v>
      </c>
      <c r="Y713" s="361">
        <v>2021</v>
      </c>
      <c r="Z713" s="361" t="s">
        <v>1827</v>
      </c>
      <c r="AA713" s="344" t="s">
        <v>4227</v>
      </c>
      <c r="AB713" s="361" t="str">
        <f t="shared" si="65"/>
        <v>5.b.1</v>
      </c>
      <c r="AD713" s="433" t="s">
        <v>53</v>
      </c>
      <c r="AE713" s="433" t="s">
        <v>745</v>
      </c>
      <c r="AF713" s="433" t="s">
        <v>53</v>
      </c>
      <c r="AG713" s="361" t="s">
        <v>62</v>
      </c>
      <c r="AH713" s="361" t="s">
        <v>49</v>
      </c>
      <c r="AI713" s="361" t="s">
        <v>49</v>
      </c>
      <c r="AJ713" s="361" t="s">
        <v>49</v>
      </c>
      <c r="AK713" s="361" t="s">
        <v>117</v>
      </c>
      <c r="AL713" s="361" t="s">
        <v>117</v>
      </c>
      <c r="AM713" s="361" t="s">
        <v>117</v>
      </c>
      <c r="AN713" s="361" t="s">
        <v>49</v>
      </c>
      <c r="AO713" s="361" t="s">
        <v>117</v>
      </c>
      <c r="AP713" s="361" t="s">
        <v>117</v>
      </c>
      <c r="AQ713" s="361" t="s">
        <v>117</v>
      </c>
      <c r="AR713" s="361" t="s">
        <v>117</v>
      </c>
      <c r="AS713" s="361" t="s">
        <v>117</v>
      </c>
      <c r="AT713" s="361" t="s">
        <v>117</v>
      </c>
      <c r="AU713" s="361" t="s">
        <v>117</v>
      </c>
      <c r="AV713" s="361" t="s">
        <v>117</v>
      </c>
      <c r="AW713" s="361" t="s">
        <v>1159</v>
      </c>
      <c r="AX713" s="361" t="str">
        <f t="shared" si="66"/>
        <v xml:space="preserve">SEX, AGE, RESIDENCE, WEALTH, EDUCATION LEVEL,     OCCUPATION </v>
      </c>
      <c r="AZ713" s="344" t="e">
        <f>INDEX('Standard Outcome Indicators'!$C$2:$C$900,MATCH(AY713,'Standard Outcome Indicators'!$B$2:$B$708,0))</f>
        <v>#N/A</v>
      </c>
      <c r="BA713" s="344" t="e">
        <f>INDEX('Standard Outcome Indicators'!$F$2:$F$900,MATCH(AY713,'Standard Outcome Indicators'!$B$2:$B$708,0))</f>
        <v>#N/A</v>
      </c>
      <c r="BB713" s="344" t="e">
        <f>INDEX('Standard Outcome Indicators'!$H$2:$H$900,MATCH(AY713,'Standard Outcome Indicators'!$B$2:$B$708,0))</f>
        <v>#N/A</v>
      </c>
      <c r="BC713" s="344" t="e">
        <f>INDEX('Standard Outcome Indicators'!$Q$2:$Q$900,MATCH(AY713,'Standard Outcome Indicators'!$B$2:$B$708,0))</f>
        <v>#N/A</v>
      </c>
      <c r="BD713" s="344" t="e">
        <f>INDEX('Standard Outcome Indicators'!$R$2:$R$900,MATCH(AY713,'Standard Outcome Indicators'!$B$2:$B$708,0))</f>
        <v>#N/A</v>
      </c>
      <c r="BE713" s="344" t="e">
        <f>INDEX('Standard Outcome Indicators'!$S$2:$S$900,MATCH(AY713,'Standard Outcome Indicators'!$B$2:$B$708,0))</f>
        <v>#N/A</v>
      </c>
      <c r="BF713" s="344" t="e">
        <f>INDEX('Standard Outcome Indicators'!$T$2:$T$900,MATCH(AY713,'Standard Outcome Indicators'!$B$2:$B$708,0))</f>
        <v>#N/A</v>
      </c>
      <c r="BG713" s="344" t="e">
        <f>INDEX('Standard Outcome Indicators'!$U$2:$U$900,MATCH(AY713,'Standard Outcome Indicators'!$B$2:$B$708,0))</f>
        <v>#N/A</v>
      </c>
    </row>
    <row r="714" spans="1:59" ht="45.75">
      <c r="A714" s="401" t="s">
        <v>4200</v>
      </c>
      <c r="B714" s="402" t="s">
        <v>4223</v>
      </c>
      <c r="C714" s="346" t="s">
        <v>1176</v>
      </c>
      <c r="D714" s="438" t="s">
        <v>4228</v>
      </c>
      <c r="E714" s="345" t="s">
        <v>1164</v>
      </c>
      <c r="F714" s="433" t="s">
        <v>59</v>
      </c>
      <c r="G714" s="433" t="str">
        <f>INDEX('Dashboard Indicators'!$P$2:$P$900,MATCH(C714,'Dashboard Indicators'!$I$2:$I$900,0))</f>
        <v>Yes</v>
      </c>
      <c r="H714" s="433" t="str">
        <f>INDEX('Dashboard Indicators'!$O$2:$O$900,MATCH(C714,'Dashboard Indicators'!$I$2:$I$900,0))</f>
        <v>Yes</v>
      </c>
      <c r="I714" s="433" t="s">
        <v>62</v>
      </c>
      <c r="J714" s="433" t="s">
        <v>49</v>
      </c>
      <c r="K714" s="433" t="s">
        <v>62</v>
      </c>
      <c r="L714" s="433" t="s">
        <v>49</v>
      </c>
      <c r="M714" s="433" t="s">
        <v>49</v>
      </c>
      <c r="N714" s="433" t="s">
        <v>49</v>
      </c>
      <c r="O714" s="345" t="s">
        <v>4229</v>
      </c>
      <c r="P714" s="345" t="str">
        <f t="shared" si="67"/>
        <v xml:space="preserve">Percentage of youth and adults with ICT skills, by type of skill - SDG 4.4.1 </v>
      </c>
      <c r="Q714" s="345" t="s">
        <v>4230</v>
      </c>
      <c r="R714" s="345"/>
      <c r="S714" s="433">
        <f t="shared" si="68"/>
        <v>2</v>
      </c>
      <c r="T714" s="361" t="s">
        <v>16</v>
      </c>
      <c r="U714" s="361" t="s">
        <v>1166</v>
      </c>
      <c r="V714" s="344" t="s">
        <v>4231</v>
      </c>
      <c r="W714" s="433" t="s">
        <v>155</v>
      </c>
      <c r="X714" s="433" t="s">
        <v>495</v>
      </c>
      <c r="Y714" s="361">
        <v>2021</v>
      </c>
      <c r="Z714" s="361" t="s">
        <v>2092</v>
      </c>
      <c r="AA714" s="344" t="s">
        <v>4232</v>
      </c>
      <c r="AB714" s="361" t="str">
        <f t="shared" si="65"/>
        <v>4.4.1</v>
      </c>
      <c r="AD714" s="433" t="s">
        <v>53</v>
      </c>
      <c r="AE714" s="433" t="s">
        <v>745</v>
      </c>
      <c r="AF714" s="433" t="s">
        <v>53</v>
      </c>
      <c r="AG714" s="361" t="s">
        <v>62</v>
      </c>
      <c r="AH714" s="361" t="s">
        <v>62</v>
      </c>
      <c r="AI714" s="361" t="s">
        <v>62</v>
      </c>
      <c r="AJ714" s="361" t="s">
        <v>49</v>
      </c>
      <c r="AK714" s="361" t="s">
        <v>117</v>
      </c>
      <c r="AL714" s="361" t="s">
        <v>117</v>
      </c>
      <c r="AM714" s="361" t="s">
        <v>117</v>
      </c>
      <c r="AN714" s="361" t="s">
        <v>117</v>
      </c>
      <c r="AO714" s="361" t="s">
        <v>117</v>
      </c>
      <c r="AP714" s="361" t="s">
        <v>117</v>
      </c>
      <c r="AQ714" s="361" t="s">
        <v>117</v>
      </c>
      <c r="AR714" s="361" t="s">
        <v>117</v>
      </c>
      <c r="AS714" s="361" t="s">
        <v>117</v>
      </c>
      <c r="AT714" s="361" t="s">
        <v>117</v>
      </c>
      <c r="AU714" s="361" t="s">
        <v>117</v>
      </c>
      <c r="AV714" s="361" t="s">
        <v>117</v>
      </c>
      <c r="AW714" s="361" t="s">
        <v>1167</v>
      </c>
      <c r="AX714" s="361" t="str">
        <f t="shared" si="66"/>
        <v xml:space="preserve">SEX, AGE, RESIDENCE, WEALTH,   OCCUPATION </v>
      </c>
      <c r="AZ714" s="344" t="e">
        <f>INDEX('Standard Outcome Indicators'!$C$2:$C$900,MATCH(AY714,'Standard Outcome Indicators'!$B$2:$B$708,0))</f>
        <v>#N/A</v>
      </c>
      <c r="BA714" s="344" t="e">
        <f>INDEX('Standard Outcome Indicators'!$F$2:$F$900,MATCH(AY714,'Standard Outcome Indicators'!$B$2:$B$708,0))</f>
        <v>#N/A</v>
      </c>
      <c r="BB714" s="344" t="e">
        <f>INDEX('Standard Outcome Indicators'!$H$2:$H$900,MATCH(AY714,'Standard Outcome Indicators'!$B$2:$B$708,0))</f>
        <v>#N/A</v>
      </c>
      <c r="BC714" s="344" t="e">
        <f>INDEX('Standard Outcome Indicators'!$Q$2:$Q$900,MATCH(AY714,'Standard Outcome Indicators'!$B$2:$B$708,0))</f>
        <v>#N/A</v>
      </c>
      <c r="BD714" s="344" t="e">
        <f>INDEX('Standard Outcome Indicators'!$R$2:$R$900,MATCH(AY714,'Standard Outcome Indicators'!$B$2:$B$708,0))</f>
        <v>#N/A</v>
      </c>
      <c r="BE714" s="344" t="e">
        <f>INDEX('Standard Outcome Indicators'!$S$2:$S$900,MATCH(AY714,'Standard Outcome Indicators'!$B$2:$B$708,0))</f>
        <v>#N/A</v>
      </c>
      <c r="BF714" s="344" t="e">
        <f>INDEX('Standard Outcome Indicators'!$T$2:$T$900,MATCH(AY714,'Standard Outcome Indicators'!$B$2:$B$708,0))</f>
        <v>#N/A</v>
      </c>
      <c r="BG714" s="344" t="e">
        <f>INDEX('Standard Outcome Indicators'!$U$2:$U$900,MATCH(AY714,'Standard Outcome Indicators'!$B$2:$B$708,0))</f>
        <v>#N/A</v>
      </c>
    </row>
    <row r="715" spans="1:59" ht="45.75">
      <c r="A715" s="401" t="s">
        <v>4200</v>
      </c>
      <c r="B715" s="402" t="s">
        <v>4223</v>
      </c>
      <c r="C715" s="346" t="s">
        <v>1163</v>
      </c>
      <c r="D715" s="438" t="s">
        <v>4233</v>
      </c>
      <c r="E715" s="345" t="s">
        <v>1164</v>
      </c>
      <c r="F715" s="433" t="s">
        <v>59</v>
      </c>
      <c r="G715" s="433" t="str">
        <f>INDEX('Dashboard Indicators'!$P$2:$P$900,MATCH(C715,'Dashboard Indicators'!$I$2:$I$900,0))</f>
        <v>Yes</v>
      </c>
      <c r="H715" s="433" t="str">
        <f>INDEX('Dashboard Indicators'!$O$2:$O$900,MATCH(C715,'Dashboard Indicators'!$I$2:$I$900,0))</f>
        <v>Yes</v>
      </c>
      <c r="I715" s="433" t="s">
        <v>62</v>
      </c>
      <c r="J715" s="433" t="s">
        <v>49</v>
      </c>
      <c r="K715" s="433" t="s">
        <v>62</v>
      </c>
      <c r="L715" s="433" t="s">
        <v>49</v>
      </c>
      <c r="M715" s="433" t="s">
        <v>49</v>
      </c>
      <c r="N715" s="433" t="s">
        <v>49</v>
      </c>
      <c r="O715" s="345" t="s">
        <v>4234</v>
      </c>
      <c r="P715" s="345" t="str">
        <f t="shared" si="67"/>
        <v xml:space="preserve">Percentage of youth and adults with ICT skills, by type of skill - SDG 4.4.1 </v>
      </c>
      <c r="Q715" s="345" t="s">
        <v>4230</v>
      </c>
      <c r="R715" s="345"/>
      <c r="S715" s="433">
        <f t="shared" si="68"/>
        <v>2</v>
      </c>
      <c r="T715" s="361" t="s">
        <v>16</v>
      </c>
      <c r="U715" s="361" t="s">
        <v>1166</v>
      </c>
      <c r="V715" s="344" t="s">
        <v>4231</v>
      </c>
      <c r="W715" s="433" t="s">
        <v>155</v>
      </c>
      <c r="X715" s="433" t="s">
        <v>495</v>
      </c>
      <c r="Y715" s="361">
        <v>2021</v>
      </c>
      <c r="Z715" s="361" t="s">
        <v>1966</v>
      </c>
      <c r="AA715" s="344" t="s">
        <v>4235</v>
      </c>
      <c r="AB715" s="361" t="str">
        <f t="shared" si="65"/>
        <v>4.4.1</v>
      </c>
      <c r="AD715" s="433" t="s">
        <v>53</v>
      </c>
      <c r="AE715" s="433" t="s">
        <v>745</v>
      </c>
      <c r="AF715" s="433" t="s">
        <v>53</v>
      </c>
      <c r="AG715" s="361" t="s">
        <v>62</v>
      </c>
      <c r="AH715" s="361" t="s">
        <v>62</v>
      </c>
      <c r="AI715" s="361" t="s">
        <v>62</v>
      </c>
      <c r="AJ715" s="361" t="s">
        <v>49</v>
      </c>
      <c r="AK715" s="361" t="s">
        <v>117</v>
      </c>
      <c r="AL715" s="361" t="s">
        <v>117</v>
      </c>
      <c r="AM715" s="361" t="s">
        <v>117</v>
      </c>
      <c r="AN715" s="361" t="s">
        <v>117</v>
      </c>
      <c r="AO715" s="361" t="s">
        <v>117</v>
      </c>
      <c r="AP715" s="361" t="s">
        <v>117</v>
      </c>
      <c r="AQ715" s="361" t="s">
        <v>117</v>
      </c>
      <c r="AR715" s="361" t="s">
        <v>117</v>
      </c>
      <c r="AS715" s="361" t="s">
        <v>117</v>
      </c>
      <c r="AT715" s="361" t="s">
        <v>117</v>
      </c>
      <c r="AU715" s="361" t="s">
        <v>117</v>
      </c>
      <c r="AV715" s="361" t="s">
        <v>117</v>
      </c>
      <c r="AW715" s="361" t="s">
        <v>1167</v>
      </c>
      <c r="AX715" s="361" t="str">
        <f t="shared" si="66"/>
        <v xml:space="preserve">SEX, AGE, RESIDENCE, WEALTH,   OCCUPATION </v>
      </c>
      <c r="AZ715" s="344" t="e">
        <f>INDEX('Standard Outcome Indicators'!$C$2:$C$900,MATCH(AY715,'Standard Outcome Indicators'!$B$2:$B$708,0))</f>
        <v>#N/A</v>
      </c>
      <c r="BA715" s="344" t="e">
        <f>INDEX('Standard Outcome Indicators'!$F$2:$F$900,MATCH(AY715,'Standard Outcome Indicators'!$B$2:$B$708,0))</f>
        <v>#N/A</v>
      </c>
      <c r="BB715" s="344" t="e">
        <f>INDEX('Standard Outcome Indicators'!$H$2:$H$900,MATCH(AY715,'Standard Outcome Indicators'!$B$2:$B$708,0))</f>
        <v>#N/A</v>
      </c>
      <c r="BC715" s="344" t="e">
        <f>INDEX('Standard Outcome Indicators'!$Q$2:$Q$900,MATCH(AY715,'Standard Outcome Indicators'!$B$2:$B$708,0))</f>
        <v>#N/A</v>
      </c>
      <c r="BD715" s="344" t="e">
        <f>INDEX('Standard Outcome Indicators'!$R$2:$R$900,MATCH(AY715,'Standard Outcome Indicators'!$B$2:$B$708,0))</f>
        <v>#N/A</v>
      </c>
      <c r="BE715" s="344" t="e">
        <f>INDEX('Standard Outcome Indicators'!$S$2:$S$900,MATCH(AY715,'Standard Outcome Indicators'!$B$2:$B$708,0))</f>
        <v>#N/A</v>
      </c>
      <c r="BF715" s="344" t="e">
        <f>INDEX('Standard Outcome Indicators'!$T$2:$T$900,MATCH(AY715,'Standard Outcome Indicators'!$B$2:$B$708,0))</f>
        <v>#N/A</v>
      </c>
      <c r="BG715" s="344" t="e">
        <f>INDEX('Standard Outcome Indicators'!$U$2:$U$900,MATCH(AY715,'Standard Outcome Indicators'!$B$2:$B$708,0))</f>
        <v>#N/A</v>
      </c>
    </row>
    <row r="716" spans="1:59" ht="45.75">
      <c r="A716" s="401" t="s">
        <v>4200</v>
      </c>
      <c r="B716" s="402" t="s">
        <v>4223</v>
      </c>
      <c r="C716" s="346" t="s">
        <v>1180</v>
      </c>
      <c r="D716" s="438" t="s">
        <v>4236</v>
      </c>
      <c r="E716" s="345" t="s">
        <v>1164</v>
      </c>
      <c r="F716" s="433" t="s">
        <v>59</v>
      </c>
      <c r="G716" s="433" t="str">
        <f>INDEX('Dashboard Indicators'!$P$2:$P$900,MATCH(C716,'Dashboard Indicators'!$I$2:$I$900,0))</f>
        <v>Yes</v>
      </c>
      <c r="H716" s="433" t="str">
        <f>INDEX('Dashboard Indicators'!$O$2:$O$900,MATCH(C716,'Dashboard Indicators'!$I$2:$I$900,0))</f>
        <v>Yes</v>
      </c>
      <c r="I716" s="433" t="s">
        <v>62</v>
      </c>
      <c r="J716" s="433" t="s">
        <v>49</v>
      </c>
      <c r="K716" s="433" t="s">
        <v>62</v>
      </c>
      <c r="L716" s="433" t="s">
        <v>49</v>
      </c>
      <c r="M716" s="433" t="s">
        <v>49</v>
      </c>
      <c r="N716" s="433" t="s">
        <v>49</v>
      </c>
      <c r="O716" s="345" t="s">
        <v>4237</v>
      </c>
      <c r="P716" s="345" t="str">
        <f t="shared" si="67"/>
        <v xml:space="preserve">Percentage of youth and adults with ICT skills, by type of skill - SDG 4.4.1 </v>
      </c>
      <c r="Q716" s="345" t="s">
        <v>4230</v>
      </c>
      <c r="R716" s="345"/>
      <c r="S716" s="433">
        <f t="shared" si="68"/>
        <v>2</v>
      </c>
      <c r="T716" s="361" t="s">
        <v>16</v>
      </c>
      <c r="U716" s="361" t="s">
        <v>1166</v>
      </c>
      <c r="V716" s="344" t="s">
        <v>4231</v>
      </c>
      <c r="W716" s="433" t="s">
        <v>155</v>
      </c>
      <c r="X716" s="433" t="s">
        <v>495</v>
      </c>
      <c r="Y716" s="361">
        <v>2021</v>
      </c>
      <c r="Z716" s="361" t="s">
        <v>2092</v>
      </c>
      <c r="AA716" s="344" t="s">
        <v>4238</v>
      </c>
      <c r="AB716" s="361" t="str">
        <f t="shared" si="65"/>
        <v>4.4.1</v>
      </c>
      <c r="AD716" s="433" t="s">
        <v>53</v>
      </c>
      <c r="AE716" s="433" t="s">
        <v>745</v>
      </c>
      <c r="AF716" s="433" t="s">
        <v>53</v>
      </c>
      <c r="AG716" s="361" t="s">
        <v>62</v>
      </c>
      <c r="AH716" s="361" t="s">
        <v>62</v>
      </c>
      <c r="AI716" s="361" t="s">
        <v>62</v>
      </c>
      <c r="AJ716" s="361" t="s">
        <v>49</v>
      </c>
      <c r="AK716" s="361" t="s">
        <v>117</v>
      </c>
      <c r="AL716" s="361" t="s">
        <v>117</v>
      </c>
      <c r="AM716" s="361" t="s">
        <v>117</v>
      </c>
      <c r="AN716" s="361" t="s">
        <v>117</v>
      </c>
      <c r="AO716" s="361" t="s">
        <v>117</v>
      </c>
      <c r="AP716" s="361" t="s">
        <v>117</v>
      </c>
      <c r="AQ716" s="361" t="s">
        <v>117</v>
      </c>
      <c r="AR716" s="361" t="s">
        <v>117</v>
      </c>
      <c r="AS716" s="361" t="s">
        <v>117</v>
      </c>
      <c r="AT716" s="361" t="s">
        <v>117</v>
      </c>
      <c r="AU716" s="361" t="s">
        <v>117</v>
      </c>
      <c r="AV716" s="361" t="s">
        <v>117</v>
      </c>
      <c r="AW716" s="361" t="s">
        <v>1167</v>
      </c>
      <c r="AX716" s="361" t="str">
        <f t="shared" si="66"/>
        <v xml:space="preserve">SEX, AGE, RESIDENCE, WEALTH,   OCCUPATION </v>
      </c>
      <c r="AZ716" s="344" t="e">
        <f>INDEX('Standard Outcome Indicators'!$C$2:$C$900,MATCH(AY716,'Standard Outcome Indicators'!$B$2:$B$708,0))</f>
        <v>#N/A</v>
      </c>
      <c r="BA716" s="344" t="e">
        <f>INDEX('Standard Outcome Indicators'!$F$2:$F$900,MATCH(AY716,'Standard Outcome Indicators'!$B$2:$B$708,0))</f>
        <v>#N/A</v>
      </c>
      <c r="BB716" s="344" t="e">
        <f>INDEX('Standard Outcome Indicators'!$H$2:$H$900,MATCH(AY716,'Standard Outcome Indicators'!$B$2:$B$708,0))</f>
        <v>#N/A</v>
      </c>
      <c r="BC716" s="344" t="e">
        <f>INDEX('Standard Outcome Indicators'!$Q$2:$Q$900,MATCH(AY716,'Standard Outcome Indicators'!$B$2:$B$708,0))</f>
        <v>#N/A</v>
      </c>
      <c r="BD716" s="344" t="e">
        <f>INDEX('Standard Outcome Indicators'!$R$2:$R$900,MATCH(AY716,'Standard Outcome Indicators'!$B$2:$B$708,0))</f>
        <v>#N/A</v>
      </c>
      <c r="BE716" s="344" t="e">
        <f>INDEX('Standard Outcome Indicators'!$S$2:$S$900,MATCH(AY716,'Standard Outcome Indicators'!$B$2:$B$708,0))</f>
        <v>#N/A</v>
      </c>
      <c r="BF716" s="344" t="e">
        <f>INDEX('Standard Outcome Indicators'!$T$2:$T$900,MATCH(AY716,'Standard Outcome Indicators'!$B$2:$B$708,0))</f>
        <v>#N/A</v>
      </c>
      <c r="BG716" s="344" t="e">
        <f>INDEX('Standard Outcome Indicators'!$U$2:$U$900,MATCH(AY716,'Standard Outcome Indicators'!$B$2:$B$708,0))</f>
        <v>#N/A</v>
      </c>
    </row>
    <row r="717" spans="1:59" ht="60.75">
      <c r="A717" s="401" t="s">
        <v>4200</v>
      </c>
      <c r="B717" s="402" t="s">
        <v>4223</v>
      </c>
      <c r="C717" s="346" t="s">
        <v>1170</v>
      </c>
      <c r="D717" s="438" t="s">
        <v>4239</v>
      </c>
      <c r="E717" s="345" t="s">
        <v>1164</v>
      </c>
      <c r="F717" s="433" t="s">
        <v>59</v>
      </c>
      <c r="G717" s="433" t="str">
        <f>INDEX('Dashboard Indicators'!$P$2:$P$900,MATCH(C717,'Dashboard Indicators'!$I$2:$I$900,0))</f>
        <v>Yes</v>
      </c>
      <c r="H717" s="433"/>
      <c r="I717" s="433" t="s">
        <v>62</v>
      </c>
      <c r="J717" s="433" t="s">
        <v>49</v>
      </c>
      <c r="K717" s="433" t="s">
        <v>62</v>
      </c>
      <c r="L717" s="433" t="s">
        <v>49</v>
      </c>
      <c r="M717" s="433" t="s">
        <v>49</v>
      </c>
      <c r="N717" s="433" t="s">
        <v>49</v>
      </c>
      <c r="O717" s="345" t="s">
        <v>4240</v>
      </c>
      <c r="P717" s="345" t="str">
        <f t="shared" si="67"/>
        <v xml:space="preserve">Percentage of youth and adults with ICT skills, by type of skill - SDG 4.4.1 </v>
      </c>
      <c r="Q717" s="345" t="s">
        <v>4230</v>
      </c>
      <c r="R717" s="345"/>
      <c r="S717" s="433">
        <f t="shared" si="68"/>
        <v>2</v>
      </c>
      <c r="T717" s="361" t="s">
        <v>16</v>
      </c>
      <c r="U717" s="361" t="s">
        <v>1166</v>
      </c>
      <c r="V717" s="344" t="s">
        <v>4231</v>
      </c>
      <c r="W717" s="433" t="s">
        <v>155</v>
      </c>
      <c r="X717" s="433" t="s">
        <v>495</v>
      </c>
      <c r="Y717" s="361">
        <v>2021</v>
      </c>
      <c r="Z717" s="361" t="s">
        <v>2912</v>
      </c>
      <c r="AA717" s="344" t="s">
        <v>4241</v>
      </c>
      <c r="AB717" s="361" t="str">
        <f t="shared" si="65"/>
        <v>4.4.1</v>
      </c>
      <c r="AD717" s="433" t="s">
        <v>53</v>
      </c>
      <c r="AE717" s="433" t="s">
        <v>745</v>
      </c>
      <c r="AF717" s="433" t="s">
        <v>53</v>
      </c>
      <c r="AG717" s="361" t="s">
        <v>62</v>
      </c>
      <c r="AH717" s="361" t="s">
        <v>62</v>
      </c>
      <c r="AI717" s="361" t="s">
        <v>62</v>
      </c>
      <c r="AJ717" s="361" t="s">
        <v>49</v>
      </c>
      <c r="AK717" s="361" t="s">
        <v>117</v>
      </c>
      <c r="AL717" s="361" t="s">
        <v>117</v>
      </c>
      <c r="AM717" s="361" t="s">
        <v>117</v>
      </c>
      <c r="AN717" s="361" t="s">
        <v>117</v>
      </c>
      <c r="AO717" s="361" t="s">
        <v>117</v>
      </c>
      <c r="AP717" s="361" t="s">
        <v>117</v>
      </c>
      <c r="AQ717" s="361" t="s">
        <v>117</v>
      </c>
      <c r="AR717" s="361" t="s">
        <v>117</v>
      </c>
      <c r="AS717" s="361" t="s">
        <v>117</v>
      </c>
      <c r="AT717" s="361" t="s">
        <v>117</v>
      </c>
      <c r="AU717" s="361" t="s">
        <v>117</v>
      </c>
      <c r="AV717" s="361" t="s">
        <v>117</v>
      </c>
      <c r="AW717" s="361" t="s">
        <v>1167</v>
      </c>
      <c r="AX717" s="361" t="str">
        <f t="shared" si="66"/>
        <v xml:space="preserve">SEX, AGE, RESIDENCE, WEALTH,   OCCUPATION </v>
      </c>
      <c r="AZ717" s="344" t="e">
        <f>INDEX('Standard Outcome Indicators'!$C$2:$C$900,MATCH(AY717,'Standard Outcome Indicators'!$B$2:$B$708,0))</f>
        <v>#N/A</v>
      </c>
      <c r="BA717" s="344" t="e">
        <f>INDEX('Standard Outcome Indicators'!$F$2:$F$900,MATCH(AY717,'Standard Outcome Indicators'!$B$2:$B$708,0))</f>
        <v>#N/A</v>
      </c>
      <c r="BB717" s="344" t="e">
        <f>INDEX('Standard Outcome Indicators'!$H$2:$H$900,MATCH(AY717,'Standard Outcome Indicators'!$B$2:$B$708,0))</f>
        <v>#N/A</v>
      </c>
      <c r="BC717" s="344" t="e">
        <f>INDEX('Standard Outcome Indicators'!$Q$2:$Q$900,MATCH(AY717,'Standard Outcome Indicators'!$B$2:$B$708,0))</f>
        <v>#N/A</v>
      </c>
      <c r="BD717" s="344" t="e">
        <f>INDEX('Standard Outcome Indicators'!$R$2:$R$900,MATCH(AY717,'Standard Outcome Indicators'!$B$2:$B$708,0))</f>
        <v>#N/A</v>
      </c>
      <c r="BE717" s="344" t="e">
        <f>INDEX('Standard Outcome Indicators'!$S$2:$S$900,MATCH(AY717,'Standard Outcome Indicators'!$B$2:$B$708,0))</f>
        <v>#N/A</v>
      </c>
      <c r="BF717" s="344" t="e">
        <f>INDEX('Standard Outcome Indicators'!$T$2:$T$900,MATCH(AY717,'Standard Outcome Indicators'!$B$2:$B$708,0))</f>
        <v>#N/A</v>
      </c>
      <c r="BG717" s="344" t="e">
        <f>INDEX('Standard Outcome Indicators'!$U$2:$U$900,MATCH(AY717,'Standard Outcome Indicators'!$B$2:$B$708,0))</f>
        <v>#N/A</v>
      </c>
    </row>
    <row r="718" spans="1:59" ht="45.75">
      <c r="A718" s="401" t="s">
        <v>4200</v>
      </c>
      <c r="B718" s="402" t="s">
        <v>4223</v>
      </c>
      <c r="C718" s="346" t="s">
        <v>1172</v>
      </c>
      <c r="D718" s="438" t="s">
        <v>4242</v>
      </c>
      <c r="E718" s="345" t="s">
        <v>1164</v>
      </c>
      <c r="F718" s="433" t="s">
        <v>59</v>
      </c>
      <c r="G718" s="433" t="str">
        <f>INDEX('Dashboard Indicators'!$P$2:$P$900,MATCH(C718,'Dashboard Indicators'!$I$2:$I$900,0))</f>
        <v>Yes</v>
      </c>
      <c r="H718" s="433"/>
      <c r="I718" s="433" t="s">
        <v>62</v>
      </c>
      <c r="J718" s="433" t="s">
        <v>49</v>
      </c>
      <c r="K718" s="433" t="s">
        <v>62</v>
      </c>
      <c r="L718" s="433" t="s">
        <v>49</v>
      </c>
      <c r="M718" s="433" t="s">
        <v>49</v>
      </c>
      <c r="N718" s="433" t="s">
        <v>49</v>
      </c>
      <c r="O718" s="345" t="s">
        <v>4243</v>
      </c>
      <c r="P718" s="345" t="str">
        <f t="shared" si="67"/>
        <v xml:space="preserve">Percentage of youth and adults with ICT skills, by type of skill - SDG 4.4.1 </v>
      </c>
      <c r="Q718" s="345" t="s">
        <v>4230</v>
      </c>
      <c r="R718" s="345"/>
      <c r="S718" s="433">
        <f t="shared" si="68"/>
        <v>2</v>
      </c>
      <c r="T718" s="361" t="s">
        <v>16</v>
      </c>
      <c r="U718" s="361" t="s">
        <v>1166</v>
      </c>
      <c r="V718" s="344" t="s">
        <v>4231</v>
      </c>
      <c r="W718" s="433" t="s">
        <v>155</v>
      </c>
      <c r="X718" s="433" t="s">
        <v>495</v>
      </c>
      <c r="Y718" s="361">
        <v>2021</v>
      </c>
      <c r="Z718" s="361" t="s">
        <v>2912</v>
      </c>
      <c r="AA718" s="344" t="s">
        <v>4244</v>
      </c>
      <c r="AB718" s="361" t="str">
        <f t="shared" si="65"/>
        <v>4.4.1</v>
      </c>
      <c r="AD718" s="433" t="s">
        <v>53</v>
      </c>
      <c r="AE718" s="433" t="s">
        <v>745</v>
      </c>
      <c r="AF718" s="433" t="s">
        <v>53</v>
      </c>
      <c r="AG718" s="361" t="s">
        <v>62</v>
      </c>
      <c r="AH718" s="361" t="s">
        <v>62</v>
      </c>
      <c r="AI718" s="361" t="s">
        <v>62</v>
      </c>
      <c r="AJ718" s="361" t="s">
        <v>49</v>
      </c>
      <c r="AK718" s="361" t="s">
        <v>117</v>
      </c>
      <c r="AL718" s="361" t="s">
        <v>117</v>
      </c>
      <c r="AM718" s="361" t="s">
        <v>117</v>
      </c>
      <c r="AN718" s="361" t="s">
        <v>117</v>
      </c>
      <c r="AO718" s="361" t="s">
        <v>117</v>
      </c>
      <c r="AP718" s="361" t="s">
        <v>117</v>
      </c>
      <c r="AQ718" s="361" t="s">
        <v>117</v>
      </c>
      <c r="AR718" s="361" t="s">
        <v>117</v>
      </c>
      <c r="AS718" s="361" t="s">
        <v>117</v>
      </c>
      <c r="AT718" s="361" t="s">
        <v>117</v>
      </c>
      <c r="AU718" s="361" t="s">
        <v>117</v>
      </c>
      <c r="AV718" s="361" t="s">
        <v>117</v>
      </c>
      <c r="AW718" s="361" t="s">
        <v>1167</v>
      </c>
      <c r="AX718" s="361" t="str">
        <f t="shared" si="66"/>
        <v xml:space="preserve">SEX, AGE, RESIDENCE, WEALTH,   OCCUPATION </v>
      </c>
      <c r="AZ718" s="344" t="e">
        <f>INDEX('Standard Outcome Indicators'!$C$2:$C$900,MATCH(AY718,'Standard Outcome Indicators'!$B$2:$B$708,0))</f>
        <v>#N/A</v>
      </c>
      <c r="BA718" s="344" t="e">
        <f>INDEX('Standard Outcome Indicators'!$F$2:$F$900,MATCH(AY718,'Standard Outcome Indicators'!$B$2:$B$708,0))</f>
        <v>#N/A</v>
      </c>
      <c r="BB718" s="344" t="e">
        <f>INDEX('Standard Outcome Indicators'!$H$2:$H$900,MATCH(AY718,'Standard Outcome Indicators'!$B$2:$B$708,0))</f>
        <v>#N/A</v>
      </c>
      <c r="BC718" s="344" t="e">
        <f>INDEX('Standard Outcome Indicators'!$Q$2:$Q$900,MATCH(AY718,'Standard Outcome Indicators'!$B$2:$B$708,0))</f>
        <v>#N/A</v>
      </c>
      <c r="BD718" s="344" t="e">
        <f>INDEX('Standard Outcome Indicators'!$R$2:$R$900,MATCH(AY718,'Standard Outcome Indicators'!$B$2:$B$708,0))</f>
        <v>#N/A</v>
      </c>
      <c r="BE718" s="344" t="e">
        <f>INDEX('Standard Outcome Indicators'!$S$2:$S$900,MATCH(AY718,'Standard Outcome Indicators'!$B$2:$B$708,0))</f>
        <v>#N/A</v>
      </c>
      <c r="BF718" s="344" t="e">
        <f>INDEX('Standard Outcome Indicators'!$T$2:$T$900,MATCH(AY718,'Standard Outcome Indicators'!$B$2:$B$708,0))</f>
        <v>#N/A</v>
      </c>
      <c r="BG718" s="344" t="e">
        <f>INDEX('Standard Outcome Indicators'!$U$2:$U$900,MATCH(AY718,'Standard Outcome Indicators'!$B$2:$B$708,0))</f>
        <v>#N/A</v>
      </c>
    </row>
    <row r="719" spans="1:59" ht="45.75">
      <c r="A719" s="401" t="s">
        <v>4200</v>
      </c>
      <c r="B719" s="402" t="s">
        <v>4223</v>
      </c>
      <c r="C719" s="346" t="s">
        <v>1174</v>
      </c>
      <c r="D719" s="438" t="s">
        <v>4245</v>
      </c>
      <c r="E719" s="345" t="s">
        <v>1164</v>
      </c>
      <c r="F719" s="433" t="s">
        <v>59</v>
      </c>
      <c r="G719" s="433" t="str">
        <f>INDEX('Dashboard Indicators'!$P$2:$P$900,MATCH(C719,'Dashboard Indicators'!$I$2:$I$900,0))</f>
        <v>Yes</v>
      </c>
      <c r="H719" s="433"/>
      <c r="I719" s="433" t="s">
        <v>62</v>
      </c>
      <c r="J719" s="433" t="s">
        <v>49</v>
      </c>
      <c r="K719" s="433" t="s">
        <v>62</v>
      </c>
      <c r="L719" s="433" t="s">
        <v>49</v>
      </c>
      <c r="M719" s="433" t="s">
        <v>49</v>
      </c>
      <c r="N719" s="433" t="s">
        <v>49</v>
      </c>
      <c r="O719" s="345" t="s">
        <v>4246</v>
      </c>
      <c r="P719" s="345" t="str">
        <f t="shared" si="67"/>
        <v xml:space="preserve">Percentage of youth and adults with ICT skills, by type of skill - SDG 4.4.1 </v>
      </c>
      <c r="Q719" s="345" t="s">
        <v>4230</v>
      </c>
      <c r="R719" s="345"/>
      <c r="S719" s="433">
        <f t="shared" si="68"/>
        <v>2</v>
      </c>
      <c r="T719" s="361" t="s">
        <v>16</v>
      </c>
      <c r="U719" s="361" t="s">
        <v>1166</v>
      </c>
      <c r="V719" s="344" t="s">
        <v>4231</v>
      </c>
      <c r="W719" s="433" t="s">
        <v>155</v>
      </c>
      <c r="X719" s="433" t="s">
        <v>495</v>
      </c>
      <c r="Y719" s="361">
        <v>2021</v>
      </c>
      <c r="Z719" s="361" t="s">
        <v>1833</v>
      </c>
      <c r="AA719" s="344" t="s">
        <v>4247</v>
      </c>
      <c r="AB719" s="361" t="str">
        <f t="shared" si="65"/>
        <v>4.4.1</v>
      </c>
      <c r="AD719" s="433" t="s">
        <v>53</v>
      </c>
      <c r="AE719" s="433" t="s">
        <v>745</v>
      </c>
      <c r="AF719" s="433" t="s">
        <v>53</v>
      </c>
      <c r="AG719" s="361" t="s">
        <v>62</v>
      </c>
      <c r="AH719" s="361" t="s">
        <v>62</v>
      </c>
      <c r="AI719" s="361" t="s">
        <v>62</v>
      </c>
      <c r="AJ719" s="361" t="s">
        <v>49</v>
      </c>
      <c r="AK719" s="361" t="s">
        <v>117</v>
      </c>
      <c r="AL719" s="361" t="s">
        <v>117</v>
      </c>
      <c r="AM719" s="361" t="s">
        <v>117</v>
      </c>
      <c r="AN719" s="361" t="s">
        <v>117</v>
      </c>
      <c r="AO719" s="361" t="s">
        <v>117</v>
      </c>
      <c r="AP719" s="361" t="s">
        <v>117</v>
      </c>
      <c r="AQ719" s="361" t="s">
        <v>117</v>
      </c>
      <c r="AR719" s="361" t="s">
        <v>117</v>
      </c>
      <c r="AS719" s="361" t="s">
        <v>117</v>
      </c>
      <c r="AT719" s="361" t="s">
        <v>117</v>
      </c>
      <c r="AU719" s="361" t="s">
        <v>117</v>
      </c>
      <c r="AV719" s="361" t="s">
        <v>117</v>
      </c>
      <c r="AW719" s="361" t="s">
        <v>1167</v>
      </c>
      <c r="AX719" s="361" t="str">
        <f t="shared" si="66"/>
        <v xml:space="preserve">SEX, AGE, RESIDENCE, WEALTH,   OCCUPATION </v>
      </c>
      <c r="AZ719" s="344" t="e">
        <f>INDEX('Standard Outcome Indicators'!$C$2:$C$900,MATCH(AY719,'Standard Outcome Indicators'!$B$2:$B$708,0))</f>
        <v>#N/A</v>
      </c>
      <c r="BA719" s="344" t="e">
        <f>INDEX('Standard Outcome Indicators'!$F$2:$F$900,MATCH(AY719,'Standard Outcome Indicators'!$B$2:$B$708,0))</f>
        <v>#N/A</v>
      </c>
      <c r="BB719" s="344" t="e">
        <f>INDEX('Standard Outcome Indicators'!$H$2:$H$900,MATCH(AY719,'Standard Outcome Indicators'!$B$2:$B$708,0))</f>
        <v>#N/A</v>
      </c>
      <c r="BC719" s="344" t="e">
        <f>INDEX('Standard Outcome Indicators'!$Q$2:$Q$900,MATCH(AY719,'Standard Outcome Indicators'!$B$2:$B$708,0))</f>
        <v>#N/A</v>
      </c>
      <c r="BD719" s="344" t="e">
        <f>INDEX('Standard Outcome Indicators'!$R$2:$R$900,MATCH(AY719,'Standard Outcome Indicators'!$B$2:$B$708,0))</f>
        <v>#N/A</v>
      </c>
      <c r="BE719" s="344" t="e">
        <f>INDEX('Standard Outcome Indicators'!$S$2:$S$900,MATCH(AY719,'Standard Outcome Indicators'!$B$2:$B$708,0))</f>
        <v>#N/A</v>
      </c>
      <c r="BF719" s="344" t="e">
        <f>INDEX('Standard Outcome Indicators'!$T$2:$T$900,MATCH(AY719,'Standard Outcome Indicators'!$B$2:$B$708,0))</f>
        <v>#N/A</v>
      </c>
      <c r="BG719" s="344" t="e">
        <f>INDEX('Standard Outcome Indicators'!$U$2:$U$900,MATCH(AY719,'Standard Outcome Indicators'!$B$2:$B$708,0))</f>
        <v>#N/A</v>
      </c>
    </row>
    <row r="720" spans="1:59" ht="45.75">
      <c r="A720" s="401" t="s">
        <v>4200</v>
      </c>
      <c r="B720" s="402" t="s">
        <v>4223</v>
      </c>
      <c r="C720" s="346" t="s">
        <v>1178</v>
      </c>
      <c r="D720" s="438" t="s">
        <v>4248</v>
      </c>
      <c r="E720" s="345" t="s">
        <v>1164</v>
      </c>
      <c r="F720" s="433" t="s">
        <v>59</v>
      </c>
      <c r="G720" s="433" t="str">
        <f>INDEX('Dashboard Indicators'!$P$2:$P$900,MATCH(C720,'Dashboard Indicators'!$I$2:$I$900,0))</f>
        <v>Yes</v>
      </c>
      <c r="H720" s="433"/>
      <c r="I720" s="433" t="s">
        <v>62</v>
      </c>
      <c r="J720" s="433" t="s">
        <v>49</v>
      </c>
      <c r="K720" s="433" t="s">
        <v>62</v>
      </c>
      <c r="L720" s="433" t="s">
        <v>49</v>
      </c>
      <c r="M720" s="433" t="s">
        <v>49</v>
      </c>
      <c r="N720" s="433" t="s">
        <v>49</v>
      </c>
      <c r="O720" s="345" t="s">
        <v>4249</v>
      </c>
      <c r="P720" s="345" t="str">
        <f t="shared" si="67"/>
        <v xml:space="preserve">Percentage of youth and adults with ICT skills, by type of skill - SDG 4.4.1 </v>
      </c>
      <c r="Q720" s="345" t="s">
        <v>4230</v>
      </c>
      <c r="R720" s="345"/>
      <c r="S720" s="433">
        <f t="shared" si="68"/>
        <v>2</v>
      </c>
      <c r="T720" s="361" t="s">
        <v>16</v>
      </c>
      <c r="U720" s="361" t="s">
        <v>1166</v>
      </c>
      <c r="V720" s="344" t="s">
        <v>4231</v>
      </c>
      <c r="W720" s="433" t="s">
        <v>155</v>
      </c>
      <c r="X720" s="433" t="s">
        <v>495</v>
      </c>
      <c r="Y720" s="361">
        <v>2021</v>
      </c>
      <c r="Z720" s="361" t="s">
        <v>2092</v>
      </c>
      <c r="AA720" s="344" t="s">
        <v>4250</v>
      </c>
      <c r="AB720" s="361" t="str">
        <f t="shared" si="65"/>
        <v>4.4.1</v>
      </c>
      <c r="AD720" s="433" t="s">
        <v>53</v>
      </c>
      <c r="AE720" s="433" t="s">
        <v>745</v>
      </c>
      <c r="AF720" s="433" t="s">
        <v>53</v>
      </c>
      <c r="AG720" s="361" t="s">
        <v>62</v>
      </c>
      <c r="AH720" s="361" t="s">
        <v>62</v>
      </c>
      <c r="AI720" s="361" t="s">
        <v>62</v>
      </c>
      <c r="AJ720" s="361" t="s">
        <v>49</v>
      </c>
      <c r="AK720" s="361" t="s">
        <v>117</v>
      </c>
      <c r="AL720" s="361" t="s">
        <v>117</v>
      </c>
      <c r="AM720" s="361" t="s">
        <v>117</v>
      </c>
      <c r="AN720" s="361" t="s">
        <v>117</v>
      </c>
      <c r="AO720" s="361" t="s">
        <v>117</v>
      </c>
      <c r="AP720" s="361" t="s">
        <v>117</v>
      </c>
      <c r="AQ720" s="361" t="s">
        <v>117</v>
      </c>
      <c r="AR720" s="361" t="s">
        <v>117</v>
      </c>
      <c r="AS720" s="361" t="s">
        <v>117</v>
      </c>
      <c r="AT720" s="361" t="s">
        <v>117</v>
      </c>
      <c r="AU720" s="361" t="s">
        <v>117</v>
      </c>
      <c r="AV720" s="361" t="s">
        <v>117</v>
      </c>
      <c r="AW720" s="361" t="s">
        <v>1167</v>
      </c>
      <c r="AX720" s="361" t="str">
        <f t="shared" si="66"/>
        <v xml:space="preserve">SEX, AGE, RESIDENCE, WEALTH,   OCCUPATION </v>
      </c>
      <c r="AZ720" s="344" t="e">
        <f>INDEX('Standard Outcome Indicators'!$C$2:$C$900,MATCH(AY720,'Standard Outcome Indicators'!$B$2:$B$708,0))</f>
        <v>#N/A</v>
      </c>
      <c r="BA720" s="344" t="e">
        <f>INDEX('Standard Outcome Indicators'!$F$2:$F$900,MATCH(AY720,'Standard Outcome Indicators'!$B$2:$B$708,0))</f>
        <v>#N/A</v>
      </c>
      <c r="BB720" s="344" t="e">
        <f>INDEX('Standard Outcome Indicators'!$H$2:$H$900,MATCH(AY720,'Standard Outcome Indicators'!$B$2:$B$708,0))</f>
        <v>#N/A</v>
      </c>
      <c r="BC720" s="344" t="e">
        <f>INDEX('Standard Outcome Indicators'!$Q$2:$Q$900,MATCH(AY720,'Standard Outcome Indicators'!$B$2:$B$708,0))</f>
        <v>#N/A</v>
      </c>
      <c r="BD720" s="344" t="e">
        <f>INDEX('Standard Outcome Indicators'!$R$2:$R$900,MATCH(AY720,'Standard Outcome Indicators'!$B$2:$B$708,0))</f>
        <v>#N/A</v>
      </c>
      <c r="BE720" s="344" t="e">
        <f>INDEX('Standard Outcome Indicators'!$S$2:$S$900,MATCH(AY720,'Standard Outcome Indicators'!$B$2:$B$708,0))</f>
        <v>#N/A</v>
      </c>
      <c r="BF720" s="344" t="e">
        <f>INDEX('Standard Outcome Indicators'!$T$2:$T$900,MATCH(AY720,'Standard Outcome Indicators'!$B$2:$B$708,0))</f>
        <v>#N/A</v>
      </c>
      <c r="BG720" s="344" t="e">
        <f>INDEX('Standard Outcome Indicators'!$U$2:$U$900,MATCH(AY720,'Standard Outcome Indicators'!$B$2:$B$708,0))</f>
        <v>#N/A</v>
      </c>
    </row>
    <row r="721" spans="1:59" ht="45.75">
      <c r="A721" s="401" t="s">
        <v>4200</v>
      </c>
      <c r="B721" s="402" t="s">
        <v>4223</v>
      </c>
      <c r="C721" s="346" t="s">
        <v>1182</v>
      </c>
      <c r="D721" s="438" t="s">
        <v>4251</v>
      </c>
      <c r="E721" s="345" t="s">
        <v>1164</v>
      </c>
      <c r="F721" s="433" t="s">
        <v>59</v>
      </c>
      <c r="G721" s="433" t="str">
        <f>INDEX('Dashboard Indicators'!$P$2:$P$900,MATCH(C721,'Dashboard Indicators'!$I$2:$I$900,0))</f>
        <v>Yes</v>
      </c>
      <c r="H721" s="433"/>
      <c r="I721" s="433" t="s">
        <v>62</v>
      </c>
      <c r="J721" s="433" t="s">
        <v>49</v>
      </c>
      <c r="K721" s="433" t="s">
        <v>62</v>
      </c>
      <c r="L721" s="433" t="s">
        <v>49</v>
      </c>
      <c r="M721" s="433" t="s">
        <v>49</v>
      </c>
      <c r="N721" s="433" t="s">
        <v>49</v>
      </c>
      <c r="O721" s="345" t="s">
        <v>4252</v>
      </c>
      <c r="P721" s="345" t="str">
        <f t="shared" si="67"/>
        <v xml:space="preserve">Percentage of youth and adults with ICT skills, by type of skill - SDG 4.4.1 </v>
      </c>
      <c r="Q721" s="345" t="s">
        <v>4230</v>
      </c>
      <c r="R721" s="345"/>
      <c r="S721" s="433">
        <f t="shared" si="68"/>
        <v>2</v>
      </c>
      <c r="T721" s="361" t="s">
        <v>16</v>
      </c>
      <c r="U721" s="361" t="s">
        <v>1166</v>
      </c>
      <c r="V721" s="344" t="s">
        <v>4231</v>
      </c>
      <c r="W721" s="433" t="s">
        <v>155</v>
      </c>
      <c r="X721" s="433" t="s">
        <v>495</v>
      </c>
      <c r="Y721" s="361">
        <v>2021</v>
      </c>
      <c r="Z721" s="361" t="s">
        <v>2092</v>
      </c>
      <c r="AA721" s="344" t="s">
        <v>4253</v>
      </c>
      <c r="AB721" s="361" t="str">
        <f t="shared" si="65"/>
        <v>4.4.1</v>
      </c>
      <c r="AD721" s="433" t="s">
        <v>53</v>
      </c>
      <c r="AE721" s="433" t="s">
        <v>745</v>
      </c>
      <c r="AF721" s="433" t="s">
        <v>53</v>
      </c>
      <c r="AG721" s="361" t="s">
        <v>62</v>
      </c>
      <c r="AH721" s="361" t="s">
        <v>62</v>
      </c>
      <c r="AI721" s="361" t="s">
        <v>62</v>
      </c>
      <c r="AJ721" s="361" t="s">
        <v>49</v>
      </c>
      <c r="AK721" s="361" t="s">
        <v>117</v>
      </c>
      <c r="AL721" s="361" t="s">
        <v>117</v>
      </c>
      <c r="AM721" s="361" t="s">
        <v>117</v>
      </c>
      <c r="AN721" s="361" t="s">
        <v>117</v>
      </c>
      <c r="AO721" s="361" t="s">
        <v>117</v>
      </c>
      <c r="AP721" s="361" t="s">
        <v>117</v>
      </c>
      <c r="AQ721" s="361" t="s">
        <v>117</v>
      </c>
      <c r="AR721" s="361" t="s">
        <v>117</v>
      </c>
      <c r="AS721" s="361" t="s">
        <v>117</v>
      </c>
      <c r="AT721" s="361" t="s">
        <v>117</v>
      </c>
      <c r="AU721" s="361" t="s">
        <v>117</v>
      </c>
      <c r="AV721" s="361" t="s">
        <v>117</v>
      </c>
      <c r="AW721" s="361" t="s">
        <v>1167</v>
      </c>
      <c r="AX721" s="361" t="str">
        <f t="shared" si="66"/>
        <v xml:space="preserve">SEX, AGE, RESIDENCE, WEALTH,   OCCUPATION </v>
      </c>
      <c r="AZ721" s="344" t="e">
        <f>INDEX('Standard Outcome Indicators'!$C$2:$C$900,MATCH(AY721,'Standard Outcome Indicators'!$B$2:$B$708,0))</f>
        <v>#N/A</v>
      </c>
      <c r="BA721" s="344" t="e">
        <f>INDEX('Standard Outcome Indicators'!$F$2:$F$900,MATCH(AY721,'Standard Outcome Indicators'!$B$2:$B$708,0))</f>
        <v>#N/A</v>
      </c>
      <c r="BB721" s="344" t="e">
        <f>INDEX('Standard Outcome Indicators'!$H$2:$H$900,MATCH(AY721,'Standard Outcome Indicators'!$B$2:$B$708,0))</f>
        <v>#N/A</v>
      </c>
      <c r="BC721" s="344" t="e">
        <f>INDEX('Standard Outcome Indicators'!$Q$2:$Q$900,MATCH(AY721,'Standard Outcome Indicators'!$B$2:$B$708,0))</f>
        <v>#N/A</v>
      </c>
      <c r="BD721" s="344" t="e">
        <f>INDEX('Standard Outcome Indicators'!$R$2:$R$900,MATCH(AY721,'Standard Outcome Indicators'!$B$2:$B$708,0))</f>
        <v>#N/A</v>
      </c>
      <c r="BE721" s="344" t="e">
        <f>INDEX('Standard Outcome Indicators'!$S$2:$S$900,MATCH(AY721,'Standard Outcome Indicators'!$B$2:$B$708,0))</f>
        <v>#N/A</v>
      </c>
      <c r="BF721" s="344" t="e">
        <f>INDEX('Standard Outcome Indicators'!$T$2:$T$900,MATCH(AY721,'Standard Outcome Indicators'!$B$2:$B$708,0))</f>
        <v>#N/A</v>
      </c>
      <c r="BG721" s="344" t="e">
        <f>INDEX('Standard Outcome Indicators'!$U$2:$U$900,MATCH(AY721,'Standard Outcome Indicators'!$B$2:$B$708,0))</f>
        <v>#N/A</v>
      </c>
    </row>
    <row r="722" spans="1:59" ht="45.75">
      <c r="A722" s="401" t="s">
        <v>4200</v>
      </c>
      <c r="B722" s="402" t="s">
        <v>4223</v>
      </c>
      <c r="C722" s="346" t="s">
        <v>1184</v>
      </c>
      <c r="D722" s="438" t="s">
        <v>4254</v>
      </c>
      <c r="E722" s="345" t="s">
        <v>1164</v>
      </c>
      <c r="F722" s="433" t="s">
        <v>59</v>
      </c>
      <c r="G722" s="433" t="str">
        <f>INDEX('Dashboard Indicators'!$P$2:$P$900,MATCH(C722,'Dashboard Indicators'!$I$2:$I$900,0))</f>
        <v>Yes</v>
      </c>
      <c r="H722" s="433"/>
      <c r="I722" s="433" t="s">
        <v>62</v>
      </c>
      <c r="J722" s="433" t="s">
        <v>49</v>
      </c>
      <c r="K722" s="433" t="s">
        <v>62</v>
      </c>
      <c r="L722" s="433" t="s">
        <v>49</v>
      </c>
      <c r="M722" s="433" t="s">
        <v>49</v>
      </c>
      <c r="N722" s="433" t="s">
        <v>49</v>
      </c>
      <c r="O722" s="345" t="s">
        <v>4255</v>
      </c>
      <c r="P722" s="345" t="str">
        <f t="shared" si="67"/>
        <v xml:space="preserve">Percentage of youth and adults with ICT skills, by type of skill - SDG 4.4.1 </v>
      </c>
      <c r="Q722" s="345" t="s">
        <v>4230</v>
      </c>
      <c r="R722" s="345"/>
      <c r="S722" s="433">
        <f t="shared" si="68"/>
        <v>2</v>
      </c>
      <c r="T722" s="361" t="s">
        <v>16</v>
      </c>
      <c r="U722" s="361" t="s">
        <v>1166</v>
      </c>
      <c r="V722" s="344" t="s">
        <v>4231</v>
      </c>
      <c r="W722" s="433" t="s">
        <v>155</v>
      </c>
      <c r="X722" s="433" t="s">
        <v>495</v>
      </c>
      <c r="Y722" s="361">
        <v>2019</v>
      </c>
      <c r="Z722" s="361">
        <v>80</v>
      </c>
      <c r="AA722" s="344" t="s">
        <v>4256</v>
      </c>
      <c r="AB722" s="361" t="str">
        <f t="shared" si="65"/>
        <v>4.4.1</v>
      </c>
      <c r="AD722" s="433" t="s">
        <v>53</v>
      </c>
      <c r="AE722" s="433" t="s">
        <v>745</v>
      </c>
      <c r="AF722" s="433" t="s">
        <v>53</v>
      </c>
      <c r="AG722" s="361" t="s">
        <v>62</v>
      </c>
      <c r="AH722" s="361" t="s">
        <v>62</v>
      </c>
      <c r="AI722" s="361" t="s">
        <v>62</v>
      </c>
      <c r="AJ722" s="361" t="s">
        <v>49</v>
      </c>
      <c r="AK722" s="361" t="s">
        <v>117</v>
      </c>
      <c r="AL722" s="361" t="s">
        <v>117</v>
      </c>
      <c r="AM722" s="361" t="s">
        <v>117</v>
      </c>
      <c r="AN722" s="361" t="s">
        <v>117</v>
      </c>
      <c r="AO722" s="361" t="s">
        <v>117</v>
      </c>
      <c r="AP722" s="361" t="s">
        <v>117</v>
      </c>
      <c r="AQ722" s="361" t="s">
        <v>117</v>
      </c>
      <c r="AR722" s="361" t="s">
        <v>117</v>
      </c>
      <c r="AS722" s="361" t="s">
        <v>117</v>
      </c>
      <c r="AT722" s="361" t="s">
        <v>117</v>
      </c>
      <c r="AU722" s="361" t="s">
        <v>117</v>
      </c>
      <c r="AV722" s="361" t="s">
        <v>117</v>
      </c>
      <c r="AW722" s="361" t="s">
        <v>1167</v>
      </c>
      <c r="AX722" s="361" t="str">
        <f t="shared" si="66"/>
        <v xml:space="preserve">SEX, AGE, RESIDENCE, WEALTH,   OCCUPATION </v>
      </c>
      <c r="AZ722" s="344" t="e">
        <f>INDEX('Standard Outcome Indicators'!$C$2:$C$900,MATCH(AY722,'Standard Outcome Indicators'!$B$2:$B$708,0))</f>
        <v>#N/A</v>
      </c>
      <c r="BA722" s="344" t="e">
        <f>INDEX('Standard Outcome Indicators'!$F$2:$F$900,MATCH(AY722,'Standard Outcome Indicators'!$B$2:$B$708,0))</f>
        <v>#N/A</v>
      </c>
      <c r="BB722" s="344" t="e">
        <f>INDEX('Standard Outcome Indicators'!$H$2:$H$900,MATCH(AY722,'Standard Outcome Indicators'!$B$2:$B$708,0))</f>
        <v>#N/A</v>
      </c>
      <c r="BC722" s="344" t="e">
        <f>INDEX('Standard Outcome Indicators'!$Q$2:$Q$900,MATCH(AY722,'Standard Outcome Indicators'!$B$2:$B$708,0))</f>
        <v>#N/A</v>
      </c>
      <c r="BD722" s="344" t="e">
        <f>INDEX('Standard Outcome Indicators'!$R$2:$R$900,MATCH(AY722,'Standard Outcome Indicators'!$B$2:$B$708,0))</f>
        <v>#N/A</v>
      </c>
      <c r="BE722" s="344" t="e">
        <f>INDEX('Standard Outcome Indicators'!$S$2:$S$900,MATCH(AY722,'Standard Outcome Indicators'!$B$2:$B$708,0))</f>
        <v>#N/A</v>
      </c>
      <c r="BF722" s="344" t="e">
        <f>INDEX('Standard Outcome Indicators'!$T$2:$T$900,MATCH(AY722,'Standard Outcome Indicators'!$B$2:$B$708,0))</f>
        <v>#N/A</v>
      </c>
      <c r="BG722" s="344" t="e">
        <f>INDEX('Standard Outcome Indicators'!$U$2:$U$900,MATCH(AY722,'Standard Outcome Indicators'!$B$2:$B$708,0))</f>
        <v>#N/A</v>
      </c>
    </row>
    <row r="723" spans="1:59" ht="60.75">
      <c r="A723" s="401" t="s">
        <v>4200</v>
      </c>
      <c r="B723" s="402" t="s">
        <v>4223</v>
      </c>
      <c r="C723" s="346" t="s">
        <v>1186</v>
      </c>
      <c r="D723" s="438" t="s">
        <v>4257</v>
      </c>
      <c r="E723" s="345" t="s">
        <v>4258</v>
      </c>
      <c r="F723" s="433" t="s">
        <v>59</v>
      </c>
      <c r="G723" s="433" t="str">
        <f>INDEX('Dashboard Indicators'!$P$2:$P$900,MATCH(C723,'Dashboard Indicators'!$I$2:$I$900,0))</f>
        <v>Yes</v>
      </c>
      <c r="H723" s="433" t="str">
        <f>INDEX('Dashboard Indicators'!$O$2:$O$900,MATCH(C723,'Dashboard Indicators'!$I$2:$I$900,0))</f>
        <v>Yes</v>
      </c>
      <c r="I723" s="433" t="s">
        <v>49</v>
      </c>
      <c r="J723" s="433" t="s">
        <v>49</v>
      </c>
      <c r="K723" s="433" t="s">
        <v>49</v>
      </c>
      <c r="L723" s="433" t="s">
        <v>49</v>
      </c>
      <c r="M723" s="433" t="s">
        <v>49</v>
      </c>
      <c r="N723" s="433" t="s">
        <v>49</v>
      </c>
      <c r="O723" s="345" t="s">
        <v>4259</v>
      </c>
      <c r="P723" s="345" t="str">
        <f t="shared" si="67"/>
        <v>Internet users per 100 inhabitants - SDG 17.8.1</v>
      </c>
      <c r="R723" s="345"/>
      <c r="S723" s="433">
        <f t="shared" si="68"/>
        <v>1</v>
      </c>
      <c r="T723" s="361" t="s">
        <v>16</v>
      </c>
      <c r="U723" s="361">
        <v>0</v>
      </c>
      <c r="V723" s="344" t="s">
        <v>4260</v>
      </c>
      <c r="W723" s="433" t="s">
        <v>215</v>
      </c>
      <c r="X723" s="433" t="s">
        <v>56</v>
      </c>
      <c r="Y723" s="361">
        <v>2022</v>
      </c>
      <c r="Z723" s="361" t="s">
        <v>1808</v>
      </c>
      <c r="AA723" s="344" t="s">
        <v>4261</v>
      </c>
      <c r="AB723" s="361" t="str">
        <f t="shared" si="65"/>
        <v>17.8.1</v>
      </c>
      <c r="AD723" s="433">
        <v>0</v>
      </c>
      <c r="AE723" s="433" t="s">
        <v>607</v>
      </c>
      <c r="AF723" s="433">
        <v>0</v>
      </c>
      <c r="AG723" s="361" t="s">
        <v>62</v>
      </c>
      <c r="AH723" s="361" t="s">
        <v>49</v>
      </c>
      <c r="AI723" s="361" t="s">
        <v>49</v>
      </c>
      <c r="AJ723" s="361" t="s">
        <v>49</v>
      </c>
      <c r="AK723" s="361" t="s">
        <v>117</v>
      </c>
      <c r="AL723" s="361" t="s">
        <v>117</v>
      </c>
      <c r="AM723" s="361" t="s">
        <v>117</v>
      </c>
      <c r="AN723" s="361" t="s">
        <v>49</v>
      </c>
      <c r="AO723" s="361" t="s">
        <v>117</v>
      </c>
      <c r="AP723" s="361" t="s">
        <v>117</v>
      </c>
      <c r="AQ723" s="361" t="s">
        <v>117</v>
      </c>
      <c r="AR723" s="361" t="s">
        <v>117</v>
      </c>
      <c r="AS723" s="361" t="s">
        <v>117</v>
      </c>
      <c r="AT723" s="361" t="s">
        <v>117</v>
      </c>
      <c r="AU723" s="361" t="s">
        <v>117</v>
      </c>
      <c r="AV723" s="361" t="s">
        <v>117</v>
      </c>
      <c r="AW723" s="361" t="s">
        <v>1189</v>
      </c>
      <c r="AX723" s="361" t="str">
        <f t="shared" si="66"/>
        <v>SEX, AGE, RESIDENCE, WEALTH, EDUCATION LEVEL, OCCUPATION, LABOUR FORCE STATUS</v>
      </c>
      <c r="AZ723" s="344" t="e">
        <f>INDEX('Standard Outcome Indicators'!$C$2:$C$900,MATCH(AY723,'Standard Outcome Indicators'!$B$2:$B$708,0))</f>
        <v>#N/A</v>
      </c>
      <c r="BA723" s="344" t="e">
        <f>INDEX('Standard Outcome Indicators'!$F$2:$F$900,MATCH(AY723,'Standard Outcome Indicators'!$B$2:$B$708,0))</f>
        <v>#N/A</v>
      </c>
      <c r="BB723" s="344" t="e">
        <f>INDEX('Standard Outcome Indicators'!$H$2:$H$900,MATCH(AY723,'Standard Outcome Indicators'!$B$2:$B$708,0))</f>
        <v>#N/A</v>
      </c>
      <c r="BC723" s="344" t="e">
        <f>INDEX('Standard Outcome Indicators'!$Q$2:$Q$900,MATCH(AY723,'Standard Outcome Indicators'!$B$2:$B$708,0))</f>
        <v>#N/A</v>
      </c>
      <c r="BD723" s="344" t="e">
        <f>INDEX('Standard Outcome Indicators'!$R$2:$R$900,MATCH(AY723,'Standard Outcome Indicators'!$B$2:$B$708,0))</f>
        <v>#N/A</v>
      </c>
      <c r="BE723" s="344" t="e">
        <f>INDEX('Standard Outcome Indicators'!$S$2:$S$900,MATCH(AY723,'Standard Outcome Indicators'!$B$2:$B$708,0))</f>
        <v>#N/A</v>
      </c>
      <c r="BF723" s="344" t="e">
        <f>INDEX('Standard Outcome Indicators'!$T$2:$T$900,MATCH(AY723,'Standard Outcome Indicators'!$B$2:$B$708,0))</f>
        <v>#N/A</v>
      </c>
      <c r="BG723" s="344" t="e">
        <f>INDEX('Standard Outcome Indicators'!$U$2:$U$900,MATCH(AY723,'Standard Outcome Indicators'!$B$2:$B$708,0))</f>
        <v>#N/A</v>
      </c>
    </row>
    <row r="724" spans="1:59" ht="106.5">
      <c r="A724" s="401" t="s">
        <v>4200</v>
      </c>
      <c r="B724" s="404" t="s">
        <v>4223</v>
      </c>
      <c r="C724" s="428" t="s">
        <v>4262</v>
      </c>
      <c r="D724" s="442" t="s">
        <v>4263</v>
      </c>
      <c r="E724" s="241" t="s">
        <v>4264</v>
      </c>
      <c r="F724" s="432" t="s">
        <v>1767</v>
      </c>
      <c r="G724" s="433" t="s">
        <v>59</v>
      </c>
      <c r="H724" s="433" t="s">
        <v>59</v>
      </c>
      <c r="I724" s="478" t="e">
        <v>#N/A</v>
      </c>
      <c r="J724" s="478" t="e">
        <v>#N/A</v>
      </c>
      <c r="K724" s="478" t="e">
        <v>#N/A</v>
      </c>
      <c r="L724" s="478" t="e">
        <v>#N/A</v>
      </c>
      <c r="M724" s="478" t="e">
        <v>#N/A</v>
      </c>
      <c r="N724" s="478"/>
      <c r="O724" s="345" t="s">
        <v>4265</v>
      </c>
      <c r="P724" s="345" t="str">
        <f t="shared" si="67"/>
        <v>Percentage of population who used the internet in the last 3 months and managed access to their personal data</v>
      </c>
      <c r="R724" s="345"/>
      <c r="S724" s="433">
        <f t="shared" si="68"/>
        <v>1</v>
      </c>
      <c r="T724" s="361" t="s">
        <v>102</v>
      </c>
      <c r="U724" s="361" t="s">
        <v>63</v>
      </c>
      <c r="V724" s="344" t="s">
        <v>4266</v>
      </c>
      <c r="W724" s="433" t="s">
        <v>63</v>
      </c>
      <c r="X724" s="433" t="s">
        <v>63</v>
      </c>
      <c r="Y724" s="361">
        <v>2021</v>
      </c>
      <c r="Z724" s="361">
        <v>60</v>
      </c>
      <c r="AA724" s="344" t="s">
        <v>4267</v>
      </c>
      <c r="AB724" s="361" t="str">
        <f t="shared" si="65"/>
        <v/>
      </c>
      <c r="AC724" s="433" t="s">
        <v>63</v>
      </c>
      <c r="AD724" s="433" t="s">
        <v>63</v>
      </c>
      <c r="AE724" s="433" t="s">
        <v>63</v>
      </c>
      <c r="AF724" s="433" t="s">
        <v>63</v>
      </c>
      <c r="AG724" s="361" t="s">
        <v>49</v>
      </c>
      <c r="AH724" s="361" t="s">
        <v>62</v>
      </c>
      <c r="AI724" s="361" t="s">
        <v>49</v>
      </c>
      <c r="AJ724" s="361" t="s">
        <v>49</v>
      </c>
      <c r="AK724" s="361" t="s">
        <v>63</v>
      </c>
      <c r="AL724" s="361" t="s">
        <v>63</v>
      </c>
      <c r="AM724" s="361" t="s">
        <v>63</v>
      </c>
      <c r="AN724" s="361" t="s">
        <v>63</v>
      </c>
      <c r="AO724" s="361" t="s">
        <v>63</v>
      </c>
      <c r="AP724" s="361" t="s">
        <v>63</v>
      </c>
      <c r="AQ724" s="361" t="s">
        <v>63</v>
      </c>
      <c r="AR724" s="361" t="s">
        <v>63</v>
      </c>
      <c r="AS724" s="361" t="s">
        <v>63</v>
      </c>
      <c r="AT724" s="361" t="s">
        <v>63</v>
      </c>
      <c r="AU724" s="361" t="s">
        <v>63</v>
      </c>
      <c r="AV724" s="361" t="s">
        <v>63</v>
      </c>
      <c r="AW724" s="361" t="s">
        <v>63</v>
      </c>
      <c r="AX724" s="361" t="str">
        <f t="shared" si="66"/>
        <v xml:space="preserve">SEX, AGE, RESIDENCE, WEALTH, </v>
      </c>
      <c r="AZ724" s="344" t="e">
        <f>INDEX('Standard Outcome Indicators'!$C$2:$C$900,MATCH(AY724,'Standard Outcome Indicators'!$B$2:$B$708,0))</f>
        <v>#N/A</v>
      </c>
      <c r="BA724" s="344" t="e">
        <f>INDEX('Standard Outcome Indicators'!$F$2:$F$900,MATCH(AY724,'Standard Outcome Indicators'!$B$2:$B$708,0))</f>
        <v>#N/A</v>
      </c>
      <c r="BB724" s="344" t="e">
        <f>INDEX('Standard Outcome Indicators'!$H$2:$H$900,MATCH(AY724,'Standard Outcome Indicators'!$B$2:$B$708,0))</f>
        <v>#N/A</v>
      </c>
      <c r="BC724" s="344" t="e">
        <f>INDEX('Standard Outcome Indicators'!$Q$2:$Q$900,MATCH(AY724,'Standard Outcome Indicators'!$B$2:$B$708,0))</f>
        <v>#N/A</v>
      </c>
      <c r="BD724" s="344" t="e">
        <f>INDEX('Standard Outcome Indicators'!$R$2:$R$900,MATCH(AY724,'Standard Outcome Indicators'!$B$2:$B$708,0))</f>
        <v>#N/A</v>
      </c>
      <c r="BE724" s="344" t="e">
        <f>INDEX('Standard Outcome Indicators'!$S$2:$S$900,MATCH(AY724,'Standard Outcome Indicators'!$B$2:$B$708,0))</f>
        <v>#N/A</v>
      </c>
      <c r="BF724" s="344" t="e">
        <f>INDEX('Standard Outcome Indicators'!$T$2:$T$900,MATCH(AY724,'Standard Outcome Indicators'!$B$2:$B$708,0))</f>
        <v>#N/A</v>
      </c>
      <c r="BG724" s="344" t="e">
        <f>INDEX('Standard Outcome Indicators'!$U$2:$U$900,MATCH(AY724,'Standard Outcome Indicators'!$B$2:$B$708,0))</f>
        <v>#N/A</v>
      </c>
    </row>
    <row r="725" spans="1:59" ht="91.5">
      <c r="A725" s="401" t="s">
        <v>4200</v>
      </c>
      <c r="B725" s="404" t="s">
        <v>4223</v>
      </c>
      <c r="C725" s="428" t="s">
        <v>4268</v>
      </c>
      <c r="D725" s="442" t="s">
        <v>4269</v>
      </c>
      <c r="E725" s="241" t="s">
        <v>4270</v>
      </c>
      <c r="F725" s="432" t="s">
        <v>1767</v>
      </c>
      <c r="G725" s="433" t="s">
        <v>59</v>
      </c>
      <c r="H725" s="433" t="s">
        <v>59</v>
      </c>
      <c r="I725" s="478" t="e">
        <v>#N/A</v>
      </c>
      <c r="J725" s="478" t="e">
        <v>#N/A</v>
      </c>
      <c r="K725" s="478" t="e">
        <v>#N/A</v>
      </c>
      <c r="L725" s="478" t="e">
        <v>#N/A</v>
      </c>
      <c r="M725" s="478" t="e">
        <v>#N/A</v>
      </c>
      <c r="N725" s="478"/>
      <c r="O725" s="345" t="s">
        <v>4271</v>
      </c>
      <c r="P725" s="345" t="str">
        <f t="shared" si="67"/>
        <v>Percentage of population who limited their personal internet activities in the last 12 months due to security concerns</v>
      </c>
      <c r="R725" s="345"/>
      <c r="S725" s="433">
        <f t="shared" si="68"/>
        <v>1</v>
      </c>
      <c r="T725" s="361" t="s">
        <v>102</v>
      </c>
      <c r="U725" s="361" t="s">
        <v>63</v>
      </c>
      <c r="V725" s="344" t="s">
        <v>187</v>
      </c>
      <c r="W725" s="433" t="s">
        <v>63</v>
      </c>
      <c r="X725" s="433" t="s">
        <v>63</v>
      </c>
      <c r="Y725" s="361">
        <v>2019</v>
      </c>
      <c r="Z725" s="361" t="s">
        <v>2253</v>
      </c>
      <c r="AA725" s="344" t="s">
        <v>4272</v>
      </c>
      <c r="AB725" s="361" t="str">
        <f t="shared" si="65"/>
        <v/>
      </c>
      <c r="AC725" s="433" t="s">
        <v>63</v>
      </c>
      <c r="AD725" s="433" t="s">
        <v>63</v>
      </c>
      <c r="AE725" s="433" t="s">
        <v>63</v>
      </c>
      <c r="AF725" s="433" t="s">
        <v>63</v>
      </c>
      <c r="AG725" s="361" t="s">
        <v>49</v>
      </c>
      <c r="AH725" s="361" t="s">
        <v>62</v>
      </c>
      <c r="AI725" s="361" t="s">
        <v>49</v>
      </c>
      <c r="AJ725" s="361" t="s">
        <v>49</v>
      </c>
      <c r="AK725" s="361" t="s">
        <v>63</v>
      </c>
      <c r="AL725" s="361" t="s">
        <v>63</v>
      </c>
      <c r="AM725" s="361" t="s">
        <v>63</v>
      </c>
      <c r="AN725" s="361" t="s">
        <v>63</v>
      </c>
      <c r="AO725" s="361" t="s">
        <v>63</v>
      </c>
      <c r="AP725" s="361" t="s">
        <v>63</v>
      </c>
      <c r="AQ725" s="361" t="s">
        <v>63</v>
      </c>
      <c r="AR725" s="361" t="s">
        <v>63</v>
      </c>
      <c r="AS725" s="361" t="s">
        <v>63</v>
      </c>
      <c r="AT725" s="361" t="s">
        <v>63</v>
      </c>
      <c r="AU725" s="361" t="s">
        <v>63</v>
      </c>
      <c r="AV725" s="361" t="s">
        <v>63</v>
      </c>
      <c r="AW725" s="361" t="s">
        <v>63</v>
      </c>
      <c r="AX725" s="361" t="str">
        <f t="shared" si="66"/>
        <v xml:space="preserve">SEX, AGE, RESIDENCE, WEALTH, </v>
      </c>
      <c r="AZ725" s="344" t="e">
        <f>INDEX('Standard Outcome Indicators'!$C$2:$C$900,MATCH(AY725,'Standard Outcome Indicators'!$B$2:$B$708,0))</f>
        <v>#N/A</v>
      </c>
      <c r="BA725" s="344" t="e">
        <f>INDEX('Standard Outcome Indicators'!$F$2:$F$900,MATCH(AY725,'Standard Outcome Indicators'!$B$2:$B$708,0))</f>
        <v>#N/A</v>
      </c>
      <c r="BB725" s="344" t="e">
        <f>INDEX('Standard Outcome Indicators'!$H$2:$H$900,MATCH(AY725,'Standard Outcome Indicators'!$B$2:$B$708,0))</f>
        <v>#N/A</v>
      </c>
      <c r="BC725" s="344" t="e">
        <f>INDEX('Standard Outcome Indicators'!$Q$2:$Q$900,MATCH(AY725,'Standard Outcome Indicators'!$B$2:$B$708,0))</f>
        <v>#N/A</v>
      </c>
      <c r="BD725" s="344" t="e">
        <f>INDEX('Standard Outcome Indicators'!$R$2:$R$900,MATCH(AY725,'Standard Outcome Indicators'!$B$2:$B$708,0))</f>
        <v>#N/A</v>
      </c>
      <c r="BE725" s="344" t="e">
        <f>INDEX('Standard Outcome Indicators'!$S$2:$S$900,MATCH(AY725,'Standard Outcome Indicators'!$B$2:$B$708,0))</f>
        <v>#N/A</v>
      </c>
      <c r="BF725" s="344" t="e">
        <f>INDEX('Standard Outcome Indicators'!$T$2:$T$900,MATCH(AY725,'Standard Outcome Indicators'!$B$2:$B$708,0))</f>
        <v>#N/A</v>
      </c>
      <c r="BG725" s="344" t="e">
        <f>INDEX('Standard Outcome Indicators'!$U$2:$U$900,MATCH(AY725,'Standard Outcome Indicators'!$B$2:$B$708,0))</f>
        <v>#N/A</v>
      </c>
    </row>
    <row r="726" spans="1:59" ht="213">
      <c r="A726" s="401" t="s">
        <v>4200</v>
      </c>
      <c r="B726" s="402" t="s">
        <v>4223</v>
      </c>
      <c r="C726" s="346" t="s">
        <v>4273</v>
      </c>
      <c r="D726" s="438" t="s">
        <v>4274</v>
      </c>
      <c r="E726" s="345" t="e">
        <v>#N/A</v>
      </c>
      <c r="F726" s="433"/>
      <c r="G726" s="433"/>
      <c r="H726" s="433"/>
      <c r="I726" s="478" t="e">
        <v>#N/A</v>
      </c>
      <c r="J726" s="478" t="e">
        <v>#N/A</v>
      </c>
      <c r="K726" s="478" t="e">
        <v>#N/A</v>
      </c>
      <c r="L726" s="478" t="e">
        <v>#N/A</v>
      </c>
      <c r="M726" s="478" t="e">
        <v>#N/A</v>
      </c>
      <c r="N726" s="478"/>
      <c r="O726" s="345"/>
      <c r="P726" s="345" t="str">
        <f t="shared" ref="P726:P734" si="69">IF(F726="Yes", IF(Q726="", D726, Q726), "")</f>
        <v/>
      </c>
      <c r="R726" s="345"/>
      <c r="S726" s="433" t="str">
        <f t="shared" si="68"/>
        <v/>
      </c>
      <c r="T726" s="361" t="s">
        <v>16</v>
      </c>
      <c r="U726" s="361" t="s">
        <v>63</v>
      </c>
      <c r="V726" s="344" t="s">
        <v>2891</v>
      </c>
      <c r="W726" s="433" t="s">
        <v>63</v>
      </c>
      <c r="X726" s="433" t="s">
        <v>63</v>
      </c>
      <c r="Y726" s="361">
        <v>2021</v>
      </c>
      <c r="Z726" s="361" t="s">
        <v>2967</v>
      </c>
      <c r="AA726" s="345" t="s">
        <v>4275</v>
      </c>
      <c r="AB726" s="361" t="str">
        <f t="shared" si="65"/>
        <v>4.4.1</v>
      </c>
      <c r="AC726" s="433" t="s">
        <v>63</v>
      </c>
      <c r="AD726" s="433" t="s">
        <v>63</v>
      </c>
      <c r="AE726" s="433" t="s">
        <v>63</v>
      </c>
      <c r="AF726" s="433" t="s">
        <v>63</v>
      </c>
      <c r="AG726" s="361" t="s">
        <v>49</v>
      </c>
      <c r="AH726" s="361" t="s">
        <v>49</v>
      </c>
      <c r="AI726" s="361" t="s">
        <v>49</v>
      </c>
      <c r="AJ726" s="361" t="s">
        <v>49</v>
      </c>
      <c r="AK726" s="361" t="s">
        <v>63</v>
      </c>
      <c r="AL726" s="361" t="s">
        <v>63</v>
      </c>
      <c r="AM726" s="361" t="s">
        <v>63</v>
      </c>
      <c r="AN726" s="361" t="s">
        <v>63</v>
      </c>
      <c r="AO726" s="361" t="s">
        <v>63</v>
      </c>
      <c r="AP726" s="361" t="s">
        <v>63</v>
      </c>
      <c r="AQ726" s="361" t="s">
        <v>63</v>
      </c>
      <c r="AR726" s="361" t="s">
        <v>63</v>
      </c>
      <c r="AS726" s="361" t="s">
        <v>63</v>
      </c>
      <c r="AT726" s="361" t="s">
        <v>63</v>
      </c>
      <c r="AU726" s="361" t="s">
        <v>63</v>
      </c>
      <c r="AV726" s="361" t="s">
        <v>63</v>
      </c>
      <c r="AW726" s="361" t="s">
        <v>63</v>
      </c>
      <c r="AX726" s="361" t="str">
        <f t="shared" si="66"/>
        <v xml:space="preserve">SEX, AGE, RESIDENCE, WEALTH, </v>
      </c>
      <c r="AZ726" s="344" t="e">
        <f>INDEX('Standard Outcome Indicators'!$C$2:$C$900,MATCH(AY726,'Standard Outcome Indicators'!$B$2:$B$708,0))</f>
        <v>#N/A</v>
      </c>
      <c r="BA726" s="344" t="e">
        <f>INDEX('Standard Outcome Indicators'!$F$2:$F$900,MATCH(AY726,'Standard Outcome Indicators'!$B$2:$B$708,0))</f>
        <v>#N/A</v>
      </c>
      <c r="BB726" s="344" t="e">
        <f>INDEX('Standard Outcome Indicators'!$H$2:$H$900,MATCH(AY726,'Standard Outcome Indicators'!$B$2:$B$708,0))</f>
        <v>#N/A</v>
      </c>
      <c r="BC726" s="344" t="e">
        <f>INDEX('Standard Outcome Indicators'!$Q$2:$Q$900,MATCH(AY726,'Standard Outcome Indicators'!$B$2:$B$708,0))</f>
        <v>#N/A</v>
      </c>
      <c r="BD726" s="344" t="e">
        <f>INDEX('Standard Outcome Indicators'!$R$2:$R$900,MATCH(AY726,'Standard Outcome Indicators'!$B$2:$B$708,0))</f>
        <v>#N/A</v>
      </c>
      <c r="BE726" s="344" t="e">
        <f>INDEX('Standard Outcome Indicators'!$S$2:$S$900,MATCH(AY726,'Standard Outcome Indicators'!$B$2:$B$708,0))</f>
        <v>#N/A</v>
      </c>
      <c r="BF726" s="344" t="e">
        <f>INDEX('Standard Outcome Indicators'!$T$2:$T$900,MATCH(AY726,'Standard Outcome Indicators'!$B$2:$B$708,0))</f>
        <v>#N/A</v>
      </c>
      <c r="BG726" s="344" t="e">
        <f>INDEX('Standard Outcome Indicators'!$U$2:$U$900,MATCH(AY726,'Standard Outcome Indicators'!$B$2:$B$708,0))</f>
        <v>#N/A</v>
      </c>
    </row>
    <row r="727" spans="1:59" ht="213">
      <c r="A727" s="401" t="s">
        <v>4200</v>
      </c>
      <c r="B727" s="402" t="s">
        <v>4223</v>
      </c>
      <c r="C727" s="346" t="s">
        <v>4276</v>
      </c>
      <c r="D727" s="438" t="s">
        <v>4277</v>
      </c>
      <c r="E727" s="345" t="e">
        <v>#N/A</v>
      </c>
      <c r="F727" s="433"/>
      <c r="G727" s="433"/>
      <c r="H727" s="433"/>
      <c r="I727" s="478" t="e">
        <v>#N/A</v>
      </c>
      <c r="J727" s="478" t="e">
        <v>#N/A</v>
      </c>
      <c r="K727" s="478" t="e">
        <v>#N/A</v>
      </c>
      <c r="L727" s="478" t="e">
        <v>#N/A</v>
      </c>
      <c r="M727" s="478" t="e">
        <v>#N/A</v>
      </c>
      <c r="N727" s="478"/>
      <c r="O727" s="345"/>
      <c r="P727" s="345" t="str">
        <f t="shared" si="69"/>
        <v/>
      </c>
      <c r="R727" s="345"/>
      <c r="S727" s="433" t="str">
        <f t="shared" si="68"/>
        <v/>
      </c>
      <c r="T727" s="361" t="s">
        <v>16</v>
      </c>
      <c r="U727" s="361" t="s">
        <v>63</v>
      </c>
      <c r="V727" s="344" t="s">
        <v>2891</v>
      </c>
      <c r="W727" s="433" t="s">
        <v>63</v>
      </c>
      <c r="X727" s="433" t="s">
        <v>63</v>
      </c>
      <c r="Y727" s="361">
        <v>2021</v>
      </c>
      <c r="Z727" s="361" t="s">
        <v>1833</v>
      </c>
      <c r="AA727" s="345" t="s">
        <v>4278</v>
      </c>
      <c r="AB727" s="361" t="str">
        <f t="shared" si="65"/>
        <v>4.4.1</v>
      </c>
      <c r="AC727" s="433" t="s">
        <v>63</v>
      </c>
      <c r="AD727" s="433" t="s">
        <v>63</v>
      </c>
      <c r="AE727" s="433" t="s">
        <v>63</v>
      </c>
      <c r="AF727" s="433" t="s">
        <v>63</v>
      </c>
      <c r="AG727" s="361" t="s">
        <v>49</v>
      </c>
      <c r="AH727" s="361" t="s">
        <v>49</v>
      </c>
      <c r="AI727" s="361" t="s">
        <v>49</v>
      </c>
      <c r="AJ727" s="361" t="s">
        <v>49</v>
      </c>
      <c r="AK727" s="361" t="s">
        <v>63</v>
      </c>
      <c r="AL727" s="361" t="s">
        <v>63</v>
      </c>
      <c r="AM727" s="361" t="s">
        <v>63</v>
      </c>
      <c r="AN727" s="361" t="s">
        <v>63</v>
      </c>
      <c r="AO727" s="361" t="s">
        <v>63</v>
      </c>
      <c r="AP727" s="361" t="s">
        <v>63</v>
      </c>
      <c r="AQ727" s="361" t="s">
        <v>63</v>
      </c>
      <c r="AR727" s="361" t="s">
        <v>63</v>
      </c>
      <c r="AS727" s="361" t="s">
        <v>63</v>
      </c>
      <c r="AT727" s="361" t="s">
        <v>63</v>
      </c>
      <c r="AU727" s="361" t="s">
        <v>63</v>
      </c>
      <c r="AV727" s="361" t="s">
        <v>63</v>
      </c>
      <c r="AW727" s="361" t="s">
        <v>63</v>
      </c>
      <c r="AX727" s="361" t="str">
        <f t="shared" si="66"/>
        <v xml:space="preserve">SEX, AGE, RESIDENCE, WEALTH, </v>
      </c>
      <c r="AZ727" s="344" t="e">
        <f>INDEX('Standard Outcome Indicators'!$C$2:$C$900,MATCH(AY727,'Standard Outcome Indicators'!$B$2:$B$708,0))</f>
        <v>#N/A</v>
      </c>
      <c r="BA727" s="344" t="e">
        <f>INDEX('Standard Outcome Indicators'!$F$2:$F$900,MATCH(AY727,'Standard Outcome Indicators'!$B$2:$B$708,0))</f>
        <v>#N/A</v>
      </c>
      <c r="BB727" s="344" t="e">
        <f>INDEX('Standard Outcome Indicators'!$H$2:$H$900,MATCH(AY727,'Standard Outcome Indicators'!$B$2:$B$708,0))</f>
        <v>#N/A</v>
      </c>
      <c r="BC727" s="344" t="e">
        <f>INDEX('Standard Outcome Indicators'!$Q$2:$Q$900,MATCH(AY727,'Standard Outcome Indicators'!$B$2:$B$708,0))</f>
        <v>#N/A</v>
      </c>
      <c r="BD727" s="344" t="e">
        <f>INDEX('Standard Outcome Indicators'!$R$2:$R$900,MATCH(AY727,'Standard Outcome Indicators'!$B$2:$B$708,0))</f>
        <v>#N/A</v>
      </c>
      <c r="BE727" s="344" t="e">
        <f>INDEX('Standard Outcome Indicators'!$S$2:$S$900,MATCH(AY727,'Standard Outcome Indicators'!$B$2:$B$708,0))</f>
        <v>#N/A</v>
      </c>
      <c r="BF727" s="344" t="e">
        <f>INDEX('Standard Outcome Indicators'!$T$2:$T$900,MATCH(AY727,'Standard Outcome Indicators'!$B$2:$B$708,0))</f>
        <v>#N/A</v>
      </c>
      <c r="BG727" s="344" t="e">
        <f>INDEX('Standard Outcome Indicators'!$U$2:$U$900,MATCH(AY727,'Standard Outcome Indicators'!$B$2:$B$708,0))</f>
        <v>#N/A</v>
      </c>
    </row>
    <row r="728" spans="1:59" ht="198">
      <c r="A728" s="401" t="s">
        <v>4200</v>
      </c>
      <c r="B728" s="402" t="s">
        <v>4223</v>
      </c>
      <c r="C728" s="346" t="s">
        <v>4279</v>
      </c>
      <c r="D728" s="438" t="s">
        <v>4280</v>
      </c>
      <c r="E728" s="345" t="e">
        <v>#N/A</v>
      </c>
      <c r="F728" s="433"/>
      <c r="G728" s="433"/>
      <c r="H728" s="433"/>
      <c r="I728" s="478" t="e">
        <v>#N/A</v>
      </c>
      <c r="J728" s="478" t="e">
        <v>#N/A</v>
      </c>
      <c r="K728" s="478" t="e">
        <v>#N/A</v>
      </c>
      <c r="L728" s="478" t="e">
        <v>#N/A</v>
      </c>
      <c r="M728" s="478" t="e">
        <v>#N/A</v>
      </c>
      <c r="N728" s="478"/>
      <c r="O728" s="345"/>
      <c r="P728" s="345" t="str">
        <f t="shared" si="69"/>
        <v/>
      </c>
      <c r="R728" s="345"/>
      <c r="S728" s="433" t="str">
        <f t="shared" si="68"/>
        <v/>
      </c>
      <c r="T728" s="361" t="s">
        <v>16</v>
      </c>
      <c r="U728" s="361" t="s">
        <v>63</v>
      </c>
      <c r="V728" s="344" t="s">
        <v>2891</v>
      </c>
      <c r="W728" s="433" t="s">
        <v>63</v>
      </c>
      <c r="X728" s="433" t="s">
        <v>63</v>
      </c>
      <c r="Y728" s="361">
        <v>2021</v>
      </c>
      <c r="Z728" s="361" t="s">
        <v>2604</v>
      </c>
      <c r="AA728" s="345" t="s">
        <v>4281</v>
      </c>
      <c r="AB728" s="361" t="str">
        <f t="shared" si="65"/>
        <v>4.4.1</v>
      </c>
      <c r="AC728" s="433" t="s">
        <v>63</v>
      </c>
      <c r="AD728" s="433" t="s">
        <v>63</v>
      </c>
      <c r="AE728" s="433" t="s">
        <v>63</v>
      </c>
      <c r="AF728" s="433" t="s">
        <v>63</v>
      </c>
      <c r="AG728" s="361" t="s">
        <v>49</v>
      </c>
      <c r="AH728" s="361" t="s">
        <v>49</v>
      </c>
      <c r="AI728" s="361" t="s">
        <v>49</v>
      </c>
      <c r="AJ728" s="361" t="s">
        <v>49</v>
      </c>
      <c r="AK728" s="361" t="s">
        <v>63</v>
      </c>
      <c r="AL728" s="361" t="s">
        <v>63</v>
      </c>
      <c r="AM728" s="361" t="s">
        <v>63</v>
      </c>
      <c r="AN728" s="361" t="s">
        <v>63</v>
      </c>
      <c r="AO728" s="361" t="s">
        <v>63</v>
      </c>
      <c r="AP728" s="361" t="s">
        <v>63</v>
      </c>
      <c r="AQ728" s="361" t="s">
        <v>63</v>
      </c>
      <c r="AR728" s="361" t="s">
        <v>63</v>
      </c>
      <c r="AS728" s="361" t="s">
        <v>63</v>
      </c>
      <c r="AT728" s="361" t="s">
        <v>63</v>
      </c>
      <c r="AU728" s="361" t="s">
        <v>63</v>
      </c>
      <c r="AV728" s="361" t="s">
        <v>63</v>
      </c>
      <c r="AW728" s="361" t="s">
        <v>63</v>
      </c>
      <c r="AX728" s="361" t="str">
        <f t="shared" si="66"/>
        <v xml:space="preserve">SEX, AGE, RESIDENCE, WEALTH, </v>
      </c>
      <c r="AZ728" s="344" t="e">
        <f>INDEX('Standard Outcome Indicators'!$C$2:$C$900,MATCH(AY728,'Standard Outcome Indicators'!$B$2:$B$708,0))</f>
        <v>#N/A</v>
      </c>
      <c r="BA728" s="344" t="e">
        <f>INDEX('Standard Outcome Indicators'!$F$2:$F$900,MATCH(AY728,'Standard Outcome Indicators'!$B$2:$B$708,0))</f>
        <v>#N/A</v>
      </c>
      <c r="BB728" s="344" t="e">
        <f>INDEX('Standard Outcome Indicators'!$H$2:$H$900,MATCH(AY728,'Standard Outcome Indicators'!$B$2:$B$708,0))</f>
        <v>#N/A</v>
      </c>
      <c r="BC728" s="344" t="e">
        <f>INDEX('Standard Outcome Indicators'!$Q$2:$Q$900,MATCH(AY728,'Standard Outcome Indicators'!$B$2:$B$708,0))</f>
        <v>#N/A</v>
      </c>
      <c r="BD728" s="344" t="e">
        <f>INDEX('Standard Outcome Indicators'!$R$2:$R$900,MATCH(AY728,'Standard Outcome Indicators'!$B$2:$B$708,0))</f>
        <v>#N/A</v>
      </c>
      <c r="BE728" s="344" t="e">
        <f>INDEX('Standard Outcome Indicators'!$S$2:$S$900,MATCH(AY728,'Standard Outcome Indicators'!$B$2:$B$708,0))</f>
        <v>#N/A</v>
      </c>
      <c r="BF728" s="344" t="e">
        <f>INDEX('Standard Outcome Indicators'!$T$2:$T$900,MATCH(AY728,'Standard Outcome Indicators'!$B$2:$B$708,0))</f>
        <v>#N/A</v>
      </c>
      <c r="BG728" s="344" t="e">
        <f>INDEX('Standard Outcome Indicators'!$U$2:$U$900,MATCH(AY728,'Standard Outcome Indicators'!$B$2:$B$708,0))</f>
        <v>#N/A</v>
      </c>
    </row>
    <row r="729" spans="1:59" ht="213">
      <c r="A729" s="401" t="s">
        <v>4200</v>
      </c>
      <c r="B729" s="402" t="s">
        <v>4223</v>
      </c>
      <c r="C729" s="346" t="s">
        <v>4282</v>
      </c>
      <c r="D729" s="438" t="s">
        <v>4283</v>
      </c>
      <c r="E729" s="345" t="e">
        <v>#N/A</v>
      </c>
      <c r="F729" s="433"/>
      <c r="G729" s="433"/>
      <c r="H729" s="433"/>
      <c r="I729" s="478" t="e">
        <v>#N/A</v>
      </c>
      <c r="J729" s="478" t="e">
        <v>#N/A</v>
      </c>
      <c r="K729" s="478" t="e">
        <v>#N/A</v>
      </c>
      <c r="L729" s="478" t="e">
        <v>#N/A</v>
      </c>
      <c r="M729" s="478" t="e">
        <v>#N/A</v>
      </c>
      <c r="N729" s="478"/>
      <c r="O729" s="345"/>
      <c r="P729" s="345" t="str">
        <f t="shared" si="69"/>
        <v/>
      </c>
      <c r="R729" s="345"/>
      <c r="S729" s="433" t="str">
        <f t="shared" si="68"/>
        <v/>
      </c>
      <c r="T729" s="361" t="s">
        <v>16</v>
      </c>
      <c r="U729" s="361" t="s">
        <v>63</v>
      </c>
      <c r="V729" s="344" t="s">
        <v>2891</v>
      </c>
      <c r="W729" s="433" t="s">
        <v>63</v>
      </c>
      <c r="X729" s="433" t="s">
        <v>63</v>
      </c>
      <c r="Y729" s="361">
        <v>2021</v>
      </c>
      <c r="Z729" s="361" t="s">
        <v>2912</v>
      </c>
      <c r="AA729" s="345" t="s">
        <v>4284</v>
      </c>
      <c r="AB729" s="361" t="str">
        <f t="shared" si="65"/>
        <v>4.4.1</v>
      </c>
      <c r="AC729" s="433" t="s">
        <v>63</v>
      </c>
      <c r="AD729" s="433" t="s">
        <v>63</v>
      </c>
      <c r="AE729" s="433" t="s">
        <v>63</v>
      </c>
      <c r="AF729" s="433" t="s">
        <v>63</v>
      </c>
      <c r="AG729" s="361" t="s">
        <v>49</v>
      </c>
      <c r="AH729" s="361" t="s">
        <v>49</v>
      </c>
      <c r="AI729" s="361" t="s">
        <v>49</v>
      </c>
      <c r="AJ729" s="361" t="s">
        <v>49</v>
      </c>
      <c r="AK729" s="361" t="s">
        <v>63</v>
      </c>
      <c r="AL729" s="361" t="s">
        <v>63</v>
      </c>
      <c r="AM729" s="361" t="s">
        <v>63</v>
      </c>
      <c r="AN729" s="361" t="s">
        <v>63</v>
      </c>
      <c r="AO729" s="361" t="s">
        <v>63</v>
      </c>
      <c r="AP729" s="361" t="s">
        <v>63</v>
      </c>
      <c r="AQ729" s="361" t="s">
        <v>63</v>
      </c>
      <c r="AR729" s="361" t="s">
        <v>63</v>
      </c>
      <c r="AS729" s="361" t="s">
        <v>63</v>
      </c>
      <c r="AT729" s="361" t="s">
        <v>63</v>
      </c>
      <c r="AU729" s="361" t="s">
        <v>63</v>
      </c>
      <c r="AV729" s="361" t="s">
        <v>63</v>
      </c>
      <c r="AW729" s="361" t="s">
        <v>63</v>
      </c>
      <c r="AX729" s="361" t="str">
        <f t="shared" si="66"/>
        <v xml:space="preserve">SEX, AGE, RESIDENCE, WEALTH, </v>
      </c>
      <c r="AZ729" s="344" t="e">
        <f>INDEX('Standard Outcome Indicators'!$C$2:$C$900,MATCH(AY729,'Standard Outcome Indicators'!$B$2:$B$708,0))</f>
        <v>#N/A</v>
      </c>
      <c r="BA729" s="344" t="e">
        <f>INDEX('Standard Outcome Indicators'!$F$2:$F$900,MATCH(AY729,'Standard Outcome Indicators'!$B$2:$B$708,0))</f>
        <v>#N/A</v>
      </c>
      <c r="BB729" s="344" t="e">
        <f>INDEX('Standard Outcome Indicators'!$H$2:$H$900,MATCH(AY729,'Standard Outcome Indicators'!$B$2:$B$708,0))</f>
        <v>#N/A</v>
      </c>
      <c r="BC729" s="344" t="e">
        <f>INDEX('Standard Outcome Indicators'!$Q$2:$Q$900,MATCH(AY729,'Standard Outcome Indicators'!$B$2:$B$708,0))</f>
        <v>#N/A</v>
      </c>
      <c r="BD729" s="344" t="e">
        <f>INDEX('Standard Outcome Indicators'!$R$2:$R$900,MATCH(AY729,'Standard Outcome Indicators'!$B$2:$B$708,0))</f>
        <v>#N/A</v>
      </c>
      <c r="BE729" s="344" t="e">
        <f>INDEX('Standard Outcome Indicators'!$S$2:$S$900,MATCH(AY729,'Standard Outcome Indicators'!$B$2:$B$708,0))</f>
        <v>#N/A</v>
      </c>
      <c r="BF729" s="344" t="e">
        <f>INDEX('Standard Outcome Indicators'!$T$2:$T$900,MATCH(AY729,'Standard Outcome Indicators'!$B$2:$B$708,0))</f>
        <v>#N/A</v>
      </c>
      <c r="BG729" s="344" t="e">
        <f>INDEX('Standard Outcome Indicators'!$U$2:$U$900,MATCH(AY729,'Standard Outcome Indicators'!$B$2:$B$708,0))</f>
        <v>#N/A</v>
      </c>
    </row>
    <row r="730" spans="1:59" ht="229.5">
      <c r="A730" s="401" t="s">
        <v>4200</v>
      </c>
      <c r="B730" s="402" t="s">
        <v>4223</v>
      </c>
      <c r="C730" s="346" t="s">
        <v>4285</v>
      </c>
      <c r="D730" s="438" t="s">
        <v>4286</v>
      </c>
      <c r="E730" s="345" t="e">
        <v>#N/A</v>
      </c>
      <c r="F730" s="433"/>
      <c r="G730" s="433"/>
      <c r="H730" s="433"/>
      <c r="I730" s="478" t="e">
        <v>#N/A</v>
      </c>
      <c r="J730" s="478" t="e">
        <v>#N/A</v>
      </c>
      <c r="K730" s="478" t="e">
        <v>#N/A</v>
      </c>
      <c r="L730" s="478" t="e">
        <v>#N/A</v>
      </c>
      <c r="M730" s="478" t="e">
        <v>#N/A</v>
      </c>
      <c r="N730" s="478"/>
      <c r="O730" s="345"/>
      <c r="P730" s="345" t="str">
        <f t="shared" si="69"/>
        <v/>
      </c>
      <c r="R730" s="345"/>
      <c r="S730" s="433" t="str">
        <f t="shared" si="68"/>
        <v/>
      </c>
      <c r="T730" s="361" t="s">
        <v>16</v>
      </c>
      <c r="U730" s="361" t="s">
        <v>63</v>
      </c>
      <c r="V730" s="344" t="s">
        <v>2891</v>
      </c>
      <c r="W730" s="433" t="s">
        <v>63</v>
      </c>
      <c r="X730" s="433" t="s">
        <v>63</v>
      </c>
      <c r="Y730" s="361">
        <v>2021</v>
      </c>
      <c r="Z730" s="361">
        <v>80</v>
      </c>
      <c r="AA730" s="345" t="s">
        <v>4287</v>
      </c>
      <c r="AB730" s="361" t="str">
        <f t="shared" si="65"/>
        <v>4.4.1</v>
      </c>
      <c r="AC730" s="433" t="s">
        <v>63</v>
      </c>
      <c r="AD730" s="433" t="s">
        <v>63</v>
      </c>
      <c r="AE730" s="433" t="s">
        <v>63</v>
      </c>
      <c r="AF730" s="433" t="s">
        <v>63</v>
      </c>
      <c r="AG730" s="361" t="s">
        <v>49</v>
      </c>
      <c r="AH730" s="361" t="s">
        <v>49</v>
      </c>
      <c r="AI730" s="361" t="s">
        <v>49</v>
      </c>
      <c r="AJ730" s="361" t="s">
        <v>49</v>
      </c>
      <c r="AK730" s="361" t="s">
        <v>63</v>
      </c>
      <c r="AL730" s="361" t="s">
        <v>63</v>
      </c>
      <c r="AM730" s="361" t="s">
        <v>63</v>
      </c>
      <c r="AN730" s="361" t="s">
        <v>63</v>
      </c>
      <c r="AO730" s="361" t="s">
        <v>63</v>
      </c>
      <c r="AP730" s="361" t="s">
        <v>63</v>
      </c>
      <c r="AQ730" s="361" t="s">
        <v>63</v>
      </c>
      <c r="AR730" s="361" t="s">
        <v>63</v>
      </c>
      <c r="AS730" s="361" t="s">
        <v>63</v>
      </c>
      <c r="AT730" s="361" t="s">
        <v>63</v>
      </c>
      <c r="AU730" s="361" t="s">
        <v>63</v>
      </c>
      <c r="AV730" s="361" t="s">
        <v>63</v>
      </c>
      <c r="AW730" s="361" t="s">
        <v>63</v>
      </c>
      <c r="AX730" s="361" t="str">
        <f t="shared" si="66"/>
        <v xml:space="preserve">SEX, AGE, RESIDENCE, WEALTH, </v>
      </c>
      <c r="AZ730" s="344" t="e">
        <f>INDEX('Standard Outcome Indicators'!$C$2:$C$900,MATCH(AY730,'Standard Outcome Indicators'!$B$2:$B$708,0))</f>
        <v>#N/A</v>
      </c>
      <c r="BA730" s="344" t="e">
        <f>INDEX('Standard Outcome Indicators'!$F$2:$F$900,MATCH(AY730,'Standard Outcome Indicators'!$B$2:$B$708,0))</f>
        <v>#N/A</v>
      </c>
      <c r="BB730" s="344" t="e">
        <f>INDEX('Standard Outcome Indicators'!$H$2:$H$900,MATCH(AY730,'Standard Outcome Indicators'!$B$2:$B$708,0))</f>
        <v>#N/A</v>
      </c>
      <c r="BC730" s="344" t="e">
        <f>INDEX('Standard Outcome Indicators'!$Q$2:$Q$900,MATCH(AY730,'Standard Outcome Indicators'!$B$2:$B$708,0))</f>
        <v>#N/A</v>
      </c>
      <c r="BD730" s="344" t="e">
        <f>INDEX('Standard Outcome Indicators'!$R$2:$R$900,MATCH(AY730,'Standard Outcome Indicators'!$B$2:$B$708,0))</f>
        <v>#N/A</v>
      </c>
      <c r="BE730" s="344" t="e">
        <f>INDEX('Standard Outcome Indicators'!$S$2:$S$900,MATCH(AY730,'Standard Outcome Indicators'!$B$2:$B$708,0))</f>
        <v>#N/A</v>
      </c>
      <c r="BF730" s="344" t="e">
        <f>INDEX('Standard Outcome Indicators'!$T$2:$T$900,MATCH(AY730,'Standard Outcome Indicators'!$B$2:$B$708,0))</f>
        <v>#N/A</v>
      </c>
      <c r="BG730" s="344" t="e">
        <f>INDEX('Standard Outcome Indicators'!$U$2:$U$900,MATCH(AY730,'Standard Outcome Indicators'!$B$2:$B$708,0))</f>
        <v>#N/A</v>
      </c>
    </row>
    <row r="731" spans="1:59" ht="229.5">
      <c r="A731" s="401" t="s">
        <v>4200</v>
      </c>
      <c r="B731" s="402" t="s">
        <v>4223</v>
      </c>
      <c r="C731" s="346" t="s">
        <v>4288</v>
      </c>
      <c r="D731" s="438" t="s">
        <v>4289</v>
      </c>
      <c r="E731" s="345" t="e">
        <v>#N/A</v>
      </c>
      <c r="F731" s="433"/>
      <c r="G731" s="433"/>
      <c r="H731" s="433"/>
      <c r="I731" s="478" t="e">
        <v>#N/A</v>
      </c>
      <c r="J731" s="478" t="e">
        <v>#N/A</v>
      </c>
      <c r="K731" s="478" t="e">
        <v>#N/A</v>
      </c>
      <c r="L731" s="478" t="e">
        <v>#N/A</v>
      </c>
      <c r="M731" s="478" t="e">
        <v>#N/A</v>
      </c>
      <c r="N731" s="478"/>
      <c r="O731" s="345"/>
      <c r="P731" s="345" t="str">
        <f t="shared" si="69"/>
        <v/>
      </c>
      <c r="R731" s="345"/>
      <c r="S731" s="433" t="str">
        <f t="shared" si="68"/>
        <v/>
      </c>
      <c r="T731" s="361" t="s">
        <v>16</v>
      </c>
      <c r="U731" s="361" t="s">
        <v>63</v>
      </c>
      <c r="V731" s="344" t="s">
        <v>2891</v>
      </c>
      <c r="W731" s="433" t="s">
        <v>63</v>
      </c>
      <c r="X731" s="433" t="s">
        <v>63</v>
      </c>
      <c r="Y731" s="361">
        <v>2021</v>
      </c>
      <c r="Z731" s="361">
        <v>80</v>
      </c>
      <c r="AA731" s="345" t="s">
        <v>4290</v>
      </c>
      <c r="AB731" s="361" t="str">
        <f t="shared" si="65"/>
        <v>4.4.1</v>
      </c>
      <c r="AC731" s="433" t="s">
        <v>63</v>
      </c>
      <c r="AD731" s="433" t="s">
        <v>63</v>
      </c>
      <c r="AE731" s="433" t="s">
        <v>63</v>
      </c>
      <c r="AF731" s="433" t="s">
        <v>63</v>
      </c>
      <c r="AG731" s="361" t="s">
        <v>49</v>
      </c>
      <c r="AH731" s="361" t="s">
        <v>49</v>
      </c>
      <c r="AI731" s="361" t="s">
        <v>49</v>
      </c>
      <c r="AJ731" s="361" t="s">
        <v>49</v>
      </c>
      <c r="AK731" s="361" t="s">
        <v>63</v>
      </c>
      <c r="AL731" s="361" t="s">
        <v>63</v>
      </c>
      <c r="AM731" s="361" t="s">
        <v>63</v>
      </c>
      <c r="AN731" s="361" t="s">
        <v>63</v>
      </c>
      <c r="AO731" s="361" t="s">
        <v>63</v>
      </c>
      <c r="AP731" s="361" t="s">
        <v>63</v>
      </c>
      <c r="AQ731" s="361" t="s">
        <v>63</v>
      </c>
      <c r="AR731" s="361" t="s">
        <v>63</v>
      </c>
      <c r="AS731" s="361" t="s">
        <v>63</v>
      </c>
      <c r="AT731" s="361" t="s">
        <v>63</v>
      </c>
      <c r="AU731" s="361" t="s">
        <v>63</v>
      </c>
      <c r="AV731" s="361" t="s">
        <v>63</v>
      </c>
      <c r="AW731" s="361" t="s">
        <v>63</v>
      </c>
      <c r="AX731" s="361" t="str">
        <f t="shared" si="66"/>
        <v xml:space="preserve">SEX, AGE, RESIDENCE, WEALTH, </v>
      </c>
      <c r="AZ731" s="344" t="e">
        <f>INDEX('Standard Outcome Indicators'!$C$2:$C$900,MATCH(AY731,'Standard Outcome Indicators'!$B$2:$B$708,0))</f>
        <v>#N/A</v>
      </c>
      <c r="BA731" s="344" t="e">
        <f>INDEX('Standard Outcome Indicators'!$F$2:$F$900,MATCH(AY731,'Standard Outcome Indicators'!$B$2:$B$708,0))</f>
        <v>#N/A</v>
      </c>
      <c r="BB731" s="344" t="e">
        <f>INDEX('Standard Outcome Indicators'!$H$2:$H$900,MATCH(AY731,'Standard Outcome Indicators'!$B$2:$B$708,0))</f>
        <v>#N/A</v>
      </c>
      <c r="BC731" s="344" t="e">
        <f>INDEX('Standard Outcome Indicators'!$Q$2:$Q$900,MATCH(AY731,'Standard Outcome Indicators'!$B$2:$B$708,0))</f>
        <v>#N/A</v>
      </c>
      <c r="BD731" s="344" t="e">
        <f>INDEX('Standard Outcome Indicators'!$R$2:$R$900,MATCH(AY731,'Standard Outcome Indicators'!$B$2:$B$708,0))</f>
        <v>#N/A</v>
      </c>
      <c r="BE731" s="344" t="e">
        <f>INDEX('Standard Outcome Indicators'!$S$2:$S$900,MATCH(AY731,'Standard Outcome Indicators'!$B$2:$B$708,0))</f>
        <v>#N/A</v>
      </c>
      <c r="BF731" s="344" t="e">
        <f>INDEX('Standard Outcome Indicators'!$T$2:$T$900,MATCH(AY731,'Standard Outcome Indicators'!$B$2:$B$708,0))</f>
        <v>#N/A</v>
      </c>
      <c r="BG731" s="344" t="e">
        <f>INDEX('Standard Outcome Indicators'!$U$2:$U$900,MATCH(AY731,'Standard Outcome Indicators'!$B$2:$B$708,0))</f>
        <v>#N/A</v>
      </c>
    </row>
    <row r="732" spans="1:59" ht="213">
      <c r="A732" s="401" t="s">
        <v>4200</v>
      </c>
      <c r="B732" s="402" t="s">
        <v>4223</v>
      </c>
      <c r="C732" s="346" t="s">
        <v>4291</v>
      </c>
      <c r="D732" s="438" t="s">
        <v>4292</v>
      </c>
      <c r="E732" s="345" t="e">
        <v>#N/A</v>
      </c>
      <c r="F732" s="433"/>
      <c r="G732" s="433"/>
      <c r="H732" s="433"/>
      <c r="I732" s="478" t="e">
        <v>#N/A</v>
      </c>
      <c r="J732" s="478" t="e">
        <v>#N/A</v>
      </c>
      <c r="K732" s="478" t="e">
        <v>#N/A</v>
      </c>
      <c r="L732" s="478" t="e">
        <v>#N/A</v>
      </c>
      <c r="M732" s="478" t="e">
        <v>#N/A</v>
      </c>
      <c r="N732" s="478"/>
      <c r="O732" s="345"/>
      <c r="P732" s="345" t="str">
        <f t="shared" si="69"/>
        <v/>
      </c>
      <c r="R732" s="345"/>
      <c r="S732" s="433" t="str">
        <f t="shared" si="68"/>
        <v/>
      </c>
      <c r="T732" s="361" t="s">
        <v>16</v>
      </c>
      <c r="U732" s="361" t="s">
        <v>63</v>
      </c>
      <c r="V732" s="344" t="s">
        <v>2891</v>
      </c>
      <c r="W732" s="433" t="s">
        <v>63</v>
      </c>
      <c r="X732" s="433" t="s">
        <v>63</v>
      </c>
      <c r="Y732" s="361">
        <v>2021</v>
      </c>
      <c r="Z732" s="361" t="s">
        <v>1833</v>
      </c>
      <c r="AA732" s="345" t="s">
        <v>4293</v>
      </c>
      <c r="AB732" s="361" t="str">
        <f t="shared" si="65"/>
        <v>4.4.1</v>
      </c>
      <c r="AC732" s="433" t="s">
        <v>63</v>
      </c>
      <c r="AD732" s="433" t="s">
        <v>63</v>
      </c>
      <c r="AE732" s="433" t="s">
        <v>63</v>
      </c>
      <c r="AF732" s="433" t="s">
        <v>63</v>
      </c>
      <c r="AG732" s="361" t="s">
        <v>49</v>
      </c>
      <c r="AH732" s="361" t="s">
        <v>49</v>
      </c>
      <c r="AI732" s="361" t="s">
        <v>49</v>
      </c>
      <c r="AJ732" s="361" t="s">
        <v>49</v>
      </c>
      <c r="AK732" s="361" t="s">
        <v>63</v>
      </c>
      <c r="AL732" s="361" t="s">
        <v>63</v>
      </c>
      <c r="AM732" s="361" t="s">
        <v>63</v>
      </c>
      <c r="AN732" s="361" t="s">
        <v>63</v>
      </c>
      <c r="AO732" s="361" t="s">
        <v>63</v>
      </c>
      <c r="AP732" s="361" t="s">
        <v>63</v>
      </c>
      <c r="AQ732" s="361" t="s">
        <v>63</v>
      </c>
      <c r="AR732" s="361" t="s">
        <v>63</v>
      </c>
      <c r="AS732" s="361" t="s">
        <v>63</v>
      </c>
      <c r="AT732" s="361" t="s">
        <v>63</v>
      </c>
      <c r="AU732" s="361" t="s">
        <v>63</v>
      </c>
      <c r="AV732" s="361" t="s">
        <v>63</v>
      </c>
      <c r="AW732" s="361" t="s">
        <v>63</v>
      </c>
      <c r="AX732" s="361" t="str">
        <f t="shared" si="66"/>
        <v xml:space="preserve">SEX, AGE, RESIDENCE, WEALTH, </v>
      </c>
      <c r="AZ732" s="344" t="e">
        <f>INDEX('Standard Outcome Indicators'!$C$2:$C$900,MATCH(AY732,'Standard Outcome Indicators'!$B$2:$B$708,0))</f>
        <v>#N/A</v>
      </c>
      <c r="BA732" s="344" t="e">
        <f>INDEX('Standard Outcome Indicators'!$F$2:$F$900,MATCH(AY732,'Standard Outcome Indicators'!$B$2:$B$708,0))</f>
        <v>#N/A</v>
      </c>
      <c r="BB732" s="344" t="e">
        <f>INDEX('Standard Outcome Indicators'!$H$2:$H$900,MATCH(AY732,'Standard Outcome Indicators'!$B$2:$B$708,0))</f>
        <v>#N/A</v>
      </c>
      <c r="BC732" s="344" t="e">
        <f>INDEX('Standard Outcome Indicators'!$Q$2:$Q$900,MATCH(AY732,'Standard Outcome Indicators'!$B$2:$B$708,0))</f>
        <v>#N/A</v>
      </c>
      <c r="BD732" s="344" t="e">
        <f>INDEX('Standard Outcome Indicators'!$R$2:$R$900,MATCH(AY732,'Standard Outcome Indicators'!$B$2:$B$708,0))</f>
        <v>#N/A</v>
      </c>
      <c r="BE732" s="344" t="e">
        <f>INDEX('Standard Outcome Indicators'!$S$2:$S$900,MATCH(AY732,'Standard Outcome Indicators'!$B$2:$B$708,0))</f>
        <v>#N/A</v>
      </c>
      <c r="BF732" s="344" t="e">
        <f>INDEX('Standard Outcome Indicators'!$T$2:$T$900,MATCH(AY732,'Standard Outcome Indicators'!$B$2:$B$708,0))</f>
        <v>#N/A</v>
      </c>
      <c r="BG732" s="344" t="e">
        <f>INDEX('Standard Outcome Indicators'!$U$2:$U$900,MATCH(AY732,'Standard Outcome Indicators'!$B$2:$B$708,0))</f>
        <v>#N/A</v>
      </c>
    </row>
    <row r="733" spans="1:59" ht="229.5">
      <c r="A733" s="401" t="s">
        <v>4200</v>
      </c>
      <c r="B733" s="402" t="s">
        <v>4223</v>
      </c>
      <c r="C733" s="346" t="s">
        <v>4294</v>
      </c>
      <c r="D733" s="438" t="s">
        <v>4295</v>
      </c>
      <c r="E733" s="345" t="e">
        <v>#N/A</v>
      </c>
      <c r="F733" s="433"/>
      <c r="G733" s="433"/>
      <c r="H733" s="433"/>
      <c r="I733" s="478" t="e">
        <v>#N/A</v>
      </c>
      <c r="J733" s="478" t="e">
        <v>#N/A</v>
      </c>
      <c r="K733" s="478" t="e">
        <v>#N/A</v>
      </c>
      <c r="L733" s="478" t="e">
        <v>#N/A</v>
      </c>
      <c r="M733" s="478" t="e">
        <v>#N/A</v>
      </c>
      <c r="N733" s="478"/>
      <c r="O733" s="345"/>
      <c r="P733" s="345" t="str">
        <f t="shared" si="69"/>
        <v/>
      </c>
      <c r="R733" s="345"/>
      <c r="S733" s="433" t="str">
        <f t="shared" si="68"/>
        <v/>
      </c>
      <c r="T733" s="361" t="s">
        <v>16</v>
      </c>
      <c r="U733" s="361" t="s">
        <v>63</v>
      </c>
      <c r="V733" s="344" t="s">
        <v>2891</v>
      </c>
      <c r="W733" s="433" t="s">
        <v>63</v>
      </c>
      <c r="X733" s="433" t="s">
        <v>63</v>
      </c>
      <c r="Y733" s="361">
        <v>2021</v>
      </c>
      <c r="Z733" s="361">
        <v>80</v>
      </c>
      <c r="AA733" s="345" t="s">
        <v>4296</v>
      </c>
      <c r="AB733" s="361" t="str">
        <f t="shared" si="65"/>
        <v>4.4.1</v>
      </c>
      <c r="AC733" s="433" t="s">
        <v>63</v>
      </c>
      <c r="AD733" s="433" t="s">
        <v>63</v>
      </c>
      <c r="AE733" s="433" t="s">
        <v>63</v>
      </c>
      <c r="AF733" s="433" t="s">
        <v>63</v>
      </c>
      <c r="AG733" s="361" t="s">
        <v>49</v>
      </c>
      <c r="AH733" s="361" t="s">
        <v>49</v>
      </c>
      <c r="AI733" s="361" t="s">
        <v>49</v>
      </c>
      <c r="AJ733" s="361" t="s">
        <v>49</v>
      </c>
      <c r="AK733" s="361" t="s">
        <v>63</v>
      </c>
      <c r="AL733" s="361" t="s">
        <v>63</v>
      </c>
      <c r="AM733" s="361" t="s">
        <v>63</v>
      </c>
      <c r="AN733" s="361" t="s">
        <v>63</v>
      </c>
      <c r="AO733" s="361" t="s">
        <v>63</v>
      </c>
      <c r="AP733" s="361" t="s">
        <v>63</v>
      </c>
      <c r="AQ733" s="361" t="s">
        <v>63</v>
      </c>
      <c r="AR733" s="361" t="s">
        <v>63</v>
      </c>
      <c r="AS733" s="361" t="s">
        <v>63</v>
      </c>
      <c r="AT733" s="361" t="s">
        <v>63</v>
      </c>
      <c r="AU733" s="361" t="s">
        <v>63</v>
      </c>
      <c r="AV733" s="361" t="s">
        <v>63</v>
      </c>
      <c r="AW733" s="361" t="s">
        <v>63</v>
      </c>
      <c r="AX733" s="361" t="str">
        <f t="shared" si="66"/>
        <v xml:space="preserve">SEX, AGE, RESIDENCE, WEALTH, </v>
      </c>
      <c r="AZ733" s="344" t="e">
        <f>INDEX('Standard Outcome Indicators'!$C$2:$C$900,MATCH(AY733,'Standard Outcome Indicators'!$B$2:$B$708,0))</f>
        <v>#N/A</v>
      </c>
      <c r="BA733" s="344" t="e">
        <f>INDEX('Standard Outcome Indicators'!$F$2:$F$900,MATCH(AY733,'Standard Outcome Indicators'!$B$2:$B$708,0))</f>
        <v>#N/A</v>
      </c>
      <c r="BB733" s="344" t="e">
        <f>INDEX('Standard Outcome Indicators'!$H$2:$H$900,MATCH(AY733,'Standard Outcome Indicators'!$B$2:$B$708,0))</f>
        <v>#N/A</v>
      </c>
      <c r="BC733" s="344" t="e">
        <f>INDEX('Standard Outcome Indicators'!$Q$2:$Q$900,MATCH(AY733,'Standard Outcome Indicators'!$B$2:$B$708,0))</f>
        <v>#N/A</v>
      </c>
      <c r="BD733" s="344" t="e">
        <f>INDEX('Standard Outcome Indicators'!$R$2:$R$900,MATCH(AY733,'Standard Outcome Indicators'!$B$2:$B$708,0))</f>
        <v>#N/A</v>
      </c>
      <c r="BE733" s="344" t="e">
        <f>INDEX('Standard Outcome Indicators'!$S$2:$S$900,MATCH(AY733,'Standard Outcome Indicators'!$B$2:$B$708,0))</f>
        <v>#N/A</v>
      </c>
      <c r="BF733" s="344" t="e">
        <f>INDEX('Standard Outcome Indicators'!$T$2:$T$900,MATCH(AY733,'Standard Outcome Indicators'!$B$2:$B$708,0))</f>
        <v>#N/A</v>
      </c>
      <c r="BG733" s="344" t="e">
        <f>INDEX('Standard Outcome Indicators'!$U$2:$U$900,MATCH(AY733,'Standard Outcome Indicators'!$B$2:$B$708,0))</f>
        <v>#N/A</v>
      </c>
    </row>
    <row r="734" spans="1:59" ht="213">
      <c r="A734" s="401" t="s">
        <v>4200</v>
      </c>
      <c r="B734" s="402" t="s">
        <v>4223</v>
      </c>
      <c r="C734" s="346" t="s">
        <v>4297</v>
      </c>
      <c r="D734" s="438" t="s">
        <v>4298</v>
      </c>
      <c r="E734" s="345" t="e">
        <v>#N/A</v>
      </c>
      <c r="F734" s="433"/>
      <c r="G734" s="433"/>
      <c r="H734" s="433"/>
      <c r="I734" s="478" t="e">
        <v>#N/A</v>
      </c>
      <c r="J734" s="478" t="e">
        <v>#N/A</v>
      </c>
      <c r="K734" s="478" t="e">
        <v>#N/A</v>
      </c>
      <c r="L734" s="478" t="e">
        <v>#N/A</v>
      </c>
      <c r="M734" s="478" t="e">
        <v>#N/A</v>
      </c>
      <c r="N734" s="478"/>
      <c r="O734" s="345"/>
      <c r="P734" s="345" t="str">
        <f t="shared" si="69"/>
        <v/>
      </c>
      <c r="R734" s="345"/>
      <c r="S734" s="433" t="str">
        <f t="shared" si="68"/>
        <v/>
      </c>
      <c r="T734" s="361" t="s">
        <v>16</v>
      </c>
      <c r="U734" s="361" t="s">
        <v>63</v>
      </c>
      <c r="V734" s="344" t="s">
        <v>2891</v>
      </c>
      <c r="W734" s="433" t="s">
        <v>63</v>
      </c>
      <c r="X734" s="433" t="s">
        <v>63</v>
      </c>
      <c r="Y734" s="361">
        <v>2019</v>
      </c>
      <c r="Z734" s="361" t="s">
        <v>2912</v>
      </c>
      <c r="AA734" s="345" t="s">
        <v>4299</v>
      </c>
      <c r="AB734" s="361" t="str">
        <f t="shared" si="65"/>
        <v>4.4.1</v>
      </c>
      <c r="AC734" s="433" t="s">
        <v>63</v>
      </c>
      <c r="AD734" s="433" t="s">
        <v>63</v>
      </c>
      <c r="AE734" s="433" t="s">
        <v>63</v>
      </c>
      <c r="AF734" s="433" t="s">
        <v>63</v>
      </c>
      <c r="AG734" s="361" t="s">
        <v>49</v>
      </c>
      <c r="AH734" s="361" t="s">
        <v>49</v>
      </c>
      <c r="AI734" s="361" t="s">
        <v>49</v>
      </c>
      <c r="AJ734" s="361" t="s">
        <v>49</v>
      </c>
      <c r="AK734" s="361" t="s">
        <v>63</v>
      </c>
      <c r="AL734" s="361" t="s">
        <v>63</v>
      </c>
      <c r="AM734" s="361" t="s">
        <v>63</v>
      </c>
      <c r="AN734" s="361" t="s">
        <v>63</v>
      </c>
      <c r="AO734" s="361" t="s">
        <v>63</v>
      </c>
      <c r="AP734" s="361" t="s">
        <v>63</v>
      </c>
      <c r="AQ734" s="361" t="s">
        <v>63</v>
      </c>
      <c r="AR734" s="361" t="s">
        <v>63</v>
      </c>
      <c r="AS734" s="361" t="s">
        <v>63</v>
      </c>
      <c r="AT734" s="361" t="s">
        <v>63</v>
      </c>
      <c r="AU734" s="361" t="s">
        <v>63</v>
      </c>
      <c r="AV734" s="361" t="s">
        <v>63</v>
      </c>
      <c r="AW734" s="361" t="s">
        <v>63</v>
      </c>
      <c r="AX734" s="361" t="str">
        <f t="shared" si="66"/>
        <v xml:space="preserve">SEX, AGE, RESIDENCE, WEALTH, </v>
      </c>
      <c r="AZ734" s="344" t="e">
        <f>INDEX('Standard Outcome Indicators'!$C$2:$C$900,MATCH(AY734,'Standard Outcome Indicators'!$B$2:$B$708,0))</f>
        <v>#N/A</v>
      </c>
      <c r="BA734" s="344" t="e">
        <f>INDEX('Standard Outcome Indicators'!$F$2:$F$900,MATCH(AY734,'Standard Outcome Indicators'!$B$2:$B$708,0))</f>
        <v>#N/A</v>
      </c>
      <c r="BB734" s="344" t="e">
        <f>INDEX('Standard Outcome Indicators'!$H$2:$H$900,MATCH(AY734,'Standard Outcome Indicators'!$B$2:$B$708,0))</f>
        <v>#N/A</v>
      </c>
      <c r="BC734" s="344" t="e">
        <f>INDEX('Standard Outcome Indicators'!$Q$2:$Q$900,MATCH(AY734,'Standard Outcome Indicators'!$B$2:$B$708,0))</f>
        <v>#N/A</v>
      </c>
      <c r="BD734" s="344" t="e">
        <f>INDEX('Standard Outcome Indicators'!$R$2:$R$900,MATCH(AY734,'Standard Outcome Indicators'!$B$2:$B$708,0))</f>
        <v>#N/A</v>
      </c>
      <c r="BE734" s="344" t="e">
        <f>INDEX('Standard Outcome Indicators'!$S$2:$S$900,MATCH(AY734,'Standard Outcome Indicators'!$B$2:$B$708,0))</f>
        <v>#N/A</v>
      </c>
      <c r="BF734" s="344" t="e">
        <f>INDEX('Standard Outcome Indicators'!$T$2:$T$900,MATCH(AY734,'Standard Outcome Indicators'!$B$2:$B$708,0))</f>
        <v>#N/A</v>
      </c>
      <c r="BG734" s="344" t="e">
        <f>INDEX('Standard Outcome Indicators'!$U$2:$U$900,MATCH(AY734,'Standard Outcome Indicators'!$B$2:$B$708,0))</f>
        <v>#N/A</v>
      </c>
    </row>
    <row r="735" spans="1:59" ht="60.75">
      <c r="A735" s="405" t="s">
        <v>4300</v>
      </c>
      <c r="B735" s="407" t="s">
        <v>4301</v>
      </c>
      <c r="C735" s="346" t="s">
        <v>1213</v>
      </c>
      <c r="D735" s="438" t="s">
        <v>4302</v>
      </c>
      <c r="E735" s="345" t="s">
        <v>1214</v>
      </c>
      <c r="F735" s="433" t="s">
        <v>59</v>
      </c>
      <c r="G735" s="433" t="str">
        <f>INDEX('Dashboard Indicators'!$P$2:$P$900,MATCH(C735,'Dashboard Indicators'!$I$2:$I$900,0))</f>
        <v>Yes</v>
      </c>
      <c r="H735" s="433" t="str">
        <f>INDEX('Dashboard Indicators'!$O$2:$O$900,MATCH(C735,'Dashboard Indicators'!$I$2:$I$900,0))</f>
        <v>Yes</v>
      </c>
      <c r="I735" s="433" t="s">
        <v>49</v>
      </c>
      <c r="J735" s="433" t="s">
        <v>49</v>
      </c>
      <c r="K735" s="433" t="s">
        <v>49</v>
      </c>
      <c r="L735" s="433" t="s">
        <v>49</v>
      </c>
      <c r="M735" s="433" t="s">
        <v>49</v>
      </c>
      <c r="N735" s="433" t="s">
        <v>49</v>
      </c>
      <c r="O735" s="345" t="s">
        <v>4303</v>
      </c>
      <c r="P735" s="345" t="str">
        <f t="shared" ref="P735:P746" si="70">IF(F735&lt;&gt;"", IF(Q735="", D735, Q735), "")</f>
        <v>Percentage of population covered by: at least one social protection benefit, labour market programs, social assistance programs, and social insurance programs - SDG 1.3.1</v>
      </c>
      <c r="Q735" s="345" t="s">
        <v>4304</v>
      </c>
      <c r="R735" s="345"/>
      <c r="S735" s="433">
        <f t="shared" si="68"/>
        <v>2</v>
      </c>
      <c r="T735" s="361" t="s">
        <v>16</v>
      </c>
      <c r="U735" s="361" t="s">
        <v>157</v>
      </c>
      <c r="V735" s="344" t="s">
        <v>4305</v>
      </c>
      <c r="W735" s="433" t="s">
        <v>391</v>
      </c>
      <c r="X735" s="433" t="s">
        <v>495</v>
      </c>
      <c r="Y735" s="361">
        <v>2021</v>
      </c>
      <c r="Z735" s="361" t="s">
        <v>1955</v>
      </c>
      <c r="AA735" s="344" t="s">
        <v>4306</v>
      </c>
      <c r="AB735" s="361" t="str">
        <f t="shared" si="65"/>
        <v>1.3.1</v>
      </c>
      <c r="AD735" s="433" t="s">
        <v>53</v>
      </c>
      <c r="AE735" s="433" t="s">
        <v>390</v>
      </c>
      <c r="AF735" s="433" t="s">
        <v>53</v>
      </c>
      <c r="AG735" s="361" t="s">
        <v>62</v>
      </c>
      <c r="AH735" s="361" t="s">
        <v>49</v>
      </c>
      <c r="AI735" s="361" t="s">
        <v>49</v>
      </c>
      <c r="AJ735" s="361" t="s">
        <v>49</v>
      </c>
      <c r="AK735" s="361" t="s">
        <v>49</v>
      </c>
      <c r="AL735" s="361" t="s">
        <v>117</v>
      </c>
      <c r="AM735" s="361" t="s">
        <v>49</v>
      </c>
      <c r="AN735" s="361" t="s">
        <v>117</v>
      </c>
      <c r="AO735" s="361" t="s">
        <v>117</v>
      </c>
      <c r="AP735" s="361" t="s">
        <v>117</v>
      </c>
      <c r="AQ735" s="361" t="s">
        <v>117</v>
      </c>
      <c r="AR735" s="361" t="s">
        <v>49</v>
      </c>
      <c r="AS735" s="361" t="s">
        <v>49</v>
      </c>
      <c r="AT735" s="361" t="s">
        <v>117</v>
      </c>
      <c r="AU735" s="361" t="s">
        <v>117</v>
      </c>
      <c r="AV735" s="361" t="s">
        <v>117</v>
      </c>
      <c r="AW735" s="361" t="s">
        <v>177</v>
      </c>
      <c r="AX735" s="361" t="str">
        <f t="shared" si="66"/>
        <v xml:space="preserve">SEX, AGE, RESIDENCE, WEALTH, DISABILITY, VULNERABILITY, PREGNANCY STATUS, LIVING CHILDREN,     </v>
      </c>
      <c r="AZ735" s="344" t="e">
        <f>INDEX('Standard Outcome Indicators'!$C$2:$C$900,MATCH(AY735,'Standard Outcome Indicators'!$B$2:$B$708,0))</f>
        <v>#N/A</v>
      </c>
      <c r="BA735" s="344" t="e">
        <f>INDEX('Standard Outcome Indicators'!$F$2:$F$900,MATCH(AY735,'Standard Outcome Indicators'!$B$2:$B$708,0))</f>
        <v>#N/A</v>
      </c>
      <c r="BB735" s="344" t="e">
        <f>INDEX('Standard Outcome Indicators'!$H$2:$H$900,MATCH(AY735,'Standard Outcome Indicators'!$B$2:$B$708,0))</f>
        <v>#N/A</v>
      </c>
      <c r="BC735" s="344" t="e">
        <f>INDEX('Standard Outcome Indicators'!$Q$2:$Q$900,MATCH(AY735,'Standard Outcome Indicators'!$B$2:$B$708,0))</f>
        <v>#N/A</v>
      </c>
      <c r="BD735" s="344" t="e">
        <f>INDEX('Standard Outcome Indicators'!$R$2:$R$900,MATCH(AY735,'Standard Outcome Indicators'!$B$2:$B$708,0))</f>
        <v>#N/A</v>
      </c>
      <c r="BE735" s="344" t="e">
        <f>INDEX('Standard Outcome Indicators'!$S$2:$S$900,MATCH(AY735,'Standard Outcome Indicators'!$B$2:$B$708,0))</f>
        <v>#N/A</v>
      </c>
      <c r="BF735" s="344" t="e">
        <f>INDEX('Standard Outcome Indicators'!$T$2:$T$900,MATCH(AY735,'Standard Outcome Indicators'!$B$2:$B$708,0))</f>
        <v>#N/A</v>
      </c>
      <c r="BG735" s="344" t="e">
        <f>INDEX('Standard Outcome Indicators'!$U$2:$U$900,MATCH(AY735,'Standard Outcome Indicators'!$B$2:$B$708,0))</f>
        <v>#N/A</v>
      </c>
    </row>
    <row r="736" spans="1:59" ht="60.75">
      <c r="A736" s="405" t="s">
        <v>4300</v>
      </c>
      <c r="B736" s="407" t="s">
        <v>4301</v>
      </c>
      <c r="C736" s="346" t="s">
        <v>1238</v>
      </c>
      <c r="D736" s="438" t="s">
        <v>4307</v>
      </c>
      <c r="E736" s="345">
        <v>0</v>
      </c>
      <c r="F736" s="433" t="s">
        <v>59</v>
      </c>
      <c r="G736" s="433"/>
      <c r="H736" s="433"/>
      <c r="I736" s="433" t="s">
        <v>49</v>
      </c>
      <c r="J736" s="433" t="s">
        <v>49</v>
      </c>
      <c r="K736" s="433" t="s">
        <v>49</v>
      </c>
      <c r="L736" s="433" t="s">
        <v>49</v>
      </c>
      <c r="M736" s="433" t="s">
        <v>49</v>
      </c>
      <c r="N736" s="433" t="s">
        <v>49</v>
      </c>
      <c r="O736" s="345"/>
      <c r="P736" s="345" t="str">
        <f t="shared" si="70"/>
        <v>Percentage of population covered by: at least one social protection benefit, labour market programs, social assistance programs, and social insurance programs - SDG 1.3.1</v>
      </c>
      <c r="Q736" s="345" t="s">
        <v>4304</v>
      </c>
      <c r="R736" s="345"/>
      <c r="S736" s="433">
        <f t="shared" si="68"/>
        <v>2</v>
      </c>
      <c r="T736" s="361" t="s">
        <v>16</v>
      </c>
      <c r="U736" s="361" t="s">
        <v>157</v>
      </c>
      <c r="V736" s="344" t="s">
        <v>4308</v>
      </c>
      <c r="W736" s="433" t="s">
        <v>84</v>
      </c>
      <c r="X736" s="433" t="s">
        <v>56</v>
      </c>
      <c r="Y736" s="361">
        <v>2019</v>
      </c>
      <c r="Z736" s="361">
        <v>40</v>
      </c>
      <c r="AA736" s="344" t="s">
        <v>4309</v>
      </c>
      <c r="AB736" s="361" t="str">
        <f t="shared" si="65"/>
        <v>1.3.1</v>
      </c>
      <c r="AD736" s="433" t="s">
        <v>53</v>
      </c>
      <c r="AE736" s="433" t="s">
        <v>390</v>
      </c>
      <c r="AF736" s="433" t="s">
        <v>53</v>
      </c>
      <c r="AG736" s="361" t="s">
        <v>49</v>
      </c>
      <c r="AH736" s="361" t="s">
        <v>49</v>
      </c>
      <c r="AI736" s="361" t="s">
        <v>49</v>
      </c>
      <c r="AJ736" s="361" t="s">
        <v>62</v>
      </c>
      <c r="AK736" s="361" t="s">
        <v>49</v>
      </c>
      <c r="AL736" s="361" t="s">
        <v>117</v>
      </c>
      <c r="AM736" s="361" t="s">
        <v>49</v>
      </c>
      <c r="AN736" s="361" t="s">
        <v>117</v>
      </c>
      <c r="AO736" s="361" t="s">
        <v>117</v>
      </c>
      <c r="AP736" s="361" t="s">
        <v>117</v>
      </c>
      <c r="AQ736" s="361" t="s">
        <v>117</v>
      </c>
      <c r="AR736" s="361" t="s">
        <v>49</v>
      </c>
      <c r="AS736" s="361" t="s">
        <v>49</v>
      </c>
      <c r="AT736" s="361" t="s">
        <v>117</v>
      </c>
      <c r="AU736" s="361" t="s">
        <v>117</v>
      </c>
      <c r="AV736" s="361" t="s">
        <v>117</v>
      </c>
      <c r="AW736" s="361" t="s">
        <v>177</v>
      </c>
      <c r="AX736" s="361" t="str">
        <f t="shared" si="66"/>
        <v xml:space="preserve">SEX, AGE, RESIDENCE, WEALTH, DISABILITY, VULNERABILITY, PREGNANCY STATUS, LIVING CHILDREN,     </v>
      </c>
      <c r="AZ736" s="344" t="e">
        <f>INDEX('Standard Outcome Indicators'!$C$2:$C$900,MATCH(AY736,'Standard Outcome Indicators'!$B$2:$B$708,0))</f>
        <v>#N/A</v>
      </c>
      <c r="BA736" s="344" t="e">
        <f>INDEX('Standard Outcome Indicators'!$F$2:$F$900,MATCH(AY736,'Standard Outcome Indicators'!$B$2:$B$708,0))</f>
        <v>#N/A</v>
      </c>
      <c r="BB736" s="344" t="e">
        <f>INDEX('Standard Outcome Indicators'!$H$2:$H$900,MATCH(AY736,'Standard Outcome Indicators'!$B$2:$B$708,0))</f>
        <v>#N/A</v>
      </c>
      <c r="BC736" s="344" t="e">
        <f>INDEX('Standard Outcome Indicators'!$Q$2:$Q$900,MATCH(AY736,'Standard Outcome Indicators'!$B$2:$B$708,0))</f>
        <v>#N/A</v>
      </c>
      <c r="BD736" s="344" t="e">
        <f>INDEX('Standard Outcome Indicators'!$R$2:$R$900,MATCH(AY736,'Standard Outcome Indicators'!$B$2:$B$708,0))</f>
        <v>#N/A</v>
      </c>
      <c r="BE736" s="344" t="e">
        <f>INDEX('Standard Outcome Indicators'!$S$2:$S$900,MATCH(AY736,'Standard Outcome Indicators'!$B$2:$B$708,0))</f>
        <v>#N/A</v>
      </c>
      <c r="BF736" s="344" t="e">
        <f>INDEX('Standard Outcome Indicators'!$T$2:$T$900,MATCH(AY736,'Standard Outcome Indicators'!$B$2:$B$708,0))</f>
        <v>#N/A</v>
      </c>
      <c r="BG736" s="344" t="e">
        <f>INDEX('Standard Outcome Indicators'!$U$2:$U$900,MATCH(AY736,'Standard Outcome Indicators'!$B$2:$B$708,0))</f>
        <v>#N/A</v>
      </c>
    </row>
    <row r="737" spans="1:59" ht="60.75">
      <c r="A737" s="405" t="s">
        <v>4300</v>
      </c>
      <c r="B737" s="407" t="s">
        <v>4301</v>
      </c>
      <c r="C737" s="346" t="s">
        <v>1240</v>
      </c>
      <c r="D737" s="438" t="s">
        <v>4310</v>
      </c>
      <c r="E737" s="345">
        <v>0</v>
      </c>
      <c r="F737" s="433" t="s">
        <v>59</v>
      </c>
      <c r="G737" s="433"/>
      <c r="H737" s="433"/>
      <c r="I737" s="433" t="s">
        <v>49</v>
      </c>
      <c r="J737" s="433" t="s">
        <v>49</v>
      </c>
      <c r="K737" s="433" t="s">
        <v>49</v>
      </c>
      <c r="L737" s="433" t="s">
        <v>49</v>
      </c>
      <c r="M737" s="433" t="s">
        <v>49</v>
      </c>
      <c r="N737" s="433" t="s">
        <v>49</v>
      </c>
      <c r="O737" s="345"/>
      <c r="P737" s="345" t="str">
        <f t="shared" si="70"/>
        <v>Percentage of population covered by: at least one social protection benefit, labour market programs, social assistance programs, and social insurance programs - SDG 1.3.1</v>
      </c>
      <c r="Q737" s="345" t="s">
        <v>4304</v>
      </c>
      <c r="R737" s="345"/>
      <c r="S737" s="433">
        <f t="shared" si="68"/>
        <v>2</v>
      </c>
      <c r="T737" s="361" t="s">
        <v>16</v>
      </c>
      <c r="U737" s="361" t="s">
        <v>157</v>
      </c>
      <c r="V737" s="344" t="s">
        <v>4308</v>
      </c>
      <c r="W737" s="433" t="s">
        <v>84</v>
      </c>
      <c r="X737" s="433" t="s">
        <v>56</v>
      </c>
      <c r="Y737" s="361">
        <v>2019</v>
      </c>
      <c r="Z737" s="361" t="s">
        <v>2249</v>
      </c>
      <c r="AA737" s="344" t="s">
        <v>4311</v>
      </c>
      <c r="AB737" s="361" t="str">
        <f t="shared" si="65"/>
        <v>1.3.1</v>
      </c>
      <c r="AD737" s="433" t="s">
        <v>53</v>
      </c>
      <c r="AE737" s="433" t="s">
        <v>390</v>
      </c>
      <c r="AF737" s="433" t="s">
        <v>53</v>
      </c>
      <c r="AG737" s="361" t="s">
        <v>49</v>
      </c>
      <c r="AH737" s="361" t="s">
        <v>49</v>
      </c>
      <c r="AI737" s="361" t="s">
        <v>49</v>
      </c>
      <c r="AJ737" s="361" t="s">
        <v>62</v>
      </c>
      <c r="AK737" s="361" t="s">
        <v>49</v>
      </c>
      <c r="AL737" s="361" t="s">
        <v>117</v>
      </c>
      <c r="AM737" s="361" t="s">
        <v>49</v>
      </c>
      <c r="AN737" s="361" t="s">
        <v>117</v>
      </c>
      <c r="AO737" s="361" t="s">
        <v>117</v>
      </c>
      <c r="AP737" s="361" t="s">
        <v>117</v>
      </c>
      <c r="AQ737" s="361" t="s">
        <v>117</v>
      </c>
      <c r="AR737" s="361" t="s">
        <v>49</v>
      </c>
      <c r="AS737" s="361" t="s">
        <v>49</v>
      </c>
      <c r="AT737" s="361" t="s">
        <v>117</v>
      </c>
      <c r="AU737" s="361" t="s">
        <v>117</v>
      </c>
      <c r="AV737" s="361" t="s">
        <v>117</v>
      </c>
      <c r="AW737" s="361" t="s">
        <v>177</v>
      </c>
      <c r="AX737" s="361" t="str">
        <f t="shared" si="66"/>
        <v xml:space="preserve">SEX, AGE, RESIDENCE, WEALTH, DISABILITY, VULNERABILITY, PREGNANCY STATUS, LIVING CHILDREN,     </v>
      </c>
      <c r="AZ737" s="344" t="e">
        <f>INDEX('Standard Outcome Indicators'!$C$2:$C$900,MATCH(AY737,'Standard Outcome Indicators'!$B$2:$B$708,0))</f>
        <v>#N/A</v>
      </c>
      <c r="BA737" s="344" t="e">
        <f>INDEX('Standard Outcome Indicators'!$F$2:$F$900,MATCH(AY737,'Standard Outcome Indicators'!$B$2:$B$708,0))</f>
        <v>#N/A</v>
      </c>
      <c r="BB737" s="344" t="e">
        <f>INDEX('Standard Outcome Indicators'!$H$2:$H$900,MATCH(AY737,'Standard Outcome Indicators'!$B$2:$B$708,0))</f>
        <v>#N/A</v>
      </c>
      <c r="BC737" s="344" t="e">
        <f>INDEX('Standard Outcome Indicators'!$Q$2:$Q$900,MATCH(AY737,'Standard Outcome Indicators'!$B$2:$B$708,0))</f>
        <v>#N/A</v>
      </c>
      <c r="BD737" s="344" t="e">
        <f>INDEX('Standard Outcome Indicators'!$R$2:$R$900,MATCH(AY737,'Standard Outcome Indicators'!$B$2:$B$708,0))</f>
        <v>#N/A</v>
      </c>
      <c r="BE737" s="344" t="e">
        <f>INDEX('Standard Outcome Indicators'!$S$2:$S$900,MATCH(AY737,'Standard Outcome Indicators'!$B$2:$B$708,0))</f>
        <v>#N/A</v>
      </c>
      <c r="BF737" s="344" t="e">
        <f>INDEX('Standard Outcome Indicators'!$T$2:$T$900,MATCH(AY737,'Standard Outcome Indicators'!$B$2:$B$708,0))</f>
        <v>#N/A</v>
      </c>
      <c r="BG737" s="344" t="e">
        <f>INDEX('Standard Outcome Indicators'!$U$2:$U$900,MATCH(AY737,'Standard Outcome Indicators'!$B$2:$B$708,0))</f>
        <v>#N/A</v>
      </c>
    </row>
    <row r="738" spans="1:59" ht="60.75">
      <c r="A738" s="405" t="s">
        <v>4300</v>
      </c>
      <c r="B738" s="407" t="s">
        <v>4301</v>
      </c>
      <c r="C738" s="346" t="s">
        <v>1242</v>
      </c>
      <c r="D738" s="438" t="s">
        <v>4312</v>
      </c>
      <c r="E738" s="345">
        <v>0</v>
      </c>
      <c r="F738" s="433" t="s">
        <v>59</v>
      </c>
      <c r="G738" s="433"/>
      <c r="H738" s="433"/>
      <c r="I738" s="433" t="s">
        <v>49</v>
      </c>
      <c r="J738" s="433" t="s">
        <v>49</v>
      </c>
      <c r="K738" s="433" t="s">
        <v>49</v>
      </c>
      <c r="L738" s="433" t="s">
        <v>49</v>
      </c>
      <c r="M738" s="433" t="s">
        <v>49</v>
      </c>
      <c r="N738" s="433" t="s">
        <v>49</v>
      </c>
      <c r="O738" s="345"/>
      <c r="P738" s="345" t="str">
        <f t="shared" si="70"/>
        <v>Percentage of population covered by: at least one social protection benefit, labour market programs, social assistance programs, and social insurance programs - SDG 1.3.1</v>
      </c>
      <c r="Q738" s="345" t="s">
        <v>4304</v>
      </c>
      <c r="R738" s="345"/>
      <c r="S738" s="433">
        <f t="shared" si="68"/>
        <v>2</v>
      </c>
      <c r="T738" s="361" t="s">
        <v>16</v>
      </c>
      <c r="U738" s="361" t="s">
        <v>157</v>
      </c>
      <c r="V738" s="344" t="s">
        <v>4308</v>
      </c>
      <c r="W738" s="433" t="s">
        <v>84</v>
      </c>
      <c r="X738" s="433" t="s">
        <v>56</v>
      </c>
      <c r="Y738" s="361">
        <v>2019</v>
      </c>
      <c r="Z738" s="361" t="s">
        <v>2454</v>
      </c>
      <c r="AA738" s="344" t="s">
        <v>4313</v>
      </c>
      <c r="AB738" s="361" t="str">
        <f t="shared" si="65"/>
        <v>1.3.1</v>
      </c>
      <c r="AD738" s="433" t="s">
        <v>53</v>
      </c>
      <c r="AE738" s="433" t="s">
        <v>390</v>
      </c>
      <c r="AF738" s="433" t="s">
        <v>53</v>
      </c>
      <c r="AG738" s="361" t="s">
        <v>49</v>
      </c>
      <c r="AH738" s="361" t="s">
        <v>49</v>
      </c>
      <c r="AI738" s="361" t="s">
        <v>49</v>
      </c>
      <c r="AJ738" s="361" t="s">
        <v>62</v>
      </c>
      <c r="AK738" s="361" t="s">
        <v>49</v>
      </c>
      <c r="AL738" s="361" t="s">
        <v>117</v>
      </c>
      <c r="AM738" s="361" t="s">
        <v>49</v>
      </c>
      <c r="AN738" s="361" t="s">
        <v>117</v>
      </c>
      <c r="AO738" s="361" t="s">
        <v>117</v>
      </c>
      <c r="AP738" s="361" t="s">
        <v>117</v>
      </c>
      <c r="AQ738" s="361" t="s">
        <v>117</v>
      </c>
      <c r="AR738" s="361" t="s">
        <v>49</v>
      </c>
      <c r="AS738" s="361" t="s">
        <v>49</v>
      </c>
      <c r="AT738" s="361" t="s">
        <v>117</v>
      </c>
      <c r="AU738" s="361" t="s">
        <v>117</v>
      </c>
      <c r="AV738" s="361" t="s">
        <v>117</v>
      </c>
      <c r="AW738" s="361" t="s">
        <v>177</v>
      </c>
      <c r="AX738" s="361" t="str">
        <f t="shared" si="66"/>
        <v xml:space="preserve">SEX, AGE, RESIDENCE, WEALTH, DISABILITY, VULNERABILITY, PREGNANCY STATUS, LIVING CHILDREN,     </v>
      </c>
      <c r="AZ738" s="344" t="e">
        <f>INDEX('Standard Outcome Indicators'!$C$2:$C$900,MATCH(AY738,'Standard Outcome Indicators'!$B$2:$B$708,0))</f>
        <v>#N/A</v>
      </c>
      <c r="BA738" s="344" t="e">
        <f>INDEX('Standard Outcome Indicators'!$F$2:$F$900,MATCH(AY738,'Standard Outcome Indicators'!$B$2:$B$708,0))</f>
        <v>#N/A</v>
      </c>
      <c r="BB738" s="344" t="e">
        <f>INDEX('Standard Outcome Indicators'!$H$2:$H$900,MATCH(AY738,'Standard Outcome Indicators'!$B$2:$B$708,0))</f>
        <v>#N/A</v>
      </c>
      <c r="BC738" s="344" t="e">
        <f>INDEX('Standard Outcome Indicators'!$Q$2:$Q$900,MATCH(AY738,'Standard Outcome Indicators'!$B$2:$B$708,0))</f>
        <v>#N/A</v>
      </c>
      <c r="BD738" s="344" t="e">
        <f>INDEX('Standard Outcome Indicators'!$R$2:$R$900,MATCH(AY738,'Standard Outcome Indicators'!$B$2:$B$708,0))</f>
        <v>#N/A</v>
      </c>
      <c r="BE738" s="344" t="e">
        <f>INDEX('Standard Outcome Indicators'!$S$2:$S$900,MATCH(AY738,'Standard Outcome Indicators'!$B$2:$B$708,0))</f>
        <v>#N/A</v>
      </c>
      <c r="BF738" s="344" t="e">
        <f>INDEX('Standard Outcome Indicators'!$T$2:$T$900,MATCH(AY738,'Standard Outcome Indicators'!$B$2:$B$708,0))</f>
        <v>#N/A</v>
      </c>
      <c r="BG738" s="344" t="e">
        <f>INDEX('Standard Outcome Indicators'!$U$2:$U$900,MATCH(AY738,'Standard Outcome Indicators'!$B$2:$B$708,0))</f>
        <v>#N/A</v>
      </c>
    </row>
    <row r="739" spans="1:59" ht="60.75">
      <c r="A739" s="405" t="s">
        <v>4300</v>
      </c>
      <c r="B739" s="407" t="s">
        <v>4301</v>
      </c>
      <c r="C739" s="346" t="s">
        <v>1231</v>
      </c>
      <c r="D739" s="438" t="s">
        <v>4314</v>
      </c>
      <c r="E739" s="345" t="s">
        <v>1232</v>
      </c>
      <c r="F739" s="433" t="s">
        <v>59</v>
      </c>
      <c r="G739" s="433" t="s">
        <v>59</v>
      </c>
      <c r="H739" s="433" t="str">
        <f>INDEX('Dashboard Indicators'!$O$2:$O$900,MATCH(C739,'Dashboard Indicators'!$I$2:$I$900,0))</f>
        <v>Yes</v>
      </c>
      <c r="I739" s="433" t="s">
        <v>49</v>
      </c>
      <c r="J739" s="433" t="s">
        <v>49</v>
      </c>
      <c r="K739" s="433" t="s">
        <v>49</v>
      </c>
      <c r="L739" s="433" t="s">
        <v>49</v>
      </c>
      <c r="M739" s="433" t="s">
        <v>49</v>
      </c>
      <c r="N739" s="433" t="s">
        <v>49</v>
      </c>
      <c r="O739" s="345" t="s">
        <v>4315</v>
      </c>
      <c r="P739" s="345" t="str">
        <f t="shared" si="70"/>
        <v>Percentage of vulnerable population receiving social assistance cash benefit - SDG 1.3.1</v>
      </c>
      <c r="R739" s="345"/>
      <c r="S739" s="433">
        <f t="shared" si="68"/>
        <v>1</v>
      </c>
      <c r="T739" s="361" t="s">
        <v>16</v>
      </c>
      <c r="U739" s="361" t="s">
        <v>157</v>
      </c>
      <c r="V739" s="344" t="s">
        <v>4305</v>
      </c>
      <c r="W739" s="433" t="s">
        <v>84</v>
      </c>
      <c r="X739" s="433" t="s">
        <v>56</v>
      </c>
      <c r="Y739" s="361">
        <v>2021</v>
      </c>
      <c r="Z739" s="361" t="s">
        <v>2253</v>
      </c>
      <c r="AA739" s="344" t="s">
        <v>4316</v>
      </c>
      <c r="AB739" s="361" t="str">
        <f t="shared" si="65"/>
        <v>1.3.1</v>
      </c>
      <c r="AD739" s="433" t="s">
        <v>53</v>
      </c>
      <c r="AE739" s="433" t="s">
        <v>122</v>
      </c>
      <c r="AF739" s="433" t="s">
        <v>53</v>
      </c>
      <c r="AG739" s="361" t="s">
        <v>62</v>
      </c>
      <c r="AH739" s="361" t="s">
        <v>49</v>
      </c>
      <c r="AI739" s="361" t="s">
        <v>49</v>
      </c>
      <c r="AJ739" s="361" t="s">
        <v>49</v>
      </c>
      <c r="AK739" s="361" t="s">
        <v>49</v>
      </c>
      <c r="AL739" s="361" t="s">
        <v>117</v>
      </c>
      <c r="AM739" s="361" t="s">
        <v>49</v>
      </c>
      <c r="AN739" s="361" t="s">
        <v>117</v>
      </c>
      <c r="AO739" s="361" t="s">
        <v>117</v>
      </c>
      <c r="AP739" s="361" t="s">
        <v>117</v>
      </c>
      <c r="AQ739" s="361" t="s">
        <v>117</v>
      </c>
      <c r="AR739" s="361" t="s">
        <v>49</v>
      </c>
      <c r="AS739" s="361" t="s">
        <v>49</v>
      </c>
      <c r="AT739" s="361" t="s">
        <v>117</v>
      </c>
      <c r="AU739" s="361" t="s">
        <v>117</v>
      </c>
      <c r="AV739" s="361" t="s">
        <v>117</v>
      </c>
      <c r="AW739" s="361" t="s">
        <v>165</v>
      </c>
      <c r="AX739" s="361" t="str">
        <f t="shared" si="66"/>
        <v xml:space="preserve">SEX, AGE, RESIDENCE, WEALTH, DISABILITY, VULNERABILITY, PREGNANCY STATUS, LIVING CHILDREN,      </v>
      </c>
      <c r="AZ739" s="344" t="e">
        <f>INDEX('Standard Outcome Indicators'!$C$2:$C$900,MATCH(AY739,'Standard Outcome Indicators'!$B$2:$B$708,0))</f>
        <v>#N/A</v>
      </c>
      <c r="BA739" s="344" t="e">
        <f>INDEX('Standard Outcome Indicators'!$F$2:$F$900,MATCH(AY739,'Standard Outcome Indicators'!$B$2:$B$708,0))</f>
        <v>#N/A</v>
      </c>
      <c r="BB739" s="344" t="e">
        <f>INDEX('Standard Outcome Indicators'!$H$2:$H$900,MATCH(AY739,'Standard Outcome Indicators'!$B$2:$B$708,0))</f>
        <v>#N/A</v>
      </c>
      <c r="BC739" s="344" t="e">
        <f>INDEX('Standard Outcome Indicators'!$Q$2:$Q$900,MATCH(AY739,'Standard Outcome Indicators'!$B$2:$B$708,0))</f>
        <v>#N/A</v>
      </c>
      <c r="BD739" s="344" t="e">
        <f>INDEX('Standard Outcome Indicators'!$R$2:$R$900,MATCH(AY739,'Standard Outcome Indicators'!$B$2:$B$708,0))</f>
        <v>#N/A</v>
      </c>
      <c r="BE739" s="344" t="e">
        <f>INDEX('Standard Outcome Indicators'!$S$2:$S$900,MATCH(AY739,'Standard Outcome Indicators'!$B$2:$B$708,0))</f>
        <v>#N/A</v>
      </c>
      <c r="BF739" s="344" t="e">
        <f>INDEX('Standard Outcome Indicators'!$T$2:$T$900,MATCH(AY739,'Standard Outcome Indicators'!$B$2:$B$708,0))</f>
        <v>#N/A</v>
      </c>
      <c r="BG739" s="344" t="e">
        <f>INDEX('Standard Outcome Indicators'!$U$2:$U$900,MATCH(AY739,'Standard Outcome Indicators'!$B$2:$B$708,0))</f>
        <v>#N/A</v>
      </c>
    </row>
    <row r="740" spans="1:59" ht="60.75">
      <c r="A740" s="405" t="s">
        <v>4300</v>
      </c>
      <c r="B740" s="407" t="s">
        <v>4301</v>
      </c>
      <c r="C740" s="373" t="s">
        <v>1224</v>
      </c>
      <c r="D740" s="443" t="s">
        <v>4317</v>
      </c>
      <c r="E740" s="345" t="s">
        <v>1225</v>
      </c>
      <c r="F740" s="434" t="s">
        <v>59</v>
      </c>
      <c r="G740" s="434" t="str">
        <f>INDEX('Dashboard Indicators'!$P$2:$P$900,MATCH(C740,'Dashboard Indicators'!$I$2:$I$900,0))</f>
        <v>Yes</v>
      </c>
      <c r="H740" s="434" t="str">
        <f>INDEX('Dashboard Indicators'!$O$2:$O$900,MATCH(C740,'Dashboard Indicators'!$I$2:$I$900,0))</f>
        <v>Yes</v>
      </c>
      <c r="I740" s="433" t="s">
        <v>49</v>
      </c>
      <c r="J740" s="433" t="s">
        <v>49</v>
      </c>
      <c r="K740" s="433" t="s">
        <v>49</v>
      </c>
      <c r="L740" s="433" t="s">
        <v>62</v>
      </c>
      <c r="M740" s="433" t="s">
        <v>49</v>
      </c>
      <c r="N740" s="433" t="s">
        <v>49</v>
      </c>
      <c r="O740" s="372" t="s">
        <v>4318</v>
      </c>
      <c r="P740" s="345" t="str">
        <f t="shared" si="70"/>
        <v>Percentage of population with severe disabilities receiving disability cash benefit - SDG 1.3.1</v>
      </c>
      <c r="R740" s="345"/>
      <c r="S740" s="433">
        <f t="shared" si="68"/>
        <v>1</v>
      </c>
      <c r="T740" s="361" t="s">
        <v>16</v>
      </c>
      <c r="U740" s="361" t="s">
        <v>157</v>
      </c>
      <c r="V740" s="344" t="s">
        <v>4305</v>
      </c>
      <c r="W740" s="433" t="s">
        <v>84</v>
      </c>
      <c r="X740" s="433" t="s">
        <v>56</v>
      </c>
      <c r="Y740" s="361">
        <v>2021</v>
      </c>
      <c r="Z740" s="361" t="s">
        <v>1870</v>
      </c>
      <c r="AA740" s="344" t="s">
        <v>4319</v>
      </c>
      <c r="AB740" s="361" t="str">
        <f t="shared" si="65"/>
        <v>1.3.1</v>
      </c>
      <c r="AD740" s="433" t="s">
        <v>53</v>
      </c>
      <c r="AE740" s="433" t="s">
        <v>122</v>
      </c>
      <c r="AF740" s="433" t="s">
        <v>53</v>
      </c>
      <c r="AG740" s="361" t="s">
        <v>62</v>
      </c>
      <c r="AH740" s="361" t="s">
        <v>49</v>
      </c>
      <c r="AI740" s="361" t="s">
        <v>49</v>
      </c>
      <c r="AJ740" s="361" t="s">
        <v>49</v>
      </c>
      <c r="AK740" s="361" t="s">
        <v>49</v>
      </c>
      <c r="AL740" s="361" t="s">
        <v>117</v>
      </c>
      <c r="AM740" s="361" t="s">
        <v>49</v>
      </c>
      <c r="AN740" s="361" t="s">
        <v>117</v>
      </c>
      <c r="AO740" s="361" t="s">
        <v>117</v>
      </c>
      <c r="AP740" s="361" t="s">
        <v>117</v>
      </c>
      <c r="AQ740" s="361" t="s">
        <v>117</v>
      </c>
      <c r="AR740" s="361" t="s">
        <v>49</v>
      </c>
      <c r="AS740" s="361" t="s">
        <v>49</v>
      </c>
      <c r="AT740" s="361" t="s">
        <v>117</v>
      </c>
      <c r="AU740" s="361" t="s">
        <v>117</v>
      </c>
      <c r="AV740" s="361" t="s">
        <v>117</v>
      </c>
      <c r="AW740" s="361" t="s">
        <v>165</v>
      </c>
      <c r="AX740" s="361" t="str">
        <f t="shared" si="66"/>
        <v xml:space="preserve">SEX, AGE, RESIDENCE, WEALTH, DISABILITY, VULNERABILITY, PREGNANCY STATUS, LIVING CHILDREN,      </v>
      </c>
      <c r="AZ740" s="344" t="e">
        <f>INDEX('Standard Outcome Indicators'!$C$2:$C$900,MATCH(AY740,'Standard Outcome Indicators'!$B$2:$B$708,0))</f>
        <v>#N/A</v>
      </c>
      <c r="BA740" s="344" t="e">
        <f>INDEX('Standard Outcome Indicators'!$F$2:$F$900,MATCH(AY740,'Standard Outcome Indicators'!$B$2:$B$708,0))</f>
        <v>#N/A</v>
      </c>
      <c r="BB740" s="344" t="e">
        <f>INDEX('Standard Outcome Indicators'!$H$2:$H$900,MATCH(AY740,'Standard Outcome Indicators'!$B$2:$B$708,0))</f>
        <v>#N/A</v>
      </c>
      <c r="BC740" s="344" t="e">
        <f>INDEX('Standard Outcome Indicators'!$Q$2:$Q$900,MATCH(AY740,'Standard Outcome Indicators'!$B$2:$B$708,0))</f>
        <v>#N/A</v>
      </c>
      <c r="BD740" s="344" t="e">
        <f>INDEX('Standard Outcome Indicators'!$R$2:$R$900,MATCH(AY740,'Standard Outcome Indicators'!$B$2:$B$708,0))</f>
        <v>#N/A</v>
      </c>
      <c r="BE740" s="344" t="e">
        <f>INDEX('Standard Outcome Indicators'!$S$2:$S$900,MATCH(AY740,'Standard Outcome Indicators'!$B$2:$B$708,0))</f>
        <v>#N/A</v>
      </c>
      <c r="BF740" s="344" t="e">
        <f>INDEX('Standard Outcome Indicators'!$T$2:$T$900,MATCH(AY740,'Standard Outcome Indicators'!$B$2:$B$708,0))</f>
        <v>#N/A</v>
      </c>
      <c r="BG740" s="344" t="e">
        <f>INDEX('Standard Outcome Indicators'!$U$2:$U$900,MATCH(AY740,'Standard Outcome Indicators'!$B$2:$B$708,0))</f>
        <v>#N/A</v>
      </c>
    </row>
    <row r="741" spans="1:59" ht="60.75">
      <c r="A741" s="405" t="s">
        <v>4300</v>
      </c>
      <c r="B741" s="407" t="s">
        <v>4301</v>
      </c>
      <c r="C741" s="346" t="s">
        <v>1234</v>
      </c>
      <c r="D741" s="438" t="s">
        <v>4320</v>
      </c>
      <c r="E741" s="345" t="s">
        <v>1235</v>
      </c>
      <c r="F741" s="433" t="s">
        <v>59</v>
      </c>
      <c r="G741" s="433" t="s">
        <v>59</v>
      </c>
      <c r="H741" s="433" t="s">
        <v>59</v>
      </c>
      <c r="I741" s="433" t="s">
        <v>49</v>
      </c>
      <c r="J741" s="433" t="s">
        <v>49</v>
      </c>
      <c r="K741" s="433" t="s">
        <v>49</v>
      </c>
      <c r="L741" s="433" t="s">
        <v>49</v>
      </c>
      <c r="M741" s="433" t="s">
        <v>49</v>
      </c>
      <c r="N741" s="433" t="s">
        <v>49</v>
      </c>
      <c r="O741" s="345" t="s">
        <v>4321</v>
      </c>
      <c r="P741" s="345" t="str">
        <f t="shared" si="70"/>
        <v>Percentage of poor population receiving social assistance cash benefit - SDG 1.3.1</v>
      </c>
      <c r="R741" s="345"/>
      <c r="S741" s="433">
        <f t="shared" si="68"/>
        <v>1</v>
      </c>
      <c r="T741" s="361" t="s">
        <v>16</v>
      </c>
      <c r="U741" s="361" t="s">
        <v>157</v>
      </c>
      <c r="V741" s="344" t="s">
        <v>4305</v>
      </c>
      <c r="W741" s="433" t="s">
        <v>391</v>
      </c>
      <c r="X741" s="433" t="s">
        <v>495</v>
      </c>
      <c r="Y741" s="361">
        <v>2018</v>
      </c>
      <c r="Z741" s="361" t="s">
        <v>2320</v>
      </c>
      <c r="AA741" s="344" t="s">
        <v>4322</v>
      </c>
      <c r="AB741" s="361" t="str">
        <f t="shared" si="65"/>
        <v>1.3.1</v>
      </c>
      <c r="AD741" s="433" t="s">
        <v>53</v>
      </c>
      <c r="AE741" s="433" t="s">
        <v>122</v>
      </c>
      <c r="AF741" s="433" t="s">
        <v>53</v>
      </c>
      <c r="AG741" s="361" t="s">
        <v>49</v>
      </c>
      <c r="AH741" s="361" t="s">
        <v>49</v>
      </c>
      <c r="AI741" s="361" t="s">
        <v>49</v>
      </c>
      <c r="AJ741" s="361" t="s">
        <v>49</v>
      </c>
      <c r="AK741" s="361" t="s">
        <v>49</v>
      </c>
      <c r="AL741" s="361" t="s">
        <v>117</v>
      </c>
      <c r="AM741" s="361" t="s">
        <v>49</v>
      </c>
      <c r="AN741" s="361" t="s">
        <v>117</v>
      </c>
      <c r="AO741" s="361" t="s">
        <v>117</v>
      </c>
      <c r="AP741" s="361" t="s">
        <v>117</v>
      </c>
      <c r="AQ741" s="361" t="s">
        <v>117</v>
      </c>
      <c r="AR741" s="361" t="s">
        <v>49</v>
      </c>
      <c r="AS741" s="361" t="s">
        <v>49</v>
      </c>
      <c r="AT741" s="361" t="s">
        <v>117</v>
      </c>
      <c r="AU741" s="361" t="s">
        <v>117</v>
      </c>
      <c r="AV741" s="361" t="s">
        <v>117</v>
      </c>
      <c r="AW741" s="361" t="s">
        <v>1205</v>
      </c>
      <c r="AX741" s="361" t="str">
        <f t="shared" si="66"/>
        <v xml:space="preserve">SEX, AGE, RESIDENCE, WEALTH, DISABILITY, VULNERABILITY, PREGNANCY STATUS, LIVING CHILDREN,       </v>
      </c>
      <c r="AZ741" s="344" t="e">
        <f>INDEX('Standard Outcome Indicators'!$C$2:$C$900,MATCH(AY741,'Standard Outcome Indicators'!$B$2:$B$708,0))</f>
        <v>#N/A</v>
      </c>
      <c r="BA741" s="344" t="e">
        <f>INDEX('Standard Outcome Indicators'!$F$2:$F$900,MATCH(AY741,'Standard Outcome Indicators'!$B$2:$B$708,0))</f>
        <v>#N/A</v>
      </c>
      <c r="BB741" s="344" t="e">
        <f>INDEX('Standard Outcome Indicators'!$H$2:$H$900,MATCH(AY741,'Standard Outcome Indicators'!$B$2:$B$708,0))</f>
        <v>#N/A</v>
      </c>
      <c r="BC741" s="344" t="e">
        <f>INDEX('Standard Outcome Indicators'!$Q$2:$Q$900,MATCH(AY741,'Standard Outcome Indicators'!$B$2:$B$708,0))</f>
        <v>#N/A</v>
      </c>
      <c r="BD741" s="344" t="e">
        <f>INDEX('Standard Outcome Indicators'!$R$2:$R$900,MATCH(AY741,'Standard Outcome Indicators'!$B$2:$B$708,0))</f>
        <v>#N/A</v>
      </c>
      <c r="BE741" s="344" t="e">
        <f>INDEX('Standard Outcome Indicators'!$S$2:$S$900,MATCH(AY741,'Standard Outcome Indicators'!$B$2:$B$708,0))</f>
        <v>#N/A</v>
      </c>
      <c r="BF741" s="344" t="e">
        <f>INDEX('Standard Outcome Indicators'!$T$2:$T$900,MATCH(AY741,'Standard Outcome Indicators'!$B$2:$B$708,0))</f>
        <v>#N/A</v>
      </c>
      <c r="BG741" s="344" t="e">
        <f>INDEX('Standard Outcome Indicators'!$U$2:$U$900,MATCH(AY741,'Standard Outcome Indicators'!$B$2:$B$708,0))</f>
        <v>#N/A</v>
      </c>
    </row>
    <row r="742" spans="1:59" ht="60.75">
      <c r="A742" s="405" t="s">
        <v>4300</v>
      </c>
      <c r="B742" s="407" t="s">
        <v>4301</v>
      </c>
      <c r="C742" s="346" t="s">
        <v>1221</v>
      </c>
      <c r="D742" s="438" t="s">
        <v>4323</v>
      </c>
      <c r="E742" s="345" t="s">
        <v>1222</v>
      </c>
      <c r="F742" s="433" t="s">
        <v>59</v>
      </c>
      <c r="G742" s="433" t="str">
        <f>INDEX('Dashboard Indicators'!$P$2:$P$900,MATCH(C742,'Dashboard Indicators'!$I$2:$I$900,0))</f>
        <v>Yes</v>
      </c>
      <c r="H742" s="433" t="str">
        <f>INDEX('Dashboard Indicators'!$O$2:$O$900,MATCH(C742,'Dashboard Indicators'!$I$2:$I$900,0))</f>
        <v>Yes</v>
      </c>
      <c r="I742" s="433" t="s">
        <v>49</v>
      </c>
      <c r="J742" s="433" t="s">
        <v>62</v>
      </c>
      <c r="K742" s="433" t="s">
        <v>49</v>
      </c>
      <c r="L742" s="433" t="s">
        <v>49</v>
      </c>
      <c r="M742" s="433" t="s">
        <v>49</v>
      </c>
      <c r="N742" s="433" t="s">
        <v>49</v>
      </c>
      <c r="O742" s="345" t="s">
        <v>4324</v>
      </c>
      <c r="P742" s="345" t="str">
        <f t="shared" si="70"/>
        <v>Percentage of mothers with newborns receiving maternity cash benefit - SDG 1.3.1</v>
      </c>
      <c r="R742" s="345"/>
      <c r="S742" s="433">
        <f t="shared" si="68"/>
        <v>1</v>
      </c>
      <c r="T742" s="361" t="s">
        <v>16</v>
      </c>
      <c r="U742" s="361" t="s">
        <v>157</v>
      </c>
      <c r="V742" s="344" t="s">
        <v>4305</v>
      </c>
      <c r="W742" s="433" t="s">
        <v>84</v>
      </c>
      <c r="X742" s="433" t="s">
        <v>56</v>
      </c>
      <c r="Y742" s="361">
        <v>2021</v>
      </c>
      <c r="Z742" s="361" t="s">
        <v>1870</v>
      </c>
      <c r="AA742" s="344" t="s">
        <v>4325</v>
      </c>
      <c r="AB742" s="361" t="str">
        <f t="shared" si="65"/>
        <v>1.3.1</v>
      </c>
      <c r="AD742" s="433" t="s">
        <v>53</v>
      </c>
      <c r="AE742" s="433" t="s">
        <v>122</v>
      </c>
      <c r="AF742" s="433" t="s">
        <v>53</v>
      </c>
      <c r="AG742" s="361" t="s">
        <v>49</v>
      </c>
      <c r="AH742" s="361" t="s">
        <v>49</v>
      </c>
      <c r="AI742" s="361" t="s">
        <v>49</v>
      </c>
      <c r="AJ742" s="361" t="s">
        <v>49</v>
      </c>
      <c r="AK742" s="361" t="s">
        <v>49</v>
      </c>
      <c r="AL742" s="361" t="s">
        <v>117</v>
      </c>
      <c r="AM742" s="361" t="s">
        <v>49</v>
      </c>
      <c r="AN742" s="361" t="s">
        <v>117</v>
      </c>
      <c r="AO742" s="361" t="s">
        <v>117</v>
      </c>
      <c r="AP742" s="361" t="s">
        <v>117</v>
      </c>
      <c r="AQ742" s="361" t="s">
        <v>117</v>
      </c>
      <c r="AR742" s="361" t="s">
        <v>49</v>
      </c>
      <c r="AS742" s="361" t="s">
        <v>49</v>
      </c>
      <c r="AT742" s="361" t="s">
        <v>117</v>
      </c>
      <c r="AU742" s="361" t="s">
        <v>117</v>
      </c>
      <c r="AV742" s="361" t="s">
        <v>117</v>
      </c>
      <c r="AW742" s="361" t="s">
        <v>1205</v>
      </c>
      <c r="AX742" s="361" t="str">
        <f t="shared" si="66"/>
        <v xml:space="preserve">SEX, AGE, RESIDENCE, WEALTH, DISABILITY, VULNERABILITY, PREGNANCY STATUS, LIVING CHILDREN,       </v>
      </c>
      <c r="AZ742" s="344" t="e">
        <f>INDEX('Standard Outcome Indicators'!$C$2:$C$900,MATCH(AY742,'Standard Outcome Indicators'!$B$2:$B$708,0))</f>
        <v>#N/A</v>
      </c>
      <c r="BA742" s="344" t="e">
        <f>INDEX('Standard Outcome Indicators'!$F$2:$F$900,MATCH(AY742,'Standard Outcome Indicators'!$B$2:$B$708,0))</f>
        <v>#N/A</v>
      </c>
      <c r="BB742" s="344" t="e">
        <f>INDEX('Standard Outcome Indicators'!$H$2:$H$900,MATCH(AY742,'Standard Outcome Indicators'!$B$2:$B$708,0))</f>
        <v>#N/A</v>
      </c>
      <c r="BC742" s="344" t="e">
        <f>INDEX('Standard Outcome Indicators'!$Q$2:$Q$900,MATCH(AY742,'Standard Outcome Indicators'!$B$2:$B$708,0))</f>
        <v>#N/A</v>
      </c>
      <c r="BD742" s="344" t="e">
        <f>INDEX('Standard Outcome Indicators'!$R$2:$R$900,MATCH(AY742,'Standard Outcome Indicators'!$B$2:$B$708,0))</f>
        <v>#N/A</v>
      </c>
      <c r="BE742" s="344" t="e">
        <f>INDEX('Standard Outcome Indicators'!$S$2:$S$900,MATCH(AY742,'Standard Outcome Indicators'!$B$2:$B$708,0))</f>
        <v>#N/A</v>
      </c>
      <c r="BF742" s="344" t="e">
        <f>INDEX('Standard Outcome Indicators'!$T$2:$T$900,MATCH(AY742,'Standard Outcome Indicators'!$B$2:$B$708,0))</f>
        <v>#N/A</v>
      </c>
      <c r="BG742" s="344" t="e">
        <f>INDEX('Standard Outcome Indicators'!$U$2:$U$900,MATCH(AY742,'Standard Outcome Indicators'!$B$2:$B$708,0))</f>
        <v>#N/A</v>
      </c>
    </row>
    <row r="743" spans="1:59" ht="60.75">
      <c r="A743" s="405" t="s">
        <v>4300</v>
      </c>
      <c r="B743" s="407" t="s">
        <v>4301</v>
      </c>
      <c r="C743" s="346" t="s">
        <v>1217</v>
      </c>
      <c r="D743" s="438" t="s">
        <v>4326</v>
      </c>
      <c r="E743" s="345" t="s">
        <v>1218</v>
      </c>
      <c r="F743" s="433" t="s">
        <v>59</v>
      </c>
      <c r="G743" s="433" t="str">
        <f>INDEX('Dashboard Indicators'!$P$2:$P$900,MATCH(C743,'Dashboard Indicators'!$I$2:$I$900,0))</f>
        <v>Yes</v>
      </c>
      <c r="H743" s="433" t="str">
        <f>INDEX('Dashboard Indicators'!$O$2:$O$900,MATCH(C743,'Dashboard Indicators'!$I$2:$I$900,0))</f>
        <v>Yes</v>
      </c>
      <c r="I743" s="433" t="s">
        <v>49</v>
      </c>
      <c r="J743" s="433" t="s">
        <v>49</v>
      </c>
      <c r="K743" s="433" t="s">
        <v>49</v>
      </c>
      <c r="L743" s="433" t="s">
        <v>49</v>
      </c>
      <c r="M743" s="433" t="s">
        <v>49</v>
      </c>
      <c r="N743" s="433" t="s">
        <v>49</v>
      </c>
      <c r="O743" s="345" t="s">
        <v>4327</v>
      </c>
      <c r="P743" s="345" t="str">
        <f t="shared" si="70"/>
        <v>Percentage of children/households receiving child/family cash benefit - SDG 1.3.1</v>
      </c>
      <c r="R743" s="345"/>
      <c r="S743" s="433">
        <f t="shared" si="68"/>
        <v>1</v>
      </c>
      <c r="T743" s="361" t="s">
        <v>16</v>
      </c>
      <c r="U743" s="361" t="s">
        <v>157</v>
      </c>
      <c r="V743" s="344" t="s">
        <v>4305</v>
      </c>
      <c r="W743" s="433" t="s">
        <v>84</v>
      </c>
      <c r="X743" s="433" t="s">
        <v>56</v>
      </c>
      <c r="Y743" s="361">
        <v>2021</v>
      </c>
      <c r="Z743" s="361" t="s">
        <v>2671</v>
      </c>
      <c r="AA743" s="344" t="s">
        <v>4328</v>
      </c>
      <c r="AB743" s="361" t="str">
        <f t="shared" si="65"/>
        <v>1.3.1</v>
      </c>
      <c r="AD743" s="433" t="s">
        <v>53</v>
      </c>
      <c r="AE743" s="433" t="s">
        <v>122</v>
      </c>
      <c r="AF743" s="433" t="s">
        <v>53</v>
      </c>
      <c r="AG743" s="361" t="s">
        <v>62</v>
      </c>
      <c r="AH743" s="361" t="s">
        <v>49</v>
      </c>
      <c r="AI743" s="361" t="s">
        <v>49</v>
      </c>
      <c r="AJ743" s="361" t="s">
        <v>49</v>
      </c>
      <c r="AK743" s="361" t="s">
        <v>49</v>
      </c>
      <c r="AL743" s="361" t="s">
        <v>117</v>
      </c>
      <c r="AM743" s="361" t="s">
        <v>49</v>
      </c>
      <c r="AN743" s="361" t="s">
        <v>117</v>
      </c>
      <c r="AO743" s="361" t="s">
        <v>117</v>
      </c>
      <c r="AP743" s="361" t="s">
        <v>117</v>
      </c>
      <c r="AQ743" s="361" t="s">
        <v>117</v>
      </c>
      <c r="AR743" s="361" t="s">
        <v>49</v>
      </c>
      <c r="AS743" s="361" t="s">
        <v>49</v>
      </c>
      <c r="AT743" s="361" t="s">
        <v>117</v>
      </c>
      <c r="AU743" s="361" t="s">
        <v>117</v>
      </c>
      <c r="AV743" s="361" t="s">
        <v>117</v>
      </c>
      <c r="AW743" s="361" t="s">
        <v>1205</v>
      </c>
      <c r="AX743" s="361" t="str">
        <f t="shared" si="66"/>
        <v xml:space="preserve">SEX, AGE, RESIDENCE, WEALTH, DISABILITY, VULNERABILITY, PREGNANCY STATUS, LIVING CHILDREN,       </v>
      </c>
      <c r="AZ743" s="344" t="e">
        <f>INDEX('Standard Outcome Indicators'!$C$2:$C$900,MATCH(AY743,'Standard Outcome Indicators'!$B$2:$B$708,0))</f>
        <v>#N/A</v>
      </c>
      <c r="BA743" s="344" t="e">
        <f>INDEX('Standard Outcome Indicators'!$F$2:$F$900,MATCH(AY743,'Standard Outcome Indicators'!$B$2:$B$708,0))</f>
        <v>#N/A</v>
      </c>
      <c r="BB743" s="344" t="e">
        <f>INDEX('Standard Outcome Indicators'!$H$2:$H$900,MATCH(AY743,'Standard Outcome Indicators'!$B$2:$B$708,0))</f>
        <v>#N/A</v>
      </c>
      <c r="BC743" s="344" t="e">
        <f>INDEX('Standard Outcome Indicators'!$Q$2:$Q$900,MATCH(AY743,'Standard Outcome Indicators'!$B$2:$B$708,0))</f>
        <v>#N/A</v>
      </c>
      <c r="BD743" s="344" t="e">
        <f>INDEX('Standard Outcome Indicators'!$R$2:$R$900,MATCH(AY743,'Standard Outcome Indicators'!$B$2:$B$708,0))</f>
        <v>#N/A</v>
      </c>
      <c r="BE743" s="344" t="e">
        <f>INDEX('Standard Outcome Indicators'!$S$2:$S$900,MATCH(AY743,'Standard Outcome Indicators'!$B$2:$B$708,0))</f>
        <v>#N/A</v>
      </c>
      <c r="BF743" s="344" t="e">
        <f>INDEX('Standard Outcome Indicators'!$T$2:$T$900,MATCH(AY743,'Standard Outcome Indicators'!$B$2:$B$708,0))</f>
        <v>#N/A</v>
      </c>
      <c r="BG743" s="344" t="e">
        <f>INDEX('Standard Outcome Indicators'!$U$2:$U$900,MATCH(AY743,'Standard Outcome Indicators'!$B$2:$B$708,0))</f>
        <v>#N/A</v>
      </c>
    </row>
    <row r="744" spans="1:59" ht="45.75">
      <c r="A744" s="405" t="s">
        <v>4300</v>
      </c>
      <c r="B744" s="407" t="s">
        <v>4301</v>
      </c>
      <c r="C744" s="373" t="s">
        <v>1245</v>
      </c>
      <c r="D744" s="443" t="s">
        <v>4329</v>
      </c>
      <c r="E744" s="345" t="s">
        <v>1246</v>
      </c>
      <c r="F744" s="434" t="s">
        <v>59</v>
      </c>
      <c r="G744" s="434" t="str">
        <f>INDEX('Dashboard Indicators'!$P$2:$P$900,MATCH(C744,'Dashboard Indicators'!$I$2:$I$900,0))</f>
        <v>Yes</v>
      </c>
      <c r="H744" s="434"/>
      <c r="I744" s="433" t="s">
        <v>49</v>
      </c>
      <c r="J744" s="433" t="s">
        <v>62</v>
      </c>
      <c r="K744" s="433" t="s">
        <v>49</v>
      </c>
      <c r="L744" s="433" t="s">
        <v>49</v>
      </c>
      <c r="M744" s="433" t="s">
        <v>49</v>
      </c>
      <c r="N744" s="433" t="s">
        <v>49</v>
      </c>
      <c r="O744" s="372"/>
      <c r="P744" s="345" t="str">
        <f t="shared" si="70"/>
        <v>Provision of paid maternity and paternity leave</v>
      </c>
      <c r="Q744" s="345" t="s">
        <v>4330</v>
      </c>
      <c r="R744" s="345"/>
      <c r="S744" s="433">
        <f t="shared" si="68"/>
        <v>2</v>
      </c>
      <c r="T744" s="361" t="s">
        <v>1372</v>
      </c>
      <c r="U744" s="361" t="s">
        <v>1247</v>
      </c>
      <c r="V744" s="344" t="s">
        <v>4331</v>
      </c>
      <c r="W744" s="433" t="s">
        <v>84</v>
      </c>
      <c r="X744" s="433" t="s">
        <v>56</v>
      </c>
      <c r="Y744" s="361">
        <v>2022</v>
      </c>
      <c r="Z744" s="361" t="s">
        <v>1870</v>
      </c>
      <c r="AA744" s="344" t="s">
        <v>4332</v>
      </c>
      <c r="AB744" s="361" t="str">
        <f t="shared" si="65"/>
        <v/>
      </c>
      <c r="AD744" s="433" t="s">
        <v>53</v>
      </c>
      <c r="AE744" s="433" t="s">
        <v>76</v>
      </c>
      <c r="AF744" s="433" t="s">
        <v>53</v>
      </c>
      <c r="AG744" s="361" t="s">
        <v>62</v>
      </c>
      <c r="AH744" s="361" t="s">
        <v>49</v>
      </c>
      <c r="AI744" s="361" t="s">
        <v>49</v>
      </c>
      <c r="AJ744" s="361" t="s">
        <v>49</v>
      </c>
      <c r="AK744" s="361" t="s">
        <v>117</v>
      </c>
      <c r="AL744" s="361" t="s">
        <v>117</v>
      </c>
      <c r="AM744" s="361" t="s">
        <v>117</v>
      </c>
      <c r="AN744" s="361" t="s">
        <v>117</v>
      </c>
      <c r="AO744" s="361" t="s">
        <v>117</v>
      </c>
      <c r="AP744" s="361" t="s">
        <v>117</v>
      </c>
      <c r="AQ744" s="361" t="s">
        <v>117</v>
      </c>
      <c r="AR744" s="361" t="s">
        <v>117</v>
      </c>
      <c r="AS744" s="361" t="s">
        <v>117</v>
      </c>
      <c r="AT744" s="361" t="s">
        <v>117</v>
      </c>
      <c r="AU744" s="361" t="s">
        <v>117</v>
      </c>
      <c r="AV744" s="361" t="s">
        <v>117</v>
      </c>
      <c r="AW744" s="361" t="s">
        <v>80</v>
      </c>
      <c r="AX744" s="361" t="str">
        <f t="shared" si="66"/>
        <v xml:space="preserve">SEX, AGE, RESIDENCE, WEALTH,    </v>
      </c>
      <c r="AZ744" s="344" t="e">
        <f>INDEX('Standard Outcome Indicators'!$C$2:$C$900,MATCH(AY744,'Standard Outcome Indicators'!$B$2:$B$708,0))</f>
        <v>#N/A</v>
      </c>
      <c r="BA744" s="344" t="e">
        <f>INDEX('Standard Outcome Indicators'!$F$2:$F$900,MATCH(AY744,'Standard Outcome Indicators'!$B$2:$B$708,0))</f>
        <v>#N/A</v>
      </c>
      <c r="BB744" s="344" t="e">
        <f>INDEX('Standard Outcome Indicators'!$H$2:$H$900,MATCH(AY744,'Standard Outcome Indicators'!$B$2:$B$708,0))</f>
        <v>#N/A</v>
      </c>
      <c r="BC744" s="344" t="e">
        <f>INDEX('Standard Outcome Indicators'!$Q$2:$Q$900,MATCH(AY744,'Standard Outcome Indicators'!$B$2:$B$708,0))</f>
        <v>#N/A</v>
      </c>
      <c r="BD744" s="344" t="e">
        <f>INDEX('Standard Outcome Indicators'!$R$2:$R$900,MATCH(AY744,'Standard Outcome Indicators'!$B$2:$B$708,0))</f>
        <v>#N/A</v>
      </c>
      <c r="BE744" s="344" t="e">
        <f>INDEX('Standard Outcome Indicators'!$S$2:$S$900,MATCH(AY744,'Standard Outcome Indicators'!$B$2:$B$708,0))</f>
        <v>#N/A</v>
      </c>
      <c r="BF744" s="344" t="e">
        <f>INDEX('Standard Outcome Indicators'!$T$2:$T$900,MATCH(AY744,'Standard Outcome Indicators'!$B$2:$B$708,0))</f>
        <v>#N/A</v>
      </c>
      <c r="BG744" s="344" t="e">
        <f>INDEX('Standard Outcome Indicators'!$U$2:$U$900,MATCH(AY744,'Standard Outcome Indicators'!$B$2:$B$708,0))</f>
        <v>#N/A</v>
      </c>
    </row>
    <row r="745" spans="1:59" ht="30.75">
      <c r="A745" s="405" t="s">
        <v>4300</v>
      </c>
      <c r="B745" s="407" t="s">
        <v>4301</v>
      </c>
      <c r="C745" s="373" t="s">
        <v>1249</v>
      </c>
      <c r="D745" s="443" t="s">
        <v>4333</v>
      </c>
      <c r="E745" s="345" t="s">
        <v>1250</v>
      </c>
      <c r="F745" s="434" t="s">
        <v>59</v>
      </c>
      <c r="G745" s="434" t="str">
        <f>INDEX('Dashboard Indicators'!$P$2:$P$900,MATCH(C745,'Dashboard Indicators'!$I$2:$I$900,0))</f>
        <v>Yes</v>
      </c>
      <c r="H745" s="434"/>
      <c r="I745" s="433" t="s">
        <v>49</v>
      </c>
      <c r="J745" s="433" t="s">
        <v>62</v>
      </c>
      <c r="K745" s="433" t="s">
        <v>49</v>
      </c>
      <c r="L745" s="433" t="s">
        <v>49</v>
      </c>
      <c r="M745" s="433" t="s">
        <v>49</v>
      </c>
      <c r="N745" s="433" t="s">
        <v>49</v>
      </c>
      <c r="O745" s="372"/>
      <c r="P745" s="345" t="str">
        <f t="shared" si="70"/>
        <v>Provision of paid maternity and paternity leave</v>
      </c>
      <c r="Q745" s="345" t="s">
        <v>4330</v>
      </c>
      <c r="R745" s="345"/>
      <c r="S745" s="433">
        <f t="shared" si="68"/>
        <v>2</v>
      </c>
      <c r="T745" s="361" t="s">
        <v>1372</v>
      </c>
      <c r="U745" s="361" t="s">
        <v>1247</v>
      </c>
      <c r="V745" s="344" t="s">
        <v>4334</v>
      </c>
      <c r="W745" s="433" t="s">
        <v>84</v>
      </c>
      <c r="X745" s="433" t="s">
        <v>56</v>
      </c>
      <c r="Y745" s="361">
        <v>2022</v>
      </c>
      <c r="Z745" s="361" t="s">
        <v>1870</v>
      </c>
      <c r="AA745" s="344" t="s">
        <v>4332</v>
      </c>
      <c r="AB745" s="361" t="str">
        <f t="shared" si="65"/>
        <v/>
      </c>
      <c r="AD745" s="433" t="s">
        <v>53</v>
      </c>
      <c r="AE745" s="433" t="s">
        <v>76</v>
      </c>
      <c r="AF745" s="433" t="s">
        <v>53</v>
      </c>
      <c r="AG745" s="361" t="s">
        <v>62</v>
      </c>
      <c r="AH745" s="361" t="s">
        <v>49</v>
      </c>
      <c r="AI745" s="361" t="s">
        <v>49</v>
      </c>
      <c r="AJ745" s="361" t="s">
        <v>49</v>
      </c>
      <c r="AK745" s="361" t="s">
        <v>117</v>
      </c>
      <c r="AL745" s="361" t="s">
        <v>117</v>
      </c>
      <c r="AM745" s="361" t="s">
        <v>117</v>
      </c>
      <c r="AN745" s="361" t="s">
        <v>117</v>
      </c>
      <c r="AO745" s="361" t="s">
        <v>117</v>
      </c>
      <c r="AP745" s="361" t="s">
        <v>117</v>
      </c>
      <c r="AQ745" s="361" t="s">
        <v>117</v>
      </c>
      <c r="AR745" s="361" t="s">
        <v>117</v>
      </c>
      <c r="AS745" s="361" t="s">
        <v>117</v>
      </c>
      <c r="AT745" s="361" t="s">
        <v>117</v>
      </c>
      <c r="AU745" s="361" t="s">
        <v>117</v>
      </c>
      <c r="AV745" s="361" t="s">
        <v>117</v>
      </c>
      <c r="AW745" s="361" t="s">
        <v>80</v>
      </c>
      <c r="AX745" s="361" t="str">
        <f t="shared" si="66"/>
        <v xml:space="preserve">SEX, AGE, RESIDENCE, WEALTH,    </v>
      </c>
      <c r="AZ745" s="344" t="e">
        <f>INDEX('Standard Outcome Indicators'!$C$2:$C$900,MATCH(AY745,'Standard Outcome Indicators'!$B$2:$B$708,0))</f>
        <v>#N/A</v>
      </c>
      <c r="BA745" s="344" t="e">
        <f>INDEX('Standard Outcome Indicators'!$F$2:$F$900,MATCH(AY745,'Standard Outcome Indicators'!$B$2:$B$708,0))</f>
        <v>#N/A</v>
      </c>
      <c r="BB745" s="344" t="e">
        <f>INDEX('Standard Outcome Indicators'!$H$2:$H$900,MATCH(AY745,'Standard Outcome Indicators'!$B$2:$B$708,0))</f>
        <v>#N/A</v>
      </c>
      <c r="BC745" s="344" t="e">
        <f>INDEX('Standard Outcome Indicators'!$Q$2:$Q$900,MATCH(AY745,'Standard Outcome Indicators'!$B$2:$B$708,0))</f>
        <v>#N/A</v>
      </c>
      <c r="BD745" s="344" t="e">
        <f>INDEX('Standard Outcome Indicators'!$R$2:$R$900,MATCH(AY745,'Standard Outcome Indicators'!$B$2:$B$708,0))</f>
        <v>#N/A</v>
      </c>
      <c r="BE745" s="344" t="e">
        <f>INDEX('Standard Outcome Indicators'!$S$2:$S$900,MATCH(AY745,'Standard Outcome Indicators'!$B$2:$B$708,0))</f>
        <v>#N/A</v>
      </c>
      <c r="BF745" s="344" t="e">
        <f>INDEX('Standard Outcome Indicators'!$T$2:$T$900,MATCH(AY745,'Standard Outcome Indicators'!$B$2:$B$708,0))</f>
        <v>#N/A</v>
      </c>
      <c r="BG745" s="344" t="e">
        <f>INDEX('Standard Outcome Indicators'!$U$2:$U$900,MATCH(AY745,'Standard Outcome Indicators'!$B$2:$B$708,0))</f>
        <v>#N/A</v>
      </c>
    </row>
    <row r="746" spans="1:59" ht="60.75">
      <c r="A746" s="405" t="s">
        <v>4300</v>
      </c>
      <c r="B746" s="407" t="s">
        <v>4301</v>
      </c>
      <c r="C746" s="346" t="s">
        <v>1228</v>
      </c>
      <c r="D746" s="438" t="s">
        <v>4335</v>
      </c>
      <c r="E746" s="345" t="s">
        <v>1229</v>
      </c>
      <c r="F746" s="437" t="s">
        <v>1826</v>
      </c>
      <c r="G746" s="433" t="s">
        <v>59</v>
      </c>
      <c r="H746" s="433" t="s">
        <v>59</v>
      </c>
      <c r="I746" s="433" t="s">
        <v>49</v>
      </c>
      <c r="J746" s="433" t="s">
        <v>49</v>
      </c>
      <c r="K746" s="433" t="s">
        <v>49</v>
      </c>
      <c r="L746" s="433" t="s">
        <v>49</v>
      </c>
      <c r="M746" s="433" t="s">
        <v>49</v>
      </c>
      <c r="N746" s="433" t="s">
        <v>49</v>
      </c>
      <c r="O746" s="345" t="s">
        <v>4336</v>
      </c>
      <c r="P746" s="345" t="str">
        <f t="shared" si="70"/>
        <v>Percentage of unemployed persons receiving unemployment cash benefit - SDG 1.3.1</v>
      </c>
      <c r="R746" s="345"/>
      <c r="S746" s="433">
        <f t="shared" si="68"/>
        <v>1</v>
      </c>
      <c r="T746" s="361" t="s">
        <v>16</v>
      </c>
      <c r="U746" s="361" t="s">
        <v>157</v>
      </c>
      <c r="V746" s="344" t="s">
        <v>4305</v>
      </c>
      <c r="W746" s="433" t="s">
        <v>84</v>
      </c>
      <c r="X746" s="433" t="s">
        <v>56</v>
      </c>
      <c r="Y746" s="361">
        <v>2022</v>
      </c>
      <c r="Z746" s="361" t="s">
        <v>1857</v>
      </c>
      <c r="AA746" s="344" t="s">
        <v>4337</v>
      </c>
      <c r="AB746" s="361" t="str">
        <f t="shared" si="65"/>
        <v>1.3.1</v>
      </c>
      <c r="AD746" s="433" t="s">
        <v>53</v>
      </c>
      <c r="AE746" s="433" t="s">
        <v>122</v>
      </c>
      <c r="AF746" s="433" t="s">
        <v>53</v>
      </c>
      <c r="AG746" s="361" t="s">
        <v>62</v>
      </c>
      <c r="AH746" s="361" t="s">
        <v>49</v>
      </c>
      <c r="AI746" s="361" t="s">
        <v>49</v>
      </c>
      <c r="AJ746" s="361" t="s">
        <v>49</v>
      </c>
      <c r="AK746" s="361" t="s">
        <v>49</v>
      </c>
      <c r="AL746" s="361" t="s">
        <v>117</v>
      </c>
      <c r="AM746" s="361" t="s">
        <v>49</v>
      </c>
      <c r="AN746" s="361" t="s">
        <v>117</v>
      </c>
      <c r="AO746" s="361" t="s">
        <v>117</v>
      </c>
      <c r="AP746" s="361" t="s">
        <v>117</v>
      </c>
      <c r="AQ746" s="361" t="s">
        <v>117</v>
      </c>
      <c r="AR746" s="361" t="s">
        <v>49</v>
      </c>
      <c r="AS746" s="361" t="s">
        <v>49</v>
      </c>
      <c r="AT746" s="361" t="s">
        <v>117</v>
      </c>
      <c r="AU746" s="361" t="s">
        <v>117</v>
      </c>
      <c r="AV746" s="361" t="s">
        <v>117</v>
      </c>
      <c r="AW746" s="361" t="s">
        <v>165</v>
      </c>
      <c r="AX746" s="361" t="str">
        <f t="shared" si="66"/>
        <v xml:space="preserve">SEX, AGE, RESIDENCE, WEALTH, DISABILITY, VULNERABILITY, PREGNANCY STATUS, LIVING CHILDREN,      </v>
      </c>
      <c r="AZ746" s="344" t="e">
        <f>INDEX('Standard Outcome Indicators'!$C$2:$C$900,MATCH(AY746,'Standard Outcome Indicators'!$B$2:$B$708,0))</f>
        <v>#N/A</v>
      </c>
      <c r="BA746" s="344" t="e">
        <f>INDEX('Standard Outcome Indicators'!$F$2:$F$900,MATCH(AY746,'Standard Outcome Indicators'!$B$2:$B$708,0))</f>
        <v>#N/A</v>
      </c>
      <c r="BB746" s="344" t="e">
        <f>INDEX('Standard Outcome Indicators'!$H$2:$H$900,MATCH(AY746,'Standard Outcome Indicators'!$B$2:$B$708,0))</f>
        <v>#N/A</v>
      </c>
      <c r="BC746" s="344" t="e">
        <f>INDEX('Standard Outcome Indicators'!$Q$2:$Q$900,MATCH(AY746,'Standard Outcome Indicators'!$B$2:$B$708,0))</f>
        <v>#N/A</v>
      </c>
      <c r="BD746" s="344" t="e">
        <f>INDEX('Standard Outcome Indicators'!$R$2:$R$900,MATCH(AY746,'Standard Outcome Indicators'!$B$2:$B$708,0))</f>
        <v>#N/A</v>
      </c>
      <c r="BE746" s="344" t="e">
        <f>INDEX('Standard Outcome Indicators'!$S$2:$S$900,MATCH(AY746,'Standard Outcome Indicators'!$B$2:$B$708,0))</f>
        <v>#N/A</v>
      </c>
      <c r="BF746" s="344" t="e">
        <f>INDEX('Standard Outcome Indicators'!$T$2:$T$900,MATCH(AY746,'Standard Outcome Indicators'!$B$2:$B$708,0))</f>
        <v>#N/A</v>
      </c>
      <c r="BG746" s="344" t="e">
        <f>INDEX('Standard Outcome Indicators'!$U$2:$U$900,MATCH(AY746,'Standard Outcome Indicators'!$B$2:$B$708,0))</f>
        <v>#N/A</v>
      </c>
    </row>
    <row r="747" spans="1:59" ht="229.5">
      <c r="A747" s="405" t="s">
        <v>4300</v>
      </c>
      <c r="B747" s="407" t="s">
        <v>4301</v>
      </c>
      <c r="C747" s="346" t="s">
        <v>4338</v>
      </c>
      <c r="D747" s="438" t="s">
        <v>4339</v>
      </c>
      <c r="E747" s="345" t="e">
        <v>#N/A</v>
      </c>
      <c r="F747" s="433"/>
      <c r="G747" s="433"/>
      <c r="H747" s="433"/>
      <c r="I747" s="478" t="e">
        <v>#N/A</v>
      </c>
      <c r="J747" s="478" t="e">
        <v>#N/A</v>
      </c>
      <c r="K747" s="478" t="e">
        <v>#N/A</v>
      </c>
      <c r="L747" s="478" t="e">
        <v>#N/A</v>
      </c>
      <c r="M747" s="478" t="e">
        <v>#N/A</v>
      </c>
      <c r="N747" s="478"/>
      <c r="O747" s="345"/>
      <c r="P747" s="345" t="str">
        <f>IF(F747="Yes", IF(Q747="", D747, Q747), "")</f>
        <v/>
      </c>
      <c r="R747" s="345"/>
      <c r="S747" s="433" t="str">
        <f t="shared" si="68"/>
        <v/>
      </c>
      <c r="T747" s="361" t="s">
        <v>16</v>
      </c>
      <c r="U747" s="361" t="s">
        <v>63</v>
      </c>
      <c r="V747" s="344" t="s">
        <v>4305</v>
      </c>
      <c r="W747" s="433" t="s">
        <v>63</v>
      </c>
      <c r="X747" s="433" t="s">
        <v>63</v>
      </c>
      <c r="Y747" s="361">
        <v>2021</v>
      </c>
      <c r="Z747" s="361" t="s">
        <v>2092</v>
      </c>
      <c r="AA747" s="345" t="s">
        <v>4340</v>
      </c>
      <c r="AB747" s="361" t="str">
        <f t="shared" si="65"/>
        <v>1.3.1</v>
      </c>
      <c r="AC747" s="433" t="s">
        <v>63</v>
      </c>
      <c r="AD747" s="433" t="s">
        <v>63</v>
      </c>
      <c r="AE747" s="433" t="s">
        <v>63</v>
      </c>
      <c r="AF747" s="433" t="s">
        <v>63</v>
      </c>
      <c r="AG747" s="361" t="s">
        <v>62</v>
      </c>
      <c r="AH747" s="361" t="s">
        <v>49</v>
      </c>
      <c r="AI747" s="361" t="s">
        <v>49</v>
      </c>
      <c r="AJ747" s="361" t="s">
        <v>49</v>
      </c>
      <c r="AK747" s="361" t="s">
        <v>63</v>
      </c>
      <c r="AL747" s="361" t="s">
        <v>63</v>
      </c>
      <c r="AM747" s="361" t="s">
        <v>63</v>
      </c>
      <c r="AN747" s="361" t="s">
        <v>63</v>
      </c>
      <c r="AO747" s="361" t="s">
        <v>63</v>
      </c>
      <c r="AP747" s="361" t="s">
        <v>63</v>
      </c>
      <c r="AQ747" s="361" t="s">
        <v>63</v>
      </c>
      <c r="AR747" s="361" t="s">
        <v>63</v>
      </c>
      <c r="AS747" s="361" t="s">
        <v>63</v>
      </c>
      <c r="AT747" s="361" t="s">
        <v>63</v>
      </c>
      <c r="AU747" s="361" t="s">
        <v>63</v>
      </c>
      <c r="AV747" s="361" t="s">
        <v>63</v>
      </c>
      <c r="AW747" s="361" t="s">
        <v>63</v>
      </c>
      <c r="AX747" s="361" t="str">
        <f t="shared" si="66"/>
        <v xml:space="preserve">SEX, AGE, RESIDENCE, WEALTH, </v>
      </c>
      <c r="AZ747" s="344" t="e">
        <f>INDEX('Standard Outcome Indicators'!$C$2:$C$900,MATCH(AY747,'Standard Outcome Indicators'!$B$2:$B$708,0))</f>
        <v>#N/A</v>
      </c>
      <c r="BA747" s="344" t="e">
        <f>INDEX('Standard Outcome Indicators'!$F$2:$F$900,MATCH(AY747,'Standard Outcome Indicators'!$B$2:$B$708,0))</f>
        <v>#N/A</v>
      </c>
      <c r="BB747" s="344" t="e">
        <f>INDEX('Standard Outcome Indicators'!$H$2:$H$900,MATCH(AY747,'Standard Outcome Indicators'!$B$2:$B$708,0))</f>
        <v>#N/A</v>
      </c>
      <c r="BC747" s="344" t="e">
        <f>INDEX('Standard Outcome Indicators'!$Q$2:$Q$900,MATCH(AY747,'Standard Outcome Indicators'!$B$2:$B$708,0))</f>
        <v>#N/A</v>
      </c>
      <c r="BD747" s="344" t="e">
        <f>INDEX('Standard Outcome Indicators'!$R$2:$R$900,MATCH(AY747,'Standard Outcome Indicators'!$B$2:$B$708,0))</f>
        <v>#N/A</v>
      </c>
      <c r="BE747" s="344" t="e">
        <f>INDEX('Standard Outcome Indicators'!$S$2:$S$900,MATCH(AY747,'Standard Outcome Indicators'!$B$2:$B$708,0))</f>
        <v>#N/A</v>
      </c>
      <c r="BF747" s="344" t="e">
        <f>INDEX('Standard Outcome Indicators'!$T$2:$T$900,MATCH(AY747,'Standard Outcome Indicators'!$B$2:$B$708,0))</f>
        <v>#N/A</v>
      </c>
      <c r="BG747" s="344" t="e">
        <f>INDEX('Standard Outcome Indicators'!$U$2:$U$900,MATCH(AY747,'Standard Outcome Indicators'!$B$2:$B$708,0))</f>
        <v>#N/A</v>
      </c>
    </row>
    <row r="748" spans="1:59" ht="244.5">
      <c r="A748" s="405" t="s">
        <v>4300</v>
      </c>
      <c r="B748" s="407" t="s">
        <v>4301</v>
      </c>
      <c r="C748" s="346" t="s">
        <v>4341</v>
      </c>
      <c r="D748" s="438" t="s">
        <v>4342</v>
      </c>
      <c r="E748" s="345" t="e">
        <v>#N/A</v>
      </c>
      <c r="F748" s="433"/>
      <c r="G748" s="433"/>
      <c r="H748" s="433"/>
      <c r="I748" s="478" t="e">
        <v>#N/A</v>
      </c>
      <c r="J748" s="478" t="e">
        <v>#N/A</v>
      </c>
      <c r="K748" s="478" t="e">
        <v>#N/A</v>
      </c>
      <c r="L748" s="478" t="e">
        <v>#N/A</v>
      </c>
      <c r="M748" s="478" t="e">
        <v>#N/A</v>
      </c>
      <c r="N748" s="478"/>
      <c r="O748" s="345"/>
      <c r="P748" s="345" t="str">
        <f>IF(F748="Yes", IF(Q748="", D748, Q748), "")</f>
        <v/>
      </c>
      <c r="R748" s="345"/>
      <c r="S748" s="433" t="str">
        <f t="shared" si="68"/>
        <v/>
      </c>
      <c r="T748" s="361" t="s">
        <v>16</v>
      </c>
      <c r="U748" s="361" t="s">
        <v>63</v>
      </c>
      <c r="V748" s="344" t="s">
        <v>4305</v>
      </c>
      <c r="W748" s="433" t="s">
        <v>63</v>
      </c>
      <c r="X748" s="433" t="s">
        <v>63</v>
      </c>
      <c r="Y748" s="361">
        <v>2021</v>
      </c>
      <c r="Z748" s="361" t="s">
        <v>1870</v>
      </c>
      <c r="AA748" s="345" t="s">
        <v>4343</v>
      </c>
      <c r="AB748" s="361" t="str">
        <f t="shared" si="65"/>
        <v>1.3.1</v>
      </c>
      <c r="AC748" s="433" t="s">
        <v>63</v>
      </c>
      <c r="AD748" s="433" t="s">
        <v>63</v>
      </c>
      <c r="AE748" s="433" t="s">
        <v>63</v>
      </c>
      <c r="AF748" s="433" t="s">
        <v>63</v>
      </c>
      <c r="AG748" s="361" t="s">
        <v>62</v>
      </c>
      <c r="AH748" s="361" t="s">
        <v>49</v>
      </c>
      <c r="AI748" s="361" t="s">
        <v>49</v>
      </c>
      <c r="AJ748" s="361" t="s">
        <v>49</v>
      </c>
      <c r="AK748" s="361" t="s">
        <v>63</v>
      </c>
      <c r="AL748" s="361" t="s">
        <v>63</v>
      </c>
      <c r="AM748" s="361" t="s">
        <v>63</v>
      </c>
      <c r="AN748" s="361" t="s">
        <v>63</v>
      </c>
      <c r="AO748" s="361" t="s">
        <v>63</v>
      </c>
      <c r="AP748" s="361" t="s">
        <v>63</v>
      </c>
      <c r="AQ748" s="361" t="s">
        <v>63</v>
      </c>
      <c r="AR748" s="361" t="s">
        <v>63</v>
      </c>
      <c r="AS748" s="361" t="s">
        <v>63</v>
      </c>
      <c r="AT748" s="361" t="s">
        <v>63</v>
      </c>
      <c r="AU748" s="361" t="s">
        <v>63</v>
      </c>
      <c r="AV748" s="361" t="s">
        <v>63</v>
      </c>
      <c r="AW748" s="361" t="s">
        <v>63</v>
      </c>
      <c r="AX748" s="361" t="str">
        <f t="shared" si="66"/>
        <v xml:space="preserve">SEX, AGE, RESIDENCE, WEALTH, </v>
      </c>
      <c r="AZ748" s="344" t="e">
        <f>INDEX('Standard Outcome Indicators'!$C$2:$C$900,MATCH(AY748,'Standard Outcome Indicators'!$B$2:$B$708,0))</f>
        <v>#N/A</v>
      </c>
      <c r="BA748" s="344" t="e">
        <f>INDEX('Standard Outcome Indicators'!$F$2:$F$900,MATCH(AY748,'Standard Outcome Indicators'!$B$2:$B$708,0))</f>
        <v>#N/A</v>
      </c>
      <c r="BB748" s="344" t="e">
        <f>INDEX('Standard Outcome Indicators'!$H$2:$H$900,MATCH(AY748,'Standard Outcome Indicators'!$B$2:$B$708,0))</f>
        <v>#N/A</v>
      </c>
      <c r="BC748" s="344" t="e">
        <f>INDEX('Standard Outcome Indicators'!$Q$2:$Q$900,MATCH(AY748,'Standard Outcome Indicators'!$B$2:$B$708,0))</f>
        <v>#N/A</v>
      </c>
      <c r="BD748" s="344" t="e">
        <f>INDEX('Standard Outcome Indicators'!$R$2:$R$900,MATCH(AY748,'Standard Outcome Indicators'!$B$2:$B$708,0))</f>
        <v>#N/A</v>
      </c>
      <c r="BE748" s="344" t="e">
        <f>INDEX('Standard Outcome Indicators'!$S$2:$S$900,MATCH(AY748,'Standard Outcome Indicators'!$B$2:$B$708,0))</f>
        <v>#N/A</v>
      </c>
      <c r="BF748" s="344" t="e">
        <f>INDEX('Standard Outcome Indicators'!$T$2:$T$900,MATCH(AY748,'Standard Outcome Indicators'!$B$2:$B$708,0))</f>
        <v>#N/A</v>
      </c>
      <c r="BG748" s="344" t="e">
        <f>INDEX('Standard Outcome Indicators'!$U$2:$U$900,MATCH(AY748,'Standard Outcome Indicators'!$B$2:$B$708,0))</f>
        <v>#N/A</v>
      </c>
    </row>
    <row r="749" spans="1:59" ht="76.5">
      <c r="A749" s="405" t="s">
        <v>4300</v>
      </c>
      <c r="B749" s="407" t="s">
        <v>4301</v>
      </c>
      <c r="C749" s="346" t="s">
        <v>4344</v>
      </c>
      <c r="D749" s="445" t="s">
        <v>4345</v>
      </c>
      <c r="E749" s="345" t="e">
        <v>#N/A</v>
      </c>
      <c r="F749" s="433"/>
      <c r="G749" s="433"/>
      <c r="H749" s="433"/>
      <c r="I749" s="478" t="e">
        <v>#N/A</v>
      </c>
      <c r="J749" s="478" t="e">
        <v>#N/A</v>
      </c>
      <c r="K749" s="478" t="e">
        <v>#N/A</v>
      </c>
      <c r="L749" s="478" t="e">
        <v>#N/A</v>
      </c>
      <c r="M749" s="478" t="e">
        <v>#N/A</v>
      </c>
      <c r="N749" s="478"/>
      <c r="O749" s="345"/>
      <c r="P749" s="345" t="str">
        <f>IF(F749="Yes", IF(Q749="", D749, Q749), "")</f>
        <v/>
      </c>
      <c r="R749" s="345"/>
      <c r="S749" s="433" t="str">
        <f t="shared" si="68"/>
        <v/>
      </c>
      <c r="T749" s="361" t="s">
        <v>333</v>
      </c>
      <c r="U749" s="361" t="s">
        <v>63</v>
      </c>
      <c r="V749" s="344" t="s">
        <v>4346</v>
      </c>
      <c r="W749" s="433" t="s">
        <v>63</v>
      </c>
      <c r="X749" s="433" t="s">
        <v>63</v>
      </c>
      <c r="Y749" s="361">
        <v>2021</v>
      </c>
      <c r="Z749" s="361" t="s">
        <v>2106</v>
      </c>
      <c r="AA749" s="345" t="s">
        <v>4347</v>
      </c>
      <c r="AB749" s="361" t="str">
        <f t="shared" si="65"/>
        <v/>
      </c>
      <c r="AC749" s="433" t="s">
        <v>63</v>
      </c>
      <c r="AD749" s="433" t="s">
        <v>63</v>
      </c>
      <c r="AE749" s="433" t="s">
        <v>63</v>
      </c>
      <c r="AF749" s="433" t="s">
        <v>63</v>
      </c>
      <c r="AG749" s="361" t="s">
        <v>49</v>
      </c>
      <c r="AH749" s="361" t="s">
        <v>49</v>
      </c>
      <c r="AI749" s="361" t="s">
        <v>49</v>
      </c>
      <c r="AJ749" s="361" t="s">
        <v>49</v>
      </c>
      <c r="AK749" s="361" t="s">
        <v>63</v>
      </c>
      <c r="AL749" s="361" t="s">
        <v>63</v>
      </c>
      <c r="AM749" s="361" t="s">
        <v>63</v>
      </c>
      <c r="AN749" s="361" t="s">
        <v>63</v>
      </c>
      <c r="AO749" s="361" t="s">
        <v>63</v>
      </c>
      <c r="AP749" s="361" t="s">
        <v>63</v>
      </c>
      <c r="AQ749" s="361" t="s">
        <v>63</v>
      </c>
      <c r="AR749" s="361" t="s">
        <v>63</v>
      </c>
      <c r="AS749" s="361" t="s">
        <v>63</v>
      </c>
      <c r="AT749" s="361" t="s">
        <v>63</v>
      </c>
      <c r="AU749" s="361" t="s">
        <v>63</v>
      </c>
      <c r="AV749" s="361" t="s">
        <v>63</v>
      </c>
      <c r="AW749" s="361" t="s">
        <v>63</v>
      </c>
      <c r="AX749" s="361" t="str">
        <f t="shared" si="66"/>
        <v xml:space="preserve">SEX, AGE, RESIDENCE, WEALTH, </v>
      </c>
      <c r="AZ749" s="344" t="e">
        <f>INDEX('Standard Outcome Indicators'!$C$2:$C$900,MATCH(AY749,'Standard Outcome Indicators'!$B$2:$B$708,0))</f>
        <v>#N/A</v>
      </c>
      <c r="BA749" s="344" t="e">
        <f>INDEX('Standard Outcome Indicators'!$F$2:$F$900,MATCH(AY749,'Standard Outcome Indicators'!$B$2:$B$708,0))</f>
        <v>#N/A</v>
      </c>
      <c r="BB749" s="344" t="e">
        <f>INDEX('Standard Outcome Indicators'!$H$2:$H$900,MATCH(AY749,'Standard Outcome Indicators'!$B$2:$B$708,0))</f>
        <v>#N/A</v>
      </c>
      <c r="BC749" s="344" t="e">
        <f>INDEX('Standard Outcome Indicators'!$Q$2:$Q$900,MATCH(AY749,'Standard Outcome Indicators'!$B$2:$B$708,0))</f>
        <v>#N/A</v>
      </c>
      <c r="BD749" s="344" t="e">
        <f>INDEX('Standard Outcome Indicators'!$R$2:$R$900,MATCH(AY749,'Standard Outcome Indicators'!$B$2:$B$708,0))</f>
        <v>#N/A</v>
      </c>
      <c r="BE749" s="344" t="e">
        <f>INDEX('Standard Outcome Indicators'!$S$2:$S$900,MATCH(AY749,'Standard Outcome Indicators'!$B$2:$B$708,0))</f>
        <v>#N/A</v>
      </c>
      <c r="BF749" s="344" t="e">
        <f>INDEX('Standard Outcome Indicators'!$T$2:$T$900,MATCH(AY749,'Standard Outcome Indicators'!$B$2:$B$708,0))</f>
        <v>#N/A</v>
      </c>
      <c r="BG749" s="344" t="e">
        <f>INDEX('Standard Outcome Indicators'!$U$2:$U$900,MATCH(AY749,'Standard Outcome Indicators'!$B$2:$B$708,0))</f>
        <v>#N/A</v>
      </c>
    </row>
    <row r="750" spans="1:59" ht="45.75">
      <c r="A750" s="405" t="s">
        <v>4300</v>
      </c>
      <c r="B750" s="408" t="s">
        <v>4348</v>
      </c>
      <c r="C750" s="346" t="s">
        <v>1253</v>
      </c>
      <c r="D750" s="438" t="s">
        <v>4349</v>
      </c>
      <c r="E750" s="345" t="s">
        <v>1254</v>
      </c>
      <c r="F750" s="433" t="s">
        <v>59</v>
      </c>
      <c r="G750" s="433"/>
      <c r="H750" s="433"/>
      <c r="I750" s="433" t="s">
        <v>49</v>
      </c>
      <c r="J750" s="433" t="s">
        <v>49</v>
      </c>
      <c r="K750" s="433" t="s">
        <v>49</v>
      </c>
      <c r="L750" s="433" t="s">
        <v>49</v>
      </c>
      <c r="M750" s="433" t="s">
        <v>49</v>
      </c>
      <c r="N750" s="433" t="s">
        <v>49</v>
      </c>
      <c r="O750" s="345"/>
      <c r="P750" s="345" t="str">
        <f t="shared" ref="P750:P758" si="71">IF(F750&lt;&gt;"", IF(Q750="", D750, Q750), "")</f>
        <v>Percentage of population below international poverty line - SDG 1.1.1</v>
      </c>
      <c r="R750" s="345"/>
      <c r="S750" s="433">
        <f t="shared" si="68"/>
        <v>1</v>
      </c>
      <c r="T750" s="361" t="s">
        <v>16</v>
      </c>
      <c r="U750" s="361" t="s">
        <v>313</v>
      </c>
      <c r="V750" s="344" t="s">
        <v>4350</v>
      </c>
      <c r="W750" s="433" t="s">
        <v>215</v>
      </c>
      <c r="X750" s="433" t="s">
        <v>1257</v>
      </c>
      <c r="Y750" s="361">
        <v>2021</v>
      </c>
      <c r="Z750" s="361" t="s">
        <v>1733</v>
      </c>
      <c r="AA750" s="344" t="s">
        <v>1851</v>
      </c>
      <c r="AB750" s="361" t="str">
        <f t="shared" si="65"/>
        <v>1.1.1</v>
      </c>
      <c r="AD750" s="433" t="s">
        <v>683</v>
      </c>
      <c r="AE750" s="433" t="s">
        <v>551</v>
      </c>
      <c r="AF750" s="433" t="s">
        <v>53</v>
      </c>
      <c r="AG750" s="361" t="s">
        <v>62</v>
      </c>
      <c r="AH750" s="361" t="s">
        <v>62</v>
      </c>
      <c r="AI750" s="361" t="s">
        <v>62</v>
      </c>
      <c r="AJ750" s="361" t="s">
        <v>49</v>
      </c>
      <c r="AK750" s="361" t="s">
        <v>117</v>
      </c>
      <c r="AL750" s="361" t="s">
        <v>117</v>
      </c>
      <c r="AM750" s="361" t="s">
        <v>117</v>
      </c>
      <c r="AN750" s="361" t="s">
        <v>117</v>
      </c>
      <c r="AO750" s="361" t="s">
        <v>117</v>
      </c>
      <c r="AP750" s="361" t="s">
        <v>117</v>
      </c>
      <c r="AQ750" s="361" t="s">
        <v>117</v>
      </c>
      <c r="AR750" s="361" t="s">
        <v>117</v>
      </c>
      <c r="AS750" s="361" t="s">
        <v>117</v>
      </c>
      <c r="AT750" s="361" t="s">
        <v>117</v>
      </c>
      <c r="AU750" s="361" t="s">
        <v>117</v>
      </c>
      <c r="AV750" s="361" t="s">
        <v>117</v>
      </c>
      <c r="AW750" s="361" t="s">
        <v>109</v>
      </c>
      <c r="AX750" s="361" t="str">
        <f t="shared" si="66"/>
        <v xml:space="preserve">SEX, AGE, RESIDENCE, WEALTH,  </v>
      </c>
      <c r="AZ750" s="344" t="e">
        <f>INDEX('Standard Outcome Indicators'!$C$2:$C$900,MATCH(AY750,'Standard Outcome Indicators'!$B$2:$B$708,0))</f>
        <v>#N/A</v>
      </c>
      <c r="BA750" s="344" t="e">
        <f>INDEX('Standard Outcome Indicators'!$F$2:$F$900,MATCH(AY750,'Standard Outcome Indicators'!$B$2:$B$708,0))</f>
        <v>#N/A</v>
      </c>
      <c r="BB750" s="344" t="e">
        <f>INDEX('Standard Outcome Indicators'!$H$2:$H$900,MATCH(AY750,'Standard Outcome Indicators'!$B$2:$B$708,0))</f>
        <v>#N/A</v>
      </c>
      <c r="BC750" s="344" t="e">
        <f>INDEX('Standard Outcome Indicators'!$Q$2:$Q$900,MATCH(AY750,'Standard Outcome Indicators'!$B$2:$B$708,0))</f>
        <v>#N/A</v>
      </c>
      <c r="BD750" s="344" t="e">
        <f>INDEX('Standard Outcome Indicators'!$R$2:$R$900,MATCH(AY750,'Standard Outcome Indicators'!$B$2:$B$708,0))</f>
        <v>#N/A</v>
      </c>
      <c r="BE750" s="344" t="e">
        <f>INDEX('Standard Outcome Indicators'!$S$2:$S$900,MATCH(AY750,'Standard Outcome Indicators'!$B$2:$B$708,0))</f>
        <v>#N/A</v>
      </c>
      <c r="BF750" s="344" t="e">
        <f>INDEX('Standard Outcome Indicators'!$T$2:$T$900,MATCH(AY750,'Standard Outcome Indicators'!$B$2:$B$708,0))</f>
        <v>#N/A</v>
      </c>
      <c r="BG750" s="344" t="e">
        <f>INDEX('Standard Outcome Indicators'!$U$2:$U$900,MATCH(AY750,'Standard Outcome Indicators'!$B$2:$B$708,0))</f>
        <v>#N/A</v>
      </c>
    </row>
    <row r="751" spans="1:59" ht="30.75">
      <c r="A751" s="405" t="s">
        <v>4300</v>
      </c>
      <c r="B751" s="408" t="s">
        <v>4348</v>
      </c>
      <c r="C751" s="346" t="s">
        <v>1260</v>
      </c>
      <c r="D751" s="438" t="s">
        <v>4351</v>
      </c>
      <c r="E751" s="345" t="s">
        <v>1261</v>
      </c>
      <c r="F751" s="433" t="s">
        <v>59</v>
      </c>
      <c r="G751" s="433" t="str">
        <f>INDEX('Dashboard Indicators'!$P$2:$P$900,MATCH(C751,'Dashboard Indicators'!$I$2:$I$900,0))</f>
        <v>Yes</v>
      </c>
      <c r="H751" s="433" t="str">
        <f>INDEX('Dashboard Indicators'!$O$2:$O$900,MATCH(C751,'Dashboard Indicators'!$I$2:$I$900,0))</f>
        <v>Yes</v>
      </c>
      <c r="I751" s="433" t="s">
        <v>49</v>
      </c>
      <c r="J751" s="433" t="s">
        <v>49</v>
      </c>
      <c r="K751" s="433" t="s">
        <v>49</v>
      </c>
      <c r="L751" s="433" t="s">
        <v>49</v>
      </c>
      <c r="M751" s="433" t="s">
        <v>49</v>
      </c>
      <c r="N751" s="433" t="s">
        <v>49</v>
      </c>
      <c r="O751" s="345" t="s">
        <v>4352</v>
      </c>
      <c r="P751" s="345" t="str">
        <f t="shared" si="71"/>
        <v>Percentage of population living below the national poverty line - SDG 1.2.1</v>
      </c>
      <c r="R751" s="345"/>
      <c r="S751" s="433">
        <f t="shared" si="68"/>
        <v>1</v>
      </c>
      <c r="T751" s="361" t="s">
        <v>16</v>
      </c>
      <c r="U751" s="361" t="s">
        <v>313</v>
      </c>
      <c r="V751" s="344" t="s">
        <v>4353</v>
      </c>
      <c r="W751" s="433" t="s">
        <v>215</v>
      </c>
      <c r="X751" s="433" t="s">
        <v>1257</v>
      </c>
      <c r="Y751" s="361">
        <v>2021</v>
      </c>
      <c r="Z751" s="361" t="s">
        <v>1955</v>
      </c>
      <c r="AA751" s="344" t="s">
        <v>4354</v>
      </c>
      <c r="AB751" s="361" t="str">
        <f t="shared" si="65"/>
        <v>1.2.1</v>
      </c>
      <c r="AD751" s="433" t="s">
        <v>683</v>
      </c>
      <c r="AE751" s="433" t="s">
        <v>551</v>
      </c>
      <c r="AF751" s="433" t="s">
        <v>59</v>
      </c>
      <c r="AG751" s="361" t="s">
        <v>49</v>
      </c>
      <c r="AH751" s="361" t="s">
        <v>49</v>
      </c>
      <c r="AI751" s="361" t="s">
        <v>49</v>
      </c>
      <c r="AJ751" s="361" t="s">
        <v>49</v>
      </c>
      <c r="AK751" s="361" t="s">
        <v>117</v>
      </c>
      <c r="AL751" s="361" t="s">
        <v>117</v>
      </c>
      <c r="AM751" s="361" t="s">
        <v>117</v>
      </c>
      <c r="AN751" s="361" t="s">
        <v>117</v>
      </c>
      <c r="AO751" s="361" t="s">
        <v>117</v>
      </c>
      <c r="AP751" s="361" t="s">
        <v>117</v>
      </c>
      <c r="AQ751" s="361" t="s">
        <v>117</v>
      </c>
      <c r="AR751" s="361" t="s">
        <v>117</v>
      </c>
      <c r="AS751" s="361" t="s">
        <v>117</v>
      </c>
      <c r="AT751" s="361" t="s">
        <v>117</v>
      </c>
      <c r="AU751" s="361" t="s">
        <v>117</v>
      </c>
      <c r="AV751" s="361" t="s">
        <v>117</v>
      </c>
      <c r="AW751" s="361" t="s">
        <v>80</v>
      </c>
      <c r="AX751" s="361" t="str">
        <f t="shared" si="66"/>
        <v xml:space="preserve">SEX, AGE, RESIDENCE, WEALTH,    </v>
      </c>
      <c r="AZ751" s="344" t="e">
        <f>INDEX('Standard Outcome Indicators'!$C$2:$C$900,MATCH(AY751,'Standard Outcome Indicators'!$B$2:$B$708,0))</f>
        <v>#N/A</v>
      </c>
      <c r="BA751" s="344" t="e">
        <f>INDEX('Standard Outcome Indicators'!$F$2:$F$900,MATCH(AY751,'Standard Outcome Indicators'!$B$2:$B$708,0))</f>
        <v>#N/A</v>
      </c>
      <c r="BB751" s="344" t="e">
        <f>INDEX('Standard Outcome Indicators'!$H$2:$H$900,MATCH(AY751,'Standard Outcome Indicators'!$B$2:$B$708,0))</f>
        <v>#N/A</v>
      </c>
      <c r="BC751" s="344" t="e">
        <f>INDEX('Standard Outcome Indicators'!$Q$2:$Q$900,MATCH(AY751,'Standard Outcome Indicators'!$B$2:$B$708,0))</f>
        <v>#N/A</v>
      </c>
      <c r="BD751" s="344" t="e">
        <f>INDEX('Standard Outcome Indicators'!$R$2:$R$900,MATCH(AY751,'Standard Outcome Indicators'!$B$2:$B$708,0))</f>
        <v>#N/A</v>
      </c>
      <c r="BE751" s="344" t="e">
        <f>INDEX('Standard Outcome Indicators'!$S$2:$S$900,MATCH(AY751,'Standard Outcome Indicators'!$B$2:$B$708,0))</f>
        <v>#N/A</v>
      </c>
      <c r="BF751" s="344" t="e">
        <f>INDEX('Standard Outcome Indicators'!$T$2:$T$900,MATCH(AY751,'Standard Outcome Indicators'!$B$2:$B$708,0))</f>
        <v>#N/A</v>
      </c>
      <c r="BG751" s="344" t="e">
        <f>INDEX('Standard Outcome Indicators'!$U$2:$U$900,MATCH(AY751,'Standard Outcome Indicators'!$B$2:$B$708,0))</f>
        <v>#N/A</v>
      </c>
    </row>
    <row r="752" spans="1:59" ht="30.75">
      <c r="A752" s="406" t="s">
        <v>4300</v>
      </c>
      <c r="B752" s="408" t="s">
        <v>4348</v>
      </c>
      <c r="C752" s="428" t="s">
        <v>1264</v>
      </c>
      <c r="D752" s="442" t="s">
        <v>4355</v>
      </c>
      <c r="E752" s="345" t="s">
        <v>1265</v>
      </c>
      <c r="F752" s="432" t="s">
        <v>59</v>
      </c>
      <c r="G752" s="433" t="s">
        <v>59</v>
      </c>
      <c r="H752" s="433" t="s">
        <v>59</v>
      </c>
      <c r="I752" s="433" t="s">
        <v>49</v>
      </c>
      <c r="J752" s="433" t="s">
        <v>49</v>
      </c>
      <c r="K752" s="433" t="s">
        <v>49</v>
      </c>
      <c r="L752" s="433" t="s">
        <v>49</v>
      </c>
      <c r="M752" s="433" t="s">
        <v>49</v>
      </c>
      <c r="N752" s="433" t="s">
        <v>49</v>
      </c>
      <c r="O752" s="345" t="s">
        <v>4356</v>
      </c>
      <c r="P752" s="345" t="str">
        <f t="shared" si="71"/>
        <v>Poverty headcount ratio at $6.85 a day (2017 PPP)</v>
      </c>
      <c r="R752" s="345"/>
      <c r="S752" s="433">
        <f t="shared" si="68"/>
        <v>1</v>
      </c>
      <c r="T752" s="361" t="s">
        <v>90</v>
      </c>
      <c r="U752" s="361" t="s">
        <v>90</v>
      </c>
      <c r="V752" s="344" t="s">
        <v>4357</v>
      </c>
      <c r="W752" s="433" t="s">
        <v>215</v>
      </c>
      <c r="X752" s="433" t="s">
        <v>1257</v>
      </c>
      <c r="Y752" s="361">
        <v>2021</v>
      </c>
      <c r="Z752" s="361" t="s">
        <v>1733</v>
      </c>
      <c r="AA752" s="344" t="s">
        <v>1851</v>
      </c>
      <c r="AB752" s="361" t="str">
        <f t="shared" si="65"/>
        <v/>
      </c>
      <c r="AD752" s="433" t="s">
        <v>53</v>
      </c>
      <c r="AE752" s="433" t="s">
        <v>1266</v>
      </c>
      <c r="AF752" s="433" t="s">
        <v>53</v>
      </c>
      <c r="AG752" s="361" t="s">
        <v>49</v>
      </c>
      <c r="AH752" s="361" t="s">
        <v>49</v>
      </c>
      <c r="AI752" s="361" t="s">
        <v>49</v>
      </c>
      <c r="AJ752" s="361" t="s">
        <v>49</v>
      </c>
      <c r="AK752" s="361" t="s">
        <v>117</v>
      </c>
      <c r="AL752" s="361" t="s">
        <v>117</v>
      </c>
      <c r="AM752" s="361" t="s">
        <v>117</v>
      </c>
      <c r="AN752" s="361" t="s">
        <v>117</v>
      </c>
      <c r="AO752" s="361" t="s">
        <v>117</v>
      </c>
      <c r="AP752" s="361" t="s">
        <v>117</v>
      </c>
      <c r="AQ752" s="361" t="s">
        <v>117</v>
      </c>
      <c r="AR752" s="361" t="s">
        <v>117</v>
      </c>
      <c r="AS752" s="361" t="s">
        <v>117</v>
      </c>
      <c r="AT752" s="361" t="s">
        <v>117</v>
      </c>
      <c r="AU752" s="361" t="s">
        <v>117</v>
      </c>
      <c r="AV752" s="361" t="s">
        <v>117</v>
      </c>
      <c r="AW752" s="361" t="s">
        <v>63</v>
      </c>
      <c r="AX752" s="361" t="str">
        <f t="shared" si="66"/>
        <v xml:space="preserve">SEX, AGE, RESIDENCE, WEALTH, </v>
      </c>
      <c r="AZ752" s="344" t="e">
        <f>INDEX('Standard Outcome Indicators'!$C$2:$C$900,MATCH(AY752,'Standard Outcome Indicators'!$B$2:$B$708,0))</f>
        <v>#N/A</v>
      </c>
      <c r="BA752" s="344" t="e">
        <f>INDEX('Standard Outcome Indicators'!$F$2:$F$900,MATCH(AY752,'Standard Outcome Indicators'!$B$2:$B$708,0))</f>
        <v>#N/A</v>
      </c>
      <c r="BB752" s="344" t="e">
        <f>INDEX('Standard Outcome Indicators'!$H$2:$H$900,MATCH(AY752,'Standard Outcome Indicators'!$B$2:$B$708,0))</f>
        <v>#N/A</v>
      </c>
      <c r="BC752" s="344" t="e">
        <f>INDEX('Standard Outcome Indicators'!$Q$2:$Q$900,MATCH(AY752,'Standard Outcome Indicators'!$B$2:$B$708,0))</f>
        <v>#N/A</v>
      </c>
      <c r="BD752" s="344" t="e">
        <f>INDEX('Standard Outcome Indicators'!$R$2:$R$900,MATCH(AY752,'Standard Outcome Indicators'!$B$2:$B$708,0))</f>
        <v>#N/A</v>
      </c>
      <c r="BE752" s="344" t="e">
        <f>INDEX('Standard Outcome Indicators'!$S$2:$S$900,MATCH(AY752,'Standard Outcome Indicators'!$B$2:$B$708,0))</f>
        <v>#N/A</v>
      </c>
      <c r="BF752" s="344" t="e">
        <f>INDEX('Standard Outcome Indicators'!$T$2:$T$900,MATCH(AY752,'Standard Outcome Indicators'!$B$2:$B$708,0))</f>
        <v>#N/A</v>
      </c>
      <c r="BG752" s="344" t="e">
        <f>INDEX('Standard Outcome Indicators'!$U$2:$U$900,MATCH(AY752,'Standard Outcome Indicators'!$B$2:$B$708,0))</f>
        <v>#N/A</v>
      </c>
    </row>
    <row r="753" spans="1:59" ht="106.5">
      <c r="A753" s="405" t="s">
        <v>4300</v>
      </c>
      <c r="B753" s="408" t="s">
        <v>4348</v>
      </c>
      <c r="C753" s="346" t="s">
        <v>1268</v>
      </c>
      <c r="D753" s="438" t="s">
        <v>4358</v>
      </c>
      <c r="E753" s="345" t="s">
        <v>1269</v>
      </c>
      <c r="F753" s="433" t="s">
        <v>59</v>
      </c>
      <c r="G753" s="433" t="str">
        <f>INDEX('Dashboard Indicators'!$P$2:$P$900,MATCH(C753,'Dashboard Indicators'!$I$2:$I$900,0))</f>
        <v>Yes</v>
      </c>
      <c r="H753" s="433" t="str">
        <f>INDEX('Dashboard Indicators'!$O$2:$O$900,MATCH(C753,'Dashboard Indicators'!$I$2:$I$900,0))</f>
        <v>Yes</v>
      </c>
      <c r="I753" s="433" t="s">
        <v>49</v>
      </c>
      <c r="J753" s="433" t="s">
        <v>49</v>
      </c>
      <c r="K753" s="433" t="s">
        <v>49</v>
      </c>
      <c r="L753" s="433" t="s">
        <v>49</v>
      </c>
      <c r="M753" s="433" t="s">
        <v>49</v>
      </c>
      <c r="N753" s="433" t="s">
        <v>49</v>
      </c>
      <c r="O753" s="345" t="s">
        <v>4358</v>
      </c>
      <c r="P753" s="345" t="str">
        <f t="shared" si="71"/>
        <v>People at risk of poverty or social exclusion</v>
      </c>
      <c r="R753" s="345"/>
      <c r="S753" s="433">
        <f t="shared" si="68"/>
        <v>1</v>
      </c>
      <c r="T753" s="361" t="s">
        <v>102</v>
      </c>
      <c r="U753" s="361" t="s">
        <v>102</v>
      </c>
      <c r="V753" s="344" t="s">
        <v>4359</v>
      </c>
      <c r="W753" s="433" t="s">
        <v>215</v>
      </c>
      <c r="X753" s="433" t="s">
        <v>186</v>
      </c>
      <c r="Y753" s="361">
        <v>2020</v>
      </c>
      <c r="Z753" s="361">
        <v>60</v>
      </c>
      <c r="AA753" s="344" t="s">
        <v>4360</v>
      </c>
      <c r="AB753" s="361" t="str">
        <f t="shared" ref="AB753:AB790" si="72">IFERROR(MID(D753, FIND("- SDG ", D753) + 6, LEN(D753) - FIND("- SDG ", D753) - 5), "")</f>
        <v/>
      </c>
      <c r="AC753" s="433" t="s">
        <v>62</v>
      </c>
      <c r="AD753" s="433" t="s">
        <v>53</v>
      </c>
      <c r="AE753" s="433" t="s">
        <v>1266</v>
      </c>
      <c r="AF753" s="433" t="s">
        <v>53</v>
      </c>
      <c r="AG753" s="361" t="s">
        <v>62</v>
      </c>
      <c r="AH753" s="361" t="s">
        <v>62</v>
      </c>
      <c r="AI753" s="361" t="s">
        <v>49</v>
      </c>
      <c r="AJ753" s="361" t="s">
        <v>49</v>
      </c>
      <c r="AK753" s="361" t="s">
        <v>117</v>
      </c>
      <c r="AL753" s="361" t="s">
        <v>117</v>
      </c>
      <c r="AM753" s="361" t="s">
        <v>117</v>
      </c>
      <c r="AN753" s="361" t="s">
        <v>117</v>
      </c>
      <c r="AO753" s="361" t="s">
        <v>117</v>
      </c>
      <c r="AP753" s="361" t="s">
        <v>117</v>
      </c>
      <c r="AQ753" s="361" t="s">
        <v>117</v>
      </c>
      <c r="AR753" s="361" t="s">
        <v>117</v>
      </c>
      <c r="AS753" s="361" t="s">
        <v>117</v>
      </c>
      <c r="AT753" s="361" t="s">
        <v>117</v>
      </c>
      <c r="AU753" s="361" t="s">
        <v>117</v>
      </c>
      <c r="AV753" s="361" t="s">
        <v>117</v>
      </c>
      <c r="AW753" s="361" t="s">
        <v>109</v>
      </c>
      <c r="AX753" s="361" t="str">
        <f t="shared" ref="AX753:AX816" si="73">_xlfn.CONCAT(
    IF(OR(AG753="YES", AG753="NO"), $AG$2 &amp; ", ", ""),
    IF(OR(AH753="YES", AH753="NO"), $AH$2 &amp; ", ", ""),
    IF(OR(AI753="YES", AI753="NO"), $AI$2 &amp; ", ", ""),
    IF(OR(AJ753="YES", AJ753="NO"), $AJ$2 &amp; ", ", ""),
    IF(OR(AK753="YES", AK753="NO"), $AK$2 &amp; ", ", ""),
    IF(OR(AL753="YES", AL753="NO"), $AL$2 &amp; ", ", ""),
    IF(OR(AM753="YES", AM753="NO"), $AM$2 &amp; ", ", ""),
    IF(OR(AN753="YES", AN753="NO"), $AN$2 &amp; ", ", ""),
    IF(OR(AO753="YES", AO753="NO"), $AO$2 &amp; ", ", ""),
    IF(OR(AP753="YES", AP753="NO"), $AP$2 &amp; ", ", ""),
    IF(OR(AQ753="YES", AQ753="NO"), $AQ$2 &amp; ", ", ""),
    IF(OR(AR753="YES", AR753="NO"), $AR$2 &amp; ", ", ""),
    IF(OR(AS753="YES", AS753="NO"), $AS$2 &amp; ", ", ""),
    IF(OR(AT753="YES", AT753="NO"), $AT$2 &amp; ", ", ""),
    IF(OR(AU753="YES", AU753="NO"), $AU$2 &amp; ", ", ""),
    IF(OR(AV753="YES", AV753="NO"), $AV$2, ""),
    IF(AW753&lt;&gt;"", AW753, "")
)</f>
        <v xml:space="preserve">SEX, AGE, RESIDENCE, WEALTH,  </v>
      </c>
      <c r="AZ753" s="344" t="e">
        <f>INDEX('Standard Outcome Indicators'!$C$2:$C$900,MATCH(AY753,'Standard Outcome Indicators'!$B$2:$B$708,0))</f>
        <v>#N/A</v>
      </c>
      <c r="BA753" s="344" t="e">
        <f>INDEX('Standard Outcome Indicators'!$F$2:$F$900,MATCH(AY753,'Standard Outcome Indicators'!$B$2:$B$708,0))</f>
        <v>#N/A</v>
      </c>
      <c r="BB753" s="344" t="e">
        <f>INDEX('Standard Outcome Indicators'!$H$2:$H$900,MATCH(AY753,'Standard Outcome Indicators'!$B$2:$B$708,0))</f>
        <v>#N/A</v>
      </c>
      <c r="BC753" s="344" t="e">
        <f>INDEX('Standard Outcome Indicators'!$Q$2:$Q$900,MATCH(AY753,'Standard Outcome Indicators'!$B$2:$B$708,0))</f>
        <v>#N/A</v>
      </c>
      <c r="BD753" s="344" t="e">
        <f>INDEX('Standard Outcome Indicators'!$R$2:$R$900,MATCH(AY753,'Standard Outcome Indicators'!$B$2:$B$708,0))</f>
        <v>#N/A</v>
      </c>
      <c r="BE753" s="344" t="e">
        <f>INDEX('Standard Outcome Indicators'!$S$2:$S$900,MATCH(AY753,'Standard Outcome Indicators'!$B$2:$B$708,0))</f>
        <v>#N/A</v>
      </c>
      <c r="BF753" s="344" t="e">
        <f>INDEX('Standard Outcome Indicators'!$T$2:$T$900,MATCH(AY753,'Standard Outcome Indicators'!$B$2:$B$708,0))</f>
        <v>#N/A</v>
      </c>
      <c r="BG753" s="344" t="e">
        <f>INDEX('Standard Outcome Indicators'!$U$2:$U$900,MATCH(AY753,'Standard Outcome Indicators'!$B$2:$B$708,0))</f>
        <v>#N/A</v>
      </c>
    </row>
    <row r="754" spans="1:59" ht="45.75">
      <c r="A754" s="405" t="s">
        <v>4300</v>
      </c>
      <c r="B754" s="408" t="s">
        <v>4348</v>
      </c>
      <c r="C754" s="346" t="s">
        <v>1271</v>
      </c>
      <c r="D754" s="438" t="s">
        <v>4361</v>
      </c>
      <c r="E754" s="345" t="s">
        <v>1272</v>
      </c>
      <c r="F754" s="433" t="s">
        <v>59</v>
      </c>
      <c r="G754" s="433" t="str">
        <f>INDEX('Dashboard Indicators'!$P$2:$P$900,MATCH(C754,'Dashboard Indicators'!$I$2:$I$900,0))</f>
        <v>Yes</v>
      </c>
      <c r="H754" s="433" t="s">
        <v>59</v>
      </c>
      <c r="I754" s="433" t="s">
        <v>49</v>
      </c>
      <c r="J754" s="433" t="s">
        <v>49</v>
      </c>
      <c r="K754" s="433" t="s">
        <v>49</v>
      </c>
      <c r="L754" s="433" t="s">
        <v>49</v>
      </c>
      <c r="M754" s="433" t="s">
        <v>49</v>
      </c>
      <c r="N754" s="433" t="s">
        <v>49</v>
      </c>
      <c r="O754" s="345" t="s">
        <v>4362</v>
      </c>
      <c r="P754" s="345" t="str">
        <f t="shared" si="71"/>
        <v>At-risk-of-poverty rate by threshold: 60% of national median equivalized disposable income after social transfers</v>
      </c>
      <c r="R754" s="345"/>
      <c r="S754" s="433">
        <f t="shared" si="68"/>
        <v>1</v>
      </c>
      <c r="T754" s="361" t="s">
        <v>102</v>
      </c>
      <c r="U754" s="361" t="s">
        <v>102</v>
      </c>
      <c r="V754" s="344" t="s">
        <v>4359</v>
      </c>
      <c r="W754" s="433" t="s">
        <v>215</v>
      </c>
      <c r="X754" s="433" t="s">
        <v>1273</v>
      </c>
      <c r="Y754" s="361">
        <v>2022</v>
      </c>
      <c r="Z754" s="361">
        <v>60</v>
      </c>
      <c r="AA754" s="344" t="s">
        <v>1854</v>
      </c>
      <c r="AB754" s="361" t="str">
        <f t="shared" si="72"/>
        <v/>
      </c>
      <c r="AC754" s="433" t="s">
        <v>62</v>
      </c>
      <c r="AD754" s="433" t="s">
        <v>53</v>
      </c>
      <c r="AE754" s="433" t="s">
        <v>1266</v>
      </c>
      <c r="AF754" s="433" t="s">
        <v>53</v>
      </c>
      <c r="AG754" s="361" t="s">
        <v>62</v>
      </c>
      <c r="AH754" s="361" t="s">
        <v>62</v>
      </c>
      <c r="AI754" s="361" t="s">
        <v>49</v>
      </c>
      <c r="AJ754" s="361" t="s">
        <v>49</v>
      </c>
      <c r="AK754" s="361" t="s">
        <v>117</v>
      </c>
      <c r="AL754" s="361" t="s">
        <v>117</v>
      </c>
      <c r="AM754" s="361" t="s">
        <v>117</v>
      </c>
      <c r="AN754" s="361" t="s">
        <v>117</v>
      </c>
      <c r="AO754" s="361" t="s">
        <v>117</v>
      </c>
      <c r="AP754" s="361" t="s">
        <v>117</v>
      </c>
      <c r="AQ754" s="361" t="s">
        <v>117</v>
      </c>
      <c r="AR754" s="361" t="s">
        <v>117</v>
      </c>
      <c r="AS754" s="361" t="s">
        <v>117</v>
      </c>
      <c r="AT754" s="361" t="s">
        <v>117</v>
      </c>
      <c r="AU754" s="361" t="s">
        <v>117</v>
      </c>
      <c r="AV754" s="361" t="s">
        <v>117</v>
      </c>
      <c r="AW754" s="361" t="s">
        <v>109</v>
      </c>
      <c r="AX754" s="361" t="str">
        <f t="shared" si="73"/>
        <v xml:space="preserve">SEX, AGE, RESIDENCE, WEALTH,  </v>
      </c>
      <c r="AZ754" s="344" t="e">
        <f>INDEX('Standard Outcome Indicators'!$C$2:$C$900,MATCH(AY754,'Standard Outcome Indicators'!$B$2:$B$708,0))</f>
        <v>#N/A</v>
      </c>
      <c r="BA754" s="344" t="e">
        <f>INDEX('Standard Outcome Indicators'!$F$2:$F$900,MATCH(AY754,'Standard Outcome Indicators'!$B$2:$B$708,0))</f>
        <v>#N/A</v>
      </c>
      <c r="BB754" s="344" t="e">
        <f>INDEX('Standard Outcome Indicators'!$H$2:$H$900,MATCH(AY754,'Standard Outcome Indicators'!$B$2:$B$708,0))</f>
        <v>#N/A</v>
      </c>
      <c r="BC754" s="344" t="e">
        <f>INDEX('Standard Outcome Indicators'!$Q$2:$Q$900,MATCH(AY754,'Standard Outcome Indicators'!$B$2:$B$708,0))</f>
        <v>#N/A</v>
      </c>
      <c r="BD754" s="344" t="e">
        <f>INDEX('Standard Outcome Indicators'!$R$2:$R$900,MATCH(AY754,'Standard Outcome Indicators'!$B$2:$B$708,0))</f>
        <v>#N/A</v>
      </c>
      <c r="BE754" s="344" t="e">
        <f>INDEX('Standard Outcome Indicators'!$S$2:$S$900,MATCH(AY754,'Standard Outcome Indicators'!$B$2:$B$708,0))</f>
        <v>#N/A</v>
      </c>
      <c r="BF754" s="344" t="e">
        <f>INDEX('Standard Outcome Indicators'!$T$2:$T$900,MATCH(AY754,'Standard Outcome Indicators'!$B$2:$B$708,0))</f>
        <v>#N/A</v>
      </c>
      <c r="BG754" s="344" t="e">
        <f>INDEX('Standard Outcome Indicators'!$U$2:$U$900,MATCH(AY754,'Standard Outcome Indicators'!$B$2:$B$708,0))</f>
        <v>#N/A</v>
      </c>
    </row>
    <row r="755" spans="1:59" ht="30.75">
      <c r="A755" s="405" t="s">
        <v>4300</v>
      </c>
      <c r="B755" s="408" t="s">
        <v>4348</v>
      </c>
      <c r="C755" s="346" t="s">
        <v>1275</v>
      </c>
      <c r="D755" s="440" t="s">
        <v>4363</v>
      </c>
      <c r="E755" s="345">
        <v>0</v>
      </c>
      <c r="F755" s="433" t="s">
        <v>59</v>
      </c>
      <c r="G755" s="433"/>
      <c r="H755" s="433"/>
      <c r="I755" s="433" t="s">
        <v>49</v>
      </c>
      <c r="J755" s="433" t="s">
        <v>49</v>
      </c>
      <c r="K755" s="433" t="s">
        <v>49</v>
      </c>
      <c r="L755" s="433" t="s">
        <v>49</v>
      </c>
      <c r="M755" s="433" t="s">
        <v>49</v>
      </c>
      <c r="N755" s="433" t="s">
        <v>49</v>
      </c>
      <c r="O755" s="345"/>
      <c r="P755" s="345" t="str">
        <f t="shared" si="71"/>
        <v>Percentage of population living in multidimensional poverty - SDG 1.2.1</v>
      </c>
      <c r="R755" s="345"/>
      <c r="S755" s="433">
        <f t="shared" si="68"/>
        <v>1</v>
      </c>
      <c r="T755" s="361" t="s">
        <v>16</v>
      </c>
      <c r="U755" s="361" t="s">
        <v>313</v>
      </c>
      <c r="V755" s="344" t="s">
        <v>4364</v>
      </c>
      <c r="W755" s="433" t="s">
        <v>215</v>
      </c>
      <c r="X755" s="433" t="s">
        <v>495</v>
      </c>
      <c r="Y755" s="361">
        <v>2022</v>
      </c>
      <c r="Z755" s="361" t="s">
        <v>2320</v>
      </c>
      <c r="AA755" s="344" t="s">
        <v>4365</v>
      </c>
      <c r="AB755" s="361" t="str">
        <f t="shared" si="72"/>
        <v>1.2.1</v>
      </c>
      <c r="AD755" s="433" t="s">
        <v>683</v>
      </c>
      <c r="AE755" s="433" t="s">
        <v>551</v>
      </c>
      <c r="AF755" s="433" t="s">
        <v>53</v>
      </c>
      <c r="AG755" s="361" t="s">
        <v>62</v>
      </c>
      <c r="AH755" s="361" t="s">
        <v>62</v>
      </c>
      <c r="AI755" s="361" t="s">
        <v>62</v>
      </c>
      <c r="AJ755" s="361" t="s">
        <v>49</v>
      </c>
      <c r="AK755" s="361" t="s">
        <v>117</v>
      </c>
      <c r="AL755" s="361" t="s">
        <v>117</v>
      </c>
      <c r="AM755" s="361" t="s">
        <v>117</v>
      </c>
      <c r="AN755" s="361" t="s">
        <v>117</v>
      </c>
      <c r="AO755" s="361" t="s">
        <v>117</v>
      </c>
      <c r="AP755" s="361" t="s">
        <v>117</v>
      </c>
      <c r="AQ755" s="361" t="s">
        <v>117</v>
      </c>
      <c r="AR755" s="361" t="s">
        <v>117</v>
      </c>
      <c r="AS755" s="361" t="s">
        <v>117</v>
      </c>
      <c r="AT755" s="361" t="s">
        <v>117</v>
      </c>
      <c r="AU755" s="361" t="s">
        <v>117</v>
      </c>
      <c r="AV755" s="361" t="s">
        <v>117</v>
      </c>
      <c r="AW755" s="361" t="s">
        <v>109</v>
      </c>
      <c r="AX755" s="361" t="str">
        <f t="shared" si="73"/>
        <v xml:space="preserve">SEX, AGE, RESIDENCE, WEALTH,  </v>
      </c>
      <c r="AZ755" s="344" t="e">
        <f>INDEX('Standard Outcome Indicators'!$C$2:$C$900,MATCH(AY755,'Standard Outcome Indicators'!$B$2:$B$708,0))</f>
        <v>#N/A</v>
      </c>
      <c r="BA755" s="344" t="e">
        <f>INDEX('Standard Outcome Indicators'!$F$2:$F$900,MATCH(AY755,'Standard Outcome Indicators'!$B$2:$B$708,0))</f>
        <v>#N/A</v>
      </c>
      <c r="BB755" s="344" t="e">
        <f>INDEX('Standard Outcome Indicators'!$H$2:$H$900,MATCH(AY755,'Standard Outcome Indicators'!$B$2:$B$708,0))</f>
        <v>#N/A</v>
      </c>
      <c r="BC755" s="344" t="e">
        <f>INDEX('Standard Outcome Indicators'!$Q$2:$Q$900,MATCH(AY755,'Standard Outcome Indicators'!$B$2:$B$708,0))</f>
        <v>#N/A</v>
      </c>
      <c r="BD755" s="344" t="e">
        <f>INDEX('Standard Outcome Indicators'!$R$2:$R$900,MATCH(AY755,'Standard Outcome Indicators'!$B$2:$B$708,0))</f>
        <v>#N/A</v>
      </c>
      <c r="BE755" s="344" t="e">
        <f>INDEX('Standard Outcome Indicators'!$S$2:$S$900,MATCH(AY755,'Standard Outcome Indicators'!$B$2:$B$708,0))</f>
        <v>#N/A</v>
      </c>
      <c r="BF755" s="344" t="e">
        <f>INDEX('Standard Outcome Indicators'!$T$2:$T$900,MATCH(AY755,'Standard Outcome Indicators'!$B$2:$B$708,0))</f>
        <v>#N/A</v>
      </c>
      <c r="BG755" s="344" t="e">
        <f>INDEX('Standard Outcome Indicators'!$U$2:$U$900,MATCH(AY755,'Standard Outcome Indicators'!$B$2:$B$708,0))</f>
        <v>#N/A</v>
      </c>
    </row>
    <row r="756" spans="1:59" ht="30.75">
      <c r="A756" s="406" t="s">
        <v>4300</v>
      </c>
      <c r="B756" s="408" t="s">
        <v>4348</v>
      </c>
      <c r="C756" s="430" t="s">
        <v>4366</v>
      </c>
      <c r="D756" s="442" t="s">
        <v>4367</v>
      </c>
      <c r="E756" s="345" t="s">
        <v>4368</v>
      </c>
      <c r="F756" s="433" t="s">
        <v>59</v>
      </c>
      <c r="G756" s="433" t="s">
        <v>59</v>
      </c>
      <c r="H756" s="433" t="s">
        <v>59</v>
      </c>
      <c r="I756" s="433" t="s">
        <v>49</v>
      </c>
      <c r="J756" s="433" t="s">
        <v>49</v>
      </c>
      <c r="K756" s="433" t="s">
        <v>49</v>
      </c>
      <c r="L756" s="433" t="s">
        <v>49</v>
      </c>
      <c r="M756" s="433" t="s">
        <v>49</v>
      </c>
      <c r="N756" s="433" t="s">
        <v>49</v>
      </c>
      <c r="O756" s="241" t="s">
        <v>4367</v>
      </c>
      <c r="P756" s="345" t="str">
        <f t="shared" si="71"/>
        <v>Severe material and social deprivation rate</v>
      </c>
      <c r="R756" s="345"/>
      <c r="S756" s="433">
        <f t="shared" si="68"/>
        <v>1</v>
      </c>
      <c r="T756" s="361" t="s">
        <v>102</v>
      </c>
      <c r="U756" s="361" t="s">
        <v>63</v>
      </c>
      <c r="V756" s="344" t="s">
        <v>4359</v>
      </c>
      <c r="W756" s="433" t="s">
        <v>63</v>
      </c>
      <c r="X756" s="433" t="s">
        <v>63</v>
      </c>
      <c r="Y756" s="361">
        <v>2022</v>
      </c>
      <c r="Z756" s="361">
        <v>60</v>
      </c>
      <c r="AA756" s="344" t="s">
        <v>1854</v>
      </c>
      <c r="AB756" s="361" t="str">
        <f t="shared" si="72"/>
        <v/>
      </c>
      <c r="AC756" s="433" t="s">
        <v>63</v>
      </c>
      <c r="AD756" s="433" t="s">
        <v>63</v>
      </c>
      <c r="AE756" s="433" t="s">
        <v>63</v>
      </c>
      <c r="AF756" s="433" t="s">
        <v>63</v>
      </c>
      <c r="AG756" s="361" t="s">
        <v>62</v>
      </c>
      <c r="AH756" s="361" t="s">
        <v>62</v>
      </c>
      <c r="AI756" s="361" t="s">
        <v>49</v>
      </c>
      <c r="AJ756" s="361" t="s">
        <v>49</v>
      </c>
      <c r="AK756" s="361" t="s">
        <v>63</v>
      </c>
      <c r="AL756" s="361" t="s">
        <v>63</v>
      </c>
      <c r="AM756" s="361" t="s">
        <v>63</v>
      </c>
      <c r="AN756" s="361" t="s">
        <v>63</v>
      </c>
      <c r="AO756" s="361" t="s">
        <v>63</v>
      </c>
      <c r="AP756" s="361" t="s">
        <v>63</v>
      </c>
      <c r="AQ756" s="361" t="s">
        <v>63</v>
      </c>
      <c r="AR756" s="361" t="s">
        <v>63</v>
      </c>
      <c r="AS756" s="361" t="s">
        <v>63</v>
      </c>
      <c r="AT756" s="361" t="s">
        <v>63</v>
      </c>
      <c r="AU756" s="361" t="s">
        <v>63</v>
      </c>
      <c r="AV756" s="361" t="s">
        <v>63</v>
      </c>
      <c r="AW756" s="361" t="s">
        <v>63</v>
      </c>
      <c r="AX756" s="361" t="str">
        <f t="shared" si="73"/>
        <v xml:space="preserve">SEX, AGE, RESIDENCE, WEALTH, </v>
      </c>
      <c r="AZ756" s="344" t="e">
        <f>INDEX('Standard Outcome Indicators'!$C$2:$C$900,MATCH(AY756,'Standard Outcome Indicators'!$B$2:$B$708,0))</f>
        <v>#N/A</v>
      </c>
      <c r="BA756" s="344" t="e">
        <f>INDEX('Standard Outcome Indicators'!$F$2:$F$900,MATCH(AY756,'Standard Outcome Indicators'!$B$2:$B$708,0))</f>
        <v>#N/A</v>
      </c>
      <c r="BB756" s="344" t="e">
        <f>INDEX('Standard Outcome Indicators'!$H$2:$H$900,MATCH(AY756,'Standard Outcome Indicators'!$B$2:$B$708,0))</f>
        <v>#N/A</v>
      </c>
      <c r="BC756" s="344" t="e">
        <f>INDEX('Standard Outcome Indicators'!$Q$2:$Q$900,MATCH(AY756,'Standard Outcome Indicators'!$B$2:$B$708,0))</f>
        <v>#N/A</v>
      </c>
      <c r="BD756" s="344" t="e">
        <f>INDEX('Standard Outcome Indicators'!$R$2:$R$900,MATCH(AY756,'Standard Outcome Indicators'!$B$2:$B$708,0))</f>
        <v>#N/A</v>
      </c>
      <c r="BE756" s="344" t="e">
        <f>INDEX('Standard Outcome Indicators'!$S$2:$S$900,MATCH(AY756,'Standard Outcome Indicators'!$B$2:$B$708,0))</f>
        <v>#N/A</v>
      </c>
      <c r="BF756" s="344" t="e">
        <f>INDEX('Standard Outcome Indicators'!$T$2:$T$900,MATCH(AY756,'Standard Outcome Indicators'!$B$2:$B$708,0))</f>
        <v>#N/A</v>
      </c>
      <c r="BG756" s="344" t="e">
        <f>INDEX('Standard Outcome Indicators'!$U$2:$U$900,MATCH(AY756,'Standard Outcome Indicators'!$B$2:$B$708,0))</f>
        <v>#N/A</v>
      </c>
    </row>
    <row r="757" spans="1:59" ht="45.75">
      <c r="A757" s="406" t="s">
        <v>4300</v>
      </c>
      <c r="B757" s="408" t="s">
        <v>4348</v>
      </c>
      <c r="C757" s="428" t="s">
        <v>4369</v>
      </c>
      <c r="D757" s="442" t="s">
        <v>4370</v>
      </c>
      <c r="E757" s="345" t="s">
        <v>4371</v>
      </c>
      <c r="F757" s="432" t="s">
        <v>1767</v>
      </c>
      <c r="G757" s="433" t="s">
        <v>59</v>
      </c>
      <c r="H757" s="433" t="s">
        <v>59</v>
      </c>
      <c r="I757" s="478" t="e">
        <v>#N/A</v>
      </c>
      <c r="J757" s="478" t="e">
        <v>#N/A</v>
      </c>
      <c r="K757" s="478" t="e">
        <v>#N/A</v>
      </c>
      <c r="L757" s="478" t="e">
        <v>#N/A</v>
      </c>
      <c r="M757" s="478" t="e">
        <v>#N/A</v>
      </c>
      <c r="N757" s="478"/>
      <c r="O757" s="241" t="s">
        <v>4372</v>
      </c>
      <c r="P757" s="345" t="str">
        <f t="shared" si="71"/>
        <v>People living in households with very low work intensity</v>
      </c>
      <c r="R757" s="345"/>
      <c r="S757" s="433">
        <f t="shared" si="68"/>
        <v>1</v>
      </c>
      <c r="T757" s="361" t="s">
        <v>102</v>
      </c>
      <c r="U757" s="361" t="s">
        <v>63</v>
      </c>
      <c r="V757" s="344" t="s">
        <v>4373</v>
      </c>
      <c r="W757" s="433" t="s">
        <v>63</v>
      </c>
      <c r="X757" s="433" t="s">
        <v>63</v>
      </c>
      <c r="Y757" s="361">
        <v>2022</v>
      </c>
      <c r="Z757" s="361">
        <v>60</v>
      </c>
      <c r="AA757" s="344" t="s">
        <v>1854</v>
      </c>
      <c r="AB757" s="361" t="str">
        <f t="shared" si="72"/>
        <v/>
      </c>
      <c r="AC757" s="433" t="s">
        <v>63</v>
      </c>
      <c r="AD757" s="433" t="s">
        <v>63</v>
      </c>
      <c r="AE757" s="433" t="s">
        <v>63</v>
      </c>
      <c r="AF757" s="433" t="s">
        <v>63</v>
      </c>
      <c r="AG757" s="361" t="s">
        <v>62</v>
      </c>
      <c r="AH757" s="361" t="s">
        <v>62</v>
      </c>
      <c r="AI757" s="361" t="s">
        <v>49</v>
      </c>
      <c r="AJ757" s="361" t="s">
        <v>49</v>
      </c>
      <c r="AK757" s="361" t="s">
        <v>63</v>
      </c>
      <c r="AL757" s="361" t="s">
        <v>63</v>
      </c>
      <c r="AM757" s="361" t="s">
        <v>63</v>
      </c>
      <c r="AN757" s="361" t="s">
        <v>63</v>
      </c>
      <c r="AO757" s="361" t="s">
        <v>63</v>
      </c>
      <c r="AP757" s="361" t="s">
        <v>63</v>
      </c>
      <c r="AQ757" s="361" t="s">
        <v>63</v>
      </c>
      <c r="AR757" s="361" t="s">
        <v>63</v>
      </c>
      <c r="AS757" s="361" t="s">
        <v>63</v>
      </c>
      <c r="AT757" s="361" t="s">
        <v>63</v>
      </c>
      <c r="AU757" s="361" t="s">
        <v>63</v>
      </c>
      <c r="AV757" s="361" t="s">
        <v>63</v>
      </c>
      <c r="AW757" s="361" t="s">
        <v>63</v>
      </c>
      <c r="AX757" s="361" t="str">
        <f t="shared" si="73"/>
        <v xml:space="preserve">SEX, AGE, RESIDENCE, WEALTH, </v>
      </c>
      <c r="AZ757" s="344" t="e">
        <f>INDEX('Standard Outcome Indicators'!$C$2:$C$900,MATCH(AY757,'Standard Outcome Indicators'!$B$2:$B$708,0))</f>
        <v>#N/A</v>
      </c>
      <c r="BA757" s="344" t="e">
        <f>INDEX('Standard Outcome Indicators'!$F$2:$F$900,MATCH(AY757,'Standard Outcome Indicators'!$B$2:$B$708,0))</f>
        <v>#N/A</v>
      </c>
      <c r="BB757" s="344" t="e">
        <f>INDEX('Standard Outcome Indicators'!$H$2:$H$900,MATCH(AY757,'Standard Outcome Indicators'!$B$2:$B$708,0))</f>
        <v>#N/A</v>
      </c>
      <c r="BC757" s="344" t="e">
        <f>INDEX('Standard Outcome Indicators'!$Q$2:$Q$900,MATCH(AY757,'Standard Outcome Indicators'!$B$2:$B$708,0))</f>
        <v>#N/A</v>
      </c>
      <c r="BD757" s="344" t="e">
        <f>INDEX('Standard Outcome Indicators'!$R$2:$R$900,MATCH(AY757,'Standard Outcome Indicators'!$B$2:$B$708,0))</f>
        <v>#N/A</v>
      </c>
      <c r="BE757" s="344" t="e">
        <f>INDEX('Standard Outcome Indicators'!$S$2:$S$900,MATCH(AY757,'Standard Outcome Indicators'!$B$2:$B$708,0))</f>
        <v>#N/A</v>
      </c>
      <c r="BF757" s="344" t="e">
        <f>INDEX('Standard Outcome Indicators'!$T$2:$T$900,MATCH(AY757,'Standard Outcome Indicators'!$B$2:$B$708,0))</f>
        <v>#N/A</v>
      </c>
      <c r="BG757" s="344" t="e">
        <f>INDEX('Standard Outcome Indicators'!$U$2:$U$900,MATCH(AY757,'Standard Outcome Indicators'!$B$2:$B$708,0))</f>
        <v>#N/A</v>
      </c>
    </row>
    <row r="758" spans="1:59" ht="45.75">
      <c r="A758" s="405" t="s">
        <v>4300</v>
      </c>
      <c r="B758" s="408" t="s">
        <v>4348</v>
      </c>
      <c r="C758" s="346" t="s">
        <v>4374</v>
      </c>
      <c r="D758" s="438" t="s">
        <v>4375</v>
      </c>
      <c r="E758" s="345" t="s">
        <v>4376</v>
      </c>
      <c r="F758" s="432" t="s">
        <v>1767</v>
      </c>
      <c r="G758" s="433" t="s">
        <v>59</v>
      </c>
      <c r="H758" s="433" t="s">
        <v>59</v>
      </c>
      <c r="I758" s="478" t="e">
        <v>#N/A</v>
      </c>
      <c r="J758" s="478" t="e">
        <v>#N/A</v>
      </c>
      <c r="K758" s="478" t="e">
        <v>#N/A</v>
      </c>
      <c r="L758" s="478" t="e">
        <v>#N/A</v>
      </c>
      <c r="M758" s="478" t="e">
        <v>#N/A</v>
      </c>
      <c r="N758" s="478"/>
      <c r="O758" s="345" t="s">
        <v>4377</v>
      </c>
      <c r="P758" s="345" t="str">
        <f t="shared" si="71"/>
        <v>Share of households with dependent children with inability to afford a meal with protein every second day</v>
      </c>
      <c r="R758" s="345"/>
      <c r="S758" s="433">
        <f t="shared" si="68"/>
        <v>1</v>
      </c>
      <c r="T758" s="361" t="s">
        <v>102</v>
      </c>
      <c r="U758" s="361" t="s">
        <v>63</v>
      </c>
      <c r="V758" s="344" t="s">
        <v>4359</v>
      </c>
      <c r="W758" s="433" t="s">
        <v>63</v>
      </c>
      <c r="X758" s="433" t="s">
        <v>63</v>
      </c>
      <c r="Y758" s="361">
        <v>2022</v>
      </c>
      <c r="Z758" s="361">
        <v>60</v>
      </c>
      <c r="AA758" s="344" t="s">
        <v>1854</v>
      </c>
      <c r="AB758" s="361" t="str">
        <f t="shared" si="72"/>
        <v/>
      </c>
      <c r="AC758" s="433" t="s">
        <v>63</v>
      </c>
      <c r="AD758" s="433" t="s">
        <v>63</v>
      </c>
      <c r="AE758" s="433" t="s">
        <v>63</v>
      </c>
      <c r="AF758" s="433" t="s">
        <v>63</v>
      </c>
      <c r="AG758" s="361" t="s">
        <v>49</v>
      </c>
      <c r="AH758" s="361" t="s">
        <v>49</v>
      </c>
      <c r="AI758" s="361" t="s">
        <v>49</v>
      </c>
      <c r="AJ758" s="361" t="s">
        <v>49</v>
      </c>
      <c r="AK758" s="361" t="s">
        <v>63</v>
      </c>
      <c r="AL758" s="361" t="s">
        <v>63</v>
      </c>
      <c r="AM758" s="361" t="s">
        <v>63</v>
      </c>
      <c r="AN758" s="361" t="s">
        <v>63</v>
      </c>
      <c r="AO758" s="361" t="s">
        <v>63</v>
      </c>
      <c r="AP758" s="361" t="s">
        <v>63</v>
      </c>
      <c r="AQ758" s="361" t="s">
        <v>63</v>
      </c>
      <c r="AR758" s="361" t="s">
        <v>63</v>
      </c>
      <c r="AS758" s="361" t="s">
        <v>63</v>
      </c>
      <c r="AT758" s="361" t="s">
        <v>63</v>
      </c>
      <c r="AU758" s="361" t="s">
        <v>63</v>
      </c>
      <c r="AV758" s="361" t="s">
        <v>63</v>
      </c>
      <c r="AW758" s="361" t="s">
        <v>63</v>
      </c>
      <c r="AX758" s="361" t="str">
        <f t="shared" si="73"/>
        <v xml:space="preserve">SEX, AGE, RESIDENCE, WEALTH, </v>
      </c>
      <c r="AZ758" s="344" t="e">
        <f>INDEX('Standard Outcome Indicators'!$C$2:$C$900,MATCH(AY758,'Standard Outcome Indicators'!$B$2:$B$708,0))</f>
        <v>#N/A</v>
      </c>
      <c r="BA758" s="344" t="e">
        <f>INDEX('Standard Outcome Indicators'!$F$2:$F$900,MATCH(AY758,'Standard Outcome Indicators'!$B$2:$B$708,0))</f>
        <v>#N/A</v>
      </c>
      <c r="BB758" s="344" t="e">
        <f>INDEX('Standard Outcome Indicators'!$H$2:$H$900,MATCH(AY758,'Standard Outcome Indicators'!$B$2:$B$708,0))</f>
        <v>#N/A</v>
      </c>
      <c r="BC758" s="344" t="e">
        <f>INDEX('Standard Outcome Indicators'!$Q$2:$Q$900,MATCH(AY758,'Standard Outcome Indicators'!$B$2:$B$708,0))</f>
        <v>#N/A</v>
      </c>
      <c r="BD758" s="344" t="e">
        <f>INDEX('Standard Outcome Indicators'!$R$2:$R$900,MATCH(AY758,'Standard Outcome Indicators'!$B$2:$B$708,0))</f>
        <v>#N/A</v>
      </c>
      <c r="BE758" s="344" t="e">
        <f>INDEX('Standard Outcome Indicators'!$S$2:$S$900,MATCH(AY758,'Standard Outcome Indicators'!$B$2:$B$708,0))</f>
        <v>#N/A</v>
      </c>
      <c r="BF758" s="344" t="e">
        <f>INDEX('Standard Outcome Indicators'!$T$2:$T$900,MATCH(AY758,'Standard Outcome Indicators'!$B$2:$B$708,0))</f>
        <v>#N/A</v>
      </c>
      <c r="BG758" s="344" t="e">
        <f>INDEX('Standard Outcome Indicators'!$U$2:$U$900,MATCH(AY758,'Standard Outcome Indicators'!$B$2:$B$708,0))</f>
        <v>#N/A</v>
      </c>
    </row>
    <row r="759" spans="1:59" ht="91.5">
      <c r="A759" s="405" t="s">
        <v>4300</v>
      </c>
      <c r="B759" s="408" t="s">
        <v>4348</v>
      </c>
      <c r="C759" s="346" t="s">
        <v>4378</v>
      </c>
      <c r="D759" s="438" t="s">
        <v>4379</v>
      </c>
      <c r="E759" s="345" t="s">
        <v>4379</v>
      </c>
      <c r="F759" s="433"/>
      <c r="G759" s="433"/>
      <c r="H759" s="433"/>
      <c r="I759" s="478" t="e">
        <v>#N/A</v>
      </c>
      <c r="J759" s="478" t="e">
        <v>#N/A</v>
      </c>
      <c r="K759" s="478" t="e">
        <v>#N/A</v>
      </c>
      <c r="L759" s="478" t="e">
        <v>#N/A</v>
      </c>
      <c r="M759" s="478" t="e">
        <v>#N/A</v>
      </c>
      <c r="N759" s="478"/>
      <c r="O759" s="345"/>
      <c r="P759" s="345" t="str">
        <f t="shared" ref="P759:P773" si="74">IF(F759="Yes", IF(Q759="", D759, Q759), "")</f>
        <v/>
      </c>
      <c r="R759" s="345"/>
      <c r="S759" s="433" t="str">
        <f t="shared" si="68"/>
        <v/>
      </c>
      <c r="T759" s="361" t="s">
        <v>16</v>
      </c>
      <c r="U759" s="361" t="s">
        <v>63</v>
      </c>
      <c r="V759" s="344" t="s">
        <v>4380</v>
      </c>
      <c r="W759" s="433" t="s">
        <v>63</v>
      </c>
      <c r="X759" s="433" t="s">
        <v>63</v>
      </c>
      <c r="Y759" s="361">
        <v>2022</v>
      </c>
      <c r="Z759" s="361" t="s">
        <v>2245</v>
      </c>
      <c r="AA759" s="345" t="s">
        <v>4381</v>
      </c>
      <c r="AB759" s="361" t="str">
        <f t="shared" si="72"/>
        <v>1.1.1</v>
      </c>
      <c r="AC759" s="433" t="s">
        <v>63</v>
      </c>
      <c r="AD759" s="433" t="s">
        <v>63</v>
      </c>
      <c r="AE759" s="433" t="s">
        <v>63</v>
      </c>
      <c r="AF759" s="433" t="s">
        <v>63</v>
      </c>
      <c r="AG759" s="361" t="s">
        <v>62</v>
      </c>
      <c r="AH759" s="361" t="s">
        <v>62</v>
      </c>
      <c r="AI759" s="361" t="s">
        <v>49</v>
      </c>
      <c r="AJ759" s="361" t="s">
        <v>49</v>
      </c>
      <c r="AK759" s="361" t="s">
        <v>63</v>
      </c>
      <c r="AL759" s="361" t="s">
        <v>63</v>
      </c>
      <c r="AM759" s="361" t="s">
        <v>63</v>
      </c>
      <c r="AN759" s="361" t="s">
        <v>63</v>
      </c>
      <c r="AO759" s="361" t="s">
        <v>63</v>
      </c>
      <c r="AP759" s="361" t="s">
        <v>63</v>
      </c>
      <c r="AQ759" s="361" t="s">
        <v>63</v>
      </c>
      <c r="AR759" s="361" t="s">
        <v>63</v>
      </c>
      <c r="AS759" s="361" t="s">
        <v>63</v>
      </c>
      <c r="AT759" s="361" t="s">
        <v>63</v>
      </c>
      <c r="AU759" s="361" t="s">
        <v>63</v>
      </c>
      <c r="AV759" s="361" t="s">
        <v>63</v>
      </c>
      <c r="AW759" s="361" t="s">
        <v>63</v>
      </c>
      <c r="AX759" s="361" t="str">
        <f t="shared" si="73"/>
        <v xml:space="preserve">SEX, AGE, RESIDENCE, WEALTH, </v>
      </c>
      <c r="AZ759" s="344" t="e">
        <f>INDEX('Standard Outcome Indicators'!$C$2:$C$900,MATCH(AY759,'Standard Outcome Indicators'!$B$2:$B$708,0))</f>
        <v>#N/A</v>
      </c>
      <c r="BA759" s="344" t="e">
        <f>INDEX('Standard Outcome Indicators'!$F$2:$F$900,MATCH(AY759,'Standard Outcome Indicators'!$B$2:$B$708,0))</f>
        <v>#N/A</v>
      </c>
      <c r="BB759" s="344" t="e">
        <f>INDEX('Standard Outcome Indicators'!$H$2:$H$900,MATCH(AY759,'Standard Outcome Indicators'!$B$2:$B$708,0))</f>
        <v>#N/A</v>
      </c>
      <c r="BC759" s="344" t="e">
        <f>INDEX('Standard Outcome Indicators'!$Q$2:$Q$900,MATCH(AY759,'Standard Outcome Indicators'!$B$2:$B$708,0))</f>
        <v>#N/A</v>
      </c>
      <c r="BD759" s="344" t="e">
        <f>INDEX('Standard Outcome Indicators'!$R$2:$R$900,MATCH(AY759,'Standard Outcome Indicators'!$B$2:$B$708,0))</f>
        <v>#N/A</v>
      </c>
      <c r="BE759" s="344" t="e">
        <f>INDEX('Standard Outcome Indicators'!$S$2:$S$900,MATCH(AY759,'Standard Outcome Indicators'!$B$2:$B$708,0))</f>
        <v>#N/A</v>
      </c>
      <c r="BF759" s="344" t="e">
        <f>INDEX('Standard Outcome Indicators'!$T$2:$T$900,MATCH(AY759,'Standard Outcome Indicators'!$B$2:$B$708,0))</f>
        <v>#N/A</v>
      </c>
      <c r="BG759" s="344" t="e">
        <f>INDEX('Standard Outcome Indicators'!$U$2:$U$900,MATCH(AY759,'Standard Outcome Indicators'!$B$2:$B$708,0))</f>
        <v>#N/A</v>
      </c>
    </row>
    <row r="760" spans="1:59" ht="244.5">
      <c r="A760" s="405" t="s">
        <v>4300</v>
      </c>
      <c r="B760" s="408" t="s">
        <v>4348</v>
      </c>
      <c r="C760" s="346" t="s">
        <v>4382</v>
      </c>
      <c r="D760" s="438" t="s">
        <v>4383</v>
      </c>
      <c r="E760" s="345" t="s">
        <v>4383</v>
      </c>
      <c r="F760" s="433"/>
      <c r="G760" s="433"/>
      <c r="H760" s="433"/>
      <c r="I760" s="478" t="e">
        <v>#N/A</v>
      </c>
      <c r="J760" s="478" t="e">
        <v>#N/A</v>
      </c>
      <c r="K760" s="478" t="e">
        <v>#N/A</v>
      </c>
      <c r="L760" s="478" t="e">
        <v>#N/A</v>
      </c>
      <c r="M760" s="478" t="e">
        <v>#N/A</v>
      </c>
      <c r="N760" s="478"/>
      <c r="O760" s="345"/>
      <c r="P760" s="345" t="str">
        <f t="shared" si="74"/>
        <v/>
      </c>
      <c r="R760" s="345"/>
      <c r="S760" s="433" t="str">
        <f t="shared" si="68"/>
        <v/>
      </c>
      <c r="T760" s="361" t="s">
        <v>90</v>
      </c>
      <c r="U760" s="361" t="s">
        <v>63</v>
      </c>
      <c r="V760" s="344" t="s">
        <v>4357</v>
      </c>
      <c r="W760" s="433" t="s">
        <v>63</v>
      </c>
      <c r="X760" s="433" t="s">
        <v>63</v>
      </c>
      <c r="Y760" s="361">
        <v>2021</v>
      </c>
      <c r="Z760" s="361" t="s">
        <v>1733</v>
      </c>
      <c r="AA760" s="345" t="s">
        <v>1851</v>
      </c>
      <c r="AB760" s="361" t="str">
        <f t="shared" si="72"/>
        <v/>
      </c>
      <c r="AC760" s="433" t="s">
        <v>63</v>
      </c>
      <c r="AD760" s="433" t="s">
        <v>63</v>
      </c>
      <c r="AE760" s="433" t="s">
        <v>63</v>
      </c>
      <c r="AF760" s="433" t="s">
        <v>63</v>
      </c>
      <c r="AG760" s="361" t="s">
        <v>49</v>
      </c>
      <c r="AH760" s="361" t="s">
        <v>49</v>
      </c>
      <c r="AI760" s="361" t="s">
        <v>49</v>
      </c>
      <c r="AJ760" s="361" t="s">
        <v>49</v>
      </c>
      <c r="AK760" s="361" t="s">
        <v>63</v>
      </c>
      <c r="AL760" s="361" t="s">
        <v>63</v>
      </c>
      <c r="AM760" s="361" t="s">
        <v>63</v>
      </c>
      <c r="AN760" s="361" t="s">
        <v>63</v>
      </c>
      <c r="AO760" s="361" t="s">
        <v>63</v>
      </c>
      <c r="AP760" s="361" t="s">
        <v>63</v>
      </c>
      <c r="AQ760" s="361" t="s">
        <v>63</v>
      </c>
      <c r="AR760" s="361" t="s">
        <v>63</v>
      </c>
      <c r="AS760" s="361" t="s">
        <v>63</v>
      </c>
      <c r="AT760" s="361" t="s">
        <v>63</v>
      </c>
      <c r="AU760" s="361" t="s">
        <v>63</v>
      </c>
      <c r="AV760" s="361" t="s">
        <v>63</v>
      </c>
      <c r="AW760" s="361" t="s">
        <v>63</v>
      </c>
      <c r="AX760" s="361" t="str">
        <f t="shared" si="73"/>
        <v xml:space="preserve">SEX, AGE, RESIDENCE, WEALTH, </v>
      </c>
      <c r="AZ760" s="344" t="e">
        <f>INDEX('Standard Outcome Indicators'!$C$2:$C$900,MATCH(AY760,'Standard Outcome Indicators'!$B$2:$B$708,0))</f>
        <v>#N/A</v>
      </c>
      <c r="BA760" s="344" t="e">
        <f>INDEX('Standard Outcome Indicators'!$F$2:$F$900,MATCH(AY760,'Standard Outcome Indicators'!$B$2:$B$708,0))</f>
        <v>#N/A</v>
      </c>
      <c r="BB760" s="344" t="e">
        <f>INDEX('Standard Outcome Indicators'!$H$2:$H$900,MATCH(AY760,'Standard Outcome Indicators'!$B$2:$B$708,0))</f>
        <v>#N/A</v>
      </c>
      <c r="BC760" s="344" t="e">
        <f>INDEX('Standard Outcome Indicators'!$Q$2:$Q$900,MATCH(AY760,'Standard Outcome Indicators'!$B$2:$B$708,0))</f>
        <v>#N/A</v>
      </c>
      <c r="BD760" s="344" t="e">
        <f>INDEX('Standard Outcome Indicators'!$R$2:$R$900,MATCH(AY760,'Standard Outcome Indicators'!$B$2:$B$708,0))</f>
        <v>#N/A</v>
      </c>
      <c r="BE760" s="344" t="e">
        <f>INDEX('Standard Outcome Indicators'!$S$2:$S$900,MATCH(AY760,'Standard Outcome Indicators'!$B$2:$B$708,0))</f>
        <v>#N/A</v>
      </c>
      <c r="BF760" s="344" t="e">
        <f>INDEX('Standard Outcome Indicators'!$T$2:$T$900,MATCH(AY760,'Standard Outcome Indicators'!$B$2:$B$708,0))</f>
        <v>#N/A</v>
      </c>
      <c r="BG760" s="344" t="e">
        <f>INDEX('Standard Outcome Indicators'!$U$2:$U$900,MATCH(AY760,'Standard Outcome Indicators'!$B$2:$B$708,0))</f>
        <v>#N/A</v>
      </c>
    </row>
    <row r="761" spans="1:59" ht="244.5">
      <c r="A761" s="405" t="s">
        <v>4300</v>
      </c>
      <c r="B761" s="408" t="s">
        <v>4348</v>
      </c>
      <c r="C761" s="346" t="s">
        <v>4384</v>
      </c>
      <c r="D761" s="438" t="s">
        <v>4385</v>
      </c>
      <c r="E761" s="345" t="s">
        <v>4385</v>
      </c>
      <c r="F761" s="433"/>
      <c r="G761" s="433"/>
      <c r="H761" s="433"/>
      <c r="I761" s="478" t="e">
        <v>#N/A</v>
      </c>
      <c r="J761" s="478" t="e">
        <v>#N/A</v>
      </c>
      <c r="K761" s="478" t="e">
        <v>#N/A</v>
      </c>
      <c r="L761" s="478" t="e">
        <v>#N/A</v>
      </c>
      <c r="M761" s="478" t="e">
        <v>#N/A</v>
      </c>
      <c r="N761" s="478"/>
      <c r="O761" s="345"/>
      <c r="P761" s="345" t="str">
        <f t="shared" si="74"/>
        <v/>
      </c>
      <c r="R761" s="345"/>
      <c r="S761" s="433" t="str">
        <f t="shared" si="68"/>
        <v/>
      </c>
      <c r="T761" s="361" t="s">
        <v>90</v>
      </c>
      <c r="U761" s="361" t="s">
        <v>63</v>
      </c>
      <c r="V761" s="344" t="s">
        <v>4386</v>
      </c>
      <c r="W761" s="433" t="s">
        <v>63</v>
      </c>
      <c r="X761" s="433" t="s">
        <v>63</v>
      </c>
      <c r="Y761" s="361">
        <v>2021</v>
      </c>
      <c r="Z761" s="361" t="s">
        <v>1955</v>
      </c>
      <c r="AA761" s="345" t="s">
        <v>4387</v>
      </c>
      <c r="AB761" s="361" t="str">
        <f t="shared" si="72"/>
        <v>1.2.1</v>
      </c>
      <c r="AC761" s="433" t="s">
        <v>63</v>
      </c>
      <c r="AD761" s="433" t="s">
        <v>63</v>
      </c>
      <c r="AE761" s="433" t="s">
        <v>63</v>
      </c>
      <c r="AF761" s="433" t="s">
        <v>63</v>
      </c>
      <c r="AG761" s="361" t="s">
        <v>49</v>
      </c>
      <c r="AH761" s="361" t="s">
        <v>49</v>
      </c>
      <c r="AI761" s="361" t="s">
        <v>49</v>
      </c>
      <c r="AJ761" s="361" t="s">
        <v>49</v>
      </c>
      <c r="AK761" s="361" t="s">
        <v>63</v>
      </c>
      <c r="AL761" s="361" t="s">
        <v>63</v>
      </c>
      <c r="AM761" s="361" t="s">
        <v>63</v>
      </c>
      <c r="AN761" s="361" t="s">
        <v>63</v>
      </c>
      <c r="AO761" s="361" t="s">
        <v>63</v>
      </c>
      <c r="AP761" s="361" t="s">
        <v>63</v>
      </c>
      <c r="AQ761" s="361" t="s">
        <v>63</v>
      </c>
      <c r="AR761" s="361" t="s">
        <v>63</v>
      </c>
      <c r="AS761" s="361" t="s">
        <v>63</v>
      </c>
      <c r="AT761" s="361" t="s">
        <v>63</v>
      </c>
      <c r="AU761" s="361" t="s">
        <v>63</v>
      </c>
      <c r="AV761" s="361" t="s">
        <v>63</v>
      </c>
      <c r="AW761" s="361" t="s">
        <v>63</v>
      </c>
      <c r="AX761" s="361" t="str">
        <f t="shared" si="73"/>
        <v xml:space="preserve">SEX, AGE, RESIDENCE, WEALTH, </v>
      </c>
      <c r="AZ761" s="344" t="e">
        <f>INDEX('Standard Outcome Indicators'!$C$2:$C$900,MATCH(AY761,'Standard Outcome Indicators'!$B$2:$B$708,0))</f>
        <v>#N/A</v>
      </c>
      <c r="BA761" s="344" t="e">
        <f>INDEX('Standard Outcome Indicators'!$F$2:$F$900,MATCH(AY761,'Standard Outcome Indicators'!$B$2:$B$708,0))</f>
        <v>#N/A</v>
      </c>
      <c r="BB761" s="344" t="e">
        <f>INDEX('Standard Outcome Indicators'!$H$2:$H$900,MATCH(AY761,'Standard Outcome Indicators'!$B$2:$B$708,0))</f>
        <v>#N/A</v>
      </c>
      <c r="BC761" s="344" t="e">
        <f>INDEX('Standard Outcome Indicators'!$Q$2:$Q$900,MATCH(AY761,'Standard Outcome Indicators'!$B$2:$B$708,0))</f>
        <v>#N/A</v>
      </c>
      <c r="BD761" s="344" t="e">
        <f>INDEX('Standard Outcome Indicators'!$R$2:$R$900,MATCH(AY761,'Standard Outcome Indicators'!$B$2:$B$708,0))</f>
        <v>#N/A</v>
      </c>
      <c r="BE761" s="344" t="e">
        <f>INDEX('Standard Outcome Indicators'!$S$2:$S$900,MATCH(AY761,'Standard Outcome Indicators'!$B$2:$B$708,0))</f>
        <v>#N/A</v>
      </c>
      <c r="BF761" s="344" t="e">
        <f>INDEX('Standard Outcome Indicators'!$T$2:$T$900,MATCH(AY761,'Standard Outcome Indicators'!$B$2:$B$708,0))</f>
        <v>#N/A</v>
      </c>
      <c r="BG761" s="344" t="e">
        <f>INDEX('Standard Outcome Indicators'!$U$2:$U$900,MATCH(AY761,'Standard Outcome Indicators'!$B$2:$B$708,0))</f>
        <v>#N/A</v>
      </c>
    </row>
    <row r="762" spans="1:59" ht="30.75">
      <c r="A762" s="405" t="s">
        <v>4300</v>
      </c>
      <c r="B762" s="408" t="s">
        <v>4348</v>
      </c>
      <c r="C762" s="346" t="s">
        <v>4388</v>
      </c>
      <c r="D762" s="438" t="s">
        <v>4389</v>
      </c>
      <c r="E762" s="345" t="s">
        <v>4389</v>
      </c>
      <c r="F762" s="433"/>
      <c r="G762" s="433"/>
      <c r="H762" s="433"/>
      <c r="I762" s="478" t="e">
        <v>#N/A</v>
      </c>
      <c r="J762" s="478" t="e">
        <v>#N/A</v>
      </c>
      <c r="K762" s="478" t="e">
        <v>#N/A</v>
      </c>
      <c r="L762" s="478" t="e">
        <v>#N/A</v>
      </c>
      <c r="M762" s="478" t="e">
        <v>#N/A</v>
      </c>
      <c r="N762" s="478"/>
      <c r="O762" s="345"/>
      <c r="P762" s="345" t="str">
        <f t="shared" si="74"/>
        <v/>
      </c>
      <c r="R762" s="345"/>
      <c r="S762" s="433" t="str">
        <f t="shared" si="68"/>
        <v/>
      </c>
      <c r="T762" s="361" t="s">
        <v>16</v>
      </c>
      <c r="U762" s="361" t="s">
        <v>63</v>
      </c>
      <c r="V762" s="344" t="s">
        <v>4364</v>
      </c>
      <c r="W762" s="433" t="s">
        <v>63</v>
      </c>
      <c r="X762" s="433" t="s">
        <v>63</v>
      </c>
      <c r="Y762" s="361">
        <v>2017</v>
      </c>
      <c r="Z762" s="361" t="s">
        <v>4114</v>
      </c>
      <c r="AA762" s="345" t="s">
        <v>4390</v>
      </c>
      <c r="AB762" s="361" t="str">
        <f t="shared" si="72"/>
        <v>1.2.1</v>
      </c>
      <c r="AC762" s="433" t="s">
        <v>63</v>
      </c>
      <c r="AD762" s="433" t="s">
        <v>63</v>
      </c>
      <c r="AE762" s="433" t="s">
        <v>63</v>
      </c>
      <c r="AF762" s="433" t="s">
        <v>63</v>
      </c>
      <c r="AG762" s="361" t="s">
        <v>49</v>
      </c>
      <c r="AH762" s="361" t="s">
        <v>49</v>
      </c>
      <c r="AI762" s="361" t="s">
        <v>62</v>
      </c>
      <c r="AJ762" s="361" t="s">
        <v>49</v>
      </c>
      <c r="AK762" s="361" t="s">
        <v>63</v>
      </c>
      <c r="AL762" s="361" t="s">
        <v>63</v>
      </c>
      <c r="AM762" s="361" t="s">
        <v>63</v>
      </c>
      <c r="AN762" s="361" t="s">
        <v>63</v>
      </c>
      <c r="AO762" s="361" t="s">
        <v>63</v>
      </c>
      <c r="AP762" s="361" t="s">
        <v>63</v>
      </c>
      <c r="AQ762" s="361" t="s">
        <v>63</v>
      </c>
      <c r="AR762" s="361" t="s">
        <v>63</v>
      </c>
      <c r="AS762" s="361" t="s">
        <v>63</v>
      </c>
      <c r="AT762" s="361" t="s">
        <v>63</v>
      </c>
      <c r="AU762" s="361" t="s">
        <v>63</v>
      </c>
      <c r="AV762" s="361" t="s">
        <v>63</v>
      </c>
      <c r="AW762" s="361" t="s">
        <v>63</v>
      </c>
      <c r="AX762" s="361" t="str">
        <f t="shared" si="73"/>
        <v xml:space="preserve">SEX, AGE, RESIDENCE, WEALTH, </v>
      </c>
      <c r="AY762" s="488" t="s">
        <v>4391</v>
      </c>
      <c r="AZ762" s="344" t="str">
        <f>INDEX('Standard Outcome Indicators'!$C$2:$C$900,MATCH(AY762,'Standard Outcome Indicators'!$B$2:$B$708,0))</f>
        <v>Number of children living in poverty according to (a) International extreme poverty line; (b) National monetary poverty lines or (c) National multidimensional poverty lines</v>
      </c>
      <c r="BA762" s="344" t="str">
        <f>INDEX('Standard Outcome Indicators'!$F$2:$F$900,MATCH(AY762,'Standard Outcome Indicators'!$B$2:$B$708,0))</f>
        <v>Equitable Chance in Life</v>
      </c>
      <c r="BB762" s="344" t="str">
        <f>INDEX('Standard Outcome Indicators'!$H$2:$H$900,MATCH(AY762,'Standard Outcome Indicators'!$B$2:$B$708,0))</f>
        <v>Reducing child poverty</v>
      </c>
      <c r="BC762" s="344" t="str">
        <f>INDEX('Standard Outcome Indicators'!$Q$2:$Q$900,MATCH(AY762,'Standard Outcome Indicators'!$B$2:$B$708,0))</f>
        <v>Marginal</v>
      </c>
      <c r="BD762" s="344" t="str">
        <f>INDEX('Standard Outcome Indicators'!$R$2:$R$900,MATCH(AY762,'Standard Outcome Indicators'!$B$2:$B$708,0))</f>
        <v>Social Policy</v>
      </c>
      <c r="BE762" s="344" t="str">
        <f>INDEX('Standard Outcome Indicators'!$S$2:$S$900,MATCH(AY762,'Standard Outcome Indicators'!$B$2:$B$708,0))</f>
        <v>-</v>
      </c>
      <c r="BF762" s="344" t="str">
        <f>INDEX('Standard Outcome Indicators'!$T$2:$T$900,MATCH(AY762,'Standard Outcome Indicators'!$B$2:$B$708,0))</f>
        <v> </v>
      </c>
      <c r="BG762" s="344" t="str">
        <f>INDEX('Standard Outcome Indicators'!$U$2:$U$900,MATCH(AY762,'Standard Outcome Indicators'!$B$2:$B$708,0))</f>
        <v>2.3.8.2: Support social protection systems</v>
      </c>
    </row>
    <row r="763" spans="1:59" ht="30.75">
      <c r="A763" s="405" t="s">
        <v>4300</v>
      </c>
      <c r="B763" s="408" t="s">
        <v>4348</v>
      </c>
      <c r="C763" s="346" t="s">
        <v>4392</v>
      </c>
      <c r="D763" s="438" t="s">
        <v>4393</v>
      </c>
      <c r="E763" s="345" t="s">
        <v>4393</v>
      </c>
      <c r="F763" s="433"/>
      <c r="G763" s="433"/>
      <c r="H763" s="433"/>
      <c r="I763" s="478" t="e">
        <v>#N/A</v>
      </c>
      <c r="J763" s="478" t="e">
        <v>#N/A</v>
      </c>
      <c r="K763" s="478" t="e">
        <v>#N/A</v>
      </c>
      <c r="L763" s="478" t="e">
        <v>#N/A</v>
      </c>
      <c r="M763" s="478" t="e">
        <v>#N/A</v>
      </c>
      <c r="N763" s="478"/>
      <c r="O763" s="345"/>
      <c r="P763" s="345" t="str">
        <f t="shared" si="74"/>
        <v/>
      </c>
      <c r="R763" s="345"/>
      <c r="S763" s="433" t="str">
        <f t="shared" si="68"/>
        <v/>
      </c>
      <c r="T763" s="361" t="s">
        <v>16</v>
      </c>
      <c r="U763" s="361" t="s">
        <v>63</v>
      </c>
      <c r="V763" s="344" t="s">
        <v>4364</v>
      </c>
      <c r="W763" s="433" t="s">
        <v>63</v>
      </c>
      <c r="X763" s="433" t="s">
        <v>63</v>
      </c>
      <c r="Y763" s="361">
        <v>2018</v>
      </c>
      <c r="Z763" s="361" t="s">
        <v>4114</v>
      </c>
      <c r="AA763" s="345" t="s">
        <v>4394</v>
      </c>
      <c r="AB763" s="361" t="str">
        <f t="shared" si="72"/>
        <v>1.2.1</v>
      </c>
      <c r="AC763" s="433" t="s">
        <v>63</v>
      </c>
      <c r="AD763" s="433" t="s">
        <v>63</v>
      </c>
      <c r="AE763" s="433" t="s">
        <v>63</v>
      </c>
      <c r="AF763" s="433" t="s">
        <v>63</v>
      </c>
      <c r="AG763" s="361" t="s">
        <v>49</v>
      </c>
      <c r="AH763" s="361" t="s">
        <v>49</v>
      </c>
      <c r="AI763" s="361" t="s">
        <v>49</v>
      </c>
      <c r="AJ763" s="361" t="s">
        <v>49</v>
      </c>
      <c r="AK763" s="361" t="s">
        <v>63</v>
      </c>
      <c r="AL763" s="361" t="s">
        <v>63</v>
      </c>
      <c r="AM763" s="361" t="s">
        <v>63</v>
      </c>
      <c r="AN763" s="361" t="s">
        <v>63</v>
      </c>
      <c r="AO763" s="361" t="s">
        <v>63</v>
      </c>
      <c r="AP763" s="361" t="s">
        <v>63</v>
      </c>
      <c r="AQ763" s="361" t="s">
        <v>63</v>
      </c>
      <c r="AR763" s="361" t="s">
        <v>63</v>
      </c>
      <c r="AS763" s="361" t="s">
        <v>63</v>
      </c>
      <c r="AT763" s="361" t="s">
        <v>63</v>
      </c>
      <c r="AU763" s="361" t="s">
        <v>63</v>
      </c>
      <c r="AV763" s="361" t="s">
        <v>63</v>
      </c>
      <c r="AW763" s="361" t="s">
        <v>63</v>
      </c>
      <c r="AX763" s="361" t="str">
        <f t="shared" si="73"/>
        <v xml:space="preserve">SEX, AGE, RESIDENCE, WEALTH, </v>
      </c>
      <c r="AZ763" s="344" t="e">
        <f>INDEX('Standard Outcome Indicators'!$C$2:$C$900,MATCH(AY763,'Standard Outcome Indicators'!$B$2:$B$708,0))</f>
        <v>#N/A</v>
      </c>
      <c r="BA763" s="344" t="e">
        <f>INDEX('Standard Outcome Indicators'!$F$2:$F$900,MATCH(AY763,'Standard Outcome Indicators'!$B$2:$B$708,0))</f>
        <v>#N/A</v>
      </c>
      <c r="BB763" s="344" t="e">
        <f>INDEX('Standard Outcome Indicators'!$H$2:$H$900,MATCH(AY763,'Standard Outcome Indicators'!$B$2:$B$708,0))</f>
        <v>#N/A</v>
      </c>
      <c r="BC763" s="344" t="e">
        <f>INDEX('Standard Outcome Indicators'!$Q$2:$Q$900,MATCH(AY763,'Standard Outcome Indicators'!$B$2:$B$708,0))</f>
        <v>#N/A</v>
      </c>
      <c r="BD763" s="344" t="e">
        <f>INDEX('Standard Outcome Indicators'!$R$2:$R$900,MATCH(AY763,'Standard Outcome Indicators'!$B$2:$B$708,0))</f>
        <v>#N/A</v>
      </c>
      <c r="BE763" s="344" t="e">
        <f>INDEX('Standard Outcome Indicators'!$S$2:$S$900,MATCH(AY763,'Standard Outcome Indicators'!$B$2:$B$708,0))</f>
        <v>#N/A</v>
      </c>
      <c r="BF763" s="344" t="e">
        <f>INDEX('Standard Outcome Indicators'!$T$2:$T$900,MATCH(AY763,'Standard Outcome Indicators'!$B$2:$B$708,0))</f>
        <v>#N/A</v>
      </c>
      <c r="BG763" s="344" t="e">
        <f>INDEX('Standard Outcome Indicators'!$U$2:$U$900,MATCH(AY763,'Standard Outcome Indicators'!$B$2:$B$708,0))</f>
        <v>#N/A</v>
      </c>
    </row>
    <row r="764" spans="1:59" ht="167.25">
      <c r="A764" s="405" t="s">
        <v>4300</v>
      </c>
      <c r="B764" s="408" t="s">
        <v>4348</v>
      </c>
      <c r="C764" s="346" t="s">
        <v>4395</v>
      </c>
      <c r="D764" s="438" t="s">
        <v>4396</v>
      </c>
      <c r="E764" s="345" t="s">
        <v>4397</v>
      </c>
      <c r="F764" s="433"/>
      <c r="G764" s="433"/>
      <c r="H764" s="433"/>
      <c r="I764" s="478" t="e">
        <v>#N/A</v>
      </c>
      <c r="J764" s="478" t="e">
        <v>#N/A</v>
      </c>
      <c r="K764" s="478" t="e">
        <v>#N/A</v>
      </c>
      <c r="L764" s="478" t="e">
        <v>#N/A</v>
      </c>
      <c r="M764" s="478" t="e">
        <v>#N/A</v>
      </c>
      <c r="N764" s="478"/>
      <c r="O764" s="345"/>
      <c r="P764" s="345" t="str">
        <f t="shared" si="74"/>
        <v/>
      </c>
      <c r="R764" s="345"/>
      <c r="S764" s="433" t="str">
        <f t="shared" si="68"/>
        <v/>
      </c>
      <c r="T764" s="361" t="s">
        <v>90</v>
      </c>
      <c r="U764" s="361" t="s">
        <v>63</v>
      </c>
      <c r="V764" s="344" t="s">
        <v>4398</v>
      </c>
      <c r="W764" s="433" t="s">
        <v>63</v>
      </c>
      <c r="X764" s="433" t="s">
        <v>63</v>
      </c>
      <c r="Y764" s="361">
        <v>2022</v>
      </c>
      <c r="Z764" s="361" t="s">
        <v>2320</v>
      </c>
      <c r="AA764" s="345" t="s">
        <v>4365</v>
      </c>
      <c r="AB764" s="361" t="str">
        <f t="shared" si="72"/>
        <v/>
      </c>
      <c r="AC764" s="433" t="s">
        <v>63</v>
      </c>
      <c r="AD764" s="433" t="s">
        <v>63</v>
      </c>
      <c r="AE764" s="433" t="s">
        <v>63</v>
      </c>
      <c r="AF764" s="433" t="s">
        <v>63</v>
      </c>
      <c r="AG764" s="361" t="s">
        <v>62</v>
      </c>
      <c r="AH764" s="361" t="s">
        <v>49</v>
      </c>
      <c r="AI764" s="361" t="s">
        <v>49</v>
      </c>
      <c r="AJ764" s="361" t="s">
        <v>49</v>
      </c>
      <c r="AK764" s="361" t="s">
        <v>63</v>
      </c>
      <c r="AL764" s="361" t="s">
        <v>63</v>
      </c>
      <c r="AM764" s="361" t="s">
        <v>63</v>
      </c>
      <c r="AN764" s="361" t="s">
        <v>63</v>
      </c>
      <c r="AO764" s="361" t="s">
        <v>63</v>
      </c>
      <c r="AP764" s="361" t="s">
        <v>63</v>
      </c>
      <c r="AQ764" s="361" t="s">
        <v>63</v>
      </c>
      <c r="AR764" s="361" t="s">
        <v>63</v>
      </c>
      <c r="AS764" s="361" t="s">
        <v>63</v>
      </c>
      <c r="AT764" s="361" t="s">
        <v>63</v>
      </c>
      <c r="AU764" s="361" t="s">
        <v>63</v>
      </c>
      <c r="AV764" s="361" t="s">
        <v>63</v>
      </c>
      <c r="AW764" s="361" t="s">
        <v>63</v>
      </c>
      <c r="AX764" s="361" t="str">
        <f t="shared" si="73"/>
        <v xml:space="preserve">SEX, AGE, RESIDENCE, WEALTH, </v>
      </c>
      <c r="AZ764" s="344" t="e">
        <f>INDEX('Standard Outcome Indicators'!$C$2:$C$900,MATCH(AY764,'Standard Outcome Indicators'!$B$2:$B$708,0))</f>
        <v>#N/A</v>
      </c>
      <c r="BA764" s="344" t="e">
        <f>INDEX('Standard Outcome Indicators'!$F$2:$F$900,MATCH(AY764,'Standard Outcome Indicators'!$B$2:$B$708,0))</f>
        <v>#N/A</v>
      </c>
      <c r="BB764" s="344" t="e">
        <f>INDEX('Standard Outcome Indicators'!$H$2:$H$900,MATCH(AY764,'Standard Outcome Indicators'!$B$2:$B$708,0))</f>
        <v>#N/A</v>
      </c>
      <c r="BC764" s="344" t="e">
        <f>INDEX('Standard Outcome Indicators'!$Q$2:$Q$900,MATCH(AY764,'Standard Outcome Indicators'!$B$2:$B$708,0))</f>
        <v>#N/A</v>
      </c>
      <c r="BD764" s="344" t="e">
        <f>INDEX('Standard Outcome Indicators'!$R$2:$R$900,MATCH(AY764,'Standard Outcome Indicators'!$B$2:$B$708,0))</f>
        <v>#N/A</v>
      </c>
      <c r="BE764" s="344" t="e">
        <f>INDEX('Standard Outcome Indicators'!$S$2:$S$900,MATCH(AY764,'Standard Outcome Indicators'!$B$2:$B$708,0))</f>
        <v>#N/A</v>
      </c>
      <c r="BF764" s="344" t="e">
        <f>INDEX('Standard Outcome Indicators'!$T$2:$T$900,MATCH(AY764,'Standard Outcome Indicators'!$B$2:$B$708,0))</f>
        <v>#N/A</v>
      </c>
      <c r="BG764" s="344" t="e">
        <f>INDEX('Standard Outcome Indicators'!$U$2:$U$900,MATCH(AY764,'Standard Outcome Indicators'!$B$2:$B$708,0))</f>
        <v>#N/A</v>
      </c>
    </row>
    <row r="765" spans="1:59" ht="167.25">
      <c r="A765" s="405" t="s">
        <v>4300</v>
      </c>
      <c r="B765" s="408" t="s">
        <v>4348</v>
      </c>
      <c r="C765" s="346" t="s">
        <v>4399</v>
      </c>
      <c r="D765" s="438" t="s">
        <v>4400</v>
      </c>
      <c r="E765" s="345" t="s">
        <v>4401</v>
      </c>
      <c r="F765" s="433"/>
      <c r="G765" s="433"/>
      <c r="H765" s="433"/>
      <c r="I765" s="478" t="e">
        <v>#N/A</v>
      </c>
      <c r="J765" s="478" t="e">
        <v>#N/A</v>
      </c>
      <c r="K765" s="478" t="e">
        <v>#N/A</v>
      </c>
      <c r="L765" s="478" t="e">
        <v>#N/A</v>
      </c>
      <c r="M765" s="478" t="e">
        <v>#N/A</v>
      </c>
      <c r="N765" s="478"/>
      <c r="O765" s="345"/>
      <c r="P765" s="345" t="str">
        <f t="shared" si="74"/>
        <v/>
      </c>
      <c r="R765" s="345"/>
      <c r="S765" s="433" t="str">
        <f t="shared" si="68"/>
        <v/>
      </c>
      <c r="T765" s="361" t="s">
        <v>90</v>
      </c>
      <c r="U765" s="361" t="s">
        <v>63</v>
      </c>
      <c r="V765" s="344" t="s">
        <v>4402</v>
      </c>
      <c r="W765" s="433" t="s">
        <v>63</v>
      </c>
      <c r="X765" s="433" t="s">
        <v>63</v>
      </c>
      <c r="Y765" s="361">
        <v>2022</v>
      </c>
      <c r="Z765" s="361" t="s">
        <v>2320</v>
      </c>
      <c r="AA765" s="345" t="s">
        <v>4365</v>
      </c>
      <c r="AB765" s="361" t="str">
        <f t="shared" si="72"/>
        <v/>
      </c>
      <c r="AC765" s="433" t="s">
        <v>63</v>
      </c>
      <c r="AD765" s="433" t="s">
        <v>63</v>
      </c>
      <c r="AE765" s="433" t="s">
        <v>63</v>
      </c>
      <c r="AF765" s="433" t="s">
        <v>63</v>
      </c>
      <c r="AG765" s="361" t="s">
        <v>49</v>
      </c>
      <c r="AH765" s="361" t="s">
        <v>49</v>
      </c>
      <c r="AI765" s="361" t="s">
        <v>49</v>
      </c>
      <c r="AJ765" s="361" t="s">
        <v>49</v>
      </c>
      <c r="AK765" s="361" t="s">
        <v>63</v>
      </c>
      <c r="AL765" s="361" t="s">
        <v>63</v>
      </c>
      <c r="AM765" s="361" t="s">
        <v>63</v>
      </c>
      <c r="AN765" s="361" t="s">
        <v>63</v>
      </c>
      <c r="AO765" s="361" t="s">
        <v>63</v>
      </c>
      <c r="AP765" s="361" t="s">
        <v>63</v>
      </c>
      <c r="AQ765" s="361" t="s">
        <v>63</v>
      </c>
      <c r="AR765" s="361" t="s">
        <v>63</v>
      </c>
      <c r="AS765" s="361" t="s">
        <v>63</v>
      </c>
      <c r="AT765" s="361" t="s">
        <v>63</v>
      </c>
      <c r="AU765" s="361" t="s">
        <v>63</v>
      </c>
      <c r="AV765" s="361" t="s">
        <v>63</v>
      </c>
      <c r="AW765" s="361" t="s">
        <v>63</v>
      </c>
      <c r="AX765" s="361" t="str">
        <f t="shared" si="73"/>
        <v xml:space="preserve">SEX, AGE, RESIDENCE, WEALTH, </v>
      </c>
      <c r="AZ765" s="344" t="e">
        <f>INDEX('Standard Outcome Indicators'!$C$2:$C$900,MATCH(AY765,'Standard Outcome Indicators'!$B$2:$B$708,0))</f>
        <v>#N/A</v>
      </c>
      <c r="BA765" s="344" t="e">
        <f>INDEX('Standard Outcome Indicators'!$F$2:$F$900,MATCH(AY765,'Standard Outcome Indicators'!$B$2:$B$708,0))</f>
        <v>#N/A</v>
      </c>
      <c r="BB765" s="344" t="e">
        <f>INDEX('Standard Outcome Indicators'!$H$2:$H$900,MATCH(AY765,'Standard Outcome Indicators'!$B$2:$B$708,0))</f>
        <v>#N/A</v>
      </c>
      <c r="BC765" s="344" t="e">
        <f>INDEX('Standard Outcome Indicators'!$Q$2:$Q$900,MATCH(AY765,'Standard Outcome Indicators'!$B$2:$B$708,0))</f>
        <v>#N/A</v>
      </c>
      <c r="BD765" s="344" t="e">
        <f>INDEX('Standard Outcome Indicators'!$R$2:$R$900,MATCH(AY765,'Standard Outcome Indicators'!$B$2:$B$708,0))</f>
        <v>#N/A</v>
      </c>
      <c r="BE765" s="344" t="e">
        <f>INDEX('Standard Outcome Indicators'!$S$2:$S$900,MATCH(AY765,'Standard Outcome Indicators'!$B$2:$B$708,0))</f>
        <v>#N/A</v>
      </c>
      <c r="BF765" s="344" t="e">
        <f>INDEX('Standard Outcome Indicators'!$T$2:$T$900,MATCH(AY765,'Standard Outcome Indicators'!$B$2:$B$708,0))</f>
        <v>#N/A</v>
      </c>
      <c r="BG765" s="344" t="e">
        <f>INDEX('Standard Outcome Indicators'!$U$2:$U$900,MATCH(AY765,'Standard Outcome Indicators'!$B$2:$B$708,0))</f>
        <v>#N/A</v>
      </c>
    </row>
    <row r="766" spans="1:59" ht="259.5">
      <c r="A766" s="405" t="s">
        <v>4300</v>
      </c>
      <c r="B766" s="408" t="s">
        <v>4348</v>
      </c>
      <c r="C766" s="346" t="s">
        <v>4403</v>
      </c>
      <c r="D766" s="438" t="s">
        <v>4404</v>
      </c>
      <c r="E766" s="345" t="s">
        <v>4405</v>
      </c>
      <c r="F766" s="433"/>
      <c r="G766" s="433"/>
      <c r="H766" s="433"/>
      <c r="I766" s="478" t="e">
        <v>#N/A</v>
      </c>
      <c r="J766" s="478" t="e">
        <v>#N/A</v>
      </c>
      <c r="K766" s="478" t="e">
        <v>#N/A</v>
      </c>
      <c r="L766" s="478" t="e">
        <v>#N/A</v>
      </c>
      <c r="M766" s="478" t="e">
        <v>#N/A</v>
      </c>
      <c r="N766" s="478"/>
      <c r="O766" s="345"/>
      <c r="P766" s="345" t="str">
        <f t="shared" si="74"/>
        <v/>
      </c>
      <c r="R766" s="345"/>
      <c r="S766" s="433" t="str">
        <f t="shared" si="68"/>
        <v/>
      </c>
      <c r="T766" s="361" t="s">
        <v>1372</v>
      </c>
      <c r="U766" s="361" t="s">
        <v>63</v>
      </c>
      <c r="V766" s="344" t="s">
        <v>4406</v>
      </c>
      <c r="W766" s="433" t="s">
        <v>63</v>
      </c>
      <c r="X766" s="433" t="s">
        <v>63</v>
      </c>
      <c r="Y766" s="361">
        <v>2020</v>
      </c>
      <c r="Z766" s="361" t="s">
        <v>1857</v>
      </c>
      <c r="AA766" s="345" t="s">
        <v>4407</v>
      </c>
      <c r="AB766" s="361" t="str">
        <f t="shared" si="72"/>
        <v/>
      </c>
      <c r="AC766" s="433" t="s">
        <v>63</v>
      </c>
      <c r="AD766" s="433" t="s">
        <v>63</v>
      </c>
      <c r="AE766" s="433" t="s">
        <v>63</v>
      </c>
      <c r="AF766" s="433" t="s">
        <v>63</v>
      </c>
      <c r="AG766" s="361" t="s">
        <v>49</v>
      </c>
      <c r="AH766" s="361" t="s">
        <v>49</v>
      </c>
      <c r="AI766" s="361" t="s">
        <v>62</v>
      </c>
      <c r="AJ766" s="361" t="s">
        <v>49</v>
      </c>
      <c r="AK766" s="361" t="s">
        <v>63</v>
      </c>
      <c r="AL766" s="361" t="s">
        <v>63</v>
      </c>
      <c r="AM766" s="361" t="s">
        <v>63</v>
      </c>
      <c r="AN766" s="361" t="s">
        <v>63</v>
      </c>
      <c r="AO766" s="361" t="s">
        <v>63</v>
      </c>
      <c r="AP766" s="361" t="s">
        <v>63</v>
      </c>
      <c r="AQ766" s="361" t="s">
        <v>63</v>
      </c>
      <c r="AR766" s="361" t="s">
        <v>63</v>
      </c>
      <c r="AS766" s="361" t="s">
        <v>63</v>
      </c>
      <c r="AT766" s="361" t="s">
        <v>63</v>
      </c>
      <c r="AU766" s="361" t="s">
        <v>63</v>
      </c>
      <c r="AV766" s="361" t="s">
        <v>63</v>
      </c>
      <c r="AW766" s="361" t="s">
        <v>63</v>
      </c>
      <c r="AX766" s="361" t="str">
        <f t="shared" si="73"/>
        <v xml:space="preserve">SEX, AGE, RESIDENCE, WEALTH, </v>
      </c>
      <c r="AY766" s="344" t="s">
        <v>4408</v>
      </c>
      <c r="AZ766" s="344" t="str">
        <f>INDEX('Standard Outcome Indicators'!$C$2:$C$900,MATCH(AY766,'Standard Outcome Indicators'!$B$2:$B$708,0))</f>
        <v>Proportion of population using  basic sanitation services</v>
      </c>
      <c r="BA766" s="344" t="str">
        <f>INDEX('Standard Outcome Indicators'!$F$2:$F$900,MATCH(AY766,'Standard Outcome Indicators'!$B$2:$B$708,0))</f>
        <v>Safe and Clean Environment</v>
      </c>
      <c r="BB766" s="344" t="str">
        <f>INDEX('Standard Outcome Indicators'!$H$2:$H$900,MATCH(AY766,'Standard Outcome Indicators'!$B$2:$B$708,0))</f>
        <v>Safe and equitable water, sanitation and hygiene services and practices</v>
      </c>
      <c r="BC766" s="344" t="str">
        <f>INDEX('Standard Outcome Indicators'!$Q$2:$Q$900,MATCH(AY766,'Standard Outcome Indicators'!$B$2:$B$708,0))</f>
        <v>Marginal</v>
      </c>
      <c r="BD766" s="344" t="str">
        <f>INDEX('Standard Outcome Indicators'!$R$2:$R$900,MATCH(AY766,'Standard Outcome Indicators'!$B$2:$B$708,0))</f>
        <v>WASH-Sanitation</v>
      </c>
      <c r="BE766" s="344" t="str">
        <f>INDEX('Standard Outcome Indicators'!$S$2:$S$900,MATCH(AY766,'Standard Outcome Indicators'!$B$2:$B$708,0))</f>
        <v>Niall Boot</v>
      </c>
      <c r="BF766" s="344" t="str">
        <f>INDEX('Standard Outcome Indicators'!$T$2:$T$900,MATCH(AY766,'Standard Outcome Indicators'!$B$2:$B$708,0))</f>
        <v> </v>
      </c>
      <c r="BG766" s="344" t="str">
        <f>INDEX('Standard Outcome Indicators'!$U$2:$U$900,MATCH(AY766,'Standard Outcome Indicators'!$B$2:$B$708,0))</f>
        <v>2.3.7.3: Sanitation</v>
      </c>
    </row>
    <row r="767" spans="1:59" ht="167.25">
      <c r="A767" s="405" t="s">
        <v>4300</v>
      </c>
      <c r="B767" s="408" t="s">
        <v>4348</v>
      </c>
      <c r="C767" s="346" t="s">
        <v>4409</v>
      </c>
      <c r="D767" s="438" t="s">
        <v>4410</v>
      </c>
      <c r="E767" s="345" t="s">
        <v>4411</v>
      </c>
      <c r="F767" s="433"/>
      <c r="G767" s="433"/>
      <c r="H767" s="433"/>
      <c r="I767" s="478" t="e">
        <v>#N/A</v>
      </c>
      <c r="J767" s="478" t="e">
        <v>#N/A</v>
      </c>
      <c r="K767" s="478" t="e">
        <v>#N/A</v>
      </c>
      <c r="L767" s="478" t="e">
        <v>#N/A</v>
      </c>
      <c r="M767" s="478" t="e">
        <v>#N/A</v>
      </c>
      <c r="N767" s="478"/>
      <c r="O767" s="345"/>
      <c r="P767" s="345" t="str">
        <f t="shared" si="74"/>
        <v/>
      </c>
      <c r="R767" s="345"/>
      <c r="S767" s="433" t="str">
        <f t="shared" si="68"/>
        <v/>
      </c>
      <c r="T767" s="361" t="s">
        <v>102</v>
      </c>
      <c r="U767" s="361" t="s">
        <v>63</v>
      </c>
      <c r="V767" s="344" t="s">
        <v>4359</v>
      </c>
      <c r="W767" s="433" t="s">
        <v>63</v>
      </c>
      <c r="X767" s="433" t="s">
        <v>63</v>
      </c>
      <c r="Y767" s="361">
        <v>2020</v>
      </c>
      <c r="Z767" s="361">
        <v>60</v>
      </c>
      <c r="AA767" s="345" t="s">
        <v>4360</v>
      </c>
      <c r="AB767" s="361" t="str">
        <f t="shared" si="72"/>
        <v/>
      </c>
      <c r="AC767" s="433" t="s">
        <v>63</v>
      </c>
      <c r="AD767" s="433" t="s">
        <v>63</v>
      </c>
      <c r="AE767" s="433" t="s">
        <v>63</v>
      </c>
      <c r="AF767" s="433" t="s">
        <v>63</v>
      </c>
      <c r="AG767" s="361" t="s">
        <v>62</v>
      </c>
      <c r="AH767" s="361" t="s">
        <v>62</v>
      </c>
      <c r="AI767" s="361" t="s">
        <v>49</v>
      </c>
      <c r="AJ767" s="361" t="s">
        <v>49</v>
      </c>
      <c r="AK767" s="361" t="s">
        <v>63</v>
      </c>
      <c r="AL767" s="361" t="s">
        <v>63</v>
      </c>
      <c r="AM767" s="361" t="s">
        <v>63</v>
      </c>
      <c r="AN767" s="361" t="s">
        <v>63</v>
      </c>
      <c r="AO767" s="361" t="s">
        <v>63</v>
      </c>
      <c r="AP767" s="361" t="s">
        <v>63</v>
      </c>
      <c r="AQ767" s="361" t="s">
        <v>63</v>
      </c>
      <c r="AR767" s="361" t="s">
        <v>63</v>
      </c>
      <c r="AS767" s="361" t="s">
        <v>63</v>
      </c>
      <c r="AT767" s="361" t="s">
        <v>63</v>
      </c>
      <c r="AU767" s="361" t="s">
        <v>63</v>
      </c>
      <c r="AV767" s="361" t="s">
        <v>63</v>
      </c>
      <c r="AW767" s="361" t="s">
        <v>63</v>
      </c>
      <c r="AX767" s="361" t="str">
        <f t="shared" si="73"/>
        <v xml:space="preserve">SEX, AGE, RESIDENCE, WEALTH, </v>
      </c>
      <c r="AZ767" s="344" t="e">
        <f>INDEX('Standard Outcome Indicators'!$C$2:$C$900,MATCH(AY767,'Standard Outcome Indicators'!$B$2:$B$708,0))</f>
        <v>#N/A</v>
      </c>
      <c r="BA767" s="344" t="e">
        <f>INDEX('Standard Outcome Indicators'!$F$2:$F$900,MATCH(AY767,'Standard Outcome Indicators'!$B$2:$B$708,0))</f>
        <v>#N/A</v>
      </c>
      <c r="BB767" s="344" t="e">
        <f>INDEX('Standard Outcome Indicators'!$H$2:$H$900,MATCH(AY767,'Standard Outcome Indicators'!$B$2:$B$708,0))</f>
        <v>#N/A</v>
      </c>
      <c r="BC767" s="344" t="e">
        <f>INDEX('Standard Outcome Indicators'!$Q$2:$Q$900,MATCH(AY767,'Standard Outcome Indicators'!$B$2:$B$708,0))</f>
        <v>#N/A</v>
      </c>
      <c r="BD767" s="344" t="e">
        <f>INDEX('Standard Outcome Indicators'!$R$2:$R$900,MATCH(AY767,'Standard Outcome Indicators'!$B$2:$B$708,0))</f>
        <v>#N/A</v>
      </c>
      <c r="BE767" s="344" t="e">
        <f>INDEX('Standard Outcome Indicators'!$S$2:$S$900,MATCH(AY767,'Standard Outcome Indicators'!$B$2:$B$708,0))</f>
        <v>#N/A</v>
      </c>
      <c r="BF767" s="344" t="e">
        <f>INDEX('Standard Outcome Indicators'!$T$2:$T$900,MATCH(AY767,'Standard Outcome Indicators'!$B$2:$B$708,0))</f>
        <v>#N/A</v>
      </c>
      <c r="BG767" s="344" t="e">
        <f>INDEX('Standard Outcome Indicators'!$U$2:$U$900,MATCH(AY767,'Standard Outcome Indicators'!$B$2:$B$708,0))</f>
        <v>#N/A</v>
      </c>
    </row>
    <row r="768" spans="1:59" ht="137.25">
      <c r="A768" s="405" t="s">
        <v>4300</v>
      </c>
      <c r="B768" s="408" t="s">
        <v>4348</v>
      </c>
      <c r="C768" s="346" t="s">
        <v>4412</v>
      </c>
      <c r="D768" s="438" t="s">
        <v>4413</v>
      </c>
      <c r="E768" s="345" t="s">
        <v>4414</v>
      </c>
      <c r="F768" s="433"/>
      <c r="G768" s="433"/>
      <c r="H768" s="433"/>
      <c r="I768" s="478" t="e">
        <v>#N/A</v>
      </c>
      <c r="J768" s="478" t="e">
        <v>#N/A</v>
      </c>
      <c r="K768" s="478" t="e">
        <v>#N/A</v>
      </c>
      <c r="L768" s="478" t="e">
        <v>#N/A</v>
      </c>
      <c r="M768" s="478" t="e">
        <v>#N/A</v>
      </c>
      <c r="N768" s="478"/>
      <c r="O768" s="345"/>
      <c r="P768" s="345" t="str">
        <f t="shared" si="74"/>
        <v/>
      </c>
      <c r="R768" s="345"/>
      <c r="S768" s="433" t="str">
        <f t="shared" si="68"/>
        <v/>
      </c>
      <c r="T768" s="361" t="s">
        <v>2447</v>
      </c>
      <c r="U768" s="361" t="s">
        <v>63</v>
      </c>
      <c r="V768" s="344" t="s">
        <v>2448</v>
      </c>
      <c r="W768" s="433" t="s">
        <v>63</v>
      </c>
      <c r="X768" s="433" t="s">
        <v>63</v>
      </c>
      <c r="Y768" s="361">
        <v>2014</v>
      </c>
      <c r="Z768" s="361" t="s">
        <v>1887</v>
      </c>
      <c r="AA768" s="345" t="s">
        <v>4415</v>
      </c>
      <c r="AB768" s="361" t="str">
        <f t="shared" si="72"/>
        <v/>
      </c>
      <c r="AC768" s="433" t="s">
        <v>63</v>
      </c>
      <c r="AD768" s="433" t="s">
        <v>63</v>
      </c>
      <c r="AE768" s="433" t="s">
        <v>63</v>
      </c>
      <c r="AF768" s="433" t="s">
        <v>63</v>
      </c>
      <c r="AG768" s="361" t="s">
        <v>62</v>
      </c>
      <c r="AH768" s="361" t="s">
        <v>49</v>
      </c>
      <c r="AI768" s="361" t="s">
        <v>49</v>
      </c>
      <c r="AJ768" s="361" t="s">
        <v>62</v>
      </c>
      <c r="AK768" s="361" t="s">
        <v>63</v>
      </c>
      <c r="AL768" s="361" t="s">
        <v>63</v>
      </c>
      <c r="AM768" s="361" t="s">
        <v>63</v>
      </c>
      <c r="AN768" s="361" t="s">
        <v>63</v>
      </c>
      <c r="AO768" s="361" t="s">
        <v>63</v>
      </c>
      <c r="AP768" s="361" t="s">
        <v>63</v>
      </c>
      <c r="AQ768" s="361" t="s">
        <v>63</v>
      </c>
      <c r="AR768" s="361" t="s">
        <v>63</v>
      </c>
      <c r="AS768" s="361" t="s">
        <v>63</v>
      </c>
      <c r="AT768" s="361" t="s">
        <v>63</v>
      </c>
      <c r="AU768" s="361" t="s">
        <v>63</v>
      </c>
      <c r="AV768" s="361" t="s">
        <v>63</v>
      </c>
      <c r="AW768" s="361" t="s">
        <v>63</v>
      </c>
      <c r="AX768" s="361" t="str">
        <f t="shared" si="73"/>
        <v xml:space="preserve">SEX, AGE, RESIDENCE, WEALTH, </v>
      </c>
      <c r="AZ768" s="344" t="e">
        <f>INDEX('Standard Outcome Indicators'!$C$2:$C$900,MATCH(AY768,'Standard Outcome Indicators'!$B$2:$B$708,0))</f>
        <v>#N/A</v>
      </c>
      <c r="BA768" s="344" t="e">
        <f>INDEX('Standard Outcome Indicators'!$F$2:$F$900,MATCH(AY768,'Standard Outcome Indicators'!$B$2:$B$708,0))</f>
        <v>#N/A</v>
      </c>
      <c r="BB768" s="344" t="e">
        <f>INDEX('Standard Outcome Indicators'!$H$2:$H$900,MATCH(AY768,'Standard Outcome Indicators'!$B$2:$B$708,0))</f>
        <v>#N/A</v>
      </c>
      <c r="BC768" s="344" t="e">
        <f>INDEX('Standard Outcome Indicators'!$Q$2:$Q$900,MATCH(AY768,'Standard Outcome Indicators'!$B$2:$B$708,0))</f>
        <v>#N/A</v>
      </c>
      <c r="BD768" s="344" t="e">
        <f>INDEX('Standard Outcome Indicators'!$R$2:$R$900,MATCH(AY768,'Standard Outcome Indicators'!$B$2:$B$708,0))</f>
        <v>#N/A</v>
      </c>
      <c r="BE768" s="344" t="e">
        <f>INDEX('Standard Outcome Indicators'!$S$2:$S$900,MATCH(AY768,'Standard Outcome Indicators'!$B$2:$B$708,0))</f>
        <v>#N/A</v>
      </c>
      <c r="BF768" s="344" t="e">
        <f>INDEX('Standard Outcome Indicators'!$T$2:$T$900,MATCH(AY768,'Standard Outcome Indicators'!$B$2:$B$708,0))</f>
        <v>#N/A</v>
      </c>
      <c r="BG768" s="344" t="e">
        <f>INDEX('Standard Outcome Indicators'!$U$2:$U$900,MATCH(AY768,'Standard Outcome Indicators'!$B$2:$B$708,0))</f>
        <v>#N/A</v>
      </c>
    </row>
    <row r="769" spans="1:59" ht="152.25">
      <c r="A769" s="405" t="s">
        <v>4300</v>
      </c>
      <c r="B769" s="408" t="s">
        <v>4348</v>
      </c>
      <c r="C769" s="346" t="s">
        <v>4416</v>
      </c>
      <c r="D769" s="438" t="s">
        <v>4417</v>
      </c>
      <c r="E769" s="345" t="s">
        <v>4418</v>
      </c>
      <c r="F769" s="433"/>
      <c r="G769" s="433"/>
      <c r="H769" s="433"/>
      <c r="I769" s="478" t="e">
        <v>#N/A</v>
      </c>
      <c r="J769" s="478" t="e">
        <v>#N/A</v>
      </c>
      <c r="K769" s="478" t="e">
        <v>#N/A</v>
      </c>
      <c r="L769" s="478" t="e">
        <v>#N/A</v>
      </c>
      <c r="M769" s="478" t="e">
        <v>#N/A</v>
      </c>
      <c r="N769" s="478"/>
      <c r="O769" s="345"/>
      <c r="P769" s="345" t="str">
        <f t="shared" si="74"/>
        <v/>
      </c>
      <c r="R769" s="345"/>
      <c r="S769" s="433" t="str">
        <f t="shared" si="68"/>
        <v/>
      </c>
      <c r="T769" s="361" t="s">
        <v>2447</v>
      </c>
      <c r="U769" s="361" t="s">
        <v>63</v>
      </c>
      <c r="V769" s="344" t="s">
        <v>2448</v>
      </c>
      <c r="W769" s="433" t="s">
        <v>63</v>
      </c>
      <c r="X769" s="433" t="s">
        <v>63</v>
      </c>
      <c r="Y769" s="361">
        <v>2020</v>
      </c>
      <c r="Z769" s="361" t="s">
        <v>2371</v>
      </c>
      <c r="AA769" s="345" t="s">
        <v>4419</v>
      </c>
      <c r="AB769" s="361" t="str">
        <f t="shared" si="72"/>
        <v/>
      </c>
      <c r="AC769" s="433" t="s">
        <v>63</v>
      </c>
      <c r="AD769" s="433" t="s">
        <v>63</v>
      </c>
      <c r="AE769" s="433" t="s">
        <v>63</v>
      </c>
      <c r="AF769" s="433" t="s">
        <v>63</v>
      </c>
      <c r="AG769" s="361" t="s">
        <v>62</v>
      </c>
      <c r="AH769" s="361" t="s">
        <v>49</v>
      </c>
      <c r="AI769" s="361" t="s">
        <v>49</v>
      </c>
      <c r="AJ769" s="361" t="s">
        <v>62</v>
      </c>
      <c r="AK769" s="361" t="s">
        <v>63</v>
      </c>
      <c r="AL769" s="361" t="s">
        <v>63</v>
      </c>
      <c r="AM769" s="361" t="s">
        <v>63</v>
      </c>
      <c r="AN769" s="361" t="s">
        <v>63</v>
      </c>
      <c r="AO769" s="361" t="s">
        <v>63</v>
      </c>
      <c r="AP769" s="361" t="s">
        <v>63</v>
      </c>
      <c r="AQ769" s="361" t="s">
        <v>63</v>
      </c>
      <c r="AR769" s="361" t="s">
        <v>63</v>
      </c>
      <c r="AS769" s="361" t="s">
        <v>63</v>
      </c>
      <c r="AT769" s="361" t="s">
        <v>63</v>
      </c>
      <c r="AU769" s="361" t="s">
        <v>63</v>
      </c>
      <c r="AV769" s="361" t="s">
        <v>63</v>
      </c>
      <c r="AW769" s="361" t="s">
        <v>63</v>
      </c>
      <c r="AX769" s="361" t="str">
        <f t="shared" si="73"/>
        <v xml:space="preserve">SEX, AGE, RESIDENCE, WEALTH, </v>
      </c>
      <c r="AZ769" s="344" t="e">
        <f>INDEX('Standard Outcome Indicators'!$C$2:$C$900,MATCH(AY769,'Standard Outcome Indicators'!$B$2:$B$708,0))</f>
        <v>#N/A</v>
      </c>
      <c r="BA769" s="344" t="e">
        <f>INDEX('Standard Outcome Indicators'!$F$2:$F$900,MATCH(AY769,'Standard Outcome Indicators'!$B$2:$B$708,0))</f>
        <v>#N/A</v>
      </c>
      <c r="BB769" s="344" t="e">
        <f>INDEX('Standard Outcome Indicators'!$H$2:$H$900,MATCH(AY769,'Standard Outcome Indicators'!$B$2:$B$708,0))</f>
        <v>#N/A</v>
      </c>
      <c r="BC769" s="344" t="e">
        <f>INDEX('Standard Outcome Indicators'!$Q$2:$Q$900,MATCH(AY769,'Standard Outcome Indicators'!$B$2:$B$708,0))</f>
        <v>#N/A</v>
      </c>
      <c r="BD769" s="344" t="e">
        <f>INDEX('Standard Outcome Indicators'!$R$2:$R$900,MATCH(AY769,'Standard Outcome Indicators'!$B$2:$B$708,0))</f>
        <v>#N/A</v>
      </c>
      <c r="BE769" s="344" t="e">
        <f>INDEX('Standard Outcome Indicators'!$S$2:$S$900,MATCH(AY769,'Standard Outcome Indicators'!$B$2:$B$708,0))</f>
        <v>#N/A</v>
      </c>
      <c r="BF769" s="344" t="e">
        <f>INDEX('Standard Outcome Indicators'!$T$2:$T$900,MATCH(AY769,'Standard Outcome Indicators'!$B$2:$B$708,0))</f>
        <v>#N/A</v>
      </c>
      <c r="BG769" s="344" t="e">
        <f>INDEX('Standard Outcome Indicators'!$U$2:$U$900,MATCH(AY769,'Standard Outcome Indicators'!$B$2:$B$708,0))</f>
        <v>#N/A</v>
      </c>
    </row>
    <row r="770" spans="1:59" ht="137.25">
      <c r="A770" s="405" t="s">
        <v>4300</v>
      </c>
      <c r="B770" s="408" t="s">
        <v>4348</v>
      </c>
      <c r="C770" s="346" t="s">
        <v>4420</v>
      </c>
      <c r="D770" s="438" t="s">
        <v>4421</v>
      </c>
      <c r="E770" s="345" t="s">
        <v>4422</v>
      </c>
      <c r="F770" s="433"/>
      <c r="G770" s="433"/>
      <c r="H770" s="433"/>
      <c r="I770" s="478" t="e">
        <v>#N/A</v>
      </c>
      <c r="J770" s="478" t="e">
        <v>#N/A</v>
      </c>
      <c r="K770" s="478" t="e">
        <v>#N/A</v>
      </c>
      <c r="L770" s="478" t="e">
        <v>#N/A</v>
      </c>
      <c r="M770" s="478" t="e">
        <v>#N/A</v>
      </c>
      <c r="N770" s="478"/>
      <c r="O770" s="345"/>
      <c r="P770" s="345" t="str">
        <f t="shared" si="74"/>
        <v/>
      </c>
      <c r="R770" s="345"/>
      <c r="S770" s="433" t="str">
        <f t="shared" si="68"/>
        <v/>
      </c>
      <c r="T770" s="361" t="s">
        <v>2447</v>
      </c>
      <c r="U770" s="361" t="s">
        <v>63</v>
      </c>
      <c r="V770" s="344" t="s">
        <v>2448</v>
      </c>
      <c r="W770" s="433" t="s">
        <v>63</v>
      </c>
      <c r="X770" s="433" t="s">
        <v>63</v>
      </c>
      <c r="Y770" s="361">
        <v>2014</v>
      </c>
      <c r="Z770" s="361" t="s">
        <v>1887</v>
      </c>
      <c r="AA770" s="345" t="s">
        <v>4415</v>
      </c>
      <c r="AB770" s="361" t="str">
        <f t="shared" si="72"/>
        <v/>
      </c>
      <c r="AC770" s="433" t="s">
        <v>63</v>
      </c>
      <c r="AD770" s="433" t="s">
        <v>63</v>
      </c>
      <c r="AE770" s="433" t="s">
        <v>63</v>
      </c>
      <c r="AF770" s="433" t="s">
        <v>63</v>
      </c>
      <c r="AG770" s="361" t="s">
        <v>62</v>
      </c>
      <c r="AH770" s="361" t="s">
        <v>49</v>
      </c>
      <c r="AI770" s="361" t="s">
        <v>49</v>
      </c>
      <c r="AJ770" s="361" t="s">
        <v>62</v>
      </c>
      <c r="AK770" s="361" t="s">
        <v>63</v>
      </c>
      <c r="AL770" s="361" t="s">
        <v>63</v>
      </c>
      <c r="AM770" s="361" t="s">
        <v>63</v>
      </c>
      <c r="AN770" s="361" t="s">
        <v>63</v>
      </c>
      <c r="AO770" s="361" t="s">
        <v>63</v>
      </c>
      <c r="AP770" s="361" t="s">
        <v>63</v>
      </c>
      <c r="AQ770" s="361" t="s">
        <v>63</v>
      </c>
      <c r="AR770" s="361" t="s">
        <v>63</v>
      </c>
      <c r="AS770" s="361" t="s">
        <v>63</v>
      </c>
      <c r="AT770" s="361" t="s">
        <v>63</v>
      </c>
      <c r="AU770" s="361" t="s">
        <v>63</v>
      </c>
      <c r="AV770" s="361" t="s">
        <v>63</v>
      </c>
      <c r="AW770" s="361" t="s">
        <v>63</v>
      </c>
      <c r="AX770" s="361" t="str">
        <f t="shared" si="73"/>
        <v xml:space="preserve">SEX, AGE, RESIDENCE, WEALTH, </v>
      </c>
      <c r="AZ770" s="344" t="e">
        <f>INDEX('Standard Outcome Indicators'!$C$2:$C$900,MATCH(AY770,'Standard Outcome Indicators'!$B$2:$B$708,0))</f>
        <v>#N/A</v>
      </c>
      <c r="BA770" s="344" t="e">
        <f>INDEX('Standard Outcome Indicators'!$F$2:$F$900,MATCH(AY770,'Standard Outcome Indicators'!$B$2:$B$708,0))</f>
        <v>#N/A</v>
      </c>
      <c r="BB770" s="344" t="e">
        <f>INDEX('Standard Outcome Indicators'!$H$2:$H$900,MATCH(AY770,'Standard Outcome Indicators'!$B$2:$B$708,0))</f>
        <v>#N/A</v>
      </c>
      <c r="BC770" s="344" t="e">
        <f>INDEX('Standard Outcome Indicators'!$Q$2:$Q$900,MATCH(AY770,'Standard Outcome Indicators'!$B$2:$B$708,0))</f>
        <v>#N/A</v>
      </c>
      <c r="BD770" s="344" t="e">
        <f>INDEX('Standard Outcome Indicators'!$R$2:$R$900,MATCH(AY770,'Standard Outcome Indicators'!$B$2:$B$708,0))</f>
        <v>#N/A</v>
      </c>
      <c r="BE770" s="344" t="e">
        <f>INDEX('Standard Outcome Indicators'!$S$2:$S$900,MATCH(AY770,'Standard Outcome Indicators'!$B$2:$B$708,0))</f>
        <v>#N/A</v>
      </c>
      <c r="BF770" s="344" t="e">
        <f>INDEX('Standard Outcome Indicators'!$T$2:$T$900,MATCH(AY770,'Standard Outcome Indicators'!$B$2:$B$708,0))</f>
        <v>#N/A</v>
      </c>
      <c r="BG770" s="344" t="e">
        <f>INDEX('Standard Outcome Indicators'!$U$2:$U$900,MATCH(AY770,'Standard Outcome Indicators'!$B$2:$B$708,0))</f>
        <v>#N/A</v>
      </c>
    </row>
    <row r="771" spans="1:59" ht="152.25">
      <c r="A771" s="405" t="s">
        <v>4300</v>
      </c>
      <c r="B771" s="408" t="s">
        <v>4348</v>
      </c>
      <c r="C771" s="346" t="s">
        <v>4423</v>
      </c>
      <c r="D771" s="438" t="s">
        <v>4424</v>
      </c>
      <c r="E771" s="345" t="s">
        <v>4424</v>
      </c>
      <c r="F771" s="433"/>
      <c r="G771" s="433"/>
      <c r="H771" s="433"/>
      <c r="I771" s="478" t="e">
        <v>#N/A</v>
      </c>
      <c r="J771" s="478" t="e">
        <v>#N/A</v>
      </c>
      <c r="K771" s="478" t="e">
        <v>#N/A</v>
      </c>
      <c r="L771" s="478" t="e">
        <v>#N/A</v>
      </c>
      <c r="M771" s="478" t="e">
        <v>#N/A</v>
      </c>
      <c r="N771" s="478"/>
      <c r="O771" s="345"/>
      <c r="P771" s="345" t="str">
        <f t="shared" si="74"/>
        <v/>
      </c>
      <c r="R771" s="345"/>
      <c r="S771" s="433" t="str">
        <f t="shared" si="68"/>
        <v/>
      </c>
      <c r="T771" s="361" t="s">
        <v>2447</v>
      </c>
      <c r="U771" s="361" t="s">
        <v>63</v>
      </c>
      <c r="V771" s="344" t="s">
        <v>2448</v>
      </c>
      <c r="W771" s="433" t="s">
        <v>63</v>
      </c>
      <c r="X771" s="433" t="s">
        <v>63</v>
      </c>
      <c r="Y771" s="361">
        <v>2018</v>
      </c>
      <c r="Z771" s="361" t="s">
        <v>1780</v>
      </c>
      <c r="AA771" s="345" t="s">
        <v>2449</v>
      </c>
      <c r="AB771" s="361" t="str">
        <f t="shared" si="72"/>
        <v/>
      </c>
      <c r="AC771" s="433" t="s">
        <v>63</v>
      </c>
      <c r="AD771" s="433" t="s">
        <v>63</v>
      </c>
      <c r="AE771" s="433" t="s">
        <v>63</v>
      </c>
      <c r="AF771" s="433" t="s">
        <v>63</v>
      </c>
      <c r="AG771" s="361" t="s">
        <v>62</v>
      </c>
      <c r="AH771" s="361" t="s">
        <v>49</v>
      </c>
      <c r="AI771" s="361" t="s">
        <v>49</v>
      </c>
      <c r="AJ771" s="361" t="s">
        <v>62</v>
      </c>
      <c r="AK771" s="361" t="s">
        <v>63</v>
      </c>
      <c r="AL771" s="361" t="s">
        <v>63</v>
      </c>
      <c r="AM771" s="361" t="s">
        <v>63</v>
      </c>
      <c r="AN771" s="361" t="s">
        <v>63</v>
      </c>
      <c r="AO771" s="361" t="s">
        <v>63</v>
      </c>
      <c r="AP771" s="361" t="s">
        <v>63</v>
      </c>
      <c r="AQ771" s="361" t="s">
        <v>63</v>
      </c>
      <c r="AR771" s="361" t="s">
        <v>63</v>
      </c>
      <c r="AS771" s="361" t="s">
        <v>63</v>
      </c>
      <c r="AT771" s="361" t="s">
        <v>63</v>
      </c>
      <c r="AU771" s="361" t="s">
        <v>63</v>
      </c>
      <c r="AV771" s="361" t="s">
        <v>63</v>
      </c>
      <c r="AW771" s="361" t="s">
        <v>63</v>
      </c>
      <c r="AX771" s="361" t="str">
        <f t="shared" si="73"/>
        <v xml:space="preserve">SEX, AGE, RESIDENCE, WEALTH, </v>
      </c>
      <c r="AZ771" s="344" t="e">
        <f>INDEX('Standard Outcome Indicators'!$C$2:$C$900,MATCH(AY771,'Standard Outcome Indicators'!$B$2:$B$708,0))</f>
        <v>#N/A</v>
      </c>
      <c r="BA771" s="344" t="e">
        <f>INDEX('Standard Outcome Indicators'!$F$2:$F$900,MATCH(AY771,'Standard Outcome Indicators'!$B$2:$B$708,0))</f>
        <v>#N/A</v>
      </c>
      <c r="BB771" s="344" t="e">
        <f>INDEX('Standard Outcome Indicators'!$H$2:$H$900,MATCH(AY771,'Standard Outcome Indicators'!$B$2:$B$708,0))</f>
        <v>#N/A</v>
      </c>
      <c r="BC771" s="344" t="e">
        <f>INDEX('Standard Outcome Indicators'!$Q$2:$Q$900,MATCH(AY771,'Standard Outcome Indicators'!$B$2:$B$708,0))</f>
        <v>#N/A</v>
      </c>
      <c r="BD771" s="344" t="e">
        <f>INDEX('Standard Outcome Indicators'!$R$2:$R$900,MATCH(AY771,'Standard Outcome Indicators'!$B$2:$B$708,0))</f>
        <v>#N/A</v>
      </c>
      <c r="BE771" s="344" t="e">
        <f>INDEX('Standard Outcome Indicators'!$S$2:$S$900,MATCH(AY771,'Standard Outcome Indicators'!$B$2:$B$708,0))</f>
        <v>#N/A</v>
      </c>
      <c r="BF771" s="344" t="e">
        <f>INDEX('Standard Outcome Indicators'!$T$2:$T$900,MATCH(AY771,'Standard Outcome Indicators'!$B$2:$B$708,0))</f>
        <v>#N/A</v>
      </c>
      <c r="BG771" s="344" t="e">
        <f>INDEX('Standard Outcome Indicators'!$U$2:$U$900,MATCH(AY771,'Standard Outcome Indicators'!$B$2:$B$708,0))</f>
        <v>#N/A</v>
      </c>
    </row>
    <row r="772" spans="1:59" ht="152.25">
      <c r="A772" s="405" t="s">
        <v>4300</v>
      </c>
      <c r="B772" s="408" t="s">
        <v>4348</v>
      </c>
      <c r="C772" s="346" t="s">
        <v>4425</v>
      </c>
      <c r="D772" s="438" t="s">
        <v>4426</v>
      </c>
      <c r="E772" s="345" t="s">
        <v>4427</v>
      </c>
      <c r="F772" s="433"/>
      <c r="G772" s="433"/>
      <c r="H772" s="433"/>
      <c r="I772" s="478" t="e">
        <v>#N/A</v>
      </c>
      <c r="J772" s="478" t="e">
        <v>#N/A</v>
      </c>
      <c r="K772" s="478" t="e">
        <v>#N/A</v>
      </c>
      <c r="L772" s="478" t="e">
        <v>#N/A</v>
      </c>
      <c r="M772" s="478" t="e">
        <v>#N/A</v>
      </c>
      <c r="N772" s="478"/>
      <c r="O772" s="345"/>
      <c r="P772" s="345" t="str">
        <f t="shared" si="74"/>
        <v/>
      </c>
      <c r="R772" s="345"/>
      <c r="S772" s="433" t="str">
        <f t="shared" ref="S772:S835" si="75">IF(LEN(R772)&gt;0, 3, IF(LEN(Q772)&gt;0, 2, IF(LEN(P772)&gt;0, 1, "")))</f>
        <v/>
      </c>
      <c r="T772" s="361" t="s">
        <v>2447</v>
      </c>
      <c r="U772" s="361" t="s">
        <v>63</v>
      </c>
      <c r="V772" s="344" t="s">
        <v>2448</v>
      </c>
      <c r="W772" s="433" t="s">
        <v>63</v>
      </c>
      <c r="X772" s="433" t="s">
        <v>63</v>
      </c>
      <c r="Y772" s="361">
        <v>2019</v>
      </c>
      <c r="Z772" s="361" t="s">
        <v>2371</v>
      </c>
      <c r="AA772" s="345" t="s">
        <v>4428</v>
      </c>
      <c r="AB772" s="361" t="str">
        <f t="shared" si="72"/>
        <v/>
      </c>
      <c r="AC772" s="433" t="s">
        <v>63</v>
      </c>
      <c r="AD772" s="433" t="s">
        <v>63</v>
      </c>
      <c r="AE772" s="433" t="s">
        <v>63</v>
      </c>
      <c r="AF772" s="433" t="s">
        <v>63</v>
      </c>
      <c r="AG772" s="361" t="s">
        <v>49</v>
      </c>
      <c r="AH772" s="361" t="s">
        <v>49</v>
      </c>
      <c r="AI772" s="361" t="s">
        <v>49</v>
      </c>
      <c r="AJ772" s="361" t="s">
        <v>49</v>
      </c>
      <c r="AK772" s="361" t="s">
        <v>63</v>
      </c>
      <c r="AL772" s="361" t="s">
        <v>63</v>
      </c>
      <c r="AM772" s="361" t="s">
        <v>63</v>
      </c>
      <c r="AN772" s="361" t="s">
        <v>63</v>
      </c>
      <c r="AO772" s="361" t="s">
        <v>63</v>
      </c>
      <c r="AP772" s="361" t="s">
        <v>63</v>
      </c>
      <c r="AQ772" s="361" t="s">
        <v>63</v>
      </c>
      <c r="AR772" s="361" t="s">
        <v>63</v>
      </c>
      <c r="AS772" s="361" t="s">
        <v>63</v>
      </c>
      <c r="AT772" s="361" t="s">
        <v>63</v>
      </c>
      <c r="AU772" s="361" t="s">
        <v>63</v>
      </c>
      <c r="AV772" s="361" t="s">
        <v>63</v>
      </c>
      <c r="AW772" s="361" t="s">
        <v>63</v>
      </c>
      <c r="AX772" s="361" t="str">
        <f t="shared" si="73"/>
        <v xml:space="preserve">SEX, AGE, RESIDENCE, WEALTH, </v>
      </c>
      <c r="AZ772" s="344" t="e">
        <f>INDEX('Standard Outcome Indicators'!$C$2:$C$900,MATCH(AY772,'Standard Outcome Indicators'!$B$2:$B$708,0))</f>
        <v>#N/A</v>
      </c>
      <c r="BA772" s="344" t="e">
        <f>INDEX('Standard Outcome Indicators'!$F$2:$F$900,MATCH(AY772,'Standard Outcome Indicators'!$B$2:$B$708,0))</f>
        <v>#N/A</v>
      </c>
      <c r="BB772" s="344" t="e">
        <f>INDEX('Standard Outcome Indicators'!$H$2:$H$900,MATCH(AY772,'Standard Outcome Indicators'!$B$2:$B$708,0))</f>
        <v>#N/A</v>
      </c>
      <c r="BC772" s="344" t="e">
        <f>INDEX('Standard Outcome Indicators'!$Q$2:$Q$900,MATCH(AY772,'Standard Outcome Indicators'!$B$2:$B$708,0))</f>
        <v>#N/A</v>
      </c>
      <c r="BD772" s="344" t="e">
        <f>INDEX('Standard Outcome Indicators'!$R$2:$R$900,MATCH(AY772,'Standard Outcome Indicators'!$B$2:$B$708,0))</f>
        <v>#N/A</v>
      </c>
      <c r="BE772" s="344" t="e">
        <f>INDEX('Standard Outcome Indicators'!$S$2:$S$900,MATCH(AY772,'Standard Outcome Indicators'!$B$2:$B$708,0))</f>
        <v>#N/A</v>
      </c>
      <c r="BF772" s="344" t="e">
        <f>INDEX('Standard Outcome Indicators'!$T$2:$T$900,MATCH(AY772,'Standard Outcome Indicators'!$B$2:$B$708,0))</f>
        <v>#N/A</v>
      </c>
      <c r="BG772" s="344" t="e">
        <f>INDEX('Standard Outcome Indicators'!$U$2:$U$900,MATCH(AY772,'Standard Outcome Indicators'!$B$2:$B$708,0))</f>
        <v>#N/A</v>
      </c>
    </row>
    <row r="773" spans="1:59" ht="106.5">
      <c r="A773" s="405" t="s">
        <v>4300</v>
      </c>
      <c r="B773" s="408" t="s">
        <v>4348</v>
      </c>
      <c r="C773" s="346" t="s">
        <v>4429</v>
      </c>
      <c r="D773" s="438" t="s">
        <v>4430</v>
      </c>
      <c r="E773" s="345" t="s">
        <v>4430</v>
      </c>
      <c r="F773" s="433"/>
      <c r="G773" s="433"/>
      <c r="H773" s="433"/>
      <c r="I773" s="478" t="e">
        <v>#N/A</v>
      </c>
      <c r="J773" s="478" t="e">
        <v>#N/A</v>
      </c>
      <c r="K773" s="478" t="e">
        <v>#N/A</v>
      </c>
      <c r="L773" s="478" t="e">
        <v>#N/A</v>
      </c>
      <c r="M773" s="478" t="e">
        <v>#N/A</v>
      </c>
      <c r="N773" s="478"/>
      <c r="O773" s="345"/>
      <c r="P773" s="345" t="str">
        <f t="shared" si="74"/>
        <v/>
      </c>
      <c r="R773" s="345"/>
      <c r="S773" s="433" t="str">
        <f t="shared" si="75"/>
        <v/>
      </c>
      <c r="T773" s="361" t="s">
        <v>2447</v>
      </c>
      <c r="U773" s="361" t="s">
        <v>63</v>
      </c>
      <c r="V773" s="344" t="s">
        <v>2448</v>
      </c>
      <c r="W773" s="433" t="s">
        <v>63</v>
      </c>
      <c r="X773" s="433" t="s">
        <v>63</v>
      </c>
      <c r="Y773" s="361">
        <v>2019</v>
      </c>
      <c r="Z773" s="361" t="s">
        <v>2491</v>
      </c>
      <c r="AA773" s="345" t="s">
        <v>4431</v>
      </c>
      <c r="AB773" s="361" t="str">
        <f t="shared" si="72"/>
        <v/>
      </c>
      <c r="AC773" s="433" t="s">
        <v>63</v>
      </c>
      <c r="AD773" s="433" t="s">
        <v>63</v>
      </c>
      <c r="AE773" s="433" t="s">
        <v>63</v>
      </c>
      <c r="AF773" s="433" t="s">
        <v>63</v>
      </c>
      <c r="AG773" s="361" t="s">
        <v>49</v>
      </c>
      <c r="AH773" s="361" t="s">
        <v>49</v>
      </c>
      <c r="AI773" s="361" t="s">
        <v>49</v>
      </c>
      <c r="AJ773" s="361" t="s">
        <v>49</v>
      </c>
      <c r="AK773" s="361" t="s">
        <v>63</v>
      </c>
      <c r="AL773" s="361" t="s">
        <v>63</v>
      </c>
      <c r="AM773" s="361" t="s">
        <v>63</v>
      </c>
      <c r="AN773" s="361" t="s">
        <v>63</v>
      </c>
      <c r="AO773" s="361" t="s">
        <v>63</v>
      </c>
      <c r="AP773" s="361" t="s">
        <v>63</v>
      </c>
      <c r="AQ773" s="361" t="s">
        <v>63</v>
      </c>
      <c r="AR773" s="361" t="s">
        <v>63</v>
      </c>
      <c r="AS773" s="361" t="s">
        <v>63</v>
      </c>
      <c r="AT773" s="361" t="s">
        <v>63</v>
      </c>
      <c r="AU773" s="361" t="s">
        <v>63</v>
      </c>
      <c r="AV773" s="361" t="s">
        <v>63</v>
      </c>
      <c r="AW773" s="361" t="s">
        <v>63</v>
      </c>
      <c r="AX773" s="361" t="str">
        <f t="shared" si="73"/>
        <v xml:space="preserve">SEX, AGE, RESIDENCE, WEALTH, </v>
      </c>
      <c r="AZ773" s="344" t="e">
        <f>INDEX('Standard Outcome Indicators'!$C$2:$C$900,MATCH(AY773,'Standard Outcome Indicators'!$B$2:$B$708,0))</f>
        <v>#N/A</v>
      </c>
      <c r="BA773" s="344" t="e">
        <f>INDEX('Standard Outcome Indicators'!$F$2:$F$900,MATCH(AY773,'Standard Outcome Indicators'!$B$2:$B$708,0))</f>
        <v>#N/A</v>
      </c>
      <c r="BB773" s="344" t="e">
        <f>INDEX('Standard Outcome Indicators'!$H$2:$H$900,MATCH(AY773,'Standard Outcome Indicators'!$B$2:$B$708,0))</f>
        <v>#N/A</v>
      </c>
      <c r="BC773" s="344" t="e">
        <f>INDEX('Standard Outcome Indicators'!$Q$2:$Q$900,MATCH(AY773,'Standard Outcome Indicators'!$B$2:$B$708,0))</f>
        <v>#N/A</v>
      </c>
      <c r="BD773" s="344" t="e">
        <f>INDEX('Standard Outcome Indicators'!$R$2:$R$900,MATCH(AY773,'Standard Outcome Indicators'!$B$2:$B$708,0))</f>
        <v>#N/A</v>
      </c>
      <c r="BE773" s="344" t="e">
        <f>INDEX('Standard Outcome Indicators'!$S$2:$S$900,MATCH(AY773,'Standard Outcome Indicators'!$B$2:$B$708,0))</f>
        <v>#N/A</v>
      </c>
      <c r="BF773" s="344" t="e">
        <f>INDEX('Standard Outcome Indicators'!$T$2:$T$900,MATCH(AY773,'Standard Outcome Indicators'!$B$2:$B$708,0))</f>
        <v>#N/A</v>
      </c>
      <c r="BG773" s="344" t="e">
        <f>INDEX('Standard Outcome Indicators'!$U$2:$U$900,MATCH(AY773,'Standard Outcome Indicators'!$B$2:$B$708,0))</f>
        <v>#N/A</v>
      </c>
    </row>
    <row r="774" spans="1:59" ht="76.5">
      <c r="A774" s="405" t="s">
        <v>4300</v>
      </c>
      <c r="B774" s="407" t="s">
        <v>4432</v>
      </c>
      <c r="C774" s="346" t="s">
        <v>1282</v>
      </c>
      <c r="D774" s="438" t="s">
        <v>4433</v>
      </c>
      <c r="E774" s="345" t="s">
        <v>4434</v>
      </c>
      <c r="F774" s="433" t="s">
        <v>59</v>
      </c>
      <c r="G774" s="433"/>
      <c r="H774" s="433"/>
      <c r="I774" s="433" t="s">
        <v>49</v>
      </c>
      <c r="J774" s="433" t="s">
        <v>49</v>
      </c>
      <c r="K774" s="433" t="s">
        <v>49</v>
      </c>
      <c r="L774" s="433" t="s">
        <v>49</v>
      </c>
      <c r="M774" s="433" t="s">
        <v>49</v>
      </c>
      <c r="N774" s="433" t="s">
        <v>49</v>
      </c>
      <c r="O774" s="345"/>
      <c r="P774" s="345" t="str">
        <f t="shared" ref="P774:P778" si="76">IF(F774&lt;&gt;"", IF(Q774="", D774, Q774), "")</f>
        <v>Percentage of population using basic drinking water services</v>
      </c>
      <c r="R774" s="345"/>
      <c r="S774" s="433">
        <f t="shared" si="75"/>
        <v>1</v>
      </c>
      <c r="T774" s="361" t="s">
        <v>1372</v>
      </c>
      <c r="U774" s="361" t="s">
        <v>78</v>
      </c>
      <c r="V774" s="344" t="s">
        <v>4435</v>
      </c>
      <c r="W774" s="433" t="s">
        <v>215</v>
      </c>
      <c r="X774" s="433" t="s">
        <v>78</v>
      </c>
      <c r="Y774" s="361">
        <v>2020</v>
      </c>
      <c r="Z774" s="361" t="s">
        <v>1820</v>
      </c>
      <c r="AA774" s="344" t="s">
        <v>4436</v>
      </c>
      <c r="AB774" s="361" t="str">
        <f t="shared" si="72"/>
        <v/>
      </c>
      <c r="AD774" s="433">
        <v>0</v>
      </c>
      <c r="AE774" s="433" t="s">
        <v>76</v>
      </c>
      <c r="AF774" s="433">
        <v>0</v>
      </c>
      <c r="AG774" s="361" t="s">
        <v>49</v>
      </c>
      <c r="AH774" s="361" t="s">
        <v>49</v>
      </c>
      <c r="AI774" s="361" t="s">
        <v>62</v>
      </c>
      <c r="AJ774" s="361" t="s">
        <v>49</v>
      </c>
      <c r="AK774" s="361" t="s">
        <v>117</v>
      </c>
      <c r="AL774" s="361" t="s">
        <v>117</v>
      </c>
      <c r="AM774" s="361" t="s">
        <v>117</v>
      </c>
      <c r="AN774" s="361" t="s">
        <v>117</v>
      </c>
      <c r="AO774" s="361" t="s">
        <v>117</v>
      </c>
      <c r="AP774" s="361" t="s">
        <v>117</v>
      </c>
      <c r="AQ774" s="361" t="s">
        <v>117</v>
      </c>
      <c r="AR774" s="361" t="s">
        <v>117</v>
      </c>
      <c r="AS774" s="361" t="s">
        <v>117</v>
      </c>
      <c r="AT774" s="361" t="s">
        <v>117</v>
      </c>
      <c r="AU774" s="361" t="s">
        <v>117</v>
      </c>
      <c r="AV774" s="361" t="s">
        <v>117</v>
      </c>
      <c r="AW774" s="361" t="s">
        <v>80</v>
      </c>
      <c r="AX774" s="361" t="str">
        <f t="shared" si="73"/>
        <v xml:space="preserve">SEX, AGE, RESIDENCE, WEALTH,    </v>
      </c>
      <c r="AY774" s="344" t="s">
        <v>4437</v>
      </c>
      <c r="AZ774" s="344" t="str">
        <f>INDEX('Standard Outcome Indicators'!$C$2:$C$900,MATCH(AY774,'Standard Outcome Indicators'!$B$2:$B$708,0))</f>
        <v>Proportion of population using at least basic drinking water services</v>
      </c>
      <c r="BA774" s="344" t="str">
        <f>INDEX('Standard Outcome Indicators'!$F$2:$F$900,MATCH(AY774,'Standard Outcome Indicators'!$B$2:$B$708,0))</f>
        <v>Safe and Clean Environment</v>
      </c>
      <c r="BB774" s="344" t="str">
        <f>INDEX('Standard Outcome Indicators'!$H$2:$H$900,MATCH(AY774,'Standard Outcome Indicators'!$B$2:$B$708,0))</f>
        <v>Safe and equitable water, sanitation and hygiene services and practices</v>
      </c>
      <c r="BC774" s="344" t="str">
        <f>INDEX('Standard Outcome Indicators'!$Q$2:$Q$900,MATCH(AY774,'Standard Outcome Indicators'!$B$2:$B$708,0))</f>
        <v>None</v>
      </c>
      <c r="BD774" s="344" t="str">
        <f>INDEX('Standard Outcome Indicators'!$R$2:$R$900,MATCH(AY774,'Standard Outcome Indicators'!$B$2:$B$708,0))</f>
        <v>WASH-Water</v>
      </c>
      <c r="BE774" s="344" t="str">
        <f>INDEX('Standard Outcome Indicators'!$S$2:$S$900,MATCH(AY774,'Standard Outcome Indicators'!$B$2:$B$708,0))</f>
        <v>Silvia GayaNiall Boot</v>
      </c>
      <c r="BF774" s="344" t="str">
        <f>INDEX('Standard Outcome Indicators'!$T$2:$T$900,MATCH(AY774,'Standard Outcome Indicators'!$B$2:$B$708,0))</f>
        <v> </v>
      </c>
      <c r="BG774" s="344" t="str">
        <f>INDEX('Standard Outcome Indicators'!$U$2:$U$900,MATCH(AY774,'Standard Outcome Indicators'!$B$2:$B$708,0))</f>
        <v>2.3.7.2: Water supply</v>
      </c>
    </row>
    <row r="775" spans="1:59" ht="60.75">
      <c r="A775" s="405" t="s">
        <v>4300</v>
      </c>
      <c r="B775" s="407" t="s">
        <v>4432</v>
      </c>
      <c r="C775" s="346" t="s">
        <v>1289</v>
      </c>
      <c r="D775" s="438" t="s">
        <v>4438</v>
      </c>
      <c r="E775" s="345" t="s">
        <v>4439</v>
      </c>
      <c r="F775" s="433" t="s">
        <v>59</v>
      </c>
      <c r="G775" s="433" t="str">
        <f>INDEX('Dashboard Indicators'!$P$2:$P$900,MATCH(C775,'Dashboard Indicators'!$I$2:$I$900,0))</f>
        <v>Yes</v>
      </c>
      <c r="H775" s="433" t="str">
        <f>INDEX('Dashboard Indicators'!$O$2:$O$900,MATCH(C775,'Dashboard Indicators'!$I$2:$I$900,0))</f>
        <v>Yes</v>
      </c>
      <c r="I775" s="433" t="s">
        <v>49</v>
      </c>
      <c r="J775" s="433" t="s">
        <v>62</v>
      </c>
      <c r="K775" s="433" t="s">
        <v>49</v>
      </c>
      <c r="L775" s="433" t="s">
        <v>49</v>
      </c>
      <c r="M775" s="433" t="s">
        <v>49</v>
      </c>
      <c r="N775" s="433" t="s">
        <v>49</v>
      </c>
      <c r="O775" s="345" t="s">
        <v>4440</v>
      </c>
      <c r="P775" s="345" t="str">
        <f t="shared" si="76"/>
        <v>Percentage of population using safely managed drinking water services - SDG 6.1.1</v>
      </c>
      <c r="R775" s="345"/>
      <c r="S775" s="433">
        <f t="shared" si="75"/>
        <v>1</v>
      </c>
      <c r="T775" s="361" t="s">
        <v>1372</v>
      </c>
      <c r="U775" s="361" t="s">
        <v>527</v>
      </c>
      <c r="V775" s="344" t="s">
        <v>4441</v>
      </c>
      <c r="W775" s="433" t="s">
        <v>215</v>
      </c>
      <c r="X775" s="433" t="s">
        <v>78</v>
      </c>
      <c r="Y775" s="361">
        <v>2020</v>
      </c>
      <c r="Z775" s="361" t="s">
        <v>1820</v>
      </c>
      <c r="AA775" s="344" t="s">
        <v>4436</v>
      </c>
      <c r="AB775" s="361" t="str">
        <f t="shared" si="72"/>
        <v>6.1.1</v>
      </c>
      <c r="AD775" s="433" t="s">
        <v>762</v>
      </c>
      <c r="AE775" s="433" t="s">
        <v>434</v>
      </c>
      <c r="AF775" s="433" t="s">
        <v>59</v>
      </c>
      <c r="AG775" s="361" t="s">
        <v>49</v>
      </c>
      <c r="AH775" s="361" t="s">
        <v>49</v>
      </c>
      <c r="AI775" s="361" t="s">
        <v>62</v>
      </c>
      <c r="AJ775" s="361" t="s">
        <v>49</v>
      </c>
      <c r="AK775" s="361" t="s">
        <v>49</v>
      </c>
      <c r="AL775" s="361" t="s">
        <v>49</v>
      </c>
      <c r="AM775" s="361" t="s">
        <v>117</v>
      </c>
      <c r="AN775" s="361" t="s">
        <v>49</v>
      </c>
      <c r="AO775" s="361" t="s">
        <v>49</v>
      </c>
      <c r="AP775" s="361" t="s">
        <v>117</v>
      </c>
      <c r="AQ775" s="361" t="s">
        <v>117</v>
      </c>
      <c r="AR775" s="361" t="s">
        <v>117</v>
      </c>
      <c r="AS775" s="361" t="s">
        <v>117</v>
      </c>
      <c r="AT775" s="361" t="s">
        <v>117</v>
      </c>
      <c r="AU775" s="361" t="s">
        <v>117</v>
      </c>
      <c r="AV775" s="361" t="s">
        <v>117</v>
      </c>
      <c r="AW775" s="361" t="s">
        <v>598</v>
      </c>
      <c r="AX775" s="361" t="str">
        <f t="shared" si="73"/>
        <v xml:space="preserve">SEX, AGE, RESIDENCE, WEALTH, DISABILITY, SUB-NATIONAL, EDUCATION LEVEL, ETHNICITY,        </v>
      </c>
      <c r="AY775" s="488" t="s">
        <v>4442</v>
      </c>
      <c r="AZ775" s="344" t="str">
        <f>INDEX('Standard Outcome Indicators'!$C$2:$C$900,MATCH(AY775,'Standard Outcome Indicators'!$B$2:$B$708,0))</f>
        <v>% people accessing safe water through a durable solution</v>
      </c>
      <c r="BA775" s="344" t="str">
        <f>INDEX('Standard Outcome Indicators'!$F$2:$F$900,MATCH(AY775,'Standard Outcome Indicators'!$B$2:$B$708,0))</f>
        <v>Safe and Clean Environment</v>
      </c>
      <c r="BB775" s="344" t="str">
        <f>INDEX('Standard Outcome Indicators'!$H$2:$H$900,MATCH(AY775,'Standard Outcome Indicators'!$B$2:$B$708,0))</f>
        <v>Safe and equitable water, sanitation and hygiene services and practices</v>
      </c>
      <c r="BC775" s="344" t="str">
        <f>INDEX('Standard Outcome Indicators'!$Q$2:$Q$900,MATCH(AY775,'Standard Outcome Indicators'!$B$2:$B$708,0))</f>
        <v>Significant</v>
      </c>
      <c r="BD775" s="344" t="str">
        <f>INDEX('Standard Outcome Indicators'!$R$2:$R$900,MATCH(AY775,'Standard Outcome Indicators'!$B$2:$B$708,0))</f>
        <v>WASH</v>
      </c>
      <c r="BE775" s="344" t="str">
        <f>INDEX('Standard Outcome Indicators'!$S$2:$S$900,MATCH(AY775,'Standard Outcome Indicators'!$B$2:$B$708,0))</f>
        <v>Niall Boot</v>
      </c>
      <c r="BF775" s="344" t="str">
        <f>INDEX('Standard Outcome Indicators'!$T$2:$T$900,MATCH(AY775,'Standard Outcome Indicators'!$B$2:$B$708,0))</f>
        <v>CCCs</v>
      </c>
      <c r="BG775" s="344" t="str">
        <f>INDEX('Standard Outcome Indicators'!$U$2:$U$900,MATCH(AY775,'Standard Outcome Indicators'!$B$2:$B$708,0))</f>
        <v>2.3.7.2: Water supply</v>
      </c>
    </row>
    <row r="776" spans="1:59" ht="60.75">
      <c r="A776" s="405" t="s">
        <v>4300</v>
      </c>
      <c r="B776" s="407" t="s">
        <v>4432</v>
      </c>
      <c r="C776" s="346" t="s">
        <v>1294</v>
      </c>
      <c r="D776" s="438" t="s">
        <v>4443</v>
      </c>
      <c r="E776" s="345" t="s">
        <v>4444</v>
      </c>
      <c r="F776" s="433" t="s">
        <v>59</v>
      </c>
      <c r="G776" s="433" t="str">
        <f>INDEX('Dashboard Indicators'!$P$2:$P$900,MATCH(C776,'Dashboard Indicators'!$I$2:$I$900,0))</f>
        <v>Yes</v>
      </c>
      <c r="H776" s="433" t="str">
        <f>INDEX('Dashboard Indicators'!$O$2:$O$900,MATCH(C776,'Dashboard Indicators'!$I$2:$I$900,0))</f>
        <v>Yes</v>
      </c>
      <c r="I776" s="433" t="s">
        <v>62</v>
      </c>
      <c r="J776" s="433" t="s">
        <v>62</v>
      </c>
      <c r="K776" s="433" t="s">
        <v>49</v>
      </c>
      <c r="L776" s="433" t="s">
        <v>49</v>
      </c>
      <c r="M776" s="433" t="s">
        <v>49</v>
      </c>
      <c r="N776" s="433" t="s">
        <v>49</v>
      </c>
      <c r="O776" s="345" t="s">
        <v>4445</v>
      </c>
      <c r="P776" s="345" t="str">
        <f t="shared" si="76"/>
        <v>Percentage of population using safely managed sanitation services - SDG 6.1.2</v>
      </c>
      <c r="R776" s="345"/>
      <c r="S776" s="433">
        <f t="shared" si="75"/>
        <v>1</v>
      </c>
      <c r="T776" s="361" t="s">
        <v>1372</v>
      </c>
      <c r="U776" s="361" t="s">
        <v>527</v>
      </c>
      <c r="V776" s="344" t="s">
        <v>4446</v>
      </c>
      <c r="W776" s="433" t="s">
        <v>215</v>
      </c>
      <c r="X776" s="433" t="s">
        <v>78</v>
      </c>
      <c r="Y776" s="361">
        <v>2020</v>
      </c>
      <c r="Z776" s="361" t="s">
        <v>1857</v>
      </c>
      <c r="AA776" s="344" t="s">
        <v>4407</v>
      </c>
      <c r="AB776" s="361" t="str">
        <f t="shared" si="72"/>
        <v>6.1.2</v>
      </c>
      <c r="AD776" s="433" t="s">
        <v>762</v>
      </c>
      <c r="AE776" s="433" t="s">
        <v>1297</v>
      </c>
      <c r="AF776" s="433" t="s">
        <v>59</v>
      </c>
      <c r="AG776" s="361" t="s">
        <v>49</v>
      </c>
      <c r="AH776" s="361" t="s">
        <v>49</v>
      </c>
      <c r="AI776" s="361" t="s">
        <v>62</v>
      </c>
      <c r="AJ776" s="361" t="s">
        <v>49</v>
      </c>
      <c r="AK776" s="361" t="s">
        <v>49</v>
      </c>
      <c r="AL776" s="361" t="s">
        <v>49</v>
      </c>
      <c r="AM776" s="361" t="s">
        <v>117</v>
      </c>
      <c r="AN776" s="361" t="s">
        <v>49</v>
      </c>
      <c r="AO776" s="361" t="s">
        <v>49</v>
      </c>
      <c r="AP776" s="361" t="s">
        <v>117</v>
      </c>
      <c r="AQ776" s="361" t="s">
        <v>117</v>
      </c>
      <c r="AR776" s="361" t="s">
        <v>117</v>
      </c>
      <c r="AS776" s="361" t="s">
        <v>117</v>
      </c>
      <c r="AT776" s="361" t="s">
        <v>117</v>
      </c>
      <c r="AU776" s="361" t="s">
        <v>117</v>
      </c>
      <c r="AV776" s="361" t="s">
        <v>117</v>
      </c>
      <c r="AW776" s="361" t="s">
        <v>1298</v>
      </c>
      <c r="AX776" s="361" t="str">
        <f t="shared" si="73"/>
        <v xml:space="preserve">SEX, AGE, RESIDENCE, WEALTH, DISABILITY, SUB-NATIONAL, EDUCATION LEVEL, ETHNICITY,         </v>
      </c>
      <c r="AY776" s="488" t="s">
        <v>4447</v>
      </c>
      <c r="AZ776" s="344" t="str">
        <f>INDEX('Standard Outcome Indicators'!$C$2:$C$900,MATCH(AY776,'Standard Outcome Indicators'!$B$2:$B$708,0))</f>
        <v>Proportion of the population using at least basic Hygiene Services</v>
      </c>
      <c r="BA776" s="344" t="str">
        <f>INDEX('Standard Outcome Indicators'!$F$2:$F$900,MATCH(AY776,'Standard Outcome Indicators'!$B$2:$B$708,0))</f>
        <v>Safe and Clean Environment</v>
      </c>
      <c r="BB776" s="344" t="str">
        <f>INDEX('Standard Outcome Indicators'!$H$2:$H$900,MATCH(AY776,'Standard Outcome Indicators'!$B$2:$B$708,0))</f>
        <v>Safe and equitable water, sanitation and hygiene services and practices</v>
      </c>
      <c r="BC776" s="344" t="str">
        <f>INDEX('Standard Outcome Indicators'!$Q$2:$Q$900,MATCH(AY776,'Standard Outcome Indicators'!$B$2:$B$708,0))</f>
        <v>Principal</v>
      </c>
      <c r="BD776" s="344" t="str">
        <f>INDEX('Standard Outcome Indicators'!$R$2:$R$900,MATCH(AY776,'Standard Outcome Indicators'!$B$2:$B$708,0))</f>
        <v>WASH-Hygiene</v>
      </c>
      <c r="BE776" s="344" t="str">
        <f>INDEX('Standard Outcome Indicators'!$S$2:$S$900,MATCH(AY776,'Standard Outcome Indicators'!$B$2:$B$708,0))</f>
        <v>Niall Boot</v>
      </c>
      <c r="BF776" s="344" t="str">
        <f>INDEX('Standard Outcome Indicators'!$T$2:$T$900,MATCH(AY776,'Standard Outcome Indicators'!$B$2:$B$708,0))</f>
        <v> </v>
      </c>
      <c r="BG776" s="344" t="str">
        <f>INDEX('Standard Outcome Indicators'!$U$2:$U$900,MATCH(AY776,'Standard Outcome Indicators'!$B$2:$B$708,0))</f>
        <v>2.3.7.6: Hygiene promotion and community engagement for behaviour and social change</v>
      </c>
    </row>
    <row r="777" spans="1:59" ht="60.75">
      <c r="A777" s="405" t="s">
        <v>4300</v>
      </c>
      <c r="B777" s="407" t="s">
        <v>4432</v>
      </c>
      <c r="C777" s="346" t="s">
        <v>1300</v>
      </c>
      <c r="D777" s="438" t="s">
        <v>4448</v>
      </c>
      <c r="E777" s="345" t="s">
        <v>4449</v>
      </c>
      <c r="F777" s="433" t="s">
        <v>59</v>
      </c>
      <c r="G777" s="433"/>
      <c r="H777" s="433"/>
      <c r="I777" s="433" t="s">
        <v>49</v>
      </c>
      <c r="J777" s="433" t="s">
        <v>49</v>
      </c>
      <c r="K777" s="433" t="s">
        <v>49</v>
      </c>
      <c r="L777" s="433" t="s">
        <v>49</v>
      </c>
      <c r="M777" s="433" t="s">
        <v>49</v>
      </c>
      <c r="N777" s="433" t="s">
        <v>49</v>
      </c>
      <c r="O777" s="345" t="s">
        <v>63</v>
      </c>
      <c r="P777" s="345" t="str">
        <f t="shared" si="76"/>
        <v>Percentage of population with a handwashing facility with soap and water available at home - SDG 6.2.1</v>
      </c>
      <c r="R777" s="345"/>
      <c r="S777" s="433">
        <f t="shared" si="75"/>
        <v>1</v>
      </c>
      <c r="T777" s="361" t="s">
        <v>1372</v>
      </c>
      <c r="U777" s="361">
        <v>0</v>
      </c>
      <c r="V777" s="344" t="s">
        <v>4450</v>
      </c>
      <c r="W777" s="433" t="s">
        <v>215</v>
      </c>
      <c r="X777" s="433" t="s">
        <v>495</v>
      </c>
      <c r="Y777" s="361">
        <v>2020</v>
      </c>
      <c r="Z777" s="361" t="s">
        <v>2342</v>
      </c>
      <c r="AA777" s="344" t="s">
        <v>4451</v>
      </c>
      <c r="AB777" s="361" t="str">
        <f t="shared" si="72"/>
        <v>6.2.1</v>
      </c>
      <c r="AD777" s="433">
        <v>0</v>
      </c>
      <c r="AE777" s="433" t="s">
        <v>76</v>
      </c>
      <c r="AF777" s="433">
        <v>0</v>
      </c>
      <c r="AG777" s="361" t="s">
        <v>49</v>
      </c>
      <c r="AH777" s="361" t="s">
        <v>49</v>
      </c>
      <c r="AI777" s="361" t="s">
        <v>62</v>
      </c>
      <c r="AJ777" s="361" t="s">
        <v>49</v>
      </c>
      <c r="AK777" s="361" t="s">
        <v>49</v>
      </c>
      <c r="AL777" s="361" t="s">
        <v>49</v>
      </c>
      <c r="AM777" s="361" t="s">
        <v>117</v>
      </c>
      <c r="AN777" s="361" t="s">
        <v>49</v>
      </c>
      <c r="AO777" s="361" t="s">
        <v>49</v>
      </c>
      <c r="AP777" s="361" t="s">
        <v>117</v>
      </c>
      <c r="AQ777" s="361" t="s">
        <v>117</v>
      </c>
      <c r="AR777" s="361" t="s">
        <v>117</v>
      </c>
      <c r="AS777" s="361" t="s">
        <v>117</v>
      </c>
      <c r="AT777" s="361" t="s">
        <v>117</v>
      </c>
      <c r="AU777" s="361" t="s">
        <v>117</v>
      </c>
      <c r="AV777" s="361" t="s">
        <v>117</v>
      </c>
      <c r="AW777" s="361" t="s">
        <v>63</v>
      </c>
      <c r="AX777" s="361" t="str">
        <f t="shared" si="73"/>
        <v xml:space="preserve">SEX, AGE, RESIDENCE, WEALTH, DISABILITY, SUB-NATIONAL, EDUCATION LEVEL, ETHNICITY, </v>
      </c>
      <c r="AZ777" s="344" t="e">
        <f>INDEX('Standard Outcome Indicators'!$C$2:$C$900,MATCH(AY777,'Standard Outcome Indicators'!$B$2:$B$708,0))</f>
        <v>#N/A</v>
      </c>
      <c r="BA777" s="344" t="e">
        <f>INDEX('Standard Outcome Indicators'!$F$2:$F$900,MATCH(AY777,'Standard Outcome Indicators'!$B$2:$B$708,0))</f>
        <v>#N/A</v>
      </c>
      <c r="BB777" s="344" t="e">
        <f>INDEX('Standard Outcome Indicators'!$H$2:$H$900,MATCH(AY777,'Standard Outcome Indicators'!$B$2:$B$708,0))</f>
        <v>#N/A</v>
      </c>
      <c r="BC777" s="344" t="e">
        <f>INDEX('Standard Outcome Indicators'!$Q$2:$Q$900,MATCH(AY777,'Standard Outcome Indicators'!$B$2:$B$708,0))</f>
        <v>#N/A</v>
      </c>
      <c r="BD777" s="344" t="e">
        <f>INDEX('Standard Outcome Indicators'!$R$2:$R$900,MATCH(AY777,'Standard Outcome Indicators'!$B$2:$B$708,0))</f>
        <v>#N/A</v>
      </c>
      <c r="BE777" s="344" t="e">
        <f>INDEX('Standard Outcome Indicators'!$S$2:$S$900,MATCH(AY777,'Standard Outcome Indicators'!$B$2:$B$708,0))</f>
        <v>#N/A</v>
      </c>
      <c r="BF777" s="344" t="e">
        <f>INDEX('Standard Outcome Indicators'!$T$2:$T$900,MATCH(AY777,'Standard Outcome Indicators'!$B$2:$B$708,0))</f>
        <v>#N/A</v>
      </c>
      <c r="BG777" s="344" t="e">
        <f>INDEX('Standard Outcome Indicators'!$U$2:$U$900,MATCH(AY777,'Standard Outcome Indicators'!$B$2:$B$708,0))</f>
        <v>#N/A</v>
      </c>
    </row>
    <row r="778" spans="1:59" ht="45.75">
      <c r="A778" s="405" t="s">
        <v>4300</v>
      </c>
      <c r="B778" s="407" t="s">
        <v>4432</v>
      </c>
      <c r="C778" s="346" t="s">
        <v>1305</v>
      </c>
      <c r="D778" s="438" t="s">
        <v>4452</v>
      </c>
      <c r="E778" s="345" t="s">
        <v>4453</v>
      </c>
      <c r="F778" s="433" t="s">
        <v>59</v>
      </c>
      <c r="G778" s="433" t="str">
        <f>INDEX('Dashboard Indicators'!$P$2:$P$900,MATCH(C778,'Dashboard Indicators'!$I$2:$I$900,0))</f>
        <v>Yes</v>
      </c>
      <c r="H778" s="433" t="str">
        <f>INDEX('Dashboard Indicators'!$O$2:$O$900,MATCH(C778,'Dashboard Indicators'!$I$2:$I$900,0))</f>
        <v>Yes</v>
      </c>
      <c r="I778" s="433" t="s">
        <v>49</v>
      </c>
      <c r="J778" s="433" t="s">
        <v>49</v>
      </c>
      <c r="K778" s="433" t="s">
        <v>49</v>
      </c>
      <c r="L778" s="433" t="s">
        <v>49</v>
      </c>
      <c r="M778" s="433" t="s">
        <v>49</v>
      </c>
      <c r="N778" s="433" t="s">
        <v>49</v>
      </c>
      <c r="O778" s="345" t="s">
        <v>4454</v>
      </c>
      <c r="P778" s="345" t="str">
        <f t="shared" si="76"/>
        <v>Percentage of population having neither a bath, nor a shower, nor indoor flushing toilet in their household</v>
      </c>
      <c r="R778" s="345"/>
      <c r="S778" s="433">
        <f t="shared" si="75"/>
        <v>1</v>
      </c>
      <c r="T778" s="361" t="s">
        <v>102</v>
      </c>
      <c r="U778" s="361" t="s">
        <v>1307</v>
      </c>
      <c r="V778" s="344" t="s">
        <v>4359</v>
      </c>
      <c r="W778" s="433" t="s">
        <v>215</v>
      </c>
      <c r="X778" s="433" t="s">
        <v>788</v>
      </c>
      <c r="Y778" s="361">
        <v>2020</v>
      </c>
      <c r="Z778" s="361">
        <v>60</v>
      </c>
      <c r="AA778" s="344" t="s">
        <v>4360</v>
      </c>
      <c r="AB778" s="361" t="str">
        <f t="shared" si="72"/>
        <v/>
      </c>
      <c r="AD778" s="433" t="s">
        <v>53</v>
      </c>
      <c r="AE778" s="433" t="s">
        <v>1297</v>
      </c>
      <c r="AF778" s="433" t="s">
        <v>59</v>
      </c>
      <c r="AG778" s="361" t="s">
        <v>62</v>
      </c>
      <c r="AH778" s="361" t="s">
        <v>62</v>
      </c>
      <c r="AI778" s="361" t="s">
        <v>49</v>
      </c>
      <c r="AJ778" s="361" t="s">
        <v>49</v>
      </c>
      <c r="AK778" s="361" t="s">
        <v>117</v>
      </c>
      <c r="AL778" s="361" t="s">
        <v>117</v>
      </c>
      <c r="AM778" s="361" t="s">
        <v>117</v>
      </c>
      <c r="AN778" s="361" t="s">
        <v>117</v>
      </c>
      <c r="AO778" s="361" t="s">
        <v>117</v>
      </c>
      <c r="AP778" s="361" t="s">
        <v>117</v>
      </c>
      <c r="AQ778" s="361" t="s">
        <v>117</v>
      </c>
      <c r="AR778" s="361" t="s">
        <v>117</v>
      </c>
      <c r="AS778" s="361" t="s">
        <v>117</v>
      </c>
      <c r="AT778" s="361" t="s">
        <v>117</v>
      </c>
      <c r="AU778" s="361" t="s">
        <v>117</v>
      </c>
      <c r="AV778" s="361" t="s">
        <v>117</v>
      </c>
      <c r="AW778" s="361" t="s">
        <v>109</v>
      </c>
      <c r="AX778" s="361" t="str">
        <f t="shared" si="73"/>
        <v xml:space="preserve">SEX, AGE, RESIDENCE, WEALTH,  </v>
      </c>
      <c r="AZ778" s="344" t="e">
        <f>INDEX('Standard Outcome Indicators'!$C$2:$C$900,MATCH(AY778,'Standard Outcome Indicators'!$B$2:$B$708,0))</f>
        <v>#N/A</v>
      </c>
      <c r="BA778" s="344" t="e">
        <f>INDEX('Standard Outcome Indicators'!$F$2:$F$900,MATCH(AY778,'Standard Outcome Indicators'!$B$2:$B$708,0))</f>
        <v>#N/A</v>
      </c>
      <c r="BB778" s="344" t="e">
        <f>INDEX('Standard Outcome Indicators'!$H$2:$H$900,MATCH(AY778,'Standard Outcome Indicators'!$B$2:$B$708,0))</f>
        <v>#N/A</v>
      </c>
      <c r="BC778" s="344" t="e">
        <f>INDEX('Standard Outcome Indicators'!$Q$2:$Q$900,MATCH(AY778,'Standard Outcome Indicators'!$B$2:$B$708,0))</f>
        <v>#N/A</v>
      </c>
      <c r="BD778" s="344" t="e">
        <f>INDEX('Standard Outcome Indicators'!$R$2:$R$900,MATCH(AY778,'Standard Outcome Indicators'!$B$2:$B$708,0))</f>
        <v>#N/A</v>
      </c>
      <c r="BE778" s="344" t="e">
        <f>INDEX('Standard Outcome Indicators'!$S$2:$S$900,MATCH(AY778,'Standard Outcome Indicators'!$B$2:$B$708,0))</f>
        <v>#N/A</v>
      </c>
      <c r="BF778" s="344" t="e">
        <f>INDEX('Standard Outcome Indicators'!$T$2:$T$900,MATCH(AY778,'Standard Outcome Indicators'!$B$2:$B$708,0))</f>
        <v>#N/A</v>
      </c>
      <c r="BG778" s="344" t="e">
        <f>INDEX('Standard Outcome Indicators'!$U$2:$U$900,MATCH(AY778,'Standard Outcome Indicators'!$B$2:$B$708,0))</f>
        <v>#N/A</v>
      </c>
    </row>
    <row r="779" spans="1:59" ht="275.25">
      <c r="A779" s="405" t="s">
        <v>4300</v>
      </c>
      <c r="B779" s="407" t="s">
        <v>4432</v>
      </c>
      <c r="C779" s="346" t="s">
        <v>4455</v>
      </c>
      <c r="D779" s="438" t="s">
        <v>4456</v>
      </c>
      <c r="E779" s="345" t="e">
        <v>#N/A</v>
      </c>
      <c r="F779" s="433"/>
      <c r="G779" s="433"/>
      <c r="H779" s="433"/>
      <c r="I779" s="478" t="e">
        <v>#N/A</v>
      </c>
      <c r="J779" s="478" t="e">
        <v>#N/A</v>
      </c>
      <c r="K779" s="478" t="e">
        <v>#N/A</v>
      </c>
      <c r="L779" s="478" t="e">
        <v>#N/A</v>
      </c>
      <c r="M779" s="478" t="e">
        <v>#N/A</v>
      </c>
      <c r="N779" s="478"/>
      <c r="O779" s="345"/>
      <c r="P779" s="345" t="str">
        <f>IF(F779="Yes", IF(Q779="", D779, Q779), "")</f>
        <v/>
      </c>
      <c r="R779" s="345"/>
      <c r="S779" s="433" t="str">
        <f t="shared" si="75"/>
        <v/>
      </c>
      <c r="T779" s="361" t="s">
        <v>1372</v>
      </c>
      <c r="U779" s="361" t="s">
        <v>63</v>
      </c>
      <c r="V779" s="344" t="s">
        <v>4457</v>
      </c>
      <c r="W779" s="433" t="s">
        <v>63</v>
      </c>
      <c r="X779" s="433" t="s">
        <v>63</v>
      </c>
      <c r="Y779" s="361">
        <v>2020</v>
      </c>
      <c r="Z779" s="361" t="s">
        <v>1762</v>
      </c>
      <c r="AA779" s="345" t="s">
        <v>4458</v>
      </c>
      <c r="AB779" s="361" t="str">
        <f t="shared" si="72"/>
        <v/>
      </c>
      <c r="AC779" s="433" t="s">
        <v>63</v>
      </c>
      <c r="AD779" s="433" t="s">
        <v>63</v>
      </c>
      <c r="AE779" s="433" t="s">
        <v>63</v>
      </c>
      <c r="AF779" s="433" t="s">
        <v>63</v>
      </c>
      <c r="AG779" s="361" t="s">
        <v>49</v>
      </c>
      <c r="AH779" s="361" t="s">
        <v>49</v>
      </c>
      <c r="AI779" s="361" t="s">
        <v>62</v>
      </c>
      <c r="AJ779" s="361" t="s">
        <v>49</v>
      </c>
      <c r="AK779" s="361" t="s">
        <v>63</v>
      </c>
      <c r="AL779" s="361" t="s">
        <v>63</v>
      </c>
      <c r="AM779" s="361" t="s">
        <v>63</v>
      </c>
      <c r="AN779" s="361" t="s">
        <v>63</v>
      </c>
      <c r="AO779" s="361" t="s">
        <v>63</v>
      </c>
      <c r="AP779" s="361" t="s">
        <v>63</v>
      </c>
      <c r="AQ779" s="361" t="s">
        <v>63</v>
      </c>
      <c r="AR779" s="361" t="s">
        <v>63</v>
      </c>
      <c r="AS779" s="361" t="s">
        <v>63</v>
      </c>
      <c r="AT779" s="361" t="s">
        <v>63</v>
      </c>
      <c r="AU779" s="361" t="s">
        <v>63</v>
      </c>
      <c r="AV779" s="361" t="s">
        <v>63</v>
      </c>
      <c r="AW779" s="361" t="s">
        <v>63</v>
      </c>
      <c r="AX779" s="361" t="str">
        <f t="shared" si="73"/>
        <v xml:space="preserve">SEX, AGE, RESIDENCE, WEALTH, </v>
      </c>
      <c r="AY779" s="344" t="s">
        <v>4459</v>
      </c>
      <c r="AZ779" s="344" t="str">
        <f>INDEX('Standard Outcome Indicators'!$C$2:$C$900,MATCH(AY779,'Standard Outcome Indicators'!$B$2:$B$708,0))</f>
        <v>Proportion of the population practising open defecation (24-02-L2-06)</v>
      </c>
      <c r="BA779" s="344" t="str">
        <f>INDEX('Standard Outcome Indicators'!$F$2:$F$900,MATCH(AY779,'Standard Outcome Indicators'!$B$2:$B$708,0))</f>
        <v>Safe and Clean Environment</v>
      </c>
      <c r="BB779" s="344" t="str">
        <f>INDEX('Standard Outcome Indicators'!$H$2:$H$900,MATCH(AY779,'Standard Outcome Indicators'!$B$2:$B$708,0))</f>
        <v>Safe and equitable water, sanitation and hygiene services and practices</v>
      </c>
      <c r="BC779" s="344" t="str">
        <f>INDEX('Standard Outcome Indicators'!$Q$2:$Q$900,MATCH(AY779,'Standard Outcome Indicators'!$B$2:$B$708,0))</f>
        <v>Marginal</v>
      </c>
      <c r="BD779" s="344" t="str">
        <f>INDEX('Standard Outcome Indicators'!$R$2:$R$900,MATCH(AY779,'Standard Outcome Indicators'!$B$2:$B$708,0))</f>
        <v>WASH-Sanitation</v>
      </c>
      <c r="BE779" s="344" t="str">
        <f>INDEX('Standard Outcome Indicators'!$S$2:$S$900,MATCH(AY779,'Standard Outcome Indicators'!$B$2:$B$708,0))</f>
        <v>Niall Boot</v>
      </c>
      <c r="BF779" s="344" t="str">
        <f>INDEX('Standard Outcome Indicators'!$T$2:$T$900,MATCH(AY779,'Standard Outcome Indicators'!$B$2:$B$708,0))</f>
        <v> </v>
      </c>
      <c r="BG779" s="344" t="str">
        <f>INDEX('Standard Outcome Indicators'!$U$2:$U$900,MATCH(AY779,'Standard Outcome Indicators'!$B$2:$B$708,0))</f>
        <v>2.3.7.3: Sanitation</v>
      </c>
    </row>
    <row r="780" spans="1:59" ht="45.75">
      <c r="A780" s="409" t="s">
        <v>4460</v>
      </c>
      <c r="B780" s="411" t="s">
        <v>4461</v>
      </c>
      <c r="C780" s="346" t="s">
        <v>1311</v>
      </c>
      <c r="D780" s="438" t="s">
        <v>4462</v>
      </c>
      <c r="E780" s="345" t="s">
        <v>1312</v>
      </c>
      <c r="F780" s="433" t="s">
        <v>59</v>
      </c>
      <c r="G780" s="433" t="str">
        <f>INDEX('Dashboard Indicators'!$P$2:$P$900,MATCH(C780,'Dashboard Indicators'!$I$2:$I$900,0))</f>
        <v>Yes</v>
      </c>
      <c r="H780" s="433" t="str">
        <f>INDEX('Dashboard Indicators'!$O$2:$O$900,MATCH(C780,'Dashboard Indicators'!$I$2:$I$900,0))</f>
        <v>Yes</v>
      </c>
      <c r="I780" s="433" t="s">
        <v>62</v>
      </c>
      <c r="J780" s="433" t="s">
        <v>49</v>
      </c>
      <c r="K780" s="433" t="s">
        <v>49</v>
      </c>
      <c r="L780" s="433" t="s">
        <v>49</v>
      </c>
      <c r="M780" s="433" t="s">
        <v>49</v>
      </c>
      <c r="N780" s="433" t="s">
        <v>49</v>
      </c>
      <c r="O780" s="345" t="s">
        <v>4462</v>
      </c>
      <c r="P780" s="345" t="str">
        <f t="shared" ref="P780:P821" si="77">IF(F780&lt;&gt;"", IF(Q780="", D780, Q780), "")</f>
        <v>Gender Inequality Index</v>
      </c>
      <c r="R780" s="345"/>
      <c r="S780" s="433">
        <f t="shared" si="75"/>
        <v>1</v>
      </c>
      <c r="T780" s="361" t="s">
        <v>194</v>
      </c>
      <c r="U780" s="361" t="s">
        <v>194</v>
      </c>
      <c r="V780" s="344" t="s">
        <v>1856</v>
      </c>
      <c r="W780" s="433" t="s">
        <v>191</v>
      </c>
      <c r="X780" s="433" t="s">
        <v>56</v>
      </c>
      <c r="Y780" s="361">
        <v>2019</v>
      </c>
      <c r="Z780" s="361" t="s">
        <v>1955</v>
      </c>
      <c r="AA780" s="344" t="s">
        <v>1956</v>
      </c>
      <c r="AB780" s="361" t="str">
        <f t="shared" si="72"/>
        <v/>
      </c>
      <c r="AD780" s="433" t="s">
        <v>53</v>
      </c>
      <c r="AE780" s="433" t="s">
        <v>54</v>
      </c>
      <c r="AF780" s="433" t="s">
        <v>53</v>
      </c>
      <c r="AG780" s="361" t="s">
        <v>49</v>
      </c>
      <c r="AH780" s="361" t="s">
        <v>49</v>
      </c>
      <c r="AI780" s="361" t="s">
        <v>49</v>
      </c>
      <c r="AJ780" s="361" t="s">
        <v>49</v>
      </c>
      <c r="AK780" s="361" t="s">
        <v>117</v>
      </c>
      <c r="AL780" s="361" t="s">
        <v>117</v>
      </c>
      <c r="AM780" s="361" t="s">
        <v>117</v>
      </c>
      <c r="AN780" s="361" t="s">
        <v>117</v>
      </c>
      <c r="AO780" s="361" t="s">
        <v>117</v>
      </c>
      <c r="AP780" s="361" t="s">
        <v>117</v>
      </c>
      <c r="AQ780" s="361" t="s">
        <v>117</v>
      </c>
      <c r="AR780" s="361" t="s">
        <v>117</v>
      </c>
      <c r="AS780" s="361" t="s">
        <v>117</v>
      </c>
      <c r="AT780" s="361" t="s">
        <v>117</v>
      </c>
      <c r="AU780" s="361" t="s">
        <v>117</v>
      </c>
      <c r="AV780" s="361" t="s">
        <v>117</v>
      </c>
      <c r="AW780" s="361" t="s">
        <v>63</v>
      </c>
      <c r="AX780" s="361" t="str">
        <f t="shared" si="73"/>
        <v xml:space="preserve">SEX, AGE, RESIDENCE, WEALTH, </v>
      </c>
      <c r="AZ780" s="344" t="e">
        <f>INDEX('Standard Outcome Indicators'!$C$2:$C$900,MATCH(AY780,'Standard Outcome Indicators'!$B$2:$B$708,0))</f>
        <v>#N/A</v>
      </c>
      <c r="BA780" s="344" t="e">
        <f>INDEX('Standard Outcome Indicators'!$F$2:$F$900,MATCH(AY780,'Standard Outcome Indicators'!$B$2:$B$708,0))</f>
        <v>#N/A</v>
      </c>
      <c r="BB780" s="344" t="e">
        <f>INDEX('Standard Outcome Indicators'!$H$2:$H$900,MATCH(AY780,'Standard Outcome Indicators'!$B$2:$B$708,0))</f>
        <v>#N/A</v>
      </c>
      <c r="BC780" s="344" t="e">
        <f>INDEX('Standard Outcome Indicators'!$Q$2:$Q$900,MATCH(AY780,'Standard Outcome Indicators'!$B$2:$B$708,0))</f>
        <v>#N/A</v>
      </c>
      <c r="BD780" s="344" t="e">
        <f>INDEX('Standard Outcome Indicators'!$R$2:$R$900,MATCH(AY780,'Standard Outcome Indicators'!$B$2:$B$708,0))</f>
        <v>#N/A</v>
      </c>
      <c r="BE780" s="344" t="e">
        <f>INDEX('Standard Outcome Indicators'!$S$2:$S$900,MATCH(AY780,'Standard Outcome Indicators'!$B$2:$B$708,0))</f>
        <v>#N/A</v>
      </c>
      <c r="BF780" s="344" t="e">
        <f>INDEX('Standard Outcome Indicators'!$T$2:$T$900,MATCH(AY780,'Standard Outcome Indicators'!$B$2:$B$708,0))</f>
        <v>#N/A</v>
      </c>
      <c r="BG780" s="344" t="e">
        <f>INDEX('Standard Outcome Indicators'!$U$2:$U$900,MATCH(AY780,'Standard Outcome Indicators'!$B$2:$B$708,0))</f>
        <v>#N/A</v>
      </c>
    </row>
    <row r="781" spans="1:59" ht="76.5">
      <c r="A781" s="409" t="s">
        <v>4460</v>
      </c>
      <c r="B781" s="411" t="s">
        <v>4461</v>
      </c>
      <c r="C781" s="346" t="s">
        <v>1314</v>
      </c>
      <c r="D781" s="438" t="s">
        <v>4463</v>
      </c>
      <c r="E781" s="345" t="s">
        <v>1315</v>
      </c>
      <c r="F781" s="433" t="s">
        <v>59</v>
      </c>
      <c r="G781" s="433" t="str">
        <f>INDEX('Dashboard Indicators'!$P$2:$P$900,MATCH(C781,'Dashboard Indicators'!$I$2:$I$900,0))</f>
        <v>Yes</v>
      </c>
      <c r="H781" s="433" t="str">
        <f>INDEX('Dashboard Indicators'!$O$2:$O$900,MATCH(C781,'Dashboard Indicators'!$I$2:$I$900,0))</f>
        <v>Yes</v>
      </c>
      <c r="I781" s="433" t="s">
        <v>62</v>
      </c>
      <c r="J781" s="433" t="s">
        <v>49</v>
      </c>
      <c r="K781" s="433" t="s">
        <v>49</v>
      </c>
      <c r="L781" s="433" t="s">
        <v>49</v>
      </c>
      <c r="M781" s="433" t="s">
        <v>49</v>
      </c>
      <c r="N781" s="433" t="s">
        <v>49</v>
      </c>
      <c r="O781" s="345" t="s">
        <v>4464</v>
      </c>
      <c r="P781" s="345" t="str">
        <f t="shared" si="77"/>
        <v>Gender Development Index</v>
      </c>
      <c r="R781" s="345"/>
      <c r="S781" s="433">
        <f t="shared" si="75"/>
        <v>1</v>
      </c>
      <c r="T781" s="361" t="s">
        <v>194</v>
      </c>
      <c r="U781" s="361" t="s">
        <v>194</v>
      </c>
      <c r="V781" s="344" t="s">
        <v>1856</v>
      </c>
      <c r="W781" s="433" t="s">
        <v>191</v>
      </c>
      <c r="X781" s="433" t="s">
        <v>56</v>
      </c>
      <c r="Y781" s="361">
        <v>2019</v>
      </c>
      <c r="Z781" s="361" t="s">
        <v>1955</v>
      </c>
      <c r="AA781" s="344" t="s">
        <v>1956</v>
      </c>
      <c r="AB781" s="361" t="str">
        <f t="shared" si="72"/>
        <v/>
      </c>
      <c r="AD781" s="433" t="s">
        <v>53</v>
      </c>
      <c r="AE781" s="433" t="s">
        <v>54</v>
      </c>
      <c r="AF781" s="433" t="s">
        <v>53</v>
      </c>
      <c r="AG781" s="361" t="s">
        <v>49</v>
      </c>
      <c r="AH781" s="361" t="s">
        <v>49</v>
      </c>
      <c r="AI781" s="361" t="s">
        <v>49</v>
      </c>
      <c r="AJ781" s="361" t="s">
        <v>49</v>
      </c>
      <c r="AK781" s="361" t="s">
        <v>117</v>
      </c>
      <c r="AL781" s="361" t="s">
        <v>117</v>
      </c>
      <c r="AM781" s="361" t="s">
        <v>117</v>
      </c>
      <c r="AN781" s="361" t="s">
        <v>117</v>
      </c>
      <c r="AO781" s="361" t="s">
        <v>117</v>
      </c>
      <c r="AP781" s="361" t="s">
        <v>117</v>
      </c>
      <c r="AQ781" s="361" t="s">
        <v>117</v>
      </c>
      <c r="AR781" s="361" t="s">
        <v>117</v>
      </c>
      <c r="AS781" s="361" t="s">
        <v>117</v>
      </c>
      <c r="AT781" s="361" t="s">
        <v>117</v>
      </c>
      <c r="AU781" s="361" t="s">
        <v>117</v>
      </c>
      <c r="AV781" s="361" t="s">
        <v>117</v>
      </c>
      <c r="AW781" s="361" t="s">
        <v>63</v>
      </c>
      <c r="AX781" s="361" t="str">
        <f t="shared" si="73"/>
        <v xml:space="preserve">SEX, AGE, RESIDENCE, WEALTH, </v>
      </c>
      <c r="AZ781" s="344" t="e">
        <f>INDEX('Standard Outcome Indicators'!$C$2:$C$900,MATCH(AY781,'Standard Outcome Indicators'!$B$2:$B$708,0))</f>
        <v>#N/A</v>
      </c>
      <c r="BA781" s="344" t="e">
        <f>INDEX('Standard Outcome Indicators'!$F$2:$F$900,MATCH(AY781,'Standard Outcome Indicators'!$B$2:$B$708,0))</f>
        <v>#N/A</v>
      </c>
      <c r="BB781" s="344" t="e">
        <f>INDEX('Standard Outcome Indicators'!$H$2:$H$900,MATCH(AY781,'Standard Outcome Indicators'!$B$2:$B$708,0))</f>
        <v>#N/A</v>
      </c>
      <c r="BC781" s="344" t="e">
        <f>INDEX('Standard Outcome Indicators'!$Q$2:$Q$900,MATCH(AY781,'Standard Outcome Indicators'!$B$2:$B$708,0))</f>
        <v>#N/A</v>
      </c>
      <c r="BD781" s="344" t="e">
        <f>INDEX('Standard Outcome Indicators'!$R$2:$R$900,MATCH(AY781,'Standard Outcome Indicators'!$B$2:$B$708,0))</f>
        <v>#N/A</v>
      </c>
      <c r="BE781" s="344" t="e">
        <f>INDEX('Standard Outcome Indicators'!$S$2:$S$900,MATCH(AY781,'Standard Outcome Indicators'!$B$2:$B$708,0))</f>
        <v>#N/A</v>
      </c>
      <c r="BF781" s="344" t="e">
        <f>INDEX('Standard Outcome Indicators'!$T$2:$T$900,MATCH(AY781,'Standard Outcome Indicators'!$B$2:$B$708,0))</f>
        <v>#N/A</v>
      </c>
      <c r="BG781" s="344" t="e">
        <f>INDEX('Standard Outcome Indicators'!$U$2:$U$900,MATCH(AY781,'Standard Outcome Indicators'!$B$2:$B$708,0))</f>
        <v>#N/A</v>
      </c>
    </row>
    <row r="782" spans="1:59" ht="91.5">
      <c r="A782" s="409" t="s">
        <v>4460</v>
      </c>
      <c r="B782" s="412" t="s">
        <v>4465</v>
      </c>
      <c r="C782" s="346" t="s">
        <v>1327</v>
      </c>
      <c r="D782" s="438" t="s">
        <v>4466</v>
      </c>
      <c r="E782" s="345" t="s">
        <v>4467</v>
      </c>
      <c r="F782" s="433" t="s">
        <v>59</v>
      </c>
      <c r="G782" s="433" t="str">
        <f>INDEX('Dashboard Indicators'!$P$2:$P$900,MATCH(C782,'Dashboard Indicators'!$I$2:$I$900,0))</f>
        <v>Yes</v>
      </c>
      <c r="H782" s="433"/>
      <c r="I782" s="433" t="s">
        <v>62</v>
      </c>
      <c r="J782" s="433" t="s">
        <v>49</v>
      </c>
      <c r="K782" s="433" t="s">
        <v>49</v>
      </c>
      <c r="L782" s="433" t="s">
        <v>62</v>
      </c>
      <c r="M782" s="433" t="s">
        <v>49</v>
      </c>
      <c r="N782" s="433" t="s">
        <v>49</v>
      </c>
      <c r="O782" s="345"/>
      <c r="P782" s="345" t="str">
        <f t="shared" si="77"/>
        <v>Number of persons and children (0-17 years) registered as having disabilities at the end of the year</v>
      </c>
      <c r="Q782" s="345" t="s">
        <v>4468</v>
      </c>
      <c r="R782" s="345"/>
      <c r="S782" s="433">
        <f t="shared" si="75"/>
        <v>2</v>
      </c>
      <c r="T782" s="361" t="s">
        <v>333</v>
      </c>
      <c r="U782" s="361" t="s">
        <v>313</v>
      </c>
      <c r="V782" s="344" t="s">
        <v>4469</v>
      </c>
      <c r="W782" s="433" t="s">
        <v>84</v>
      </c>
      <c r="X782" s="433" t="s">
        <v>56</v>
      </c>
      <c r="Y782" s="361">
        <v>2021</v>
      </c>
      <c r="Z782" s="361" t="s">
        <v>2334</v>
      </c>
      <c r="AA782" s="344" t="s">
        <v>4470</v>
      </c>
      <c r="AB782" s="361" t="str">
        <f t="shared" si="72"/>
        <v/>
      </c>
      <c r="AD782" s="433" t="s">
        <v>53</v>
      </c>
      <c r="AE782" s="433" t="s">
        <v>827</v>
      </c>
      <c r="AF782" s="433" t="s">
        <v>59</v>
      </c>
      <c r="AG782" s="361" t="s">
        <v>62</v>
      </c>
      <c r="AH782" s="361" t="s">
        <v>62</v>
      </c>
      <c r="AI782" s="361" t="s">
        <v>49</v>
      </c>
      <c r="AJ782" s="361" t="s">
        <v>49</v>
      </c>
      <c r="AK782" s="361" t="s">
        <v>117</v>
      </c>
      <c r="AL782" s="361" t="s">
        <v>117</v>
      </c>
      <c r="AM782" s="361" t="s">
        <v>117</v>
      </c>
      <c r="AN782" s="361" t="s">
        <v>117</v>
      </c>
      <c r="AO782" s="361" t="s">
        <v>117</v>
      </c>
      <c r="AP782" s="361" t="s">
        <v>117</v>
      </c>
      <c r="AQ782" s="361" t="s">
        <v>117</v>
      </c>
      <c r="AR782" s="361" t="s">
        <v>117</v>
      </c>
      <c r="AS782" s="361" t="s">
        <v>117</v>
      </c>
      <c r="AT782" s="361" t="s">
        <v>117</v>
      </c>
      <c r="AU782" s="361" t="s">
        <v>117</v>
      </c>
      <c r="AV782" s="361" t="s">
        <v>117</v>
      </c>
      <c r="AW782" s="361" t="s">
        <v>109</v>
      </c>
      <c r="AX782" s="361" t="str">
        <f t="shared" si="73"/>
        <v xml:space="preserve">SEX, AGE, RESIDENCE, WEALTH,  </v>
      </c>
      <c r="AZ782" s="344" t="e">
        <f>INDEX('Standard Outcome Indicators'!$C$2:$C$900,MATCH(AY782,'Standard Outcome Indicators'!$B$2:$B$708,0))</f>
        <v>#N/A</v>
      </c>
      <c r="BA782" s="344" t="e">
        <f>INDEX('Standard Outcome Indicators'!$F$2:$F$900,MATCH(AY782,'Standard Outcome Indicators'!$B$2:$B$708,0))</f>
        <v>#N/A</v>
      </c>
      <c r="BB782" s="344" t="e">
        <f>INDEX('Standard Outcome Indicators'!$H$2:$H$900,MATCH(AY782,'Standard Outcome Indicators'!$B$2:$B$708,0))</f>
        <v>#N/A</v>
      </c>
      <c r="BC782" s="344" t="e">
        <f>INDEX('Standard Outcome Indicators'!$Q$2:$Q$900,MATCH(AY782,'Standard Outcome Indicators'!$B$2:$B$708,0))</f>
        <v>#N/A</v>
      </c>
      <c r="BD782" s="344" t="e">
        <f>INDEX('Standard Outcome Indicators'!$R$2:$R$900,MATCH(AY782,'Standard Outcome Indicators'!$B$2:$B$708,0))</f>
        <v>#N/A</v>
      </c>
      <c r="BE782" s="344" t="e">
        <f>INDEX('Standard Outcome Indicators'!$S$2:$S$900,MATCH(AY782,'Standard Outcome Indicators'!$B$2:$B$708,0))</f>
        <v>#N/A</v>
      </c>
      <c r="BF782" s="344" t="e">
        <f>INDEX('Standard Outcome Indicators'!$T$2:$T$900,MATCH(AY782,'Standard Outcome Indicators'!$B$2:$B$708,0))</f>
        <v>#N/A</v>
      </c>
      <c r="BG782" s="344" t="e">
        <f>INDEX('Standard Outcome Indicators'!$U$2:$U$900,MATCH(AY782,'Standard Outcome Indicators'!$B$2:$B$708,0))</f>
        <v>#N/A</v>
      </c>
    </row>
    <row r="783" spans="1:59" ht="30.75">
      <c r="A783" s="409" t="s">
        <v>4460</v>
      </c>
      <c r="B783" s="412" t="s">
        <v>4465</v>
      </c>
      <c r="C783" s="346" t="s">
        <v>1325</v>
      </c>
      <c r="D783" s="438" t="s">
        <v>4471</v>
      </c>
      <c r="E783" s="345" t="s">
        <v>1324</v>
      </c>
      <c r="F783" s="433" t="s">
        <v>59</v>
      </c>
      <c r="G783" s="433"/>
      <c r="H783" s="433"/>
      <c r="I783" s="433" t="s">
        <v>62</v>
      </c>
      <c r="J783" s="433" t="s">
        <v>49</v>
      </c>
      <c r="K783" s="433" t="s">
        <v>49</v>
      </c>
      <c r="L783" s="433" t="s">
        <v>62</v>
      </c>
      <c r="M783" s="433" t="s">
        <v>49</v>
      </c>
      <c r="N783" s="433" t="s">
        <v>49</v>
      </c>
      <c r="O783" s="345"/>
      <c r="P783" s="345" t="str">
        <f t="shared" si="77"/>
        <v>Number of persons and children (0-17 years) registered as having disabilities at the end of the year</v>
      </c>
      <c r="Q783" s="345" t="s">
        <v>4468</v>
      </c>
      <c r="R783" s="345"/>
      <c r="S783" s="433">
        <f t="shared" si="75"/>
        <v>2</v>
      </c>
      <c r="T783" s="361" t="s">
        <v>333</v>
      </c>
      <c r="U783" s="361" t="s">
        <v>313</v>
      </c>
      <c r="V783" s="344" t="s">
        <v>4472</v>
      </c>
      <c r="W783" s="433" t="s">
        <v>84</v>
      </c>
      <c r="X783" s="433" t="s">
        <v>56</v>
      </c>
      <c r="Y783" s="361">
        <v>2021</v>
      </c>
      <c r="Z783" s="361" t="s">
        <v>2334</v>
      </c>
      <c r="AA783" s="344" t="s">
        <v>4473</v>
      </c>
      <c r="AB783" s="361" t="str">
        <f t="shared" si="72"/>
        <v/>
      </c>
      <c r="AD783" s="433" t="s">
        <v>53</v>
      </c>
      <c r="AE783" s="433" t="s">
        <v>827</v>
      </c>
      <c r="AF783" s="433" t="s">
        <v>59</v>
      </c>
      <c r="AG783" s="361" t="s">
        <v>62</v>
      </c>
      <c r="AH783" s="361" t="s">
        <v>49</v>
      </c>
      <c r="AI783" s="361" t="s">
        <v>49</v>
      </c>
      <c r="AJ783" s="361" t="s">
        <v>49</v>
      </c>
      <c r="AK783" s="361" t="s">
        <v>117</v>
      </c>
      <c r="AL783" s="361" t="s">
        <v>117</v>
      </c>
      <c r="AM783" s="361" t="s">
        <v>117</v>
      </c>
      <c r="AN783" s="361" t="s">
        <v>117</v>
      </c>
      <c r="AO783" s="361" t="s">
        <v>117</v>
      </c>
      <c r="AP783" s="361" t="s">
        <v>117</v>
      </c>
      <c r="AQ783" s="361" t="s">
        <v>117</v>
      </c>
      <c r="AR783" s="361" t="s">
        <v>117</v>
      </c>
      <c r="AS783" s="361" t="s">
        <v>117</v>
      </c>
      <c r="AT783" s="361" t="s">
        <v>117</v>
      </c>
      <c r="AU783" s="361" t="s">
        <v>117</v>
      </c>
      <c r="AV783" s="361" t="s">
        <v>117</v>
      </c>
      <c r="AW783" s="361" t="s">
        <v>109</v>
      </c>
      <c r="AX783" s="361" t="str">
        <f t="shared" si="73"/>
        <v xml:space="preserve">SEX, AGE, RESIDENCE, WEALTH,  </v>
      </c>
      <c r="AZ783" s="344" t="e">
        <f>INDEX('Standard Outcome Indicators'!$C$2:$C$900,MATCH(AY783,'Standard Outcome Indicators'!$B$2:$B$708,0))</f>
        <v>#N/A</v>
      </c>
      <c r="BA783" s="344" t="e">
        <f>INDEX('Standard Outcome Indicators'!$F$2:$F$900,MATCH(AY783,'Standard Outcome Indicators'!$B$2:$B$708,0))</f>
        <v>#N/A</v>
      </c>
      <c r="BB783" s="344" t="e">
        <f>INDEX('Standard Outcome Indicators'!$H$2:$H$900,MATCH(AY783,'Standard Outcome Indicators'!$B$2:$B$708,0))</f>
        <v>#N/A</v>
      </c>
      <c r="BC783" s="344" t="e">
        <f>INDEX('Standard Outcome Indicators'!$Q$2:$Q$900,MATCH(AY783,'Standard Outcome Indicators'!$B$2:$B$708,0))</f>
        <v>#N/A</v>
      </c>
      <c r="BD783" s="344" t="e">
        <f>INDEX('Standard Outcome Indicators'!$R$2:$R$900,MATCH(AY783,'Standard Outcome Indicators'!$B$2:$B$708,0))</f>
        <v>#N/A</v>
      </c>
      <c r="BE783" s="344" t="e">
        <f>INDEX('Standard Outcome Indicators'!$S$2:$S$900,MATCH(AY783,'Standard Outcome Indicators'!$B$2:$B$708,0))</f>
        <v>#N/A</v>
      </c>
      <c r="BF783" s="344" t="e">
        <f>INDEX('Standard Outcome Indicators'!$T$2:$T$900,MATCH(AY783,'Standard Outcome Indicators'!$B$2:$B$708,0))</f>
        <v>#N/A</v>
      </c>
      <c r="BG783" s="344" t="e">
        <f>INDEX('Standard Outcome Indicators'!$U$2:$U$900,MATCH(AY783,'Standard Outcome Indicators'!$B$2:$B$708,0))</f>
        <v>#N/A</v>
      </c>
    </row>
    <row r="784" spans="1:59" ht="91.5">
      <c r="A784" s="409" t="s">
        <v>4460</v>
      </c>
      <c r="B784" s="412" t="s">
        <v>4465</v>
      </c>
      <c r="C784" s="346" t="s">
        <v>1333</v>
      </c>
      <c r="D784" s="438" t="s">
        <v>4474</v>
      </c>
      <c r="E784" s="345" t="s">
        <v>4475</v>
      </c>
      <c r="F784" s="433" t="s">
        <v>59</v>
      </c>
      <c r="G784" s="433" t="s">
        <v>59</v>
      </c>
      <c r="H784" s="433"/>
      <c r="I784" s="433" t="s">
        <v>49</v>
      </c>
      <c r="J784" s="433" t="s">
        <v>49</v>
      </c>
      <c r="K784" s="433" t="s">
        <v>49</v>
      </c>
      <c r="L784" s="433" t="s">
        <v>62</v>
      </c>
      <c r="M784" s="433" t="s">
        <v>49</v>
      </c>
      <c r="N784" s="433" t="s">
        <v>49</v>
      </c>
      <c r="O784" s="345"/>
      <c r="P784" s="345" t="str">
        <f t="shared" si="77"/>
        <v>Number of persons and children (0-17 years) newly registered as having disabilities during the year</v>
      </c>
      <c r="Q784" s="345" t="s">
        <v>4476</v>
      </c>
      <c r="R784" s="345"/>
      <c r="S784" s="433">
        <f t="shared" si="75"/>
        <v>2</v>
      </c>
      <c r="T784" s="361" t="s">
        <v>333</v>
      </c>
      <c r="U784" s="361" t="s">
        <v>313</v>
      </c>
      <c r="V784" s="344" t="s">
        <v>4477</v>
      </c>
      <c r="W784" s="433" t="s">
        <v>84</v>
      </c>
      <c r="X784" s="433" t="s">
        <v>56</v>
      </c>
      <c r="Y784" s="361">
        <v>2021</v>
      </c>
      <c r="Z784" s="361" t="s">
        <v>1991</v>
      </c>
      <c r="AA784" s="344" t="s">
        <v>4478</v>
      </c>
      <c r="AB784" s="361" t="str">
        <f t="shared" si="72"/>
        <v/>
      </c>
      <c r="AD784" s="433" t="s">
        <v>53</v>
      </c>
      <c r="AE784" s="433" t="s">
        <v>827</v>
      </c>
      <c r="AF784" s="433" t="s">
        <v>59</v>
      </c>
      <c r="AG784" s="361" t="s">
        <v>62</v>
      </c>
      <c r="AH784" s="361" t="s">
        <v>62</v>
      </c>
      <c r="AI784" s="361" t="s">
        <v>49</v>
      </c>
      <c r="AJ784" s="361" t="s">
        <v>49</v>
      </c>
      <c r="AK784" s="361" t="s">
        <v>117</v>
      </c>
      <c r="AL784" s="361" t="s">
        <v>117</v>
      </c>
      <c r="AM784" s="361" t="s">
        <v>117</v>
      </c>
      <c r="AN784" s="361" t="s">
        <v>117</v>
      </c>
      <c r="AO784" s="361" t="s">
        <v>117</v>
      </c>
      <c r="AP784" s="361" t="s">
        <v>117</v>
      </c>
      <c r="AQ784" s="361" t="s">
        <v>117</v>
      </c>
      <c r="AR784" s="361" t="s">
        <v>117</v>
      </c>
      <c r="AS784" s="361" t="s">
        <v>117</v>
      </c>
      <c r="AT784" s="361" t="s">
        <v>117</v>
      </c>
      <c r="AU784" s="361" t="s">
        <v>117</v>
      </c>
      <c r="AV784" s="361" t="s">
        <v>117</v>
      </c>
      <c r="AW784" s="361" t="s">
        <v>71</v>
      </c>
      <c r="AX784" s="361" t="str">
        <f t="shared" si="73"/>
        <v xml:space="preserve">SEX, AGE, RESIDENCE, WEALTH,   </v>
      </c>
      <c r="AZ784" s="344" t="e">
        <f>INDEX('Standard Outcome Indicators'!$C$2:$C$900,MATCH(AY784,'Standard Outcome Indicators'!$B$2:$B$708,0))</f>
        <v>#N/A</v>
      </c>
      <c r="BA784" s="344" t="e">
        <f>INDEX('Standard Outcome Indicators'!$F$2:$F$900,MATCH(AY784,'Standard Outcome Indicators'!$B$2:$B$708,0))</f>
        <v>#N/A</v>
      </c>
      <c r="BB784" s="344" t="e">
        <f>INDEX('Standard Outcome Indicators'!$H$2:$H$900,MATCH(AY784,'Standard Outcome Indicators'!$B$2:$B$708,0))</f>
        <v>#N/A</v>
      </c>
      <c r="BC784" s="344" t="e">
        <f>INDEX('Standard Outcome Indicators'!$Q$2:$Q$900,MATCH(AY784,'Standard Outcome Indicators'!$B$2:$B$708,0))</f>
        <v>#N/A</v>
      </c>
      <c r="BD784" s="344" t="e">
        <f>INDEX('Standard Outcome Indicators'!$R$2:$R$900,MATCH(AY784,'Standard Outcome Indicators'!$B$2:$B$708,0))</f>
        <v>#N/A</v>
      </c>
      <c r="BE784" s="344" t="e">
        <f>INDEX('Standard Outcome Indicators'!$S$2:$S$900,MATCH(AY784,'Standard Outcome Indicators'!$B$2:$B$708,0))</f>
        <v>#N/A</v>
      </c>
      <c r="BF784" s="344" t="e">
        <f>INDEX('Standard Outcome Indicators'!$T$2:$T$900,MATCH(AY784,'Standard Outcome Indicators'!$B$2:$B$708,0))</f>
        <v>#N/A</v>
      </c>
      <c r="BG784" s="344" t="e">
        <f>INDEX('Standard Outcome Indicators'!$U$2:$U$900,MATCH(AY784,'Standard Outcome Indicators'!$B$2:$B$708,0))</f>
        <v>#N/A</v>
      </c>
    </row>
    <row r="785" spans="1:59" ht="30.75">
      <c r="A785" s="409" t="s">
        <v>4460</v>
      </c>
      <c r="B785" s="412" t="s">
        <v>4465</v>
      </c>
      <c r="C785" s="346" t="s">
        <v>1331</v>
      </c>
      <c r="D785" s="438" t="s">
        <v>4479</v>
      </c>
      <c r="E785" s="345" t="s">
        <v>1330</v>
      </c>
      <c r="F785" s="433" t="s">
        <v>59</v>
      </c>
      <c r="G785" s="433"/>
      <c r="H785" s="433"/>
      <c r="I785" s="433" t="s">
        <v>49</v>
      </c>
      <c r="J785" s="433" t="s">
        <v>49</v>
      </c>
      <c r="K785" s="433" t="s">
        <v>49</v>
      </c>
      <c r="L785" s="433" t="s">
        <v>62</v>
      </c>
      <c r="M785" s="433" t="s">
        <v>49</v>
      </c>
      <c r="N785" s="433" t="s">
        <v>49</v>
      </c>
      <c r="O785" s="345"/>
      <c r="P785" s="345" t="str">
        <f t="shared" si="77"/>
        <v>Number of persons and children (0-17 years) newly registered as having disabilities during the year</v>
      </c>
      <c r="Q785" s="345" t="s">
        <v>4476</v>
      </c>
      <c r="R785" s="345"/>
      <c r="S785" s="433">
        <f t="shared" si="75"/>
        <v>2</v>
      </c>
      <c r="T785" s="361" t="s">
        <v>333</v>
      </c>
      <c r="U785" s="361" t="s">
        <v>313</v>
      </c>
      <c r="V785" s="344" t="s">
        <v>4480</v>
      </c>
      <c r="W785" s="433" t="s">
        <v>84</v>
      </c>
      <c r="X785" s="433" t="s">
        <v>56</v>
      </c>
      <c r="Y785" s="361">
        <v>2021</v>
      </c>
      <c r="Z785" s="361" t="s">
        <v>1982</v>
      </c>
      <c r="AA785" s="344" t="s">
        <v>4481</v>
      </c>
      <c r="AB785" s="361" t="str">
        <f t="shared" si="72"/>
        <v/>
      </c>
      <c r="AD785" s="433" t="s">
        <v>53</v>
      </c>
      <c r="AE785" s="433" t="s">
        <v>827</v>
      </c>
      <c r="AF785" s="433" t="s">
        <v>59</v>
      </c>
      <c r="AG785" s="361" t="s">
        <v>62</v>
      </c>
      <c r="AH785" s="361" t="s">
        <v>49</v>
      </c>
      <c r="AI785" s="361" t="s">
        <v>49</v>
      </c>
      <c r="AJ785" s="361" t="s">
        <v>49</v>
      </c>
      <c r="AK785" s="361" t="s">
        <v>117</v>
      </c>
      <c r="AL785" s="361" t="s">
        <v>117</v>
      </c>
      <c r="AM785" s="361" t="s">
        <v>117</v>
      </c>
      <c r="AN785" s="361" t="s">
        <v>117</v>
      </c>
      <c r="AO785" s="361" t="s">
        <v>117</v>
      </c>
      <c r="AP785" s="361" t="s">
        <v>117</v>
      </c>
      <c r="AQ785" s="361" t="s">
        <v>117</v>
      </c>
      <c r="AR785" s="361" t="s">
        <v>117</v>
      </c>
      <c r="AS785" s="361" t="s">
        <v>117</v>
      </c>
      <c r="AT785" s="361" t="s">
        <v>117</v>
      </c>
      <c r="AU785" s="361" t="s">
        <v>117</v>
      </c>
      <c r="AV785" s="361" t="s">
        <v>117</v>
      </c>
      <c r="AW785" s="361" t="s">
        <v>71</v>
      </c>
      <c r="AX785" s="361" t="str">
        <f t="shared" si="73"/>
        <v xml:space="preserve">SEX, AGE, RESIDENCE, WEALTH,   </v>
      </c>
      <c r="AZ785" s="344" t="e">
        <f>INDEX('Standard Outcome Indicators'!$C$2:$C$900,MATCH(AY785,'Standard Outcome Indicators'!$B$2:$B$708,0))</f>
        <v>#N/A</v>
      </c>
      <c r="BA785" s="344" t="e">
        <f>INDEX('Standard Outcome Indicators'!$F$2:$F$900,MATCH(AY785,'Standard Outcome Indicators'!$B$2:$B$708,0))</f>
        <v>#N/A</v>
      </c>
      <c r="BB785" s="344" t="e">
        <f>INDEX('Standard Outcome Indicators'!$H$2:$H$900,MATCH(AY785,'Standard Outcome Indicators'!$B$2:$B$708,0))</f>
        <v>#N/A</v>
      </c>
      <c r="BC785" s="344" t="e">
        <f>INDEX('Standard Outcome Indicators'!$Q$2:$Q$900,MATCH(AY785,'Standard Outcome Indicators'!$B$2:$B$708,0))</f>
        <v>#N/A</v>
      </c>
      <c r="BD785" s="344" t="e">
        <f>INDEX('Standard Outcome Indicators'!$R$2:$R$900,MATCH(AY785,'Standard Outcome Indicators'!$B$2:$B$708,0))</f>
        <v>#N/A</v>
      </c>
      <c r="BE785" s="344" t="e">
        <f>INDEX('Standard Outcome Indicators'!$S$2:$S$900,MATCH(AY785,'Standard Outcome Indicators'!$B$2:$B$708,0))</f>
        <v>#N/A</v>
      </c>
      <c r="BF785" s="344" t="e">
        <f>INDEX('Standard Outcome Indicators'!$T$2:$T$900,MATCH(AY785,'Standard Outcome Indicators'!$B$2:$B$708,0))</f>
        <v>#N/A</v>
      </c>
      <c r="BG785" s="344" t="e">
        <f>INDEX('Standard Outcome Indicators'!$U$2:$U$900,MATCH(AY785,'Standard Outcome Indicators'!$B$2:$B$708,0))</f>
        <v>#N/A</v>
      </c>
    </row>
    <row r="786" spans="1:59" ht="30.75">
      <c r="A786" s="409" t="s">
        <v>4460</v>
      </c>
      <c r="B786" s="412" t="s">
        <v>4465</v>
      </c>
      <c r="C786" s="346" t="s">
        <v>4482</v>
      </c>
      <c r="D786" s="438" t="s">
        <v>4483</v>
      </c>
      <c r="E786" s="345" t="s">
        <v>4484</v>
      </c>
      <c r="F786" s="432" t="s">
        <v>1767</v>
      </c>
      <c r="G786" s="433"/>
      <c r="H786" s="433" t="s">
        <v>59</v>
      </c>
      <c r="I786" s="478" t="e">
        <v>#N/A</v>
      </c>
      <c r="J786" s="478" t="e">
        <v>#N/A</v>
      </c>
      <c r="K786" s="478" t="e">
        <v>#N/A</v>
      </c>
      <c r="L786" s="478" t="e">
        <v>#N/A</v>
      </c>
      <c r="M786" s="478" t="e">
        <v>#N/A</v>
      </c>
      <c r="N786" s="478"/>
      <c r="O786" s="345" t="s">
        <v>4485</v>
      </c>
      <c r="P786" s="345" t="str">
        <f t="shared" si="77"/>
        <v>Percentage of children (0-17 years) registered as having disabilities at the end of the year</v>
      </c>
      <c r="R786" s="345"/>
      <c r="S786" s="433">
        <f t="shared" si="75"/>
        <v>1</v>
      </c>
      <c r="T786" s="361" t="s">
        <v>333</v>
      </c>
      <c r="U786" s="361" t="s">
        <v>63</v>
      </c>
      <c r="V786" s="344" t="s">
        <v>4486</v>
      </c>
      <c r="W786" s="433" t="s">
        <v>63</v>
      </c>
      <c r="X786" s="433" t="s">
        <v>63</v>
      </c>
      <c r="Y786" s="361">
        <v>2021</v>
      </c>
      <c r="Z786" s="361" t="s">
        <v>2245</v>
      </c>
      <c r="AA786" s="344" t="s">
        <v>4487</v>
      </c>
      <c r="AB786" s="361" t="str">
        <f t="shared" si="72"/>
        <v/>
      </c>
      <c r="AC786" s="433" t="s">
        <v>63</v>
      </c>
      <c r="AD786" s="433" t="s">
        <v>63</v>
      </c>
      <c r="AE786" s="433" t="s">
        <v>63</v>
      </c>
      <c r="AF786" s="433" t="s">
        <v>63</v>
      </c>
      <c r="AG786" s="361" t="s">
        <v>49</v>
      </c>
      <c r="AH786" s="361" t="s">
        <v>49</v>
      </c>
      <c r="AI786" s="361" t="s">
        <v>49</v>
      </c>
      <c r="AJ786" s="361" t="s">
        <v>49</v>
      </c>
      <c r="AK786" s="361" t="s">
        <v>63</v>
      </c>
      <c r="AL786" s="361" t="s">
        <v>63</v>
      </c>
      <c r="AM786" s="361" t="s">
        <v>63</v>
      </c>
      <c r="AN786" s="361" t="s">
        <v>63</v>
      </c>
      <c r="AO786" s="361" t="s">
        <v>63</v>
      </c>
      <c r="AP786" s="361" t="s">
        <v>63</v>
      </c>
      <c r="AQ786" s="361" t="s">
        <v>63</v>
      </c>
      <c r="AR786" s="361" t="s">
        <v>63</v>
      </c>
      <c r="AS786" s="361" t="s">
        <v>63</v>
      </c>
      <c r="AT786" s="361" t="s">
        <v>63</v>
      </c>
      <c r="AU786" s="361" t="s">
        <v>63</v>
      </c>
      <c r="AV786" s="361" t="s">
        <v>63</v>
      </c>
      <c r="AW786" s="361" t="s">
        <v>63</v>
      </c>
      <c r="AX786" s="361" t="str">
        <f t="shared" si="73"/>
        <v xml:space="preserve">SEX, AGE, RESIDENCE, WEALTH, </v>
      </c>
      <c r="AZ786" s="344" t="e">
        <f>INDEX('Standard Outcome Indicators'!$C$2:$C$900,MATCH(AY786,'Standard Outcome Indicators'!$B$2:$B$708,0))</f>
        <v>#N/A</v>
      </c>
      <c r="BA786" s="344" t="e">
        <f>INDEX('Standard Outcome Indicators'!$F$2:$F$900,MATCH(AY786,'Standard Outcome Indicators'!$B$2:$B$708,0))</f>
        <v>#N/A</v>
      </c>
      <c r="BB786" s="344" t="e">
        <f>INDEX('Standard Outcome Indicators'!$H$2:$H$900,MATCH(AY786,'Standard Outcome Indicators'!$B$2:$B$708,0))</f>
        <v>#N/A</v>
      </c>
      <c r="BC786" s="344" t="e">
        <f>INDEX('Standard Outcome Indicators'!$Q$2:$Q$900,MATCH(AY786,'Standard Outcome Indicators'!$B$2:$B$708,0))</f>
        <v>#N/A</v>
      </c>
      <c r="BD786" s="344" t="e">
        <f>INDEX('Standard Outcome Indicators'!$R$2:$R$900,MATCH(AY786,'Standard Outcome Indicators'!$B$2:$B$708,0))</f>
        <v>#N/A</v>
      </c>
      <c r="BE786" s="344" t="e">
        <f>INDEX('Standard Outcome Indicators'!$S$2:$S$900,MATCH(AY786,'Standard Outcome Indicators'!$B$2:$B$708,0))</f>
        <v>#N/A</v>
      </c>
      <c r="BF786" s="344" t="e">
        <f>INDEX('Standard Outcome Indicators'!$T$2:$T$900,MATCH(AY786,'Standard Outcome Indicators'!$B$2:$B$708,0))</f>
        <v>#N/A</v>
      </c>
      <c r="BG786" s="344" t="e">
        <f>INDEX('Standard Outcome Indicators'!$U$2:$U$900,MATCH(AY786,'Standard Outcome Indicators'!$B$2:$B$708,0))</f>
        <v>#N/A</v>
      </c>
    </row>
    <row r="787" spans="1:59" ht="45.75">
      <c r="A787" s="409" t="s">
        <v>4460</v>
      </c>
      <c r="B787" s="412" t="s">
        <v>4465</v>
      </c>
      <c r="C787" s="346" t="s">
        <v>4488</v>
      </c>
      <c r="D787" s="438" t="s">
        <v>4489</v>
      </c>
      <c r="E787" s="345" t="s">
        <v>4490</v>
      </c>
      <c r="F787" s="432" t="s">
        <v>1767</v>
      </c>
      <c r="G787" s="433"/>
      <c r="H787" s="433" t="s">
        <v>59</v>
      </c>
      <c r="I787" s="478" t="e">
        <v>#N/A</v>
      </c>
      <c r="J787" s="478" t="e">
        <v>#N/A</v>
      </c>
      <c r="K787" s="478" t="e">
        <v>#N/A</v>
      </c>
      <c r="L787" s="478" t="e">
        <v>#N/A</v>
      </c>
      <c r="M787" s="478" t="e">
        <v>#N/A</v>
      </c>
      <c r="N787" s="478"/>
      <c r="O787" s="345" t="s">
        <v>4491</v>
      </c>
      <c r="P787" s="345" t="str">
        <f t="shared" si="77"/>
        <v>Percentage of children (0-17 years) newly registered as having disabilities during the year</v>
      </c>
      <c r="R787" s="345"/>
      <c r="S787" s="433">
        <f t="shared" si="75"/>
        <v>1</v>
      </c>
      <c r="T787" s="361" t="s">
        <v>333</v>
      </c>
      <c r="U787" s="361" t="s">
        <v>63</v>
      </c>
      <c r="V787" s="344" t="s">
        <v>4492</v>
      </c>
      <c r="W787" s="433" t="s">
        <v>63</v>
      </c>
      <c r="X787" s="433" t="s">
        <v>63</v>
      </c>
      <c r="Y787" s="361">
        <v>2021</v>
      </c>
      <c r="Z787" s="361" t="s">
        <v>1991</v>
      </c>
      <c r="AA787" s="344" t="s">
        <v>4493</v>
      </c>
      <c r="AB787" s="361" t="str">
        <f t="shared" si="72"/>
        <v/>
      </c>
      <c r="AC787" s="433" t="s">
        <v>63</v>
      </c>
      <c r="AD787" s="433" t="s">
        <v>63</v>
      </c>
      <c r="AE787" s="433" t="s">
        <v>63</v>
      </c>
      <c r="AF787" s="433" t="s">
        <v>63</v>
      </c>
      <c r="AG787" s="361" t="s">
        <v>49</v>
      </c>
      <c r="AH787" s="361" t="s">
        <v>49</v>
      </c>
      <c r="AI787" s="361" t="s">
        <v>49</v>
      </c>
      <c r="AJ787" s="361" t="s">
        <v>49</v>
      </c>
      <c r="AK787" s="361" t="s">
        <v>63</v>
      </c>
      <c r="AL787" s="361" t="s">
        <v>63</v>
      </c>
      <c r="AM787" s="361" t="s">
        <v>63</v>
      </c>
      <c r="AN787" s="361" t="s">
        <v>63</v>
      </c>
      <c r="AO787" s="361" t="s">
        <v>63</v>
      </c>
      <c r="AP787" s="361" t="s">
        <v>63</v>
      </c>
      <c r="AQ787" s="361" t="s">
        <v>63</v>
      </c>
      <c r="AR787" s="361" t="s">
        <v>63</v>
      </c>
      <c r="AS787" s="361" t="s">
        <v>63</v>
      </c>
      <c r="AT787" s="361" t="s">
        <v>63</v>
      </c>
      <c r="AU787" s="361" t="s">
        <v>63</v>
      </c>
      <c r="AV787" s="361" t="s">
        <v>63</v>
      </c>
      <c r="AW787" s="361" t="s">
        <v>63</v>
      </c>
      <c r="AX787" s="361" t="str">
        <f t="shared" si="73"/>
        <v xml:space="preserve">SEX, AGE, RESIDENCE, WEALTH, </v>
      </c>
      <c r="AZ787" s="344" t="e">
        <f>INDEX('Standard Outcome Indicators'!$C$2:$C$900,MATCH(AY787,'Standard Outcome Indicators'!$B$2:$B$708,0))</f>
        <v>#N/A</v>
      </c>
      <c r="BA787" s="344" t="e">
        <f>INDEX('Standard Outcome Indicators'!$F$2:$F$900,MATCH(AY787,'Standard Outcome Indicators'!$B$2:$B$708,0))</f>
        <v>#N/A</v>
      </c>
      <c r="BB787" s="344" t="e">
        <f>INDEX('Standard Outcome Indicators'!$H$2:$H$900,MATCH(AY787,'Standard Outcome Indicators'!$B$2:$B$708,0))</f>
        <v>#N/A</v>
      </c>
      <c r="BC787" s="344" t="e">
        <f>INDEX('Standard Outcome Indicators'!$Q$2:$Q$900,MATCH(AY787,'Standard Outcome Indicators'!$B$2:$B$708,0))</f>
        <v>#N/A</v>
      </c>
      <c r="BD787" s="344" t="e">
        <f>INDEX('Standard Outcome Indicators'!$R$2:$R$900,MATCH(AY787,'Standard Outcome Indicators'!$B$2:$B$708,0))</f>
        <v>#N/A</v>
      </c>
      <c r="BE787" s="344" t="e">
        <f>INDEX('Standard Outcome Indicators'!$S$2:$S$900,MATCH(AY787,'Standard Outcome Indicators'!$B$2:$B$708,0))</f>
        <v>#N/A</v>
      </c>
      <c r="BF787" s="344" t="e">
        <f>INDEX('Standard Outcome Indicators'!$T$2:$T$900,MATCH(AY787,'Standard Outcome Indicators'!$B$2:$B$708,0))</f>
        <v>#N/A</v>
      </c>
      <c r="BG787" s="344" t="e">
        <f>INDEX('Standard Outcome Indicators'!$U$2:$U$900,MATCH(AY787,'Standard Outcome Indicators'!$B$2:$B$708,0))</f>
        <v>#N/A</v>
      </c>
    </row>
    <row r="788" spans="1:59" ht="30.75">
      <c r="A788" s="409" t="s">
        <v>4460</v>
      </c>
      <c r="B788" s="412" t="s">
        <v>4465</v>
      </c>
      <c r="C788" s="347" t="s">
        <v>1339</v>
      </c>
      <c r="D788" s="438" t="s">
        <v>4494</v>
      </c>
      <c r="E788" s="345" t="s">
        <v>4495</v>
      </c>
      <c r="F788" s="433" t="s">
        <v>59</v>
      </c>
      <c r="G788" s="433" t="str">
        <f>INDEX('Dashboard Indicators'!$P$2:$P$900,MATCH(C788,'Dashboard Indicators'!$I$2:$I$900,0))</f>
        <v>Yes</v>
      </c>
      <c r="H788" s="433"/>
      <c r="I788" s="433" t="s">
        <v>49</v>
      </c>
      <c r="J788" s="433" t="s">
        <v>49</v>
      </c>
      <c r="K788" s="433" t="s">
        <v>49</v>
      </c>
      <c r="L788" s="433" t="s">
        <v>62</v>
      </c>
      <c r="M788" s="433" t="s">
        <v>49</v>
      </c>
      <c r="N788" s="433" t="s">
        <v>49</v>
      </c>
      <c r="O788" s="345"/>
      <c r="P788" s="345" t="str">
        <f t="shared" si="77"/>
        <v>Number of persons and children (0-17 years) receiving disability cash benefits at the end of the year</v>
      </c>
      <c r="Q788" s="345" t="s">
        <v>4496</v>
      </c>
      <c r="R788" s="345"/>
      <c r="S788" s="433">
        <f t="shared" si="75"/>
        <v>2</v>
      </c>
      <c r="T788" s="361" t="s">
        <v>333</v>
      </c>
      <c r="U788" s="361" t="s">
        <v>313</v>
      </c>
      <c r="V788" s="344" t="s">
        <v>4497</v>
      </c>
      <c r="W788" s="433" t="s">
        <v>84</v>
      </c>
      <c r="X788" s="433" t="s">
        <v>56</v>
      </c>
      <c r="Y788" s="361">
        <v>2021</v>
      </c>
      <c r="Z788" s="361">
        <v>40</v>
      </c>
      <c r="AA788" s="344" t="s">
        <v>4498</v>
      </c>
      <c r="AB788" s="361" t="str">
        <f t="shared" si="72"/>
        <v/>
      </c>
      <c r="AD788" s="433" t="s">
        <v>53</v>
      </c>
      <c r="AE788" s="433" t="s">
        <v>122</v>
      </c>
      <c r="AF788" s="433" t="s">
        <v>59</v>
      </c>
      <c r="AG788" s="361" t="s">
        <v>62</v>
      </c>
      <c r="AH788" s="361" t="s">
        <v>62</v>
      </c>
      <c r="AI788" s="361" t="s">
        <v>49</v>
      </c>
      <c r="AJ788" s="361" t="s">
        <v>49</v>
      </c>
      <c r="AK788" s="361" t="s">
        <v>117</v>
      </c>
      <c r="AL788" s="361" t="s">
        <v>117</v>
      </c>
      <c r="AM788" s="361" t="s">
        <v>117</v>
      </c>
      <c r="AN788" s="361" t="s">
        <v>117</v>
      </c>
      <c r="AO788" s="361" t="s">
        <v>117</v>
      </c>
      <c r="AP788" s="361" t="s">
        <v>117</v>
      </c>
      <c r="AQ788" s="361" t="s">
        <v>117</v>
      </c>
      <c r="AR788" s="361" t="s">
        <v>117</v>
      </c>
      <c r="AS788" s="361" t="s">
        <v>117</v>
      </c>
      <c r="AT788" s="361" t="s">
        <v>117</v>
      </c>
      <c r="AU788" s="361" t="s">
        <v>117</v>
      </c>
      <c r="AV788" s="361" t="s">
        <v>117</v>
      </c>
      <c r="AW788" s="361" t="s">
        <v>71</v>
      </c>
      <c r="AX788" s="361" t="str">
        <f t="shared" si="73"/>
        <v xml:space="preserve">SEX, AGE, RESIDENCE, WEALTH,   </v>
      </c>
      <c r="AZ788" s="344" t="e">
        <f>INDEX('Standard Outcome Indicators'!$C$2:$C$900,MATCH(AY788,'Standard Outcome Indicators'!$B$2:$B$708,0))</f>
        <v>#N/A</v>
      </c>
      <c r="BA788" s="344" t="e">
        <f>INDEX('Standard Outcome Indicators'!$F$2:$F$900,MATCH(AY788,'Standard Outcome Indicators'!$B$2:$B$708,0))</f>
        <v>#N/A</v>
      </c>
      <c r="BB788" s="344" t="e">
        <f>INDEX('Standard Outcome Indicators'!$H$2:$H$900,MATCH(AY788,'Standard Outcome Indicators'!$B$2:$B$708,0))</f>
        <v>#N/A</v>
      </c>
      <c r="BC788" s="344" t="e">
        <f>INDEX('Standard Outcome Indicators'!$Q$2:$Q$900,MATCH(AY788,'Standard Outcome Indicators'!$B$2:$B$708,0))</f>
        <v>#N/A</v>
      </c>
      <c r="BD788" s="344" t="e">
        <f>INDEX('Standard Outcome Indicators'!$R$2:$R$900,MATCH(AY788,'Standard Outcome Indicators'!$B$2:$B$708,0))</f>
        <v>#N/A</v>
      </c>
      <c r="BE788" s="344" t="e">
        <f>INDEX('Standard Outcome Indicators'!$S$2:$S$900,MATCH(AY788,'Standard Outcome Indicators'!$B$2:$B$708,0))</f>
        <v>#N/A</v>
      </c>
      <c r="BF788" s="344" t="e">
        <f>INDEX('Standard Outcome Indicators'!$T$2:$T$900,MATCH(AY788,'Standard Outcome Indicators'!$B$2:$B$708,0))</f>
        <v>#N/A</v>
      </c>
      <c r="BG788" s="344" t="e">
        <f>INDEX('Standard Outcome Indicators'!$U$2:$U$900,MATCH(AY788,'Standard Outcome Indicators'!$B$2:$B$708,0))</f>
        <v>#N/A</v>
      </c>
    </row>
    <row r="789" spans="1:59" ht="30.75">
      <c r="A789" s="409" t="s">
        <v>4460</v>
      </c>
      <c r="B789" s="412" t="s">
        <v>4465</v>
      </c>
      <c r="C789" s="346" t="s">
        <v>1337</v>
      </c>
      <c r="D789" s="438" t="s">
        <v>4499</v>
      </c>
      <c r="E789" s="345" t="s">
        <v>1336</v>
      </c>
      <c r="F789" s="433" t="s">
        <v>59</v>
      </c>
      <c r="G789" s="433" t="s">
        <v>59</v>
      </c>
      <c r="H789" s="433"/>
      <c r="I789" s="433" t="s">
        <v>49</v>
      </c>
      <c r="J789" s="433" t="s">
        <v>49</v>
      </c>
      <c r="K789" s="433" t="s">
        <v>49</v>
      </c>
      <c r="L789" s="433" t="s">
        <v>62</v>
      </c>
      <c r="M789" s="433" t="s">
        <v>49</v>
      </c>
      <c r="N789" s="433" t="s">
        <v>49</v>
      </c>
      <c r="O789" s="345"/>
      <c r="P789" s="345" t="str">
        <f t="shared" si="77"/>
        <v>Number of persons and children (0-17 years) receiving disability cash benefits at the end of the year</v>
      </c>
      <c r="Q789" s="345" t="s">
        <v>4496</v>
      </c>
      <c r="R789" s="345"/>
      <c r="S789" s="433">
        <f t="shared" si="75"/>
        <v>2</v>
      </c>
      <c r="T789" s="361" t="s">
        <v>333</v>
      </c>
      <c r="U789" s="361" t="s">
        <v>313</v>
      </c>
      <c r="V789" s="344" t="s">
        <v>4500</v>
      </c>
      <c r="W789" s="433" t="s">
        <v>84</v>
      </c>
      <c r="X789" s="433" t="s">
        <v>56</v>
      </c>
      <c r="Y789" s="361">
        <v>2021</v>
      </c>
      <c r="Z789" s="361">
        <v>40</v>
      </c>
      <c r="AA789" s="344" t="s">
        <v>4501</v>
      </c>
      <c r="AB789" s="361" t="str">
        <f t="shared" si="72"/>
        <v/>
      </c>
      <c r="AD789" s="433" t="s">
        <v>53</v>
      </c>
      <c r="AE789" s="433" t="s">
        <v>122</v>
      </c>
      <c r="AF789" s="433" t="s">
        <v>59</v>
      </c>
      <c r="AG789" s="361" t="s">
        <v>62</v>
      </c>
      <c r="AH789" s="361" t="s">
        <v>49</v>
      </c>
      <c r="AI789" s="361" t="s">
        <v>49</v>
      </c>
      <c r="AJ789" s="361" t="s">
        <v>49</v>
      </c>
      <c r="AK789" s="361" t="s">
        <v>117</v>
      </c>
      <c r="AL789" s="361" t="s">
        <v>117</v>
      </c>
      <c r="AM789" s="361" t="s">
        <v>117</v>
      </c>
      <c r="AN789" s="361" t="s">
        <v>117</v>
      </c>
      <c r="AO789" s="361" t="s">
        <v>117</v>
      </c>
      <c r="AP789" s="361" t="s">
        <v>117</v>
      </c>
      <c r="AQ789" s="361" t="s">
        <v>117</v>
      </c>
      <c r="AR789" s="361" t="s">
        <v>117</v>
      </c>
      <c r="AS789" s="361" t="s">
        <v>117</v>
      </c>
      <c r="AT789" s="361" t="s">
        <v>117</v>
      </c>
      <c r="AU789" s="361" t="s">
        <v>117</v>
      </c>
      <c r="AV789" s="361" t="s">
        <v>117</v>
      </c>
      <c r="AW789" s="361" t="s">
        <v>71</v>
      </c>
      <c r="AX789" s="361" t="str">
        <f t="shared" si="73"/>
        <v xml:space="preserve">SEX, AGE, RESIDENCE, WEALTH,   </v>
      </c>
      <c r="AZ789" s="344" t="e">
        <f>INDEX('Standard Outcome Indicators'!$C$2:$C$900,MATCH(AY789,'Standard Outcome Indicators'!$B$2:$B$708,0))</f>
        <v>#N/A</v>
      </c>
      <c r="BA789" s="344" t="e">
        <f>INDEX('Standard Outcome Indicators'!$F$2:$F$900,MATCH(AY789,'Standard Outcome Indicators'!$B$2:$B$708,0))</f>
        <v>#N/A</v>
      </c>
      <c r="BB789" s="344" t="e">
        <f>INDEX('Standard Outcome Indicators'!$H$2:$H$900,MATCH(AY789,'Standard Outcome Indicators'!$B$2:$B$708,0))</f>
        <v>#N/A</v>
      </c>
      <c r="BC789" s="344" t="e">
        <f>INDEX('Standard Outcome Indicators'!$Q$2:$Q$900,MATCH(AY789,'Standard Outcome Indicators'!$B$2:$B$708,0))</f>
        <v>#N/A</v>
      </c>
      <c r="BD789" s="344" t="e">
        <f>INDEX('Standard Outcome Indicators'!$R$2:$R$900,MATCH(AY789,'Standard Outcome Indicators'!$B$2:$B$708,0))</f>
        <v>#N/A</v>
      </c>
      <c r="BE789" s="344" t="e">
        <f>INDEX('Standard Outcome Indicators'!$S$2:$S$900,MATCH(AY789,'Standard Outcome Indicators'!$B$2:$B$708,0))</f>
        <v>#N/A</v>
      </c>
      <c r="BF789" s="344" t="e">
        <f>INDEX('Standard Outcome Indicators'!$T$2:$T$900,MATCH(AY789,'Standard Outcome Indicators'!$B$2:$B$708,0))</f>
        <v>#N/A</v>
      </c>
      <c r="BG789" s="344" t="e">
        <f>INDEX('Standard Outcome Indicators'!$U$2:$U$900,MATCH(AY789,'Standard Outcome Indicators'!$B$2:$B$708,0))</f>
        <v>#N/A</v>
      </c>
    </row>
    <row r="790" spans="1:59" ht="76.5">
      <c r="A790" s="409" t="s">
        <v>4460</v>
      </c>
      <c r="B790" s="412" t="s">
        <v>4465</v>
      </c>
      <c r="C790" s="377" t="s">
        <v>221</v>
      </c>
      <c r="D790" s="440" t="s">
        <v>4502</v>
      </c>
      <c r="E790" s="345" t="s">
        <v>4503</v>
      </c>
      <c r="F790" s="436" t="s">
        <v>59</v>
      </c>
      <c r="G790" s="433"/>
      <c r="H790" s="433"/>
      <c r="I790" s="433" t="s">
        <v>49</v>
      </c>
      <c r="J790" s="433" t="s">
        <v>49</v>
      </c>
      <c r="K790" s="433" t="s">
        <v>49</v>
      </c>
      <c r="L790" s="433" t="s">
        <v>62</v>
      </c>
      <c r="M790" s="433" t="s">
        <v>49</v>
      </c>
      <c r="N790" s="433" t="s">
        <v>49</v>
      </c>
      <c r="O790" s="345"/>
      <c r="P790" s="345" t="str">
        <f t="shared" si="77"/>
        <v>Percentage of persons with disability reporting having felt discriminated against - SDG 10.3.1</v>
      </c>
      <c r="R790" s="345"/>
      <c r="S790" s="433">
        <f t="shared" si="75"/>
        <v>1</v>
      </c>
      <c r="T790" s="361" t="s">
        <v>16</v>
      </c>
      <c r="U790" s="361">
        <v>0</v>
      </c>
      <c r="V790" s="344" t="s">
        <v>217</v>
      </c>
      <c r="W790" s="433" t="s">
        <v>215</v>
      </c>
      <c r="X790" s="433" t="s">
        <v>216</v>
      </c>
      <c r="Y790" s="361">
        <v>2019</v>
      </c>
      <c r="Z790" s="361" t="s">
        <v>2112</v>
      </c>
      <c r="AA790" s="344" t="s">
        <v>4504</v>
      </c>
      <c r="AB790" s="361" t="str">
        <f t="shared" si="72"/>
        <v>10.3.1</v>
      </c>
      <c r="AD790" s="433">
        <v>0</v>
      </c>
      <c r="AE790" s="433" t="s">
        <v>214</v>
      </c>
      <c r="AF790" s="433" t="s">
        <v>53</v>
      </c>
      <c r="AG790" s="361" t="s">
        <v>62</v>
      </c>
      <c r="AH790" s="361" t="s">
        <v>49</v>
      </c>
      <c r="AI790" s="361" t="s">
        <v>49</v>
      </c>
      <c r="AJ790" s="361" t="s">
        <v>49</v>
      </c>
      <c r="AK790" s="361" t="s">
        <v>49</v>
      </c>
      <c r="AL790" s="361" t="s">
        <v>117</v>
      </c>
      <c r="AM790" s="361" t="s">
        <v>117</v>
      </c>
      <c r="AN790" s="361" t="s">
        <v>117</v>
      </c>
      <c r="AO790" s="361" t="s">
        <v>117</v>
      </c>
      <c r="AP790" s="361" t="s">
        <v>117</v>
      </c>
      <c r="AQ790" s="361" t="s">
        <v>117</v>
      </c>
      <c r="AR790" s="361" t="s">
        <v>117</v>
      </c>
      <c r="AS790" s="361" t="s">
        <v>117</v>
      </c>
      <c r="AT790" s="361" t="s">
        <v>117</v>
      </c>
      <c r="AU790" s="361" t="s">
        <v>117</v>
      </c>
      <c r="AV790" s="361" t="s">
        <v>117</v>
      </c>
      <c r="AW790" s="361" t="s">
        <v>218</v>
      </c>
      <c r="AX790" s="361" t="str">
        <f t="shared" si="73"/>
        <v>SEX, AGE, RESIDENCE, WEALTH, DISABILITY, GROUNDS OF DISCRIMINATION, HEALTH STATUS</v>
      </c>
      <c r="AZ790" s="344" t="e">
        <f>INDEX('Standard Outcome Indicators'!$C$2:$C$900,MATCH(AY790,'Standard Outcome Indicators'!$B$2:$B$708,0))</f>
        <v>#N/A</v>
      </c>
      <c r="BA790" s="344" t="e">
        <f>INDEX('Standard Outcome Indicators'!$F$2:$F$900,MATCH(AY790,'Standard Outcome Indicators'!$B$2:$B$708,0))</f>
        <v>#N/A</v>
      </c>
      <c r="BB790" s="344" t="e">
        <f>INDEX('Standard Outcome Indicators'!$H$2:$H$900,MATCH(AY790,'Standard Outcome Indicators'!$B$2:$B$708,0))</f>
        <v>#N/A</v>
      </c>
      <c r="BC790" s="344" t="e">
        <f>INDEX('Standard Outcome Indicators'!$Q$2:$Q$900,MATCH(AY790,'Standard Outcome Indicators'!$B$2:$B$708,0))</f>
        <v>#N/A</v>
      </c>
      <c r="BD790" s="344" t="e">
        <f>INDEX('Standard Outcome Indicators'!$R$2:$R$900,MATCH(AY790,'Standard Outcome Indicators'!$B$2:$B$708,0))</f>
        <v>#N/A</v>
      </c>
      <c r="BE790" s="344" t="e">
        <f>INDEX('Standard Outcome Indicators'!$S$2:$S$900,MATCH(AY790,'Standard Outcome Indicators'!$B$2:$B$708,0))</f>
        <v>#N/A</v>
      </c>
      <c r="BF790" s="344" t="e">
        <f>INDEX('Standard Outcome Indicators'!$T$2:$T$900,MATCH(AY790,'Standard Outcome Indicators'!$B$2:$B$708,0))</f>
        <v>#N/A</v>
      </c>
      <c r="BG790" s="344" t="e">
        <f>INDEX('Standard Outcome Indicators'!$U$2:$U$900,MATCH(AY790,'Standard Outcome Indicators'!$B$2:$B$708,0))</f>
        <v>#N/A</v>
      </c>
    </row>
    <row r="791" spans="1:59" ht="45.75">
      <c r="A791" s="409" t="s">
        <v>4460</v>
      </c>
      <c r="B791" s="412" t="s">
        <v>4465</v>
      </c>
      <c r="C791" s="346" t="s">
        <v>4505</v>
      </c>
      <c r="D791" s="438" t="s">
        <v>4506</v>
      </c>
      <c r="E791" s="345" t="s">
        <v>4506</v>
      </c>
      <c r="F791" s="433"/>
      <c r="G791" s="433"/>
      <c r="H791" s="433"/>
      <c r="I791" s="433" t="s">
        <v>49</v>
      </c>
      <c r="J791" s="433" t="s">
        <v>49</v>
      </c>
      <c r="K791" s="433" t="s">
        <v>49</v>
      </c>
      <c r="L791" s="433" t="s">
        <v>62</v>
      </c>
      <c r="M791" s="433" t="s">
        <v>49</v>
      </c>
      <c r="N791" s="433" t="s">
        <v>49</v>
      </c>
      <c r="O791" s="345"/>
      <c r="P791" s="345"/>
      <c r="R791" s="345"/>
      <c r="S791" s="433" t="str">
        <f t="shared" si="75"/>
        <v/>
      </c>
      <c r="T791" s="361" t="s">
        <v>102</v>
      </c>
      <c r="U791" s="361"/>
      <c r="V791" s="497" t="s">
        <v>4507</v>
      </c>
      <c r="W791" s="433" t="s">
        <v>215</v>
      </c>
      <c r="X791" s="433" t="s">
        <v>907</v>
      </c>
      <c r="Y791" s="361">
        <v>2021</v>
      </c>
      <c r="Z791" s="361"/>
      <c r="AB791" s="361"/>
      <c r="AG791" s="361" t="s">
        <v>49</v>
      </c>
      <c r="AH791" s="361" t="s">
        <v>62</v>
      </c>
      <c r="AI791" s="361" t="s">
        <v>49</v>
      </c>
      <c r="AJ791" s="361" t="s">
        <v>49</v>
      </c>
      <c r="AK791" s="361"/>
      <c r="AL791" s="361"/>
      <c r="AM791" s="361"/>
      <c r="AN791" s="361"/>
      <c r="AO791" s="361"/>
      <c r="AP791" s="361"/>
      <c r="AQ791" s="361"/>
      <c r="AR791" s="361"/>
      <c r="AS791" s="361"/>
      <c r="AT791" s="361"/>
      <c r="AU791" s="361"/>
      <c r="AV791" s="361"/>
      <c r="AW791" s="361"/>
      <c r="AX791" s="361" t="str">
        <f t="shared" ref="AX791:AX792" si="78">_xlfn.CONCAT(
    IF(OR(AG791="YES", AG791="NO"), $AG$2 &amp; ", ", ""),
    IF(OR(AH791="YES", AH791="NO"), $AH$2 &amp; ", ", ""),
    IF(OR(AI791="YES", AI791="NO"), $AI$2 &amp; ", ", ""),
    IF(OR(AJ791="YES", AJ791="NO"), $AJ$2 &amp; ", ", ""),
    IF(OR(AK791="YES", AK791="NO"), $AK$2 &amp; ", ", ""),
    IF(OR(AL791="YES", AL791="NO"), $AL$2 &amp; ", ", ""),
    IF(OR(AM791="YES", AM791="NO"), $AM$2 &amp; ", ", ""),
    IF(OR(AN791="YES", AN791="NO"), $AN$2 &amp; ", ", ""),
    IF(OR(AO791="YES", AO791="NO"), $AO$2 &amp; ", ", ""),
    IF(OR(AP791="YES", AP791="NO"), $AP$2 &amp; ", ", ""),
    IF(OR(AQ791="YES", AQ791="NO"), $AQ$2 &amp; ", ", ""),
    IF(OR(AR791="YES", AR791="NO"), $AR$2 &amp; ", ", ""),
    IF(OR(AS791="YES", AS791="NO"), $AS$2 &amp; ", ", ""),
    IF(OR(AT791="YES", AT791="NO"), $AT$2 &amp; ", ", ""),
    IF(OR(AU791="YES", AU791="NO"), $AU$2 &amp; ", ", ""),
    IF(OR(AV791="YES", AV791="NO"), $AV$2, ""),
    IF(AW791&lt;&gt;"", AW791, "")
)</f>
        <v xml:space="preserve">SEX, AGE, RESIDENCE, WEALTH, </v>
      </c>
      <c r="AZ791" s="344" t="e">
        <f>INDEX('Standard Outcome Indicators'!$C$2:$C$900,MATCH(AY791,'Standard Outcome Indicators'!$B$2:$B$708,0))</f>
        <v>#N/A</v>
      </c>
      <c r="BA791" s="344" t="e">
        <f>INDEX('Standard Outcome Indicators'!$F$2:$F$900,MATCH(AY791,'Standard Outcome Indicators'!$B$2:$B$708,0))</f>
        <v>#N/A</v>
      </c>
      <c r="BB791" s="344" t="e">
        <f>INDEX('Standard Outcome Indicators'!$H$2:$H$900,MATCH(AY791,'Standard Outcome Indicators'!$B$2:$B$708,0))</f>
        <v>#N/A</v>
      </c>
      <c r="BC791" s="344" t="e">
        <f>INDEX('Standard Outcome Indicators'!$Q$2:$Q$900,MATCH(AY791,'Standard Outcome Indicators'!$B$2:$B$708,0))</f>
        <v>#N/A</v>
      </c>
      <c r="BD791" s="344" t="e">
        <f>INDEX('Standard Outcome Indicators'!$R$2:$R$900,MATCH(AY791,'Standard Outcome Indicators'!$B$2:$B$708,0))</f>
        <v>#N/A</v>
      </c>
      <c r="BE791" s="344" t="e">
        <f>INDEX('Standard Outcome Indicators'!$S$2:$S$900,MATCH(AY791,'Standard Outcome Indicators'!$B$2:$B$708,0))</f>
        <v>#N/A</v>
      </c>
      <c r="BF791" s="344" t="e">
        <f>INDEX('Standard Outcome Indicators'!$T$2:$T$900,MATCH(AY791,'Standard Outcome Indicators'!$B$2:$B$708,0))</f>
        <v>#N/A</v>
      </c>
      <c r="BG791" s="344" t="e">
        <f>INDEX('Standard Outcome Indicators'!$U$2:$U$900,MATCH(AY791,'Standard Outcome Indicators'!$B$2:$B$708,0))</f>
        <v>#N/A</v>
      </c>
    </row>
    <row r="792" spans="1:59" ht="45.75">
      <c r="A792" s="409" t="s">
        <v>4460</v>
      </c>
      <c r="B792" s="412" t="s">
        <v>4465</v>
      </c>
      <c r="C792" s="346" t="s">
        <v>4508</v>
      </c>
      <c r="D792" s="438" t="s">
        <v>4509</v>
      </c>
      <c r="E792" s="345" t="s">
        <v>4509</v>
      </c>
      <c r="F792" s="433"/>
      <c r="G792" s="433"/>
      <c r="H792" s="433"/>
      <c r="I792" s="433" t="s">
        <v>49</v>
      </c>
      <c r="J792" s="433" t="s">
        <v>49</v>
      </c>
      <c r="K792" s="433" t="s">
        <v>49</v>
      </c>
      <c r="L792" s="433" t="s">
        <v>62</v>
      </c>
      <c r="M792" s="433" t="s">
        <v>49</v>
      </c>
      <c r="N792" s="433" t="s">
        <v>49</v>
      </c>
      <c r="O792" s="345"/>
      <c r="P792" s="345"/>
      <c r="R792" s="345"/>
      <c r="S792" s="433" t="str">
        <f t="shared" si="75"/>
        <v/>
      </c>
      <c r="T792" s="361" t="s">
        <v>102</v>
      </c>
      <c r="U792" s="361"/>
      <c r="V792" s="497" t="s">
        <v>4507</v>
      </c>
      <c r="W792" s="433" t="s">
        <v>215</v>
      </c>
      <c r="X792" s="433" t="s">
        <v>907</v>
      </c>
      <c r="Y792" s="361">
        <v>2021</v>
      </c>
      <c r="Z792" s="361"/>
      <c r="AB792" s="361"/>
      <c r="AG792" s="361" t="s">
        <v>49</v>
      </c>
      <c r="AH792" s="361" t="s">
        <v>62</v>
      </c>
      <c r="AI792" s="361" t="s">
        <v>49</v>
      </c>
      <c r="AJ792" s="361" t="s">
        <v>49</v>
      </c>
      <c r="AK792" s="361"/>
      <c r="AL792" s="361"/>
      <c r="AM792" s="361"/>
      <c r="AN792" s="361"/>
      <c r="AO792" s="361"/>
      <c r="AP792" s="361"/>
      <c r="AQ792" s="361"/>
      <c r="AR792" s="361"/>
      <c r="AS792" s="361"/>
      <c r="AT792" s="361"/>
      <c r="AU792" s="361"/>
      <c r="AV792" s="361"/>
      <c r="AW792" s="361"/>
      <c r="AX792" s="361" t="str">
        <f t="shared" si="78"/>
        <v xml:space="preserve">SEX, AGE, RESIDENCE, WEALTH, </v>
      </c>
      <c r="AZ792" s="344" t="e">
        <f>INDEX('Standard Outcome Indicators'!$C$2:$C$900,MATCH(AY792,'Standard Outcome Indicators'!$B$2:$B$708,0))</f>
        <v>#N/A</v>
      </c>
      <c r="BA792" s="344" t="e">
        <f>INDEX('Standard Outcome Indicators'!$F$2:$F$900,MATCH(AY792,'Standard Outcome Indicators'!$B$2:$B$708,0))</f>
        <v>#N/A</v>
      </c>
      <c r="BB792" s="344" t="e">
        <f>INDEX('Standard Outcome Indicators'!$H$2:$H$900,MATCH(AY792,'Standard Outcome Indicators'!$B$2:$B$708,0))</f>
        <v>#N/A</v>
      </c>
      <c r="BC792" s="344" t="e">
        <f>INDEX('Standard Outcome Indicators'!$Q$2:$Q$900,MATCH(AY792,'Standard Outcome Indicators'!$B$2:$B$708,0))</f>
        <v>#N/A</v>
      </c>
      <c r="BD792" s="344" t="e">
        <f>INDEX('Standard Outcome Indicators'!$R$2:$R$900,MATCH(AY792,'Standard Outcome Indicators'!$B$2:$B$708,0))</f>
        <v>#N/A</v>
      </c>
      <c r="BE792" s="344" t="e">
        <f>INDEX('Standard Outcome Indicators'!$S$2:$S$900,MATCH(AY792,'Standard Outcome Indicators'!$B$2:$B$708,0))</f>
        <v>#N/A</v>
      </c>
      <c r="BF792" s="344" t="e">
        <f>INDEX('Standard Outcome Indicators'!$T$2:$T$900,MATCH(AY792,'Standard Outcome Indicators'!$B$2:$B$708,0))</f>
        <v>#N/A</v>
      </c>
      <c r="BG792" s="344" t="e">
        <f>INDEX('Standard Outcome Indicators'!$U$2:$U$900,MATCH(AY792,'Standard Outcome Indicators'!$B$2:$B$708,0))</f>
        <v>#N/A</v>
      </c>
    </row>
    <row r="793" spans="1:59" ht="76.5">
      <c r="A793" s="410" t="s">
        <v>4460</v>
      </c>
      <c r="B793" s="415" t="s">
        <v>4510</v>
      </c>
      <c r="C793" s="418" t="s">
        <v>1347</v>
      </c>
      <c r="D793" s="445" t="s">
        <v>4511</v>
      </c>
      <c r="E793" s="345" t="s">
        <v>4511</v>
      </c>
      <c r="F793" s="433" t="s">
        <v>59</v>
      </c>
      <c r="G793" s="433" t="str">
        <f>INDEX('Dashboard Indicators'!$P$2:$P$900,MATCH(C793,'Dashboard Indicators'!$I$2:$I$900,0))</f>
        <v>Yes</v>
      </c>
      <c r="H793" s="433" t="str">
        <f>INDEX('Dashboard Indicators'!$O$2:$O$900,MATCH(C793,'Dashboard Indicators'!$I$2:$I$900,0))</f>
        <v>Yes</v>
      </c>
      <c r="I793" s="433" t="s">
        <v>49</v>
      </c>
      <c r="J793" s="433" t="s">
        <v>62</v>
      </c>
      <c r="K793" s="433" t="s">
        <v>49</v>
      </c>
      <c r="L793" s="433" t="s">
        <v>49</v>
      </c>
      <c r="M793" s="433" t="s">
        <v>49</v>
      </c>
      <c r="N793" s="433" t="s">
        <v>49</v>
      </c>
      <c r="O793" s="345" t="s">
        <v>4512</v>
      </c>
      <c r="P793" s="345" t="str">
        <f t="shared" si="77"/>
        <v>Percentage of children (36-59 months) with whom any adult household member has engaged in 4 or more activities to provide early stimulation and responsive care in the last 3 days</v>
      </c>
      <c r="R793" s="345"/>
      <c r="S793" s="433">
        <f t="shared" si="75"/>
        <v>1</v>
      </c>
      <c r="T793" s="361" t="s">
        <v>1372</v>
      </c>
      <c r="U793" s="361" t="s">
        <v>810</v>
      </c>
      <c r="V793" s="344" t="e">
        <v>#N/A</v>
      </c>
      <c r="W793" s="433" t="s">
        <v>215</v>
      </c>
      <c r="X793" s="433" t="s">
        <v>495</v>
      </c>
      <c r="Y793" s="361" t="e">
        <v>#N/A</v>
      </c>
      <c r="Z793" s="361" t="e">
        <v>#N/A</v>
      </c>
      <c r="AA793" s="344" t="e">
        <v>#N/A</v>
      </c>
      <c r="AB793" s="361" t="str">
        <f t="shared" ref="AB793:AB824" si="79">IFERROR(MID(D793, FIND("- SDG ", D793) + 6, LEN(D793) - FIND("- SDG ", D793) - 5), "")</f>
        <v/>
      </c>
      <c r="AD793" s="433" t="s">
        <v>640</v>
      </c>
      <c r="AE793" s="433" t="s">
        <v>1345</v>
      </c>
      <c r="AF793" s="433" t="s">
        <v>59</v>
      </c>
      <c r="AG793" s="361" t="e">
        <v>#N/A</v>
      </c>
      <c r="AH793" s="361" t="e">
        <v>#N/A</v>
      </c>
      <c r="AI793" s="361" t="e">
        <v>#N/A</v>
      </c>
      <c r="AJ793" s="361" t="e">
        <v>#N/A</v>
      </c>
      <c r="AK793" s="361" t="s">
        <v>117</v>
      </c>
      <c r="AL793" s="361" t="s">
        <v>117</v>
      </c>
      <c r="AM793" s="361" t="s">
        <v>117</v>
      </c>
      <c r="AN793" s="361" t="s">
        <v>117</v>
      </c>
      <c r="AO793" s="361" t="s">
        <v>117</v>
      </c>
      <c r="AP793" s="361" t="s">
        <v>117</v>
      </c>
      <c r="AQ793" s="361" t="s">
        <v>117</v>
      </c>
      <c r="AR793" s="361" t="s">
        <v>117</v>
      </c>
      <c r="AS793" s="361" t="s">
        <v>117</v>
      </c>
      <c r="AT793" s="361" t="s">
        <v>117</v>
      </c>
      <c r="AU793" s="361" t="s">
        <v>117</v>
      </c>
      <c r="AV793" s="361" t="s">
        <v>117</v>
      </c>
      <c r="AW793" s="361" t="s">
        <v>109</v>
      </c>
      <c r="AX793" s="361" t="e">
        <f t="shared" ref="AX793:AX824" si="80">_xlfn.CONCAT(
    IF(OR(AG793="YES", AG793="NO"), $AG$2 &amp; ", ", ""),
    IF(OR(AH793="YES", AH793="NO"), $AH$2 &amp; ", ", ""),
    IF(OR(AI793="YES", AI793="NO"), $AI$2 &amp; ", ", ""),
    IF(OR(AJ793="YES", AJ793="NO"), $AJ$2 &amp; ", ", ""),
    IF(OR(AK793="YES", AK793="NO"), $AK$2 &amp; ", ", ""),
    IF(OR(AL793="YES", AL793="NO"), $AL$2 &amp; ", ", ""),
    IF(OR(AM793="YES", AM793="NO"), $AM$2 &amp; ", ", ""),
    IF(OR(AN793="YES", AN793="NO"), $AN$2 &amp; ", ", ""),
    IF(OR(AO793="YES", AO793="NO"), $AO$2 &amp; ", ", ""),
    IF(OR(AP793="YES", AP793="NO"), $AP$2 &amp; ", ", ""),
    IF(OR(AQ793="YES", AQ793="NO"), $AQ$2 &amp; ", ", ""),
    IF(OR(AR793="YES", AR793="NO"), $AR$2 &amp; ", ", ""),
    IF(OR(AS793="YES", AS793="NO"), $AS$2 &amp; ", ", ""),
    IF(OR(AT793="YES", AT793="NO"), $AT$2 &amp; ", ", ""),
    IF(OR(AU793="YES", AU793="NO"), $AU$2 &amp; ", ", ""),
    IF(OR(AV793="YES", AV793="NO"), $AV$2, ""),
    IF(AW793&lt;&gt;"", AW793, "")
)</f>
        <v>#N/A</v>
      </c>
      <c r="AY793" s="344" t="s">
        <v>4513</v>
      </c>
      <c r="AZ793" s="344" t="str">
        <f>INDEX('Standard Outcome Indicators'!$C$2:$C$900,MATCH(AY793,'Standard Outcome Indicators'!$B$2:$B$708,0))</f>
        <v xml:space="preserve">Percentage of children receiving early stimulation and responsive care from their parents or caregivers </v>
      </c>
      <c r="BA793" s="344" t="str">
        <f>INDEX('Standard Outcome Indicators'!$F$2:$F$900,MATCH(AY793,'Standard Outcome Indicators'!$B$2:$B$708,0))</f>
        <v>Survive and Thrive</v>
      </c>
      <c r="BB793" s="344" t="str">
        <f>INDEX('Standard Outcome Indicators'!$H$2:$H$900,MATCH(AY793,'Standard Outcome Indicators'!$B$2:$B$708,0))</f>
        <v>Health and development in early childhood and adolescence</v>
      </c>
      <c r="BC793" s="344" t="str">
        <f>INDEX('Standard Outcome Indicators'!$Q$2:$Q$900,MATCH(AY793,'Standard Outcome Indicators'!$B$2:$B$708,0))</f>
        <v>Marginal</v>
      </c>
      <c r="BD793" s="344" t="str">
        <f>INDEX('Standard Outcome Indicators'!$R$2:$R$900,MATCH(AY793,'Standard Outcome Indicators'!$B$2:$B$708,0))</f>
        <v>ECD</v>
      </c>
      <c r="BE793" s="344" t="str">
        <f>INDEX('Standard Outcome Indicators'!$S$2:$S$900,MATCH(AY793,'Standard Outcome Indicators'!$B$2:$B$708,0))</f>
        <v>Chemba Raghavan</v>
      </c>
      <c r="BF793" s="344" t="str">
        <f>INDEX('Standard Outcome Indicators'!$T$2:$T$900,MATCH(AY793,'Standard Outcome Indicators'!$B$2:$B$708,0))</f>
        <v> </v>
      </c>
      <c r="BG793" s="344" t="str">
        <f>INDEX('Standard Outcome Indicators'!$U$2:$U$900,MATCH(AY793,'Standard Outcome Indicators'!$B$2:$B$708,0))</f>
        <v>2.4.3.2: Support to parents and caregivers</v>
      </c>
    </row>
    <row r="794" spans="1:59" ht="60.75">
      <c r="A794" s="410" t="s">
        <v>4460</v>
      </c>
      <c r="B794" s="415" t="s">
        <v>4510</v>
      </c>
      <c r="C794" s="418" t="s">
        <v>1344</v>
      </c>
      <c r="D794" s="445" t="s">
        <v>4514</v>
      </c>
      <c r="E794" s="345" t="s">
        <v>4514</v>
      </c>
      <c r="F794" s="433" t="s">
        <v>59</v>
      </c>
      <c r="G794" s="433" t="str">
        <f>INDEX('Dashboard Indicators'!$P$2:$P$900,MATCH(C794,'Dashboard Indicators'!$I$2:$I$900,0))</f>
        <v>Yes</v>
      </c>
      <c r="H794" s="433" t="str">
        <f>INDEX('Dashboard Indicators'!$O$2:$O$900,MATCH(C794,'Dashboard Indicators'!$I$2:$I$900,0))</f>
        <v>Yes</v>
      </c>
      <c r="I794" s="433" t="s">
        <v>49</v>
      </c>
      <c r="J794" s="433" t="s">
        <v>62</v>
      </c>
      <c r="K794" s="433" t="s">
        <v>49</v>
      </c>
      <c r="L794" s="433" t="s">
        <v>49</v>
      </c>
      <c r="M794" s="433" t="s">
        <v>49</v>
      </c>
      <c r="N794" s="433" t="s">
        <v>49</v>
      </c>
      <c r="O794" s="345" t="s">
        <v>4515</v>
      </c>
      <c r="P794" s="345" t="str">
        <f t="shared" si="77"/>
        <v>Percentage of children (36-59 months) whose father has engaged in 4 or more activities to provide early stimulation and responsive care in the last 3 days</v>
      </c>
      <c r="R794" s="345"/>
      <c r="S794" s="433">
        <f t="shared" si="75"/>
        <v>1</v>
      </c>
      <c r="T794" s="361" t="s">
        <v>1372</v>
      </c>
      <c r="U794" s="361" t="s">
        <v>810</v>
      </c>
      <c r="V794" s="344" t="e">
        <v>#N/A</v>
      </c>
      <c r="W794" s="433" t="s">
        <v>215</v>
      </c>
      <c r="X794" s="433" t="s">
        <v>495</v>
      </c>
      <c r="Y794" s="361" t="e">
        <v>#N/A</v>
      </c>
      <c r="Z794" s="361" t="e">
        <v>#N/A</v>
      </c>
      <c r="AA794" s="344" t="e">
        <v>#N/A</v>
      </c>
      <c r="AB794" s="361" t="str">
        <f t="shared" si="79"/>
        <v/>
      </c>
      <c r="AD794" s="433" t="s">
        <v>59</v>
      </c>
      <c r="AE794" s="433" t="s">
        <v>1345</v>
      </c>
      <c r="AF794" s="433" t="s">
        <v>59</v>
      </c>
      <c r="AG794" s="361" t="e">
        <v>#N/A</v>
      </c>
      <c r="AH794" s="361" t="e">
        <v>#N/A</v>
      </c>
      <c r="AI794" s="361" t="e">
        <v>#N/A</v>
      </c>
      <c r="AJ794" s="361" t="e">
        <v>#N/A</v>
      </c>
      <c r="AK794" s="361" t="s">
        <v>117</v>
      </c>
      <c r="AL794" s="361" t="s">
        <v>117</v>
      </c>
      <c r="AM794" s="361" t="s">
        <v>117</v>
      </c>
      <c r="AN794" s="361" t="s">
        <v>117</v>
      </c>
      <c r="AO794" s="361" t="s">
        <v>117</v>
      </c>
      <c r="AP794" s="361" t="s">
        <v>117</v>
      </c>
      <c r="AQ794" s="361" t="s">
        <v>117</v>
      </c>
      <c r="AR794" s="361" t="s">
        <v>117</v>
      </c>
      <c r="AS794" s="361" t="s">
        <v>117</v>
      </c>
      <c r="AT794" s="361" t="s">
        <v>117</v>
      </c>
      <c r="AU794" s="361" t="s">
        <v>117</v>
      </c>
      <c r="AV794" s="361" t="s">
        <v>117</v>
      </c>
      <c r="AW794" s="361" t="s">
        <v>109</v>
      </c>
      <c r="AX794" s="361" t="e">
        <f t="shared" si="80"/>
        <v>#N/A</v>
      </c>
      <c r="AZ794" s="344" t="e">
        <f>INDEX('Standard Outcome Indicators'!$C$2:$C$900,MATCH(AY794,'Standard Outcome Indicators'!$B$2:$B$708,0))</f>
        <v>#N/A</v>
      </c>
      <c r="BA794" s="344" t="e">
        <f>INDEX('Standard Outcome Indicators'!$F$2:$F$900,MATCH(AY794,'Standard Outcome Indicators'!$B$2:$B$708,0))</f>
        <v>#N/A</v>
      </c>
      <c r="BB794" s="344" t="e">
        <f>INDEX('Standard Outcome Indicators'!$H$2:$H$900,MATCH(AY794,'Standard Outcome Indicators'!$B$2:$B$708,0))</f>
        <v>#N/A</v>
      </c>
      <c r="BC794" s="344" t="e">
        <f>INDEX('Standard Outcome Indicators'!$Q$2:$Q$900,MATCH(AY794,'Standard Outcome Indicators'!$B$2:$B$708,0))</f>
        <v>#N/A</v>
      </c>
      <c r="BD794" s="344" t="e">
        <f>INDEX('Standard Outcome Indicators'!$R$2:$R$900,MATCH(AY794,'Standard Outcome Indicators'!$B$2:$B$708,0))</f>
        <v>#N/A</v>
      </c>
      <c r="BE794" s="344" t="e">
        <f>INDEX('Standard Outcome Indicators'!$S$2:$S$900,MATCH(AY794,'Standard Outcome Indicators'!$B$2:$B$708,0))</f>
        <v>#N/A</v>
      </c>
      <c r="BF794" s="344" t="e">
        <f>INDEX('Standard Outcome Indicators'!$T$2:$T$900,MATCH(AY794,'Standard Outcome Indicators'!$B$2:$B$708,0))</f>
        <v>#N/A</v>
      </c>
      <c r="BG794" s="344" t="e">
        <f>INDEX('Standard Outcome Indicators'!$U$2:$U$900,MATCH(AY794,'Standard Outcome Indicators'!$B$2:$B$708,0))</f>
        <v>#N/A</v>
      </c>
    </row>
    <row r="795" spans="1:59" ht="167.25">
      <c r="A795" s="410" t="s">
        <v>4460</v>
      </c>
      <c r="B795" s="415" t="s">
        <v>4510</v>
      </c>
      <c r="C795" s="418" t="s">
        <v>1349</v>
      </c>
      <c r="D795" s="445" t="s">
        <v>4516</v>
      </c>
      <c r="E795" s="368" t="s">
        <v>1350</v>
      </c>
      <c r="F795" s="433" t="s">
        <v>59</v>
      </c>
      <c r="G795" s="433" t="str">
        <f>INDEX('Dashboard Indicators'!$P$2:$P$900,MATCH(C795,'Dashboard Indicators'!$I$2:$I$900,0))</f>
        <v>Yes</v>
      </c>
      <c r="H795" s="433" t="str">
        <f>INDEX('Dashboard Indicators'!$O$2:$O$900,MATCH(C795,'Dashboard Indicators'!$I$2:$I$900,0))</f>
        <v>Yes</v>
      </c>
      <c r="I795" s="433" t="s">
        <v>49</v>
      </c>
      <c r="J795" s="433" t="s">
        <v>62</v>
      </c>
      <c r="K795" s="433" t="s">
        <v>49</v>
      </c>
      <c r="L795" s="433" t="s">
        <v>49</v>
      </c>
      <c r="M795" s="433" t="s">
        <v>49</v>
      </c>
      <c r="N795" s="433" t="s">
        <v>49</v>
      </c>
      <c r="O795" s="345" t="s">
        <v>4517</v>
      </c>
      <c r="P795" s="345" t="str">
        <f t="shared" si="77"/>
        <v>4.2.1. Percentage of children (36-59 months) developmentally on track in at least 3 of the 4 following domains: literacy-numeracy, physical, social-emotional and learning</v>
      </c>
      <c r="R795" s="345"/>
      <c r="S795" s="433">
        <f t="shared" si="75"/>
        <v>1</v>
      </c>
      <c r="T795" s="361" t="s">
        <v>1372</v>
      </c>
      <c r="U795" s="361" t="s">
        <v>495</v>
      </c>
      <c r="V795" s="344" t="s">
        <v>4518</v>
      </c>
      <c r="W795" s="433" t="s">
        <v>215</v>
      </c>
      <c r="X795" s="433" t="s">
        <v>495</v>
      </c>
      <c r="Y795" s="361">
        <v>2022</v>
      </c>
      <c r="Z795" s="361" t="s">
        <v>2106</v>
      </c>
      <c r="AA795" s="344" t="s">
        <v>4519</v>
      </c>
      <c r="AB795" s="361" t="str">
        <f t="shared" si="79"/>
        <v/>
      </c>
      <c r="AD795" s="433" t="s">
        <v>59</v>
      </c>
      <c r="AE795" s="433" t="s">
        <v>1352</v>
      </c>
      <c r="AF795" s="433" t="s">
        <v>53</v>
      </c>
      <c r="AG795" s="361" t="s">
        <v>62</v>
      </c>
      <c r="AH795" s="361" t="s">
        <v>62</v>
      </c>
      <c r="AI795" s="361" t="s">
        <v>62</v>
      </c>
      <c r="AJ795" s="361" t="s">
        <v>62</v>
      </c>
      <c r="AK795" s="361" t="s">
        <v>117</v>
      </c>
      <c r="AL795" s="361" t="s">
        <v>117</v>
      </c>
      <c r="AM795" s="361" t="s">
        <v>117</v>
      </c>
      <c r="AN795" s="361" t="s">
        <v>117</v>
      </c>
      <c r="AO795" s="361" t="s">
        <v>117</v>
      </c>
      <c r="AP795" s="361" t="s">
        <v>117</v>
      </c>
      <c r="AQ795" s="361" t="s">
        <v>117</v>
      </c>
      <c r="AR795" s="361" t="s">
        <v>117</v>
      </c>
      <c r="AS795" s="361" t="s">
        <v>117</v>
      </c>
      <c r="AT795" s="361" t="s">
        <v>117</v>
      </c>
      <c r="AU795" s="361" t="s">
        <v>117</v>
      </c>
      <c r="AV795" s="361" t="s">
        <v>117</v>
      </c>
      <c r="AW795" s="361" t="s">
        <v>1353</v>
      </c>
      <c r="AX795" s="361" t="str">
        <f t="shared" si="80"/>
        <v>SEX, AGE, RESIDENCE, WEALTH, CAREGIVER'S EDUCATION LEVEL, DEVELOPMENTAL DOMAIN</v>
      </c>
      <c r="AY795" s="344" t="s">
        <v>4520</v>
      </c>
      <c r="AZ795" s="344" t="str">
        <f>INDEX('Standard Outcome Indicators'!$C$2:$C$900,MATCH(AY795,'Standard Outcome Indicators'!$B$2:$B$708,0))</f>
        <v>Percentage of children aged 36-59 months who are on track in at least three of four development domains (MICS ECDI) (22-02-L2-14)</v>
      </c>
      <c r="BA795" s="344" t="str">
        <f>INDEX('Standard Outcome Indicators'!$F$2:$F$900,MATCH(AY795,'Standard Outcome Indicators'!$B$2:$B$708,0))</f>
        <v>Learn</v>
      </c>
      <c r="BB795" s="344" t="str">
        <f>INDEX('Standard Outcome Indicators'!$H$2:$H$900,MATCH(AY795,'Standard Outcome Indicators'!$B$2:$B$708,0))</f>
        <v>Access to quality learning opportunities</v>
      </c>
      <c r="BC795" s="344" t="str">
        <f>INDEX('Standard Outcome Indicators'!$Q$2:$Q$900,MATCH(AY795,'Standard Outcome Indicators'!$B$2:$B$708,0))</f>
        <v>Marginal</v>
      </c>
      <c r="BD795" s="344" t="str">
        <f>INDEX('Standard Outcome Indicators'!$R$2:$R$900,MATCH(AY795,'Standard Outcome Indicators'!$B$2:$B$708,0))</f>
        <v>Education</v>
      </c>
      <c r="BE795" s="344" t="str">
        <f>INDEX('Standard Outcome Indicators'!$S$2:$S$900,MATCH(AY795,'Standard Outcome Indicators'!$B$2:$B$708,0))</f>
        <v>Eri Dwivedi</v>
      </c>
      <c r="BF795" s="344" t="str">
        <f>INDEX('Standard Outcome Indicators'!$T$2:$T$900,MATCH(AY795,'Standard Outcome Indicators'!$B$2:$B$708,0))</f>
        <v> </v>
      </c>
      <c r="BG795" s="344" t="str">
        <f>INDEX('Standard Outcome Indicators'!$U$2:$U$900,MATCH(AY795,'Standard Outcome Indicators'!$B$2:$B$708,0))</f>
        <v>2.3.6.2: Equitable access to learning</v>
      </c>
    </row>
    <row r="796" spans="1:59" s="375" customFormat="1" ht="30.75">
      <c r="A796" s="410" t="s">
        <v>4460</v>
      </c>
      <c r="B796" s="415" t="s">
        <v>4510</v>
      </c>
      <c r="C796" s="431" t="s">
        <v>4521</v>
      </c>
      <c r="D796" s="447" t="s">
        <v>4522</v>
      </c>
      <c r="E796" s="375" t="s">
        <v>4523</v>
      </c>
      <c r="F796" s="432" t="s">
        <v>1767</v>
      </c>
      <c r="G796" s="434" t="s">
        <v>59</v>
      </c>
      <c r="H796" s="434" t="s">
        <v>59</v>
      </c>
      <c r="I796" s="478" t="e">
        <v>#N/A</v>
      </c>
      <c r="J796" s="478" t="e">
        <v>#N/A</v>
      </c>
      <c r="K796" s="478" t="e">
        <v>#N/A</v>
      </c>
      <c r="L796" s="478" t="e">
        <v>#N/A</v>
      </c>
      <c r="M796" s="478" t="e">
        <v>#N/A</v>
      </c>
      <c r="N796" s="478"/>
      <c r="O796" s="379" t="s">
        <v>4522</v>
      </c>
      <c r="P796" s="345" t="str">
        <f t="shared" si="77"/>
        <v>Pupils from age 3 to the starting age of compulsory education at primary level</v>
      </c>
      <c r="Q796" s="345"/>
      <c r="R796" s="372"/>
      <c r="S796" s="433">
        <f t="shared" si="75"/>
        <v>1</v>
      </c>
      <c r="T796" s="374" t="s">
        <v>102</v>
      </c>
      <c r="U796" s="361" t="s">
        <v>63</v>
      </c>
      <c r="V796" s="344" t="s">
        <v>4524</v>
      </c>
      <c r="W796" s="433" t="s">
        <v>63</v>
      </c>
      <c r="X796" s="433" t="s">
        <v>63</v>
      </c>
      <c r="Y796" s="361">
        <v>2021</v>
      </c>
      <c r="Z796" s="361">
        <v>60</v>
      </c>
      <c r="AA796" s="344" t="s">
        <v>4525</v>
      </c>
      <c r="AB796" s="361" t="str">
        <f t="shared" si="79"/>
        <v/>
      </c>
      <c r="AC796" s="433" t="s">
        <v>63</v>
      </c>
      <c r="AD796" s="433" t="s">
        <v>63</v>
      </c>
      <c r="AE796" s="433" t="s">
        <v>63</v>
      </c>
      <c r="AF796" s="433" t="s">
        <v>63</v>
      </c>
      <c r="AG796" s="361" t="s">
        <v>62</v>
      </c>
      <c r="AH796" s="361" t="s">
        <v>49</v>
      </c>
      <c r="AI796" s="361" t="s">
        <v>49</v>
      </c>
      <c r="AJ796" s="361" t="s">
        <v>49</v>
      </c>
      <c r="AK796" s="361" t="s">
        <v>63</v>
      </c>
      <c r="AL796" s="361" t="s">
        <v>63</v>
      </c>
      <c r="AM796" s="361" t="s">
        <v>63</v>
      </c>
      <c r="AN796" s="361" t="s">
        <v>63</v>
      </c>
      <c r="AO796" s="361" t="s">
        <v>63</v>
      </c>
      <c r="AP796" s="361" t="s">
        <v>63</v>
      </c>
      <c r="AQ796" s="361" t="s">
        <v>63</v>
      </c>
      <c r="AR796" s="361" t="s">
        <v>63</v>
      </c>
      <c r="AS796" s="361" t="s">
        <v>63</v>
      </c>
      <c r="AT796" s="361" t="s">
        <v>63</v>
      </c>
      <c r="AU796" s="361" t="s">
        <v>63</v>
      </c>
      <c r="AV796" s="361" t="s">
        <v>63</v>
      </c>
      <c r="AW796" s="361" t="s">
        <v>63</v>
      </c>
      <c r="AX796" s="361" t="str">
        <f t="shared" si="80"/>
        <v xml:space="preserve">SEX, AGE, RESIDENCE, WEALTH, </v>
      </c>
      <c r="AZ796" s="344" t="e">
        <f>INDEX('Standard Outcome Indicators'!$C$2:$C$900,MATCH(AY796,'Standard Outcome Indicators'!$B$2:$B$708,0))</f>
        <v>#N/A</v>
      </c>
      <c r="BA796" s="344" t="e">
        <f>INDEX('Standard Outcome Indicators'!$F$2:$F$900,MATCH(AY796,'Standard Outcome Indicators'!$B$2:$B$708,0))</f>
        <v>#N/A</v>
      </c>
      <c r="BB796" s="344" t="e">
        <f>INDEX('Standard Outcome Indicators'!$H$2:$H$900,MATCH(AY796,'Standard Outcome Indicators'!$B$2:$B$708,0))</f>
        <v>#N/A</v>
      </c>
      <c r="BC796" s="344" t="e">
        <f>INDEX('Standard Outcome Indicators'!$Q$2:$Q$900,MATCH(AY796,'Standard Outcome Indicators'!$B$2:$B$708,0))</f>
        <v>#N/A</v>
      </c>
      <c r="BD796" s="344" t="e">
        <f>INDEX('Standard Outcome Indicators'!$R$2:$R$900,MATCH(AY796,'Standard Outcome Indicators'!$B$2:$B$708,0))</f>
        <v>#N/A</v>
      </c>
      <c r="BE796" s="344" t="e">
        <f>INDEX('Standard Outcome Indicators'!$S$2:$S$900,MATCH(AY796,'Standard Outcome Indicators'!$B$2:$B$708,0))</f>
        <v>#N/A</v>
      </c>
      <c r="BF796" s="344" t="e">
        <f>INDEX('Standard Outcome Indicators'!$T$2:$T$900,MATCH(AY796,'Standard Outcome Indicators'!$B$2:$B$708,0))</f>
        <v>#N/A</v>
      </c>
      <c r="BG796" s="344" t="e">
        <f>INDEX('Standard Outcome Indicators'!$U$2:$U$900,MATCH(AY796,'Standard Outcome Indicators'!$B$2:$B$708,0))</f>
        <v>#N/A</v>
      </c>
    </row>
    <row r="797" spans="1:59" ht="30.75">
      <c r="A797" s="410" t="s">
        <v>4460</v>
      </c>
      <c r="B797" s="415" t="s">
        <v>4510</v>
      </c>
      <c r="C797" s="428" t="s">
        <v>4526</v>
      </c>
      <c r="D797" s="442" t="s">
        <v>1582</v>
      </c>
      <c r="E797" s="344" t="s">
        <v>4527</v>
      </c>
      <c r="F797" s="432" t="s">
        <v>1767</v>
      </c>
      <c r="G797" s="433" t="s">
        <v>59</v>
      </c>
      <c r="H797" s="433" t="s">
        <v>59</v>
      </c>
      <c r="I797" s="478" t="e">
        <v>#N/A</v>
      </c>
      <c r="J797" s="478" t="e">
        <v>#N/A</v>
      </c>
      <c r="K797" s="478" t="e">
        <v>#N/A</v>
      </c>
      <c r="L797" s="478" t="e">
        <v>#N/A</v>
      </c>
      <c r="M797" s="478" t="e">
        <v>#N/A</v>
      </c>
      <c r="N797" s="478"/>
      <c r="O797" s="241" t="s">
        <v>4528</v>
      </c>
      <c r="P797" s="345" t="str">
        <f t="shared" si="77"/>
        <v>Children aged less than 3 years in formal childcare</v>
      </c>
      <c r="R797" s="345"/>
      <c r="S797" s="433">
        <f t="shared" si="75"/>
        <v>1</v>
      </c>
      <c r="T797" s="361" t="s">
        <v>102</v>
      </c>
      <c r="U797" s="361" t="s">
        <v>63</v>
      </c>
      <c r="V797" s="344" t="s">
        <v>4529</v>
      </c>
      <c r="W797" s="433" t="s">
        <v>63</v>
      </c>
      <c r="X797" s="433" t="s">
        <v>63</v>
      </c>
      <c r="Y797" s="361">
        <v>2022</v>
      </c>
      <c r="Z797" s="361">
        <v>60</v>
      </c>
      <c r="AA797" s="344" t="s">
        <v>4530</v>
      </c>
      <c r="AB797" s="361" t="str">
        <f t="shared" si="79"/>
        <v/>
      </c>
      <c r="AC797" s="433" t="s">
        <v>63</v>
      </c>
      <c r="AD797" s="433" t="s">
        <v>63</v>
      </c>
      <c r="AE797" s="433" t="s">
        <v>63</v>
      </c>
      <c r="AF797" s="433" t="s">
        <v>63</v>
      </c>
      <c r="AG797" s="361" t="s">
        <v>49</v>
      </c>
      <c r="AH797" s="361" t="s">
        <v>49</v>
      </c>
      <c r="AI797" s="361" t="s">
        <v>49</v>
      </c>
      <c r="AJ797" s="361" t="s">
        <v>49</v>
      </c>
      <c r="AK797" s="361" t="s">
        <v>63</v>
      </c>
      <c r="AL797" s="361" t="s">
        <v>63</v>
      </c>
      <c r="AM797" s="361" t="s">
        <v>63</v>
      </c>
      <c r="AN797" s="361" t="s">
        <v>63</v>
      </c>
      <c r="AO797" s="361" t="s">
        <v>63</v>
      </c>
      <c r="AP797" s="361" t="s">
        <v>63</v>
      </c>
      <c r="AQ797" s="361" t="s">
        <v>63</v>
      </c>
      <c r="AR797" s="361" t="s">
        <v>63</v>
      </c>
      <c r="AS797" s="361" t="s">
        <v>63</v>
      </c>
      <c r="AT797" s="361" t="s">
        <v>63</v>
      </c>
      <c r="AU797" s="361" t="s">
        <v>63</v>
      </c>
      <c r="AV797" s="361" t="s">
        <v>63</v>
      </c>
      <c r="AW797" s="361" t="s">
        <v>63</v>
      </c>
      <c r="AX797" s="361" t="str">
        <f t="shared" si="80"/>
        <v xml:space="preserve">SEX, AGE, RESIDENCE, WEALTH, </v>
      </c>
      <c r="AZ797" s="344" t="e">
        <f>INDEX('Standard Outcome Indicators'!$C$2:$C$900,MATCH(AY797,'Standard Outcome Indicators'!$B$2:$B$708,0))</f>
        <v>#N/A</v>
      </c>
      <c r="BA797" s="344" t="e">
        <f>INDEX('Standard Outcome Indicators'!$F$2:$F$900,MATCH(AY797,'Standard Outcome Indicators'!$B$2:$B$708,0))</f>
        <v>#N/A</v>
      </c>
      <c r="BB797" s="344" t="e">
        <f>INDEX('Standard Outcome Indicators'!$H$2:$H$900,MATCH(AY797,'Standard Outcome Indicators'!$B$2:$B$708,0))</f>
        <v>#N/A</v>
      </c>
      <c r="BC797" s="344" t="e">
        <f>INDEX('Standard Outcome Indicators'!$Q$2:$Q$900,MATCH(AY797,'Standard Outcome Indicators'!$B$2:$B$708,0))</f>
        <v>#N/A</v>
      </c>
      <c r="BD797" s="344" t="e">
        <f>INDEX('Standard Outcome Indicators'!$R$2:$R$900,MATCH(AY797,'Standard Outcome Indicators'!$B$2:$B$708,0))</f>
        <v>#N/A</v>
      </c>
      <c r="BE797" s="344" t="e">
        <f>INDEX('Standard Outcome Indicators'!$S$2:$S$900,MATCH(AY797,'Standard Outcome Indicators'!$B$2:$B$708,0))</f>
        <v>#N/A</v>
      </c>
      <c r="BF797" s="344" t="e">
        <f>INDEX('Standard Outcome Indicators'!$T$2:$T$900,MATCH(AY797,'Standard Outcome Indicators'!$B$2:$B$708,0))</f>
        <v>#N/A</v>
      </c>
      <c r="BG797" s="344" t="e">
        <f>INDEX('Standard Outcome Indicators'!$U$2:$U$900,MATCH(AY797,'Standard Outcome Indicators'!$B$2:$B$708,0))</f>
        <v>#N/A</v>
      </c>
    </row>
    <row r="798" spans="1:59" ht="60.75">
      <c r="A798" s="409" t="s">
        <v>4460</v>
      </c>
      <c r="B798" s="415" t="s">
        <v>4510</v>
      </c>
      <c r="C798" s="428" t="s">
        <v>4531</v>
      </c>
      <c r="D798" s="442" t="s">
        <v>4532</v>
      </c>
      <c r="E798" s="241" t="s">
        <v>4532</v>
      </c>
      <c r="F798" s="432" t="s">
        <v>1767</v>
      </c>
      <c r="G798" s="433"/>
      <c r="H798" s="433"/>
      <c r="I798" s="478" t="e">
        <v>#N/A</v>
      </c>
      <c r="J798" s="478" t="e">
        <v>#N/A</v>
      </c>
      <c r="K798" s="478" t="e">
        <v>#N/A</v>
      </c>
      <c r="L798" s="478" t="e">
        <v>#N/A</v>
      </c>
      <c r="M798" s="478" t="e">
        <v>#N/A</v>
      </c>
      <c r="N798" s="478"/>
      <c r="O798" s="345"/>
      <c r="P798" s="345" t="str">
        <f t="shared" si="77"/>
        <v>Percentage of children under age 5 left alone or under the supervision of another child younger than 10 years of age for more than 1 hour at least once in the last week</v>
      </c>
      <c r="R798" s="345"/>
      <c r="S798" s="433">
        <f t="shared" si="75"/>
        <v>1</v>
      </c>
      <c r="T798" s="361" t="s">
        <v>1372</v>
      </c>
      <c r="U798" s="361" t="s">
        <v>63</v>
      </c>
      <c r="V798" s="344" t="s">
        <v>4533</v>
      </c>
      <c r="W798" s="433" t="s">
        <v>63</v>
      </c>
      <c r="X798" s="433" t="s">
        <v>63</v>
      </c>
      <c r="Y798" s="361">
        <v>2022</v>
      </c>
      <c r="Z798" s="361" t="s">
        <v>2391</v>
      </c>
      <c r="AA798" s="344" t="s">
        <v>4534</v>
      </c>
      <c r="AB798" s="361" t="str">
        <f t="shared" si="79"/>
        <v/>
      </c>
      <c r="AC798" s="433" t="s">
        <v>63</v>
      </c>
      <c r="AD798" s="433" t="s">
        <v>63</v>
      </c>
      <c r="AE798" s="433" t="s">
        <v>63</v>
      </c>
      <c r="AF798" s="433" t="s">
        <v>63</v>
      </c>
      <c r="AG798" s="361" t="s">
        <v>62</v>
      </c>
      <c r="AH798" s="361" t="s">
        <v>49</v>
      </c>
      <c r="AI798" s="361" t="s">
        <v>62</v>
      </c>
      <c r="AJ798" s="361" t="s">
        <v>62</v>
      </c>
      <c r="AK798" s="361" t="s">
        <v>63</v>
      </c>
      <c r="AL798" s="361" t="s">
        <v>63</v>
      </c>
      <c r="AM798" s="361" t="s">
        <v>63</v>
      </c>
      <c r="AN798" s="361" t="s">
        <v>63</v>
      </c>
      <c r="AO798" s="361" t="s">
        <v>63</v>
      </c>
      <c r="AP798" s="361" t="s">
        <v>63</v>
      </c>
      <c r="AQ798" s="361" t="s">
        <v>63</v>
      </c>
      <c r="AR798" s="361" t="s">
        <v>63</v>
      </c>
      <c r="AS798" s="361" t="s">
        <v>63</v>
      </c>
      <c r="AT798" s="361" t="s">
        <v>63</v>
      </c>
      <c r="AU798" s="361" t="s">
        <v>63</v>
      </c>
      <c r="AV798" s="361" t="s">
        <v>63</v>
      </c>
      <c r="AW798" s="361" t="s">
        <v>63</v>
      </c>
      <c r="AX798" s="361" t="str">
        <f t="shared" si="80"/>
        <v xml:space="preserve">SEX, AGE, RESIDENCE, WEALTH, </v>
      </c>
      <c r="AZ798" s="344" t="e">
        <f>INDEX('Standard Outcome Indicators'!$C$2:$C$900,MATCH(AY798,'Standard Outcome Indicators'!$B$2:$B$708,0))</f>
        <v>#N/A</v>
      </c>
      <c r="BA798" s="344" t="e">
        <f>INDEX('Standard Outcome Indicators'!$F$2:$F$900,MATCH(AY798,'Standard Outcome Indicators'!$B$2:$B$708,0))</f>
        <v>#N/A</v>
      </c>
      <c r="BB798" s="344" t="e">
        <f>INDEX('Standard Outcome Indicators'!$H$2:$H$900,MATCH(AY798,'Standard Outcome Indicators'!$B$2:$B$708,0))</f>
        <v>#N/A</v>
      </c>
      <c r="BC798" s="344" t="e">
        <f>INDEX('Standard Outcome Indicators'!$Q$2:$Q$900,MATCH(AY798,'Standard Outcome Indicators'!$B$2:$B$708,0))</f>
        <v>#N/A</v>
      </c>
      <c r="BD798" s="344" t="e">
        <f>INDEX('Standard Outcome Indicators'!$R$2:$R$900,MATCH(AY798,'Standard Outcome Indicators'!$B$2:$B$708,0))</f>
        <v>#N/A</v>
      </c>
      <c r="BE798" s="344" t="e">
        <f>INDEX('Standard Outcome Indicators'!$S$2:$S$900,MATCH(AY798,'Standard Outcome Indicators'!$B$2:$B$708,0))</f>
        <v>#N/A</v>
      </c>
      <c r="BF798" s="344" t="e">
        <f>INDEX('Standard Outcome Indicators'!$T$2:$T$900,MATCH(AY798,'Standard Outcome Indicators'!$B$2:$B$708,0))</f>
        <v>#N/A</v>
      </c>
      <c r="BG798" s="344" t="e">
        <f>INDEX('Standard Outcome Indicators'!$U$2:$U$900,MATCH(AY798,'Standard Outcome Indicators'!$B$2:$B$708,0))</f>
        <v>#N/A</v>
      </c>
    </row>
    <row r="799" spans="1:59" ht="106.5">
      <c r="A799" s="410" t="s">
        <v>4460</v>
      </c>
      <c r="B799" s="412" t="s">
        <v>4535</v>
      </c>
      <c r="C799" s="344" t="s">
        <v>1357</v>
      </c>
      <c r="D799" s="438" t="s">
        <v>4536</v>
      </c>
      <c r="E799" s="345" t="s">
        <v>4537</v>
      </c>
      <c r="F799" s="433" t="s">
        <v>59</v>
      </c>
      <c r="G799" s="433" t="str">
        <f>INDEX('Dashboard Indicators'!$P$2:$P$900,MATCH(C799,'Dashboard Indicators'!$I$2:$I$900,0))</f>
        <v>Yes</v>
      </c>
      <c r="H799" s="433" t="str">
        <f>INDEX('Dashboard Indicators'!$O$2:$O$900,MATCH(C799,'Dashboard Indicators'!$I$2:$I$900,0))</f>
        <v>Yes</v>
      </c>
      <c r="I799" s="433" t="s">
        <v>49</v>
      </c>
      <c r="J799" s="433" t="s">
        <v>49</v>
      </c>
      <c r="K799" s="433" t="s">
        <v>49</v>
      </c>
      <c r="L799" s="433" t="s">
        <v>49</v>
      </c>
      <c r="M799" s="433" t="s">
        <v>62</v>
      </c>
      <c r="N799" s="433" t="s">
        <v>49</v>
      </c>
      <c r="O799" s="345" t="s">
        <v>4538</v>
      </c>
      <c r="P799" s="345" t="str">
        <f t="shared" si="77"/>
        <v>Percentage of population with primary reliance on clean fuels and technology - SDG 7.1.2</v>
      </c>
      <c r="R799" s="345"/>
      <c r="S799" s="433">
        <f t="shared" si="75"/>
        <v>1</v>
      </c>
      <c r="T799" s="361" t="s">
        <v>16</v>
      </c>
      <c r="U799" s="361" t="s">
        <v>810</v>
      </c>
      <c r="V799" s="344" t="s">
        <v>4539</v>
      </c>
      <c r="W799" s="433" t="s">
        <v>215</v>
      </c>
      <c r="X799" s="433" t="s">
        <v>78</v>
      </c>
      <c r="Y799" s="361">
        <v>2021</v>
      </c>
      <c r="Z799" s="361" t="s">
        <v>1991</v>
      </c>
      <c r="AA799" s="344" t="s">
        <v>4540</v>
      </c>
      <c r="AB799" s="361" t="str">
        <f t="shared" si="79"/>
        <v>7.1.2</v>
      </c>
      <c r="AD799" s="433" t="s">
        <v>53</v>
      </c>
      <c r="AE799" s="433" t="s">
        <v>551</v>
      </c>
      <c r="AF799" s="433" t="s">
        <v>53</v>
      </c>
      <c r="AG799" s="361" t="s">
        <v>49</v>
      </c>
      <c r="AH799" s="361" t="s">
        <v>49</v>
      </c>
      <c r="AI799" s="361" t="s">
        <v>62</v>
      </c>
      <c r="AJ799" s="361" t="s">
        <v>49</v>
      </c>
      <c r="AK799" s="361" t="s">
        <v>117</v>
      </c>
      <c r="AL799" s="361" t="s">
        <v>117</v>
      </c>
      <c r="AM799" s="361" t="s">
        <v>117</v>
      </c>
      <c r="AN799" s="361" t="s">
        <v>117</v>
      </c>
      <c r="AO799" s="361" t="s">
        <v>117</v>
      </c>
      <c r="AP799" s="361" t="s">
        <v>117</v>
      </c>
      <c r="AQ799" s="361" t="s">
        <v>117</v>
      </c>
      <c r="AR799" s="361" t="s">
        <v>117</v>
      </c>
      <c r="AS799" s="361" t="s">
        <v>117</v>
      </c>
      <c r="AT799" s="361" t="s">
        <v>117</v>
      </c>
      <c r="AU799" s="361" t="s">
        <v>117</v>
      </c>
      <c r="AV799" s="361" t="s">
        <v>117</v>
      </c>
      <c r="AW799" s="361" t="s">
        <v>1361</v>
      </c>
      <c r="AX799" s="361" t="str">
        <f t="shared" si="80"/>
        <v xml:space="preserve">SEX, AGE, RESIDENCE, WEALTH, DIFFERENT END-USER, MAIN USER </v>
      </c>
      <c r="AZ799" s="344" t="e">
        <f>INDEX('Standard Outcome Indicators'!$C$2:$C$900,MATCH(AY799,'Standard Outcome Indicators'!$B$2:$B$708,0))</f>
        <v>#N/A</v>
      </c>
      <c r="BA799" s="344" t="e">
        <f>INDEX('Standard Outcome Indicators'!$F$2:$F$900,MATCH(AY799,'Standard Outcome Indicators'!$B$2:$B$708,0))</f>
        <v>#N/A</v>
      </c>
      <c r="BB799" s="344" t="e">
        <f>INDEX('Standard Outcome Indicators'!$H$2:$H$900,MATCH(AY799,'Standard Outcome Indicators'!$B$2:$B$708,0))</f>
        <v>#N/A</v>
      </c>
      <c r="BC799" s="344" t="e">
        <f>INDEX('Standard Outcome Indicators'!$Q$2:$Q$900,MATCH(AY799,'Standard Outcome Indicators'!$B$2:$B$708,0))</f>
        <v>#N/A</v>
      </c>
      <c r="BD799" s="344" t="e">
        <f>INDEX('Standard Outcome Indicators'!$R$2:$R$900,MATCH(AY799,'Standard Outcome Indicators'!$B$2:$B$708,0))</f>
        <v>#N/A</v>
      </c>
      <c r="BE799" s="344" t="e">
        <f>INDEX('Standard Outcome Indicators'!$S$2:$S$900,MATCH(AY799,'Standard Outcome Indicators'!$B$2:$B$708,0))</f>
        <v>#N/A</v>
      </c>
      <c r="BF799" s="344" t="e">
        <f>INDEX('Standard Outcome Indicators'!$T$2:$T$900,MATCH(AY799,'Standard Outcome Indicators'!$B$2:$B$708,0))</f>
        <v>#N/A</v>
      </c>
      <c r="BG799" s="344" t="e">
        <f>INDEX('Standard Outcome Indicators'!$U$2:$U$900,MATCH(AY799,'Standard Outcome Indicators'!$B$2:$B$708,0))</f>
        <v>#N/A</v>
      </c>
    </row>
    <row r="800" spans="1:59" ht="45.75">
      <c r="A800" s="410" t="s">
        <v>4460</v>
      </c>
      <c r="B800" s="412" t="s">
        <v>4535</v>
      </c>
      <c r="C800" s="344" t="s">
        <v>1364</v>
      </c>
      <c r="D800" s="438" t="s">
        <v>4541</v>
      </c>
      <c r="E800" s="345" t="s">
        <v>1365</v>
      </c>
      <c r="F800" s="433" t="s">
        <v>59</v>
      </c>
      <c r="G800" s="433"/>
      <c r="H800" s="433"/>
      <c r="I800" s="433" t="s">
        <v>49</v>
      </c>
      <c r="J800" s="433" t="s">
        <v>49</v>
      </c>
      <c r="K800" s="433" t="s">
        <v>49</v>
      </c>
      <c r="L800" s="433" t="s">
        <v>49</v>
      </c>
      <c r="M800" s="433" t="s">
        <v>62</v>
      </c>
      <c r="N800" s="433" t="s">
        <v>49</v>
      </c>
      <c r="O800" s="345"/>
      <c r="P800" s="345" t="str">
        <f t="shared" si="77"/>
        <v>Percentage of population with access to electricity - SDG 7.1.1</v>
      </c>
      <c r="R800" s="345"/>
      <c r="S800" s="433">
        <f t="shared" si="75"/>
        <v>1</v>
      </c>
      <c r="T800" s="361" t="s">
        <v>16</v>
      </c>
      <c r="U800" s="361" t="s">
        <v>1367</v>
      </c>
      <c r="V800" s="344" t="s">
        <v>4542</v>
      </c>
      <c r="W800" s="433" t="s">
        <v>215</v>
      </c>
      <c r="X800" s="433" t="s">
        <v>78</v>
      </c>
      <c r="Y800" s="361">
        <v>2021</v>
      </c>
      <c r="Z800" s="361" t="s">
        <v>1762</v>
      </c>
      <c r="AA800" s="344" t="s">
        <v>1763</v>
      </c>
      <c r="AB800" s="361" t="str">
        <f t="shared" si="79"/>
        <v>7.1.1</v>
      </c>
      <c r="AD800" s="433" t="s">
        <v>53</v>
      </c>
      <c r="AE800" s="433" t="s">
        <v>1266</v>
      </c>
      <c r="AF800" s="433" t="s">
        <v>53</v>
      </c>
      <c r="AG800" s="361" t="s">
        <v>49</v>
      </c>
      <c r="AH800" s="361" t="s">
        <v>49</v>
      </c>
      <c r="AI800" s="361" t="s">
        <v>62</v>
      </c>
      <c r="AJ800" s="361" t="s">
        <v>49</v>
      </c>
      <c r="AK800" s="361" t="s">
        <v>117</v>
      </c>
      <c r="AL800" s="361" t="s">
        <v>117</v>
      </c>
      <c r="AM800" s="361" t="s">
        <v>117</v>
      </c>
      <c r="AN800" s="361" t="s">
        <v>117</v>
      </c>
      <c r="AO800" s="361" t="s">
        <v>117</v>
      </c>
      <c r="AP800" s="361" t="s">
        <v>117</v>
      </c>
      <c r="AQ800" s="361" t="s">
        <v>117</v>
      </c>
      <c r="AR800" s="361" t="s">
        <v>117</v>
      </c>
      <c r="AS800" s="361" t="s">
        <v>117</v>
      </c>
      <c r="AT800" s="361" t="s">
        <v>117</v>
      </c>
      <c r="AU800" s="361" t="s">
        <v>117</v>
      </c>
      <c r="AV800" s="361" t="s">
        <v>117</v>
      </c>
      <c r="AW800" s="361" t="s">
        <v>80</v>
      </c>
      <c r="AX800" s="361" t="str">
        <f t="shared" si="80"/>
        <v xml:space="preserve">SEX, AGE, RESIDENCE, WEALTH,    </v>
      </c>
      <c r="AZ800" s="344" t="e">
        <f>INDEX('Standard Outcome Indicators'!$C$2:$C$900,MATCH(AY800,'Standard Outcome Indicators'!$B$2:$B$708,0))</f>
        <v>#N/A</v>
      </c>
      <c r="BA800" s="344" t="e">
        <f>INDEX('Standard Outcome Indicators'!$F$2:$F$900,MATCH(AY800,'Standard Outcome Indicators'!$B$2:$B$708,0))</f>
        <v>#N/A</v>
      </c>
      <c r="BB800" s="344" t="e">
        <f>INDEX('Standard Outcome Indicators'!$H$2:$H$900,MATCH(AY800,'Standard Outcome Indicators'!$B$2:$B$708,0))</f>
        <v>#N/A</v>
      </c>
      <c r="BC800" s="344" t="e">
        <f>INDEX('Standard Outcome Indicators'!$Q$2:$Q$900,MATCH(AY800,'Standard Outcome Indicators'!$B$2:$B$708,0))</f>
        <v>#N/A</v>
      </c>
      <c r="BD800" s="344" t="e">
        <f>INDEX('Standard Outcome Indicators'!$R$2:$R$900,MATCH(AY800,'Standard Outcome Indicators'!$B$2:$B$708,0))</f>
        <v>#N/A</v>
      </c>
      <c r="BE800" s="344" t="e">
        <f>INDEX('Standard Outcome Indicators'!$S$2:$S$900,MATCH(AY800,'Standard Outcome Indicators'!$B$2:$B$708,0))</f>
        <v>#N/A</v>
      </c>
      <c r="BF800" s="344" t="e">
        <f>INDEX('Standard Outcome Indicators'!$T$2:$T$900,MATCH(AY800,'Standard Outcome Indicators'!$B$2:$B$708,0))</f>
        <v>#N/A</v>
      </c>
      <c r="BG800" s="344" t="e">
        <f>INDEX('Standard Outcome Indicators'!$U$2:$U$900,MATCH(AY800,'Standard Outcome Indicators'!$B$2:$B$708,0))</f>
        <v>#N/A</v>
      </c>
    </row>
    <row r="801" spans="1:59" ht="60.75">
      <c r="A801" s="410" t="s">
        <v>4460</v>
      </c>
      <c r="B801" s="412" t="s">
        <v>4535</v>
      </c>
      <c r="C801" s="344" t="s">
        <v>1369</v>
      </c>
      <c r="D801" s="438" t="s">
        <v>1368</v>
      </c>
      <c r="E801" s="345" t="s">
        <v>1370</v>
      </c>
      <c r="F801" s="433" t="s">
        <v>59</v>
      </c>
      <c r="G801" s="433" t="str">
        <f>INDEX('Dashboard Indicators'!$P$2:$P$900,MATCH(C801,'Dashboard Indicators'!$I$2:$I$900,0))</f>
        <v>Yes</v>
      </c>
      <c r="H801" s="433" t="str">
        <f>INDEX('Dashboard Indicators'!$O$2:$O$900,MATCH(C801,'Dashboard Indicators'!$I$2:$I$900,0))</f>
        <v>Yes</v>
      </c>
      <c r="I801" s="433" t="s">
        <v>49</v>
      </c>
      <c r="J801" s="433" t="s">
        <v>49</v>
      </c>
      <c r="K801" s="433" t="s">
        <v>49</v>
      </c>
      <c r="L801" s="433" t="s">
        <v>49</v>
      </c>
      <c r="M801" s="433" t="s">
        <v>62</v>
      </c>
      <c r="N801" s="433" t="s">
        <v>49</v>
      </c>
      <c r="O801" s="345" t="s">
        <v>4543</v>
      </c>
      <c r="P801" s="345" t="str">
        <f t="shared" si="77"/>
        <v>Children's Climate Risk Index</v>
      </c>
      <c r="Q801" s="345" t="s">
        <v>4543</v>
      </c>
      <c r="R801" s="345"/>
      <c r="S801" s="433">
        <f t="shared" si="75"/>
        <v>2</v>
      </c>
      <c r="T801" s="361" t="s">
        <v>1371</v>
      </c>
      <c r="U801" s="361" t="s">
        <v>1372</v>
      </c>
      <c r="V801" s="344" t="s">
        <v>4544</v>
      </c>
      <c r="W801" s="433" t="s">
        <v>191</v>
      </c>
      <c r="X801" s="433" t="s">
        <v>56</v>
      </c>
      <c r="Y801" s="361">
        <v>2020</v>
      </c>
      <c r="Z801" s="361" t="s">
        <v>1870</v>
      </c>
      <c r="AA801" s="344" t="s">
        <v>4545</v>
      </c>
      <c r="AB801" s="361" t="str">
        <f t="shared" si="79"/>
        <v/>
      </c>
      <c r="AD801" s="433" t="s">
        <v>53</v>
      </c>
      <c r="AE801" s="433" t="s">
        <v>76</v>
      </c>
      <c r="AF801" s="433" t="s">
        <v>53</v>
      </c>
      <c r="AG801" s="361" t="s">
        <v>49</v>
      </c>
      <c r="AH801" s="361" t="s">
        <v>49</v>
      </c>
      <c r="AI801" s="361" t="s">
        <v>49</v>
      </c>
      <c r="AJ801" s="361" t="s">
        <v>49</v>
      </c>
      <c r="AK801" s="361" t="s">
        <v>117</v>
      </c>
      <c r="AL801" s="361" t="s">
        <v>117</v>
      </c>
      <c r="AM801" s="361" t="s">
        <v>117</v>
      </c>
      <c r="AN801" s="361" t="s">
        <v>117</v>
      </c>
      <c r="AO801" s="361" t="s">
        <v>117</v>
      </c>
      <c r="AP801" s="361" t="s">
        <v>117</v>
      </c>
      <c r="AQ801" s="361" t="s">
        <v>117</v>
      </c>
      <c r="AR801" s="361" t="s">
        <v>117</v>
      </c>
      <c r="AS801" s="361" t="s">
        <v>117</v>
      </c>
      <c r="AT801" s="361" t="s">
        <v>117</v>
      </c>
      <c r="AU801" s="361" t="s">
        <v>117</v>
      </c>
      <c r="AV801" s="361" t="s">
        <v>117</v>
      </c>
      <c r="AW801" s="361" t="s">
        <v>63</v>
      </c>
      <c r="AX801" s="361" t="str">
        <f t="shared" si="80"/>
        <v xml:space="preserve">SEX, AGE, RESIDENCE, WEALTH, </v>
      </c>
      <c r="AZ801" s="344" t="e">
        <f>INDEX('Standard Outcome Indicators'!$C$2:$C$900,MATCH(AY801,'Standard Outcome Indicators'!$B$2:$B$708,0))</f>
        <v>#N/A</v>
      </c>
      <c r="BA801" s="344" t="e">
        <f>INDEX('Standard Outcome Indicators'!$F$2:$F$900,MATCH(AY801,'Standard Outcome Indicators'!$B$2:$B$708,0))</f>
        <v>#N/A</v>
      </c>
      <c r="BB801" s="344" t="e">
        <f>INDEX('Standard Outcome Indicators'!$H$2:$H$900,MATCH(AY801,'Standard Outcome Indicators'!$B$2:$B$708,0))</f>
        <v>#N/A</v>
      </c>
      <c r="BC801" s="344" t="e">
        <f>INDEX('Standard Outcome Indicators'!$Q$2:$Q$900,MATCH(AY801,'Standard Outcome Indicators'!$B$2:$B$708,0))</f>
        <v>#N/A</v>
      </c>
      <c r="BD801" s="344" t="e">
        <f>INDEX('Standard Outcome Indicators'!$R$2:$R$900,MATCH(AY801,'Standard Outcome Indicators'!$B$2:$B$708,0))</f>
        <v>#N/A</v>
      </c>
      <c r="BE801" s="344" t="e">
        <f>INDEX('Standard Outcome Indicators'!$S$2:$S$900,MATCH(AY801,'Standard Outcome Indicators'!$B$2:$B$708,0))</f>
        <v>#N/A</v>
      </c>
      <c r="BF801" s="344" t="e">
        <f>INDEX('Standard Outcome Indicators'!$T$2:$T$900,MATCH(AY801,'Standard Outcome Indicators'!$B$2:$B$708,0))</f>
        <v>#N/A</v>
      </c>
      <c r="BG801" s="344" t="e">
        <f>INDEX('Standard Outcome Indicators'!$U$2:$U$900,MATCH(AY801,'Standard Outcome Indicators'!$B$2:$B$708,0))</f>
        <v>#N/A</v>
      </c>
    </row>
    <row r="802" spans="1:59" ht="91.5">
      <c r="A802" s="410" t="s">
        <v>4460</v>
      </c>
      <c r="B802" s="412" t="s">
        <v>4535</v>
      </c>
      <c r="C802" s="344" t="s">
        <v>1374</v>
      </c>
      <c r="D802" s="438" t="s">
        <v>1373</v>
      </c>
      <c r="E802" s="345" t="s">
        <v>1375</v>
      </c>
      <c r="F802" s="433" t="s">
        <v>1767</v>
      </c>
      <c r="G802" s="433" t="str">
        <f>INDEX('Dashboard Indicators'!$P$2:$P$900,MATCH(C802,'Dashboard Indicators'!$I$2:$I$900,0))</f>
        <v>Yes</v>
      </c>
      <c r="H802" s="433" t="str">
        <f>INDEX('Dashboard Indicators'!$O$2:$O$900,MATCH(C802,'Dashboard Indicators'!$I$2:$I$900,0))</f>
        <v>Yes</v>
      </c>
      <c r="I802" s="478" t="s">
        <v>49</v>
      </c>
      <c r="J802" s="478" t="s">
        <v>49</v>
      </c>
      <c r="K802" s="478" t="s">
        <v>49</v>
      </c>
      <c r="L802" s="478" t="s">
        <v>49</v>
      </c>
      <c r="M802" s="478" t="s">
        <v>62</v>
      </c>
      <c r="N802" s="478"/>
      <c r="O802" s="345" t="s">
        <v>4546</v>
      </c>
      <c r="P802" s="345" t="str">
        <f t="shared" si="77"/>
        <v>Children's Climate Risk Index</v>
      </c>
      <c r="Q802" s="345" t="s">
        <v>4543</v>
      </c>
      <c r="R802" s="345"/>
      <c r="S802" s="433">
        <f t="shared" si="75"/>
        <v>2</v>
      </c>
      <c r="T802" s="361" t="s">
        <v>1371</v>
      </c>
      <c r="U802" s="361" t="s">
        <v>1372</v>
      </c>
      <c r="V802" s="344" t="s">
        <v>4544</v>
      </c>
      <c r="W802" s="433" t="s">
        <v>191</v>
      </c>
      <c r="X802" s="433" t="s">
        <v>56</v>
      </c>
      <c r="Y802" s="361">
        <v>2020</v>
      </c>
      <c r="Z802" s="361" t="s">
        <v>1870</v>
      </c>
      <c r="AA802" s="344" t="s">
        <v>4545</v>
      </c>
      <c r="AB802" s="361" t="str">
        <f t="shared" si="79"/>
        <v/>
      </c>
      <c r="AD802" s="433" t="s">
        <v>53</v>
      </c>
      <c r="AE802" s="433" t="s">
        <v>76</v>
      </c>
      <c r="AF802" s="433" t="s">
        <v>53</v>
      </c>
      <c r="AG802" s="361" t="s">
        <v>49</v>
      </c>
      <c r="AH802" s="361" t="s">
        <v>49</v>
      </c>
      <c r="AI802" s="361" t="s">
        <v>49</v>
      </c>
      <c r="AJ802" s="361" t="s">
        <v>49</v>
      </c>
      <c r="AK802" s="361" t="s">
        <v>117</v>
      </c>
      <c r="AL802" s="361" t="s">
        <v>117</v>
      </c>
      <c r="AM802" s="361" t="s">
        <v>117</v>
      </c>
      <c r="AN802" s="361" t="s">
        <v>117</v>
      </c>
      <c r="AO802" s="361" t="s">
        <v>117</v>
      </c>
      <c r="AP802" s="361" t="s">
        <v>117</v>
      </c>
      <c r="AQ802" s="361" t="s">
        <v>117</v>
      </c>
      <c r="AR802" s="361" t="s">
        <v>117</v>
      </c>
      <c r="AS802" s="361" t="s">
        <v>117</v>
      </c>
      <c r="AT802" s="361" t="s">
        <v>117</v>
      </c>
      <c r="AU802" s="361" t="s">
        <v>117</v>
      </c>
      <c r="AV802" s="361" t="s">
        <v>117</v>
      </c>
      <c r="AW802" s="361" t="s">
        <v>63</v>
      </c>
      <c r="AX802" s="361" t="str">
        <f t="shared" si="80"/>
        <v xml:space="preserve">SEX, AGE, RESIDENCE, WEALTH, </v>
      </c>
      <c r="AZ802" s="344" t="e">
        <f>INDEX('Standard Outcome Indicators'!$C$2:$C$900,MATCH(AY802,'Standard Outcome Indicators'!$B$2:$B$708,0))</f>
        <v>#N/A</v>
      </c>
      <c r="BA802" s="344" t="e">
        <f>INDEX('Standard Outcome Indicators'!$F$2:$F$900,MATCH(AY802,'Standard Outcome Indicators'!$B$2:$B$708,0))</f>
        <v>#N/A</v>
      </c>
      <c r="BB802" s="344" t="e">
        <f>INDEX('Standard Outcome Indicators'!$H$2:$H$900,MATCH(AY802,'Standard Outcome Indicators'!$B$2:$B$708,0))</f>
        <v>#N/A</v>
      </c>
      <c r="BC802" s="344" t="e">
        <f>INDEX('Standard Outcome Indicators'!$Q$2:$Q$900,MATCH(AY802,'Standard Outcome Indicators'!$B$2:$B$708,0))</f>
        <v>#N/A</v>
      </c>
      <c r="BD802" s="344" t="e">
        <f>INDEX('Standard Outcome Indicators'!$R$2:$R$900,MATCH(AY802,'Standard Outcome Indicators'!$B$2:$B$708,0))</f>
        <v>#N/A</v>
      </c>
      <c r="BE802" s="344" t="e">
        <f>INDEX('Standard Outcome Indicators'!$S$2:$S$900,MATCH(AY802,'Standard Outcome Indicators'!$B$2:$B$708,0))</f>
        <v>#N/A</v>
      </c>
      <c r="BF802" s="344" t="e">
        <f>INDEX('Standard Outcome Indicators'!$T$2:$T$900,MATCH(AY802,'Standard Outcome Indicators'!$B$2:$B$708,0))</f>
        <v>#N/A</v>
      </c>
      <c r="BG802" s="344" t="e">
        <f>INDEX('Standard Outcome Indicators'!$U$2:$U$900,MATCH(AY802,'Standard Outcome Indicators'!$B$2:$B$708,0))</f>
        <v>#N/A</v>
      </c>
    </row>
    <row r="803" spans="1:59" ht="106.5">
      <c r="A803" s="410" t="s">
        <v>4460</v>
      </c>
      <c r="B803" s="412" t="s">
        <v>4535</v>
      </c>
      <c r="C803" s="344" t="s">
        <v>1377</v>
      </c>
      <c r="D803" s="438" t="s">
        <v>1376</v>
      </c>
      <c r="E803" s="345" t="s">
        <v>1378</v>
      </c>
      <c r="F803" s="433" t="s">
        <v>1767</v>
      </c>
      <c r="G803" s="433" t="str">
        <f>INDEX('Dashboard Indicators'!$P$2:$P$900,MATCH(C803,'Dashboard Indicators'!$I$2:$I$900,0))</f>
        <v>Yes</v>
      </c>
      <c r="H803" s="433" t="str">
        <f>INDEX('Dashboard Indicators'!$O$2:$O$900,MATCH(C803,'Dashboard Indicators'!$I$2:$I$900,0))</f>
        <v>Yes</v>
      </c>
      <c r="I803" s="478" t="s">
        <v>49</v>
      </c>
      <c r="J803" s="478" t="s">
        <v>49</v>
      </c>
      <c r="K803" s="478" t="s">
        <v>49</v>
      </c>
      <c r="L803" s="478" t="s">
        <v>49</v>
      </c>
      <c r="M803" s="478" t="s">
        <v>62</v>
      </c>
      <c r="N803" s="478"/>
      <c r="O803" s="345" t="s">
        <v>4547</v>
      </c>
      <c r="P803" s="345" t="str">
        <f t="shared" si="77"/>
        <v>Children's Climate Risk Index</v>
      </c>
      <c r="Q803" s="345" t="s">
        <v>4543</v>
      </c>
      <c r="R803" s="345"/>
      <c r="S803" s="433">
        <f t="shared" si="75"/>
        <v>2</v>
      </c>
      <c r="T803" s="361" t="s">
        <v>1371</v>
      </c>
      <c r="U803" s="361" t="s">
        <v>1372</v>
      </c>
      <c r="V803" s="344" t="s">
        <v>4544</v>
      </c>
      <c r="W803" s="433" t="s">
        <v>191</v>
      </c>
      <c r="X803" s="433" t="s">
        <v>56</v>
      </c>
      <c r="Y803" s="361">
        <v>2020</v>
      </c>
      <c r="Z803" s="361" t="s">
        <v>1870</v>
      </c>
      <c r="AA803" s="344" t="s">
        <v>4545</v>
      </c>
      <c r="AB803" s="361" t="str">
        <f t="shared" si="79"/>
        <v/>
      </c>
      <c r="AD803" s="433" t="s">
        <v>53</v>
      </c>
      <c r="AE803" s="433" t="s">
        <v>76</v>
      </c>
      <c r="AF803" s="433" t="s">
        <v>53</v>
      </c>
      <c r="AG803" s="361" t="s">
        <v>49</v>
      </c>
      <c r="AH803" s="361" t="s">
        <v>49</v>
      </c>
      <c r="AI803" s="361" t="s">
        <v>49</v>
      </c>
      <c r="AJ803" s="361" t="s">
        <v>49</v>
      </c>
      <c r="AK803" s="361" t="s">
        <v>117</v>
      </c>
      <c r="AL803" s="361" t="s">
        <v>117</v>
      </c>
      <c r="AM803" s="361" t="s">
        <v>117</v>
      </c>
      <c r="AN803" s="361" t="s">
        <v>117</v>
      </c>
      <c r="AO803" s="361" t="s">
        <v>117</v>
      </c>
      <c r="AP803" s="361" t="s">
        <v>117</v>
      </c>
      <c r="AQ803" s="361" t="s">
        <v>117</v>
      </c>
      <c r="AR803" s="361" t="s">
        <v>117</v>
      </c>
      <c r="AS803" s="361" t="s">
        <v>117</v>
      </c>
      <c r="AT803" s="361" t="s">
        <v>117</v>
      </c>
      <c r="AU803" s="361" t="s">
        <v>117</v>
      </c>
      <c r="AV803" s="361" t="s">
        <v>117</v>
      </c>
      <c r="AW803" s="361" t="s">
        <v>63</v>
      </c>
      <c r="AX803" s="361" t="str">
        <f t="shared" si="80"/>
        <v xml:space="preserve">SEX, AGE, RESIDENCE, WEALTH, </v>
      </c>
      <c r="AZ803" s="344" t="e">
        <f>INDEX('Standard Outcome Indicators'!$C$2:$C$900,MATCH(AY803,'Standard Outcome Indicators'!$B$2:$B$708,0))</f>
        <v>#N/A</v>
      </c>
      <c r="BA803" s="344" t="e">
        <f>INDEX('Standard Outcome Indicators'!$F$2:$F$900,MATCH(AY803,'Standard Outcome Indicators'!$B$2:$B$708,0))</f>
        <v>#N/A</v>
      </c>
      <c r="BB803" s="344" t="e">
        <f>INDEX('Standard Outcome Indicators'!$H$2:$H$900,MATCH(AY803,'Standard Outcome Indicators'!$B$2:$B$708,0))</f>
        <v>#N/A</v>
      </c>
      <c r="BC803" s="344" t="e">
        <f>INDEX('Standard Outcome Indicators'!$Q$2:$Q$900,MATCH(AY803,'Standard Outcome Indicators'!$B$2:$B$708,0))</f>
        <v>#N/A</v>
      </c>
      <c r="BD803" s="344" t="e">
        <f>INDEX('Standard Outcome Indicators'!$R$2:$R$900,MATCH(AY803,'Standard Outcome Indicators'!$B$2:$B$708,0))</f>
        <v>#N/A</v>
      </c>
      <c r="BE803" s="344" t="e">
        <f>INDEX('Standard Outcome Indicators'!$S$2:$S$900,MATCH(AY803,'Standard Outcome Indicators'!$B$2:$B$708,0))</f>
        <v>#N/A</v>
      </c>
      <c r="BF803" s="344" t="e">
        <f>INDEX('Standard Outcome Indicators'!$T$2:$T$900,MATCH(AY803,'Standard Outcome Indicators'!$B$2:$B$708,0))</f>
        <v>#N/A</v>
      </c>
      <c r="BG803" s="344" t="e">
        <f>INDEX('Standard Outcome Indicators'!$U$2:$U$900,MATCH(AY803,'Standard Outcome Indicators'!$B$2:$B$708,0))</f>
        <v>#N/A</v>
      </c>
    </row>
    <row r="804" spans="1:59" ht="183">
      <c r="A804" s="410" t="s">
        <v>4460</v>
      </c>
      <c r="B804" s="412" t="s">
        <v>4535</v>
      </c>
      <c r="C804" s="367" t="s">
        <v>1398</v>
      </c>
      <c r="D804" s="441" t="s">
        <v>4548</v>
      </c>
      <c r="E804" s="345" t="s">
        <v>1395</v>
      </c>
      <c r="F804" s="437" t="s">
        <v>1826</v>
      </c>
      <c r="G804" s="433"/>
      <c r="H804" s="433"/>
      <c r="I804" s="433" t="s">
        <v>49</v>
      </c>
      <c r="J804" s="433" t="s">
        <v>49</v>
      </c>
      <c r="K804" s="433" t="s">
        <v>49</v>
      </c>
      <c r="L804" s="433" t="s">
        <v>49</v>
      </c>
      <c r="M804" s="433" t="s">
        <v>62</v>
      </c>
      <c r="N804" s="433" t="s">
        <v>49</v>
      </c>
      <c r="O804" s="345"/>
      <c r="P804" s="345" t="str">
        <f t="shared" si="77"/>
        <v>Crude death rate attributed to household and ambient air pollution</v>
      </c>
      <c r="Q804" s="345" t="s">
        <v>4549</v>
      </c>
      <c r="R804" s="345"/>
      <c r="S804" s="433">
        <f t="shared" si="75"/>
        <v>2</v>
      </c>
      <c r="T804" s="361" t="s">
        <v>16</v>
      </c>
      <c r="U804" s="361" t="s">
        <v>262</v>
      </c>
      <c r="V804" s="344" t="s">
        <v>4550</v>
      </c>
      <c r="W804" s="433" t="s">
        <v>84</v>
      </c>
      <c r="X804" s="433" t="s">
        <v>56</v>
      </c>
      <c r="Y804" s="361">
        <v>2016</v>
      </c>
      <c r="Z804" s="361" t="s">
        <v>2617</v>
      </c>
      <c r="AA804" s="344" t="s">
        <v>4551</v>
      </c>
      <c r="AB804" s="361" t="str">
        <f t="shared" si="79"/>
        <v>3.9.1</v>
      </c>
      <c r="AD804" s="433" t="s">
        <v>53</v>
      </c>
      <c r="AE804" s="433" t="s">
        <v>439</v>
      </c>
      <c r="AF804" s="433" t="s">
        <v>53</v>
      </c>
      <c r="AG804" s="361" t="s">
        <v>49</v>
      </c>
      <c r="AH804" s="361" t="s">
        <v>49</v>
      </c>
      <c r="AI804" s="361" t="s">
        <v>49</v>
      </c>
      <c r="AJ804" s="361" t="s">
        <v>49</v>
      </c>
      <c r="AK804" s="361" t="s">
        <v>117</v>
      </c>
      <c r="AL804" s="361" t="s">
        <v>117</v>
      </c>
      <c r="AM804" s="361" t="s">
        <v>117</v>
      </c>
      <c r="AN804" s="361" t="s">
        <v>117</v>
      </c>
      <c r="AO804" s="361" t="s">
        <v>117</v>
      </c>
      <c r="AP804" s="361" t="s">
        <v>117</v>
      </c>
      <c r="AQ804" s="361" t="s">
        <v>117</v>
      </c>
      <c r="AR804" s="361" t="s">
        <v>117</v>
      </c>
      <c r="AS804" s="361" t="s">
        <v>117</v>
      </c>
      <c r="AT804" s="361" t="s">
        <v>117</v>
      </c>
      <c r="AU804" s="361" t="s">
        <v>117</v>
      </c>
      <c r="AV804" s="361" t="s">
        <v>117</v>
      </c>
      <c r="AW804" s="361" t="s">
        <v>80</v>
      </c>
      <c r="AX804" s="361" t="str">
        <f t="shared" si="80"/>
        <v xml:space="preserve">SEX, AGE, RESIDENCE, WEALTH,    </v>
      </c>
      <c r="AZ804" s="344" t="e">
        <f>INDEX('Standard Outcome Indicators'!$C$2:$C$900,MATCH(AY804,'Standard Outcome Indicators'!$B$2:$B$708,0))</f>
        <v>#N/A</v>
      </c>
      <c r="BA804" s="344" t="e">
        <f>INDEX('Standard Outcome Indicators'!$F$2:$F$900,MATCH(AY804,'Standard Outcome Indicators'!$B$2:$B$708,0))</f>
        <v>#N/A</v>
      </c>
      <c r="BB804" s="344" t="e">
        <f>INDEX('Standard Outcome Indicators'!$H$2:$H$900,MATCH(AY804,'Standard Outcome Indicators'!$B$2:$B$708,0))</f>
        <v>#N/A</v>
      </c>
      <c r="BC804" s="344" t="e">
        <f>INDEX('Standard Outcome Indicators'!$Q$2:$Q$900,MATCH(AY804,'Standard Outcome Indicators'!$B$2:$B$708,0))</f>
        <v>#N/A</v>
      </c>
      <c r="BD804" s="344" t="e">
        <f>INDEX('Standard Outcome Indicators'!$R$2:$R$900,MATCH(AY804,'Standard Outcome Indicators'!$B$2:$B$708,0))</f>
        <v>#N/A</v>
      </c>
      <c r="BE804" s="344" t="e">
        <f>INDEX('Standard Outcome Indicators'!$S$2:$S$900,MATCH(AY804,'Standard Outcome Indicators'!$B$2:$B$708,0))</f>
        <v>#N/A</v>
      </c>
      <c r="BF804" s="344" t="e">
        <f>INDEX('Standard Outcome Indicators'!$T$2:$T$900,MATCH(AY804,'Standard Outcome Indicators'!$B$2:$B$708,0))</f>
        <v>#N/A</v>
      </c>
      <c r="BG804" s="344" t="e">
        <f>INDEX('Standard Outcome Indicators'!$U$2:$U$900,MATCH(AY804,'Standard Outcome Indicators'!$B$2:$B$708,0))</f>
        <v>#N/A</v>
      </c>
    </row>
    <row r="805" spans="1:59" ht="183">
      <c r="A805" s="410" t="s">
        <v>4460</v>
      </c>
      <c r="B805" s="412" t="s">
        <v>4535</v>
      </c>
      <c r="C805" s="367" t="s">
        <v>1394</v>
      </c>
      <c r="D805" s="441" t="s">
        <v>4552</v>
      </c>
      <c r="E805" s="345" t="s">
        <v>1395</v>
      </c>
      <c r="F805" s="437" t="s">
        <v>1826</v>
      </c>
      <c r="G805" s="433"/>
      <c r="H805" s="433"/>
      <c r="I805" s="433" t="s">
        <v>49</v>
      </c>
      <c r="J805" s="433" t="s">
        <v>49</v>
      </c>
      <c r="K805" s="433" t="s">
        <v>49</v>
      </c>
      <c r="L805" s="433" t="s">
        <v>49</v>
      </c>
      <c r="M805" s="433" t="s">
        <v>62</v>
      </c>
      <c r="N805" s="433" t="s">
        <v>49</v>
      </c>
      <c r="O805" s="345"/>
      <c r="P805" s="345" t="str">
        <f t="shared" si="77"/>
        <v>Crude death rate attributed to household and ambient air pollution</v>
      </c>
      <c r="Q805" s="345" t="s">
        <v>4549</v>
      </c>
      <c r="R805" s="345"/>
      <c r="S805" s="433">
        <f t="shared" si="75"/>
        <v>2</v>
      </c>
      <c r="T805" s="361" t="s">
        <v>16</v>
      </c>
      <c r="U805" s="361" t="s">
        <v>262</v>
      </c>
      <c r="V805" s="344" t="s">
        <v>4550</v>
      </c>
      <c r="W805" s="433" t="s">
        <v>84</v>
      </c>
      <c r="X805" s="433" t="s">
        <v>56</v>
      </c>
      <c r="Y805" s="361">
        <v>2016</v>
      </c>
      <c r="Z805" s="361" t="s">
        <v>1733</v>
      </c>
      <c r="AA805" s="344" t="s">
        <v>4553</v>
      </c>
      <c r="AB805" s="361" t="str">
        <f t="shared" si="79"/>
        <v>3.9.1</v>
      </c>
      <c r="AD805" s="433" t="s">
        <v>53</v>
      </c>
      <c r="AE805" s="433" t="s">
        <v>439</v>
      </c>
      <c r="AF805" s="433" t="s">
        <v>53</v>
      </c>
      <c r="AG805" s="361" t="s">
        <v>49</v>
      </c>
      <c r="AH805" s="361" t="s">
        <v>49</v>
      </c>
      <c r="AI805" s="361" t="s">
        <v>49</v>
      </c>
      <c r="AJ805" s="361" t="s">
        <v>49</v>
      </c>
      <c r="AK805" s="361" t="s">
        <v>117</v>
      </c>
      <c r="AL805" s="361" t="s">
        <v>117</v>
      </c>
      <c r="AM805" s="361" t="s">
        <v>117</v>
      </c>
      <c r="AN805" s="361" t="s">
        <v>117</v>
      </c>
      <c r="AO805" s="361" t="s">
        <v>117</v>
      </c>
      <c r="AP805" s="361" t="s">
        <v>117</v>
      </c>
      <c r="AQ805" s="361" t="s">
        <v>117</v>
      </c>
      <c r="AR805" s="361" t="s">
        <v>117</v>
      </c>
      <c r="AS805" s="361" t="s">
        <v>117</v>
      </c>
      <c r="AT805" s="361" t="s">
        <v>117</v>
      </c>
      <c r="AU805" s="361" t="s">
        <v>117</v>
      </c>
      <c r="AV805" s="361" t="s">
        <v>117</v>
      </c>
      <c r="AW805" s="361" t="s">
        <v>80</v>
      </c>
      <c r="AX805" s="361" t="str">
        <f t="shared" si="80"/>
        <v xml:space="preserve">SEX, AGE, RESIDENCE, WEALTH,    </v>
      </c>
      <c r="AZ805" s="344" t="e">
        <f>INDEX('Standard Outcome Indicators'!$C$2:$C$900,MATCH(AY805,'Standard Outcome Indicators'!$B$2:$B$708,0))</f>
        <v>#N/A</v>
      </c>
      <c r="BA805" s="344" t="e">
        <f>INDEX('Standard Outcome Indicators'!$F$2:$F$900,MATCH(AY805,'Standard Outcome Indicators'!$B$2:$B$708,0))</f>
        <v>#N/A</v>
      </c>
      <c r="BB805" s="344" t="e">
        <f>INDEX('Standard Outcome Indicators'!$H$2:$H$900,MATCH(AY805,'Standard Outcome Indicators'!$B$2:$B$708,0))</f>
        <v>#N/A</v>
      </c>
      <c r="BC805" s="344" t="e">
        <f>INDEX('Standard Outcome Indicators'!$Q$2:$Q$900,MATCH(AY805,'Standard Outcome Indicators'!$B$2:$B$708,0))</f>
        <v>#N/A</v>
      </c>
      <c r="BD805" s="344" t="e">
        <f>INDEX('Standard Outcome Indicators'!$R$2:$R$900,MATCH(AY805,'Standard Outcome Indicators'!$B$2:$B$708,0))</f>
        <v>#N/A</v>
      </c>
      <c r="BE805" s="344" t="e">
        <f>INDEX('Standard Outcome Indicators'!$S$2:$S$900,MATCH(AY805,'Standard Outcome Indicators'!$B$2:$B$708,0))</f>
        <v>#N/A</v>
      </c>
      <c r="BF805" s="344" t="e">
        <f>INDEX('Standard Outcome Indicators'!$T$2:$T$900,MATCH(AY805,'Standard Outcome Indicators'!$B$2:$B$708,0))</f>
        <v>#N/A</v>
      </c>
      <c r="BG805" s="344" t="e">
        <f>INDEX('Standard Outcome Indicators'!$U$2:$U$900,MATCH(AY805,'Standard Outcome Indicators'!$B$2:$B$708,0))</f>
        <v>#N/A</v>
      </c>
    </row>
    <row r="806" spans="1:59" ht="183">
      <c r="A806" s="410" t="s">
        <v>4460</v>
      </c>
      <c r="B806" s="412" t="s">
        <v>4535</v>
      </c>
      <c r="C806" s="344" t="s">
        <v>1400</v>
      </c>
      <c r="D806" s="438" t="s">
        <v>4554</v>
      </c>
      <c r="E806" s="345" t="s">
        <v>1395</v>
      </c>
      <c r="F806" s="433" t="s">
        <v>59</v>
      </c>
      <c r="G806" s="433" t="str">
        <f>INDEX('Dashboard Indicators'!$P$2:$P$900,MATCH(C806,'Dashboard Indicators'!$I$2:$I$900,0))</f>
        <v>Yes</v>
      </c>
      <c r="H806" s="433" t="str">
        <f>INDEX('Dashboard Indicators'!$O$2:$O$900,MATCH(C806,'Dashboard Indicators'!$I$2:$I$900,0))</f>
        <v>Yes</v>
      </c>
      <c r="I806" s="433" t="s">
        <v>49</v>
      </c>
      <c r="J806" s="433" t="s">
        <v>49</v>
      </c>
      <c r="K806" s="433" t="s">
        <v>49</v>
      </c>
      <c r="L806" s="433" t="s">
        <v>49</v>
      </c>
      <c r="M806" s="433" t="s">
        <v>62</v>
      </c>
      <c r="N806" s="433" t="s">
        <v>49</v>
      </c>
      <c r="O806" s="345" t="s">
        <v>4555</v>
      </c>
      <c r="P806" s="345" t="str">
        <f t="shared" si="77"/>
        <v>Age-standardized mortality rate attributed to household and ambient air pollution - SDG 3.9.3</v>
      </c>
      <c r="Q806" s="345" t="s">
        <v>4556</v>
      </c>
      <c r="R806" s="345"/>
      <c r="S806" s="433">
        <f t="shared" si="75"/>
        <v>2</v>
      </c>
      <c r="T806" s="361" t="s">
        <v>16</v>
      </c>
      <c r="U806" s="361" t="s">
        <v>262</v>
      </c>
      <c r="V806" s="344" t="s">
        <v>4550</v>
      </c>
      <c r="W806" s="433" t="s">
        <v>84</v>
      </c>
      <c r="X806" s="433" t="s">
        <v>56</v>
      </c>
      <c r="Y806" s="361">
        <v>2019</v>
      </c>
      <c r="Z806" s="361" t="s">
        <v>1733</v>
      </c>
      <c r="AA806" s="344" t="s">
        <v>2427</v>
      </c>
      <c r="AB806" s="361" t="str">
        <f t="shared" si="79"/>
        <v>3.9.1</v>
      </c>
      <c r="AD806" s="433" t="s">
        <v>53</v>
      </c>
      <c r="AE806" s="433" t="s">
        <v>439</v>
      </c>
      <c r="AF806" s="433" t="s">
        <v>53</v>
      </c>
      <c r="AG806" s="361" t="s">
        <v>49</v>
      </c>
      <c r="AH806" s="361" t="s">
        <v>49</v>
      </c>
      <c r="AI806" s="361" t="s">
        <v>49</v>
      </c>
      <c r="AJ806" s="361" t="s">
        <v>49</v>
      </c>
      <c r="AK806" s="361" t="s">
        <v>117</v>
      </c>
      <c r="AL806" s="361" t="s">
        <v>117</v>
      </c>
      <c r="AM806" s="361" t="s">
        <v>117</v>
      </c>
      <c r="AN806" s="361" t="s">
        <v>117</v>
      </c>
      <c r="AO806" s="361" t="s">
        <v>117</v>
      </c>
      <c r="AP806" s="361" t="s">
        <v>117</v>
      </c>
      <c r="AQ806" s="361" t="s">
        <v>117</v>
      </c>
      <c r="AR806" s="361" t="s">
        <v>117</v>
      </c>
      <c r="AS806" s="361" t="s">
        <v>117</v>
      </c>
      <c r="AT806" s="361" t="s">
        <v>117</v>
      </c>
      <c r="AU806" s="361" t="s">
        <v>117</v>
      </c>
      <c r="AV806" s="361" t="s">
        <v>117</v>
      </c>
      <c r="AW806" s="361" t="s">
        <v>80</v>
      </c>
      <c r="AX806" s="361" t="str">
        <f t="shared" si="80"/>
        <v xml:space="preserve">SEX, AGE, RESIDENCE, WEALTH,    </v>
      </c>
      <c r="AZ806" s="344" t="e">
        <f>INDEX('Standard Outcome Indicators'!$C$2:$C$900,MATCH(AY806,'Standard Outcome Indicators'!$B$2:$B$708,0))</f>
        <v>#N/A</v>
      </c>
      <c r="BA806" s="344" t="e">
        <f>INDEX('Standard Outcome Indicators'!$F$2:$F$900,MATCH(AY806,'Standard Outcome Indicators'!$B$2:$B$708,0))</f>
        <v>#N/A</v>
      </c>
      <c r="BB806" s="344" t="e">
        <f>INDEX('Standard Outcome Indicators'!$H$2:$H$900,MATCH(AY806,'Standard Outcome Indicators'!$B$2:$B$708,0))</f>
        <v>#N/A</v>
      </c>
      <c r="BC806" s="344" t="e">
        <f>INDEX('Standard Outcome Indicators'!$Q$2:$Q$900,MATCH(AY806,'Standard Outcome Indicators'!$B$2:$B$708,0))</f>
        <v>#N/A</v>
      </c>
      <c r="BD806" s="344" t="e">
        <f>INDEX('Standard Outcome Indicators'!$R$2:$R$900,MATCH(AY806,'Standard Outcome Indicators'!$B$2:$B$708,0))</f>
        <v>#N/A</v>
      </c>
      <c r="BE806" s="344" t="e">
        <f>INDEX('Standard Outcome Indicators'!$S$2:$S$900,MATCH(AY806,'Standard Outcome Indicators'!$B$2:$B$708,0))</f>
        <v>#N/A</v>
      </c>
      <c r="BF806" s="344" t="e">
        <f>INDEX('Standard Outcome Indicators'!$T$2:$T$900,MATCH(AY806,'Standard Outcome Indicators'!$B$2:$B$708,0))</f>
        <v>#N/A</v>
      </c>
      <c r="BG806" s="344" t="e">
        <f>INDEX('Standard Outcome Indicators'!$U$2:$U$900,MATCH(AY806,'Standard Outcome Indicators'!$B$2:$B$708,0))</f>
        <v>#N/A</v>
      </c>
    </row>
    <row r="807" spans="1:59" ht="30.75">
      <c r="A807" s="410" t="s">
        <v>4460</v>
      </c>
      <c r="B807" s="412" t="s">
        <v>4535</v>
      </c>
      <c r="C807" s="344" t="s">
        <v>4557</v>
      </c>
      <c r="D807" s="438" t="s">
        <v>4558</v>
      </c>
      <c r="E807" s="345" t="s">
        <v>4559</v>
      </c>
      <c r="F807" s="432" t="s">
        <v>59</v>
      </c>
      <c r="G807" s="433" t="str">
        <f>INDEX('Dashboard Indicators'!$P$2:$P$900,MATCH(C807,'Dashboard Indicators'!$I$2:$I$900,0))</f>
        <v>Yes</v>
      </c>
      <c r="H807" s="433" t="str">
        <f>INDEX('Dashboard Indicators'!$O$2:$O$900,MATCH(C807,'Dashboard Indicators'!$I$2:$I$900,0))</f>
        <v>Yes</v>
      </c>
      <c r="I807" s="433" t="s">
        <v>49</v>
      </c>
      <c r="J807" s="433" t="s">
        <v>49</v>
      </c>
      <c r="K807" s="433" t="s">
        <v>49</v>
      </c>
      <c r="L807" s="433" t="s">
        <v>49</v>
      </c>
      <c r="M807" s="433" t="s">
        <v>62</v>
      </c>
      <c r="N807" s="433" t="s">
        <v>49</v>
      </c>
      <c r="O807" s="345" t="s">
        <v>4560</v>
      </c>
      <c r="P807" s="345" t="str">
        <f t="shared" si="77"/>
        <v>Age-standardized mortality rate attributed to household and ambient air pollution - SDG 3.9.1</v>
      </c>
      <c r="Q807" s="345" t="s">
        <v>4554</v>
      </c>
      <c r="R807" s="345"/>
      <c r="S807" s="433">
        <f t="shared" si="75"/>
        <v>2</v>
      </c>
      <c r="T807" s="361" t="s">
        <v>16</v>
      </c>
      <c r="U807" s="361" t="s">
        <v>63</v>
      </c>
      <c r="V807" s="344" t="s">
        <v>4550</v>
      </c>
      <c r="W807" s="433" t="s">
        <v>63</v>
      </c>
      <c r="X807" s="433" t="s">
        <v>63</v>
      </c>
      <c r="Y807" s="361">
        <v>2019</v>
      </c>
      <c r="Z807" s="361" t="s">
        <v>1733</v>
      </c>
      <c r="AA807" s="344" t="s">
        <v>2427</v>
      </c>
      <c r="AB807" s="361" t="str">
        <f t="shared" si="79"/>
        <v>3.9.1</v>
      </c>
      <c r="AC807" s="433" t="s">
        <v>63</v>
      </c>
      <c r="AD807" s="433" t="s">
        <v>63</v>
      </c>
      <c r="AE807" s="433" t="s">
        <v>63</v>
      </c>
      <c r="AF807" s="433" t="s">
        <v>63</v>
      </c>
      <c r="AG807" s="361" t="s">
        <v>49</v>
      </c>
      <c r="AH807" s="361" t="s">
        <v>49</v>
      </c>
      <c r="AI807" s="361" t="s">
        <v>49</v>
      </c>
      <c r="AJ807" s="361" t="s">
        <v>49</v>
      </c>
      <c r="AK807" s="361" t="s">
        <v>63</v>
      </c>
      <c r="AL807" s="361" t="s">
        <v>63</v>
      </c>
      <c r="AM807" s="361" t="s">
        <v>63</v>
      </c>
      <c r="AN807" s="361" t="s">
        <v>63</v>
      </c>
      <c r="AO807" s="361" t="s">
        <v>63</v>
      </c>
      <c r="AP807" s="361" t="s">
        <v>63</v>
      </c>
      <c r="AQ807" s="361" t="s">
        <v>63</v>
      </c>
      <c r="AR807" s="361" t="s">
        <v>63</v>
      </c>
      <c r="AS807" s="361" t="s">
        <v>63</v>
      </c>
      <c r="AT807" s="361" t="s">
        <v>63</v>
      </c>
      <c r="AU807" s="361" t="s">
        <v>63</v>
      </c>
      <c r="AV807" s="361" t="s">
        <v>63</v>
      </c>
      <c r="AW807" s="361" t="s">
        <v>63</v>
      </c>
      <c r="AX807" s="361" t="str">
        <f t="shared" si="80"/>
        <v xml:space="preserve">SEX, AGE, RESIDENCE, WEALTH, </v>
      </c>
      <c r="AZ807" s="344" t="e">
        <f>INDEX('Standard Outcome Indicators'!$C$2:$C$900,MATCH(AY807,'Standard Outcome Indicators'!$B$2:$B$708,0))</f>
        <v>#N/A</v>
      </c>
      <c r="BA807" s="344" t="e">
        <f>INDEX('Standard Outcome Indicators'!$F$2:$F$900,MATCH(AY807,'Standard Outcome Indicators'!$B$2:$B$708,0))</f>
        <v>#N/A</v>
      </c>
      <c r="BB807" s="344" t="e">
        <f>INDEX('Standard Outcome Indicators'!$H$2:$H$900,MATCH(AY807,'Standard Outcome Indicators'!$B$2:$B$708,0))</f>
        <v>#N/A</v>
      </c>
      <c r="BC807" s="344" t="e">
        <f>INDEX('Standard Outcome Indicators'!$Q$2:$Q$900,MATCH(AY807,'Standard Outcome Indicators'!$B$2:$B$708,0))</f>
        <v>#N/A</v>
      </c>
      <c r="BD807" s="344" t="e">
        <f>INDEX('Standard Outcome Indicators'!$R$2:$R$900,MATCH(AY807,'Standard Outcome Indicators'!$B$2:$B$708,0))</f>
        <v>#N/A</v>
      </c>
      <c r="BE807" s="344" t="e">
        <f>INDEX('Standard Outcome Indicators'!$S$2:$S$900,MATCH(AY807,'Standard Outcome Indicators'!$B$2:$B$708,0))</f>
        <v>#N/A</v>
      </c>
      <c r="BF807" s="344" t="e">
        <f>INDEX('Standard Outcome Indicators'!$T$2:$T$900,MATCH(AY807,'Standard Outcome Indicators'!$B$2:$B$708,0))</f>
        <v>#N/A</v>
      </c>
      <c r="BG807" s="344" t="e">
        <f>INDEX('Standard Outcome Indicators'!$U$2:$U$900,MATCH(AY807,'Standard Outcome Indicators'!$B$2:$B$708,0))</f>
        <v>#N/A</v>
      </c>
    </row>
    <row r="808" spans="1:59" ht="30.75">
      <c r="A808" s="410" t="s">
        <v>4460</v>
      </c>
      <c r="B808" s="412" t="s">
        <v>4535</v>
      </c>
      <c r="C808" s="344" t="s">
        <v>4561</v>
      </c>
      <c r="D808" s="438" t="s">
        <v>4562</v>
      </c>
      <c r="E808" s="345" t="s">
        <v>4563</v>
      </c>
      <c r="F808" s="432" t="s">
        <v>59</v>
      </c>
      <c r="G808" s="433" t="str">
        <f>INDEX('Dashboard Indicators'!$P$2:$P$900,MATCH(C808,'Dashboard Indicators'!$I$2:$I$900,0))</f>
        <v>Yes</v>
      </c>
      <c r="H808" s="433" t="str">
        <f>INDEX('Dashboard Indicators'!$O$2:$O$900,MATCH(C808,'Dashboard Indicators'!$I$2:$I$900,0))</f>
        <v>Yes</v>
      </c>
      <c r="I808" s="433" t="s">
        <v>49</v>
      </c>
      <c r="J808" s="433" t="s">
        <v>49</v>
      </c>
      <c r="K808" s="433" t="s">
        <v>49</v>
      </c>
      <c r="L808" s="433" t="s">
        <v>49</v>
      </c>
      <c r="M808" s="433" t="s">
        <v>62</v>
      </c>
      <c r="N808" s="433" t="s">
        <v>49</v>
      </c>
      <c r="O808" s="345" t="s">
        <v>4564</v>
      </c>
      <c r="P808" s="345" t="str">
        <f t="shared" si="77"/>
        <v>Age-standardized mortality rate attributed to household and ambient air pollution - SDG 3.9.2</v>
      </c>
      <c r="Q808" s="345" t="s">
        <v>4565</v>
      </c>
      <c r="R808" s="345"/>
      <c r="S808" s="433">
        <f t="shared" si="75"/>
        <v>2</v>
      </c>
      <c r="T808" s="361" t="s">
        <v>16</v>
      </c>
      <c r="U808" s="361" t="s">
        <v>63</v>
      </c>
      <c r="V808" s="344" t="s">
        <v>4550</v>
      </c>
      <c r="W808" s="433" t="s">
        <v>63</v>
      </c>
      <c r="X808" s="433" t="s">
        <v>63</v>
      </c>
      <c r="Y808" s="361">
        <v>2019</v>
      </c>
      <c r="Z808" s="361" t="s">
        <v>1955</v>
      </c>
      <c r="AA808" s="344" t="s">
        <v>4566</v>
      </c>
      <c r="AB808" s="361" t="str">
        <f t="shared" si="79"/>
        <v>3.9.1</v>
      </c>
      <c r="AC808" s="433" t="s">
        <v>63</v>
      </c>
      <c r="AD808" s="433" t="s">
        <v>63</v>
      </c>
      <c r="AE808" s="433" t="s">
        <v>63</v>
      </c>
      <c r="AF808" s="433" t="s">
        <v>63</v>
      </c>
      <c r="AG808" s="361" t="s">
        <v>49</v>
      </c>
      <c r="AH808" s="361" t="s">
        <v>49</v>
      </c>
      <c r="AI808" s="361" t="s">
        <v>49</v>
      </c>
      <c r="AJ808" s="361" t="s">
        <v>49</v>
      </c>
      <c r="AK808" s="361" t="s">
        <v>63</v>
      </c>
      <c r="AL808" s="361" t="s">
        <v>63</v>
      </c>
      <c r="AM808" s="361" t="s">
        <v>63</v>
      </c>
      <c r="AN808" s="361" t="s">
        <v>63</v>
      </c>
      <c r="AO808" s="361" t="s">
        <v>63</v>
      </c>
      <c r="AP808" s="361" t="s">
        <v>63</v>
      </c>
      <c r="AQ808" s="361" t="s">
        <v>63</v>
      </c>
      <c r="AR808" s="361" t="s">
        <v>63</v>
      </c>
      <c r="AS808" s="361" t="s">
        <v>63</v>
      </c>
      <c r="AT808" s="361" t="s">
        <v>63</v>
      </c>
      <c r="AU808" s="361" t="s">
        <v>63</v>
      </c>
      <c r="AV808" s="361" t="s">
        <v>63</v>
      </c>
      <c r="AW808" s="361" t="s">
        <v>63</v>
      </c>
      <c r="AX808" s="361" t="str">
        <f t="shared" si="80"/>
        <v xml:space="preserve">SEX, AGE, RESIDENCE, WEALTH, </v>
      </c>
      <c r="AZ808" s="344" t="e">
        <f>INDEX('Standard Outcome Indicators'!$C$2:$C$900,MATCH(AY808,'Standard Outcome Indicators'!$B$2:$B$708,0))</f>
        <v>#N/A</v>
      </c>
      <c r="BA808" s="344" t="e">
        <f>INDEX('Standard Outcome Indicators'!$F$2:$F$900,MATCH(AY808,'Standard Outcome Indicators'!$B$2:$B$708,0))</f>
        <v>#N/A</v>
      </c>
      <c r="BB808" s="344" t="e">
        <f>INDEX('Standard Outcome Indicators'!$H$2:$H$900,MATCH(AY808,'Standard Outcome Indicators'!$B$2:$B$708,0))</f>
        <v>#N/A</v>
      </c>
      <c r="BC808" s="344" t="e">
        <f>INDEX('Standard Outcome Indicators'!$Q$2:$Q$900,MATCH(AY808,'Standard Outcome Indicators'!$B$2:$B$708,0))</f>
        <v>#N/A</v>
      </c>
      <c r="BD808" s="344" t="e">
        <f>INDEX('Standard Outcome Indicators'!$R$2:$R$900,MATCH(AY808,'Standard Outcome Indicators'!$B$2:$B$708,0))</f>
        <v>#N/A</v>
      </c>
      <c r="BE808" s="344" t="e">
        <f>INDEX('Standard Outcome Indicators'!$S$2:$S$900,MATCH(AY808,'Standard Outcome Indicators'!$B$2:$B$708,0))</f>
        <v>#N/A</v>
      </c>
      <c r="BF808" s="344" t="e">
        <f>INDEX('Standard Outcome Indicators'!$T$2:$T$900,MATCH(AY808,'Standard Outcome Indicators'!$B$2:$B$708,0))</f>
        <v>#N/A</v>
      </c>
      <c r="BG808" s="344" t="e">
        <f>INDEX('Standard Outcome Indicators'!$U$2:$U$900,MATCH(AY808,'Standard Outcome Indicators'!$B$2:$B$708,0))</f>
        <v>#N/A</v>
      </c>
    </row>
    <row r="809" spans="1:59" ht="45.75">
      <c r="A809" s="410" t="s">
        <v>4460</v>
      </c>
      <c r="B809" s="412" t="s">
        <v>4535</v>
      </c>
      <c r="C809" s="344" t="s">
        <v>4567</v>
      </c>
      <c r="D809" s="438" t="s">
        <v>4568</v>
      </c>
      <c r="E809" s="345" t="s">
        <v>4569</v>
      </c>
      <c r="F809" s="432" t="s">
        <v>1767</v>
      </c>
      <c r="G809" s="433" t="s">
        <v>59</v>
      </c>
      <c r="H809" s="433" t="s">
        <v>59</v>
      </c>
      <c r="I809" s="478" t="e">
        <v>#N/A</v>
      </c>
      <c r="J809" s="478" t="e">
        <v>#N/A</v>
      </c>
      <c r="K809" s="478" t="e">
        <v>#N/A</v>
      </c>
      <c r="L809" s="478" t="e">
        <v>#N/A</v>
      </c>
      <c r="M809" s="478" t="e">
        <v>#N/A</v>
      </c>
      <c r="N809" s="478"/>
      <c r="O809" s="345" t="s">
        <v>4570</v>
      </c>
      <c r="P809" s="345" t="str">
        <f t="shared" si="77"/>
        <v>Annual mean concentration of particles PM2.5 (ug/m3) - SDG 11.6.2</v>
      </c>
      <c r="R809" s="345"/>
      <c r="S809" s="433">
        <f t="shared" si="75"/>
        <v>1</v>
      </c>
      <c r="T809" s="361" t="s">
        <v>262</v>
      </c>
      <c r="U809" s="361" t="s">
        <v>63</v>
      </c>
      <c r="V809" s="344" t="s">
        <v>4571</v>
      </c>
      <c r="W809" s="433" t="s">
        <v>63</v>
      </c>
      <c r="X809" s="433" t="s">
        <v>63</v>
      </c>
      <c r="Y809" s="361">
        <v>2019</v>
      </c>
      <c r="Z809" s="361" t="s">
        <v>1820</v>
      </c>
      <c r="AA809" s="344" t="s">
        <v>2330</v>
      </c>
      <c r="AB809" s="361" t="str">
        <f t="shared" si="79"/>
        <v>11.6.2</v>
      </c>
      <c r="AC809" s="433" t="s">
        <v>63</v>
      </c>
      <c r="AD809" s="433" t="s">
        <v>63</v>
      </c>
      <c r="AE809" s="433" t="s">
        <v>63</v>
      </c>
      <c r="AF809" s="433" t="s">
        <v>63</v>
      </c>
      <c r="AG809" s="361" t="s">
        <v>49</v>
      </c>
      <c r="AH809" s="361" t="s">
        <v>49</v>
      </c>
      <c r="AI809" s="361" t="s">
        <v>62</v>
      </c>
      <c r="AJ809" s="361" t="s">
        <v>49</v>
      </c>
      <c r="AK809" s="361" t="s">
        <v>63</v>
      </c>
      <c r="AL809" s="361" t="s">
        <v>63</v>
      </c>
      <c r="AM809" s="361" t="s">
        <v>63</v>
      </c>
      <c r="AN809" s="361" t="s">
        <v>63</v>
      </c>
      <c r="AO809" s="361" t="s">
        <v>63</v>
      </c>
      <c r="AP809" s="361" t="s">
        <v>63</v>
      </c>
      <c r="AQ809" s="361" t="s">
        <v>63</v>
      </c>
      <c r="AR809" s="361" t="s">
        <v>63</v>
      </c>
      <c r="AS809" s="361" t="s">
        <v>63</v>
      </c>
      <c r="AT809" s="361" t="s">
        <v>63</v>
      </c>
      <c r="AU809" s="361" t="s">
        <v>63</v>
      </c>
      <c r="AV809" s="361" t="s">
        <v>63</v>
      </c>
      <c r="AW809" s="361" t="s">
        <v>63</v>
      </c>
      <c r="AX809" s="361" t="str">
        <f t="shared" si="80"/>
        <v xml:space="preserve">SEX, AGE, RESIDENCE, WEALTH, </v>
      </c>
      <c r="AZ809" s="344" t="e">
        <f>INDEX('Standard Outcome Indicators'!$C$2:$C$900,MATCH(AY809,'Standard Outcome Indicators'!$B$2:$B$708,0))</f>
        <v>#N/A</v>
      </c>
      <c r="BA809" s="344" t="e">
        <f>INDEX('Standard Outcome Indicators'!$F$2:$F$900,MATCH(AY809,'Standard Outcome Indicators'!$B$2:$B$708,0))</f>
        <v>#N/A</v>
      </c>
      <c r="BB809" s="344" t="e">
        <f>INDEX('Standard Outcome Indicators'!$H$2:$H$900,MATCH(AY809,'Standard Outcome Indicators'!$B$2:$B$708,0))</f>
        <v>#N/A</v>
      </c>
      <c r="BC809" s="344" t="e">
        <f>INDEX('Standard Outcome Indicators'!$Q$2:$Q$900,MATCH(AY809,'Standard Outcome Indicators'!$B$2:$B$708,0))</f>
        <v>#N/A</v>
      </c>
      <c r="BD809" s="344" t="e">
        <f>INDEX('Standard Outcome Indicators'!$R$2:$R$900,MATCH(AY809,'Standard Outcome Indicators'!$B$2:$B$708,0))</f>
        <v>#N/A</v>
      </c>
      <c r="BE809" s="344" t="e">
        <f>INDEX('Standard Outcome Indicators'!$S$2:$S$900,MATCH(AY809,'Standard Outcome Indicators'!$B$2:$B$708,0))</f>
        <v>#N/A</v>
      </c>
      <c r="BF809" s="344" t="e">
        <f>INDEX('Standard Outcome Indicators'!$T$2:$T$900,MATCH(AY809,'Standard Outcome Indicators'!$B$2:$B$708,0))</f>
        <v>#N/A</v>
      </c>
      <c r="BG809" s="344" t="e">
        <f>INDEX('Standard Outcome Indicators'!$U$2:$U$900,MATCH(AY809,'Standard Outcome Indicators'!$B$2:$B$708,0))</f>
        <v>#N/A</v>
      </c>
    </row>
    <row r="810" spans="1:59" ht="45.75">
      <c r="A810" s="410" t="s">
        <v>4460</v>
      </c>
      <c r="B810" s="412" t="s">
        <v>4535</v>
      </c>
      <c r="C810" s="344" t="s">
        <v>4572</v>
      </c>
      <c r="D810" s="438" t="s">
        <v>4573</v>
      </c>
      <c r="E810" s="345" t="e">
        <v>#N/A</v>
      </c>
      <c r="F810" s="433" t="s">
        <v>1767</v>
      </c>
      <c r="G810" s="433"/>
      <c r="H810" s="433"/>
      <c r="I810" s="478" t="e">
        <v>#N/A</v>
      </c>
      <c r="J810" s="478" t="e">
        <v>#N/A</v>
      </c>
      <c r="K810" s="478" t="e">
        <v>#N/A</v>
      </c>
      <c r="L810" s="478" t="e">
        <v>#N/A</v>
      </c>
      <c r="M810" s="478" t="e">
        <v>#N/A</v>
      </c>
      <c r="N810" s="478"/>
      <c r="O810" s="345"/>
      <c r="P810" s="345" t="str">
        <f t="shared" ref="P810:P817" si="81">IF(F810&lt;&gt;"", IF(Q810="", D810, Q810), "")</f>
        <v>Children's Climate Risk Index</v>
      </c>
      <c r="Q810" s="345" t="s">
        <v>4543</v>
      </c>
      <c r="R810" s="438" t="s">
        <v>1373</v>
      </c>
      <c r="S810" s="433">
        <f t="shared" si="75"/>
        <v>3</v>
      </c>
      <c r="T810" s="361" t="s">
        <v>1371</v>
      </c>
      <c r="U810" s="361" t="s">
        <v>63</v>
      </c>
      <c r="V810" s="344" t="s">
        <v>4544</v>
      </c>
      <c r="W810" s="433" t="s">
        <v>63</v>
      </c>
      <c r="X810" s="433" t="s">
        <v>63</v>
      </c>
      <c r="Y810" s="361">
        <v>2020</v>
      </c>
      <c r="Z810" s="361" t="s">
        <v>1870</v>
      </c>
      <c r="AA810" s="344" t="s">
        <v>4545</v>
      </c>
      <c r="AB810" s="361" t="str">
        <f t="shared" si="79"/>
        <v/>
      </c>
      <c r="AC810" s="433" t="s">
        <v>63</v>
      </c>
      <c r="AD810" s="433" t="s">
        <v>63</v>
      </c>
      <c r="AE810" s="433" t="s">
        <v>63</v>
      </c>
      <c r="AF810" s="433" t="s">
        <v>63</v>
      </c>
      <c r="AG810" s="361" t="s">
        <v>49</v>
      </c>
      <c r="AH810" s="361" t="s">
        <v>49</v>
      </c>
      <c r="AI810" s="361" t="s">
        <v>49</v>
      </c>
      <c r="AJ810" s="361" t="s">
        <v>49</v>
      </c>
      <c r="AK810" s="361" t="s">
        <v>63</v>
      </c>
      <c r="AL810" s="361" t="s">
        <v>63</v>
      </c>
      <c r="AM810" s="361" t="s">
        <v>63</v>
      </c>
      <c r="AN810" s="361" t="s">
        <v>63</v>
      </c>
      <c r="AO810" s="361" t="s">
        <v>63</v>
      </c>
      <c r="AP810" s="361" t="s">
        <v>63</v>
      </c>
      <c r="AQ810" s="361" t="s">
        <v>63</v>
      </c>
      <c r="AR810" s="361" t="s">
        <v>63</v>
      </c>
      <c r="AS810" s="361" t="s">
        <v>63</v>
      </c>
      <c r="AT810" s="361" t="s">
        <v>63</v>
      </c>
      <c r="AU810" s="361" t="s">
        <v>63</v>
      </c>
      <c r="AV810" s="361" t="s">
        <v>63</v>
      </c>
      <c r="AW810" s="361" t="s">
        <v>63</v>
      </c>
      <c r="AX810" s="361" t="str">
        <f t="shared" si="80"/>
        <v xml:space="preserve">SEX, AGE, RESIDENCE, WEALTH, </v>
      </c>
      <c r="AZ810" s="344" t="e">
        <f>INDEX('Standard Outcome Indicators'!$C$2:$C$900,MATCH(AY810,'Standard Outcome Indicators'!$B$2:$B$708,0))</f>
        <v>#N/A</v>
      </c>
      <c r="BA810" s="344" t="e">
        <f>INDEX('Standard Outcome Indicators'!$F$2:$F$900,MATCH(AY810,'Standard Outcome Indicators'!$B$2:$B$708,0))</f>
        <v>#N/A</v>
      </c>
      <c r="BB810" s="344" t="e">
        <f>INDEX('Standard Outcome Indicators'!$H$2:$H$900,MATCH(AY810,'Standard Outcome Indicators'!$B$2:$B$708,0))</f>
        <v>#N/A</v>
      </c>
      <c r="BC810" s="344" t="e">
        <f>INDEX('Standard Outcome Indicators'!$Q$2:$Q$900,MATCH(AY810,'Standard Outcome Indicators'!$B$2:$B$708,0))</f>
        <v>#N/A</v>
      </c>
      <c r="BD810" s="344" t="e">
        <f>INDEX('Standard Outcome Indicators'!$R$2:$R$900,MATCH(AY810,'Standard Outcome Indicators'!$B$2:$B$708,0))</f>
        <v>#N/A</v>
      </c>
      <c r="BE810" s="344" t="e">
        <f>INDEX('Standard Outcome Indicators'!$S$2:$S$900,MATCH(AY810,'Standard Outcome Indicators'!$B$2:$B$708,0))</f>
        <v>#N/A</v>
      </c>
      <c r="BF810" s="344" t="e">
        <f>INDEX('Standard Outcome Indicators'!$T$2:$T$900,MATCH(AY810,'Standard Outcome Indicators'!$B$2:$B$708,0))</f>
        <v>#N/A</v>
      </c>
      <c r="BG810" s="344" t="e">
        <f>INDEX('Standard Outcome Indicators'!$U$2:$U$900,MATCH(AY810,'Standard Outcome Indicators'!$B$2:$B$708,0))</f>
        <v>#N/A</v>
      </c>
    </row>
    <row r="811" spans="1:59" ht="45.75">
      <c r="A811" s="410" t="s">
        <v>4460</v>
      </c>
      <c r="B811" s="412" t="s">
        <v>4535</v>
      </c>
      <c r="C811" s="344" t="s">
        <v>4574</v>
      </c>
      <c r="D811" s="438" t="s">
        <v>4575</v>
      </c>
      <c r="E811" s="345" t="e">
        <v>#N/A</v>
      </c>
      <c r="F811" s="433" t="s">
        <v>1767</v>
      </c>
      <c r="G811" s="433"/>
      <c r="H811" s="433"/>
      <c r="I811" s="478" t="e">
        <v>#N/A</v>
      </c>
      <c r="J811" s="478" t="e">
        <v>#N/A</v>
      </c>
      <c r="K811" s="478" t="e">
        <v>#N/A</v>
      </c>
      <c r="L811" s="478" t="e">
        <v>#N/A</v>
      </c>
      <c r="M811" s="478" t="e">
        <v>#N/A</v>
      </c>
      <c r="N811" s="478"/>
      <c r="O811" s="345"/>
      <c r="P811" s="345" t="str">
        <f t="shared" si="81"/>
        <v>Children's Climate Risk Index</v>
      </c>
      <c r="Q811" s="345" t="s">
        <v>4543</v>
      </c>
      <c r="R811" s="438" t="s">
        <v>1373</v>
      </c>
      <c r="S811" s="433">
        <f t="shared" si="75"/>
        <v>3</v>
      </c>
      <c r="T811" s="361" t="s">
        <v>1371</v>
      </c>
      <c r="U811" s="361" t="s">
        <v>63</v>
      </c>
      <c r="V811" s="344" t="s">
        <v>4544</v>
      </c>
      <c r="W811" s="433" t="s">
        <v>63</v>
      </c>
      <c r="X811" s="433" t="s">
        <v>63</v>
      </c>
      <c r="Y811" s="361">
        <v>2020</v>
      </c>
      <c r="Z811" s="361" t="s">
        <v>1870</v>
      </c>
      <c r="AA811" s="344" t="s">
        <v>4545</v>
      </c>
      <c r="AB811" s="361" t="str">
        <f t="shared" si="79"/>
        <v/>
      </c>
      <c r="AC811" s="433" t="s">
        <v>63</v>
      </c>
      <c r="AD811" s="433" t="s">
        <v>63</v>
      </c>
      <c r="AE811" s="433" t="s">
        <v>63</v>
      </c>
      <c r="AF811" s="433" t="s">
        <v>63</v>
      </c>
      <c r="AG811" s="361" t="s">
        <v>49</v>
      </c>
      <c r="AH811" s="361" t="s">
        <v>49</v>
      </c>
      <c r="AI811" s="361" t="s">
        <v>49</v>
      </c>
      <c r="AJ811" s="361" t="s">
        <v>49</v>
      </c>
      <c r="AK811" s="361" t="s">
        <v>63</v>
      </c>
      <c r="AL811" s="361" t="s">
        <v>63</v>
      </c>
      <c r="AM811" s="361" t="s">
        <v>63</v>
      </c>
      <c r="AN811" s="361" t="s">
        <v>63</v>
      </c>
      <c r="AO811" s="361" t="s">
        <v>63</v>
      </c>
      <c r="AP811" s="361" t="s">
        <v>63</v>
      </c>
      <c r="AQ811" s="361" t="s">
        <v>63</v>
      </c>
      <c r="AR811" s="361" t="s">
        <v>63</v>
      </c>
      <c r="AS811" s="361" t="s">
        <v>63</v>
      </c>
      <c r="AT811" s="361" t="s">
        <v>63</v>
      </c>
      <c r="AU811" s="361" t="s">
        <v>63</v>
      </c>
      <c r="AV811" s="361" t="s">
        <v>63</v>
      </c>
      <c r="AW811" s="361" t="s">
        <v>63</v>
      </c>
      <c r="AX811" s="361" t="str">
        <f t="shared" si="80"/>
        <v xml:space="preserve">SEX, AGE, RESIDENCE, WEALTH, </v>
      </c>
      <c r="AZ811" s="344" t="e">
        <f>INDEX('Standard Outcome Indicators'!$C$2:$C$900,MATCH(AY811,'Standard Outcome Indicators'!$B$2:$B$708,0))</f>
        <v>#N/A</v>
      </c>
      <c r="BA811" s="344" t="e">
        <f>INDEX('Standard Outcome Indicators'!$F$2:$F$900,MATCH(AY811,'Standard Outcome Indicators'!$B$2:$B$708,0))</f>
        <v>#N/A</v>
      </c>
      <c r="BB811" s="344" t="e">
        <f>INDEX('Standard Outcome Indicators'!$H$2:$H$900,MATCH(AY811,'Standard Outcome Indicators'!$B$2:$B$708,0))</f>
        <v>#N/A</v>
      </c>
      <c r="BC811" s="344" t="e">
        <f>INDEX('Standard Outcome Indicators'!$Q$2:$Q$900,MATCH(AY811,'Standard Outcome Indicators'!$B$2:$B$708,0))</f>
        <v>#N/A</v>
      </c>
      <c r="BD811" s="344" t="e">
        <f>INDEX('Standard Outcome Indicators'!$R$2:$R$900,MATCH(AY811,'Standard Outcome Indicators'!$B$2:$B$708,0))</f>
        <v>#N/A</v>
      </c>
      <c r="BE811" s="344" t="e">
        <f>INDEX('Standard Outcome Indicators'!$S$2:$S$900,MATCH(AY811,'Standard Outcome Indicators'!$B$2:$B$708,0))</f>
        <v>#N/A</v>
      </c>
      <c r="BF811" s="344" t="e">
        <f>INDEX('Standard Outcome Indicators'!$T$2:$T$900,MATCH(AY811,'Standard Outcome Indicators'!$B$2:$B$708,0))</f>
        <v>#N/A</v>
      </c>
      <c r="BG811" s="344" t="e">
        <f>INDEX('Standard Outcome Indicators'!$U$2:$U$900,MATCH(AY811,'Standard Outcome Indicators'!$B$2:$B$708,0))</f>
        <v>#N/A</v>
      </c>
    </row>
    <row r="812" spans="1:59" ht="45.75">
      <c r="A812" s="410" t="s">
        <v>4460</v>
      </c>
      <c r="B812" s="412" t="s">
        <v>4535</v>
      </c>
      <c r="C812" s="344" t="s">
        <v>4576</v>
      </c>
      <c r="D812" s="438" t="s">
        <v>4577</v>
      </c>
      <c r="E812" s="345" t="e">
        <v>#N/A</v>
      </c>
      <c r="F812" s="433" t="s">
        <v>1767</v>
      </c>
      <c r="G812" s="433"/>
      <c r="H812" s="433"/>
      <c r="I812" s="478" t="e">
        <v>#N/A</v>
      </c>
      <c r="J812" s="478" t="e">
        <v>#N/A</v>
      </c>
      <c r="K812" s="478" t="e">
        <v>#N/A</v>
      </c>
      <c r="L812" s="478" t="e">
        <v>#N/A</v>
      </c>
      <c r="M812" s="478" t="e">
        <v>#N/A</v>
      </c>
      <c r="N812" s="478"/>
      <c r="O812" s="345"/>
      <c r="P812" s="345" t="str">
        <f t="shared" si="81"/>
        <v>Children's Climate Risk Index</v>
      </c>
      <c r="Q812" s="345" t="s">
        <v>4543</v>
      </c>
      <c r="R812" s="438" t="s">
        <v>1373</v>
      </c>
      <c r="S812" s="433">
        <f t="shared" si="75"/>
        <v>3</v>
      </c>
      <c r="T812" s="361" t="s">
        <v>1371</v>
      </c>
      <c r="U812" s="361" t="s">
        <v>63</v>
      </c>
      <c r="V812" s="344" t="s">
        <v>4544</v>
      </c>
      <c r="W812" s="433" t="s">
        <v>63</v>
      </c>
      <c r="X812" s="433" t="s">
        <v>63</v>
      </c>
      <c r="Y812" s="361">
        <v>2020</v>
      </c>
      <c r="Z812" s="361" t="s">
        <v>1870</v>
      </c>
      <c r="AA812" s="344" t="s">
        <v>4545</v>
      </c>
      <c r="AB812" s="361" t="str">
        <f t="shared" si="79"/>
        <v/>
      </c>
      <c r="AC812" s="433" t="s">
        <v>63</v>
      </c>
      <c r="AD812" s="433" t="s">
        <v>63</v>
      </c>
      <c r="AE812" s="433" t="s">
        <v>63</v>
      </c>
      <c r="AF812" s="433" t="s">
        <v>63</v>
      </c>
      <c r="AG812" s="361" t="s">
        <v>49</v>
      </c>
      <c r="AH812" s="361" t="s">
        <v>49</v>
      </c>
      <c r="AI812" s="361" t="s">
        <v>49</v>
      </c>
      <c r="AJ812" s="361" t="s">
        <v>49</v>
      </c>
      <c r="AK812" s="361" t="s">
        <v>63</v>
      </c>
      <c r="AL812" s="361" t="s">
        <v>63</v>
      </c>
      <c r="AM812" s="361" t="s">
        <v>63</v>
      </c>
      <c r="AN812" s="361" t="s">
        <v>63</v>
      </c>
      <c r="AO812" s="361" t="s">
        <v>63</v>
      </c>
      <c r="AP812" s="361" t="s">
        <v>63</v>
      </c>
      <c r="AQ812" s="361" t="s">
        <v>63</v>
      </c>
      <c r="AR812" s="361" t="s">
        <v>63</v>
      </c>
      <c r="AS812" s="361" t="s">
        <v>63</v>
      </c>
      <c r="AT812" s="361" t="s">
        <v>63</v>
      </c>
      <c r="AU812" s="361" t="s">
        <v>63</v>
      </c>
      <c r="AV812" s="361" t="s">
        <v>63</v>
      </c>
      <c r="AW812" s="361" t="s">
        <v>63</v>
      </c>
      <c r="AX812" s="361" t="str">
        <f t="shared" si="80"/>
        <v xml:space="preserve">SEX, AGE, RESIDENCE, WEALTH, </v>
      </c>
      <c r="AZ812" s="344" t="e">
        <f>INDEX('Standard Outcome Indicators'!$C$2:$C$900,MATCH(AY812,'Standard Outcome Indicators'!$B$2:$B$708,0))</f>
        <v>#N/A</v>
      </c>
      <c r="BA812" s="344" t="e">
        <f>INDEX('Standard Outcome Indicators'!$F$2:$F$900,MATCH(AY812,'Standard Outcome Indicators'!$B$2:$B$708,0))</f>
        <v>#N/A</v>
      </c>
      <c r="BB812" s="344" t="e">
        <f>INDEX('Standard Outcome Indicators'!$H$2:$H$900,MATCH(AY812,'Standard Outcome Indicators'!$B$2:$B$708,0))</f>
        <v>#N/A</v>
      </c>
      <c r="BC812" s="344" t="e">
        <f>INDEX('Standard Outcome Indicators'!$Q$2:$Q$900,MATCH(AY812,'Standard Outcome Indicators'!$B$2:$B$708,0))</f>
        <v>#N/A</v>
      </c>
      <c r="BD812" s="344" t="e">
        <f>INDEX('Standard Outcome Indicators'!$R$2:$R$900,MATCH(AY812,'Standard Outcome Indicators'!$B$2:$B$708,0))</f>
        <v>#N/A</v>
      </c>
      <c r="BE812" s="344" t="e">
        <f>INDEX('Standard Outcome Indicators'!$S$2:$S$900,MATCH(AY812,'Standard Outcome Indicators'!$B$2:$B$708,0))</f>
        <v>#N/A</v>
      </c>
      <c r="BF812" s="344" t="e">
        <f>INDEX('Standard Outcome Indicators'!$T$2:$T$900,MATCH(AY812,'Standard Outcome Indicators'!$B$2:$B$708,0))</f>
        <v>#N/A</v>
      </c>
      <c r="BG812" s="344" t="e">
        <f>INDEX('Standard Outcome Indicators'!$U$2:$U$900,MATCH(AY812,'Standard Outcome Indicators'!$B$2:$B$708,0))</f>
        <v>#N/A</v>
      </c>
    </row>
    <row r="813" spans="1:59" ht="45.75">
      <c r="A813" s="410" t="s">
        <v>4460</v>
      </c>
      <c r="B813" s="412" t="s">
        <v>4535</v>
      </c>
      <c r="C813" s="344" t="s">
        <v>4578</v>
      </c>
      <c r="D813" s="438" t="s">
        <v>4579</v>
      </c>
      <c r="E813" s="345" t="e">
        <v>#N/A</v>
      </c>
      <c r="F813" s="433" t="s">
        <v>1767</v>
      </c>
      <c r="G813" s="433"/>
      <c r="H813" s="433"/>
      <c r="I813" s="478" t="e">
        <v>#N/A</v>
      </c>
      <c r="J813" s="478" t="e">
        <v>#N/A</v>
      </c>
      <c r="K813" s="478" t="e">
        <v>#N/A</v>
      </c>
      <c r="L813" s="478" t="e">
        <v>#N/A</v>
      </c>
      <c r="M813" s="478" t="e">
        <v>#N/A</v>
      </c>
      <c r="N813" s="478"/>
      <c r="O813" s="345"/>
      <c r="P813" s="345" t="str">
        <f t="shared" si="81"/>
        <v>Children's Climate Risk Index</v>
      </c>
      <c r="Q813" s="345" t="s">
        <v>4543</v>
      </c>
      <c r="R813" s="438" t="s">
        <v>1373</v>
      </c>
      <c r="S813" s="433">
        <f t="shared" si="75"/>
        <v>3</v>
      </c>
      <c r="T813" s="361" t="s">
        <v>1371</v>
      </c>
      <c r="U813" s="361" t="s">
        <v>63</v>
      </c>
      <c r="V813" s="344" t="s">
        <v>4544</v>
      </c>
      <c r="W813" s="433" t="s">
        <v>63</v>
      </c>
      <c r="X813" s="433" t="s">
        <v>63</v>
      </c>
      <c r="Y813" s="361">
        <v>2020</v>
      </c>
      <c r="Z813" s="361" t="s">
        <v>1870</v>
      </c>
      <c r="AA813" s="344" t="s">
        <v>4545</v>
      </c>
      <c r="AB813" s="361" t="str">
        <f t="shared" si="79"/>
        <v/>
      </c>
      <c r="AC813" s="433" t="s">
        <v>63</v>
      </c>
      <c r="AD813" s="433" t="s">
        <v>63</v>
      </c>
      <c r="AE813" s="433" t="s">
        <v>63</v>
      </c>
      <c r="AF813" s="433" t="s">
        <v>63</v>
      </c>
      <c r="AG813" s="361" t="s">
        <v>49</v>
      </c>
      <c r="AH813" s="361" t="s">
        <v>49</v>
      </c>
      <c r="AI813" s="361" t="s">
        <v>49</v>
      </c>
      <c r="AJ813" s="361" t="s">
        <v>49</v>
      </c>
      <c r="AK813" s="361" t="s">
        <v>63</v>
      </c>
      <c r="AL813" s="361" t="s">
        <v>63</v>
      </c>
      <c r="AM813" s="361" t="s">
        <v>63</v>
      </c>
      <c r="AN813" s="361" t="s">
        <v>63</v>
      </c>
      <c r="AO813" s="361" t="s">
        <v>63</v>
      </c>
      <c r="AP813" s="361" t="s">
        <v>63</v>
      </c>
      <c r="AQ813" s="361" t="s">
        <v>63</v>
      </c>
      <c r="AR813" s="361" t="s">
        <v>63</v>
      </c>
      <c r="AS813" s="361" t="s">
        <v>63</v>
      </c>
      <c r="AT813" s="361" t="s">
        <v>63</v>
      </c>
      <c r="AU813" s="361" t="s">
        <v>63</v>
      </c>
      <c r="AV813" s="361" t="s">
        <v>63</v>
      </c>
      <c r="AW813" s="361" t="s">
        <v>63</v>
      </c>
      <c r="AX813" s="361" t="str">
        <f t="shared" si="80"/>
        <v xml:space="preserve">SEX, AGE, RESIDENCE, WEALTH, </v>
      </c>
      <c r="AZ813" s="344" t="e">
        <f>INDEX('Standard Outcome Indicators'!$C$2:$C$900,MATCH(AY813,'Standard Outcome Indicators'!$B$2:$B$708,0))</f>
        <v>#N/A</v>
      </c>
      <c r="BA813" s="344" t="e">
        <f>INDEX('Standard Outcome Indicators'!$F$2:$F$900,MATCH(AY813,'Standard Outcome Indicators'!$B$2:$B$708,0))</f>
        <v>#N/A</v>
      </c>
      <c r="BB813" s="344" t="e">
        <f>INDEX('Standard Outcome Indicators'!$H$2:$H$900,MATCH(AY813,'Standard Outcome Indicators'!$B$2:$B$708,0))</f>
        <v>#N/A</v>
      </c>
      <c r="BC813" s="344" t="e">
        <f>INDEX('Standard Outcome Indicators'!$Q$2:$Q$900,MATCH(AY813,'Standard Outcome Indicators'!$B$2:$B$708,0))</f>
        <v>#N/A</v>
      </c>
      <c r="BD813" s="344" t="e">
        <f>INDEX('Standard Outcome Indicators'!$R$2:$R$900,MATCH(AY813,'Standard Outcome Indicators'!$B$2:$B$708,0))</f>
        <v>#N/A</v>
      </c>
      <c r="BE813" s="344" t="e">
        <f>INDEX('Standard Outcome Indicators'!$S$2:$S$900,MATCH(AY813,'Standard Outcome Indicators'!$B$2:$B$708,0))</f>
        <v>#N/A</v>
      </c>
      <c r="BF813" s="344" t="e">
        <f>INDEX('Standard Outcome Indicators'!$T$2:$T$900,MATCH(AY813,'Standard Outcome Indicators'!$B$2:$B$708,0))</f>
        <v>#N/A</v>
      </c>
      <c r="BG813" s="344" t="e">
        <f>INDEX('Standard Outcome Indicators'!$U$2:$U$900,MATCH(AY813,'Standard Outcome Indicators'!$B$2:$B$708,0))</f>
        <v>#N/A</v>
      </c>
    </row>
    <row r="814" spans="1:59" ht="45.75">
      <c r="A814" s="410" t="s">
        <v>4460</v>
      </c>
      <c r="B814" s="412" t="s">
        <v>4535</v>
      </c>
      <c r="C814" s="344" t="s">
        <v>4580</v>
      </c>
      <c r="D814" s="438" t="s">
        <v>4581</v>
      </c>
      <c r="E814" s="345" t="e">
        <v>#N/A</v>
      </c>
      <c r="F814" s="433" t="s">
        <v>1767</v>
      </c>
      <c r="G814" s="433"/>
      <c r="H814" s="433"/>
      <c r="I814" s="478" t="e">
        <v>#N/A</v>
      </c>
      <c r="J814" s="478" t="e">
        <v>#N/A</v>
      </c>
      <c r="K814" s="478" t="e">
        <v>#N/A</v>
      </c>
      <c r="L814" s="478" t="e">
        <v>#N/A</v>
      </c>
      <c r="M814" s="478" t="e">
        <v>#N/A</v>
      </c>
      <c r="N814" s="478"/>
      <c r="O814" s="345"/>
      <c r="P814" s="345" t="str">
        <f t="shared" si="81"/>
        <v>Children's Climate Risk Index</v>
      </c>
      <c r="Q814" s="345" t="s">
        <v>4543</v>
      </c>
      <c r="R814" s="438" t="s">
        <v>1373</v>
      </c>
      <c r="S814" s="433">
        <f t="shared" si="75"/>
        <v>3</v>
      </c>
      <c r="T814" s="361" t="s">
        <v>1371</v>
      </c>
      <c r="U814" s="361" t="s">
        <v>63</v>
      </c>
      <c r="V814" s="344" t="s">
        <v>4544</v>
      </c>
      <c r="W814" s="433" t="s">
        <v>63</v>
      </c>
      <c r="X814" s="433" t="s">
        <v>63</v>
      </c>
      <c r="Y814" s="361">
        <v>2020</v>
      </c>
      <c r="Z814" s="361" t="s">
        <v>1870</v>
      </c>
      <c r="AA814" s="344" t="s">
        <v>4545</v>
      </c>
      <c r="AB814" s="361" t="str">
        <f t="shared" si="79"/>
        <v/>
      </c>
      <c r="AC814" s="433" t="s">
        <v>63</v>
      </c>
      <c r="AD814" s="433" t="s">
        <v>63</v>
      </c>
      <c r="AE814" s="433" t="s">
        <v>63</v>
      </c>
      <c r="AF814" s="433" t="s">
        <v>63</v>
      </c>
      <c r="AG814" s="361" t="s">
        <v>49</v>
      </c>
      <c r="AH814" s="361" t="s">
        <v>49</v>
      </c>
      <c r="AI814" s="361" t="s">
        <v>49</v>
      </c>
      <c r="AJ814" s="361" t="s">
        <v>49</v>
      </c>
      <c r="AK814" s="361" t="s">
        <v>63</v>
      </c>
      <c r="AL814" s="361" t="s">
        <v>63</v>
      </c>
      <c r="AM814" s="361" t="s">
        <v>63</v>
      </c>
      <c r="AN814" s="361" t="s">
        <v>63</v>
      </c>
      <c r="AO814" s="361" t="s">
        <v>63</v>
      </c>
      <c r="AP814" s="361" t="s">
        <v>63</v>
      </c>
      <c r="AQ814" s="361" t="s">
        <v>63</v>
      </c>
      <c r="AR814" s="361" t="s">
        <v>63</v>
      </c>
      <c r="AS814" s="361" t="s">
        <v>63</v>
      </c>
      <c r="AT814" s="361" t="s">
        <v>63</v>
      </c>
      <c r="AU814" s="361" t="s">
        <v>63</v>
      </c>
      <c r="AV814" s="361" t="s">
        <v>63</v>
      </c>
      <c r="AW814" s="361" t="s">
        <v>63</v>
      </c>
      <c r="AX814" s="361" t="str">
        <f t="shared" si="80"/>
        <v xml:space="preserve">SEX, AGE, RESIDENCE, WEALTH, </v>
      </c>
      <c r="AZ814" s="344" t="e">
        <f>INDEX('Standard Outcome Indicators'!$C$2:$C$900,MATCH(AY814,'Standard Outcome Indicators'!$B$2:$B$708,0))</f>
        <v>#N/A</v>
      </c>
      <c r="BA814" s="344" t="e">
        <f>INDEX('Standard Outcome Indicators'!$F$2:$F$900,MATCH(AY814,'Standard Outcome Indicators'!$B$2:$B$708,0))</f>
        <v>#N/A</v>
      </c>
      <c r="BB814" s="344" t="e">
        <f>INDEX('Standard Outcome Indicators'!$H$2:$H$900,MATCH(AY814,'Standard Outcome Indicators'!$B$2:$B$708,0))</f>
        <v>#N/A</v>
      </c>
      <c r="BC814" s="344" t="e">
        <f>INDEX('Standard Outcome Indicators'!$Q$2:$Q$900,MATCH(AY814,'Standard Outcome Indicators'!$B$2:$B$708,0))</f>
        <v>#N/A</v>
      </c>
      <c r="BD814" s="344" t="e">
        <f>INDEX('Standard Outcome Indicators'!$R$2:$R$900,MATCH(AY814,'Standard Outcome Indicators'!$B$2:$B$708,0))</f>
        <v>#N/A</v>
      </c>
      <c r="BE814" s="344" t="e">
        <f>INDEX('Standard Outcome Indicators'!$S$2:$S$900,MATCH(AY814,'Standard Outcome Indicators'!$B$2:$B$708,0))</f>
        <v>#N/A</v>
      </c>
      <c r="BF814" s="344" t="e">
        <f>INDEX('Standard Outcome Indicators'!$T$2:$T$900,MATCH(AY814,'Standard Outcome Indicators'!$B$2:$B$708,0))</f>
        <v>#N/A</v>
      </c>
      <c r="BG814" s="344" t="e">
        <f>INDEX('Standard Outcome Indicators'!$U$2:$U$900,MATCH(AY814,'Standard Outcome Indicators'!$B$2:$B$708,0))</f>
        <v>#N/A</v>
      </c>
    </row>
    <row r="815" spans="1:59" ht="45.75">
      <c r="A815" s="410" t="s">
        <v>4460</v>
      </c>
      <c r="B815" s="412" t="s">
        <v>4535</v>
      </c>
      <c r="C815" s="344" t="s">
        <v>4582</v>
      </c>
      <c r="D815" s="438" t="s">
        <v>4583</v>
      </c>
      <c r="E815" s="345" t="e">
        <v>#N/A</v>
      </c>
      <c r="F815" s="433" t="s">
        <v>1767</v>
      </c>
      <c r="G815" s="433"/>
      <c r="H815" s="433"/>
      <c r="I815" s="478" t="e">
        <v>#N/A</v>
      </c>
      <c r="J815" s="478" t="e">
        <v>#N/A</v>
      </c>
      <c r="K815" s="478" t="e">
        <v>#N/A</v>
      </c>
      <c r="L815" s="478" t="e">
        <v>#N/A</v>
      </c>
      <c r="M815" s="478" t="e">
        <v>#N/A</v>
      </c>
      <c r="N815" s="478"/>
      <c r="O815" s="345"/>
      <c r="P815" s="345" t="str">
        <f t="shared" si="81"/>
        <v>Children's Climate Risk Index</v>
      </c>
      <c r="Q815" s="345" t="s">
        <v>4543</v>
      </c>
      <c r="R815" s="438" t="s">
        <v>1373</v>
      </c>
      <c r="S815" s="433">
        <f t="shared" si="75"/>
        <v>3</v>
      </c>
      <c r="T815" s="361" t="s">
        <v>1371</v>
      </c>
      <c r="U815" s="361" t="s">
        <v>63</v>
      </c>
      <c r="V815" s="344" t="s">
        <v>4544</v>
      </c>
      <c r="W815" s="433" t="s">
        <v>63</v>
      </c>
      <c r="X815" s="433" t="s">
        <v>63</v>
      </c>
      <c r="Y815" s="361">
        <v>2020</v>
      </c>
      <c r="Z815" s="361" t="s">
        <v>1870</v>
      </c>
      <c r="AA815" s="344" t="s">
        <v>4545</v>
      </c>
      <c r="AB815" s="361" t="str">
        <f t="shared" si="79"/>
        <v/>
      </c>
      <c r="AC815" s="433" t="s">
        <v>63</v>
      </c>
      <c r="AD815" s="433" t="s">
        <v>63</v>
      </c>
      <c r="AE815" s="433" t="s">
        <v>63</v>
      </c>
      <c r="AF815" s="433" t="s">
        <v>63</v>
      </c>
      <c r="AG815" s="361" t="s">
        <v>49</v>
      </c>
      <c r="AH815" s="361" t="s">
        <v>49</v>
      </c>
      <c r="AI815" s="361" t="s">
        <v>49</v>
      </c>
      <c r="AJ815" s="361" t="s">
        <v>49</v>
      </c>
      <c r="AK815" s="361" t="s">
        <v>63</v>
      </c>
      <c r="AL815" s="361" t="s">
        <v>63</v>
      </c>
      <c r="AM815" s="361" t="s">
        <v>63</v>
      </c>
      <c r="AN815" s="361" t="s">
        <v>63</v>
      </c>
      <c r="AO815" s="361" t="s">
        <v>63</v>
      </c>
      <c r="AP815" s="361" t="s">
        <v>63</v>
      </c>
      <c r="AQ815" s="361" t="s">
        <v>63</v>
      </c>
      <c r="AR815" s="361" t="s">
        <v>63</v>
      </c>
      <c r="AS815" s="361" t="s">
        <v>63</v>
      </c>
      <c r="AT815" s="361" t="s">
        <v>63</v>
      </c>
      <c r="AU815" s="361" t="s">
        <v>63</v>
      </c>
      <c r="AV815" s="361" t="s">
        <v>63</v>
      </c>
      <c r="AW815" s="361" t="s">
        <v>63</v>
      </c>
      <c r="AX815" s="361" t="str">
        <f t="shared" si="80"/>
        <v xml:space="preserve">SEX, AGE, RESIDENCE, WEALTH, </v>
      </c>
      <c r="AZ815" s="344" t="e">
        <f>INDEX('Standard Outcome Indicators'!$C$2:$C$900,MATCH(AY815,'Standard Outcome Indicators'!$B$2:$B$708,0))</f>
        <v>#N/A</v>
      </c>
      <c r="BA815" s="344" t="e">
        <f>INDEX('Standard Outcome Indicators'!$F$2:$F$900,MATCH(AY815,'Standard Outcome Indicators'!$B$2:$B$708,0))</f>
        <v>#N/A</v>
      </c>
      <c r="BB815" s="344" t="e">
        <f>INDEX('Standard Outcome Indicators'!$H$2:$H$900,MATCH(AY815,'Standard Outcome Indicators'!$B$2:$B$708,0))</f>
        <v>#N/A</v>
      </c>
      <c r="BC815" s="344" t="e">
        <f>INDEX('Standard Outcome Indicators'!$Q$2:$Q$900,MATCH(AY815,'Standard Outcome Indicators'!$B$2:$B$708,0))</f>
        <v>#N/A</v>
      </c>
      <c r="BD815" s="344" t="e">
        <f>INDEX('Standard Outcome Indicators'!$R$2:$R$900,MATCH(AY815,'Standard Outcome Indicators'!$B$2:$B$708,0))</f>
        <v>#N/A</v>
      </c>
      <c r="BE815" s="344" t="e">
        <f>INDEX('Standard Outcome Indicators'!$S$2:$S$900,MATCH(AY815,'Standard Outcome Indicators'!$B$2:$B$708,0))</f>
        <v>#N/A</v>
      </c>
      <c r="BF815" s="344" t="e">
        <f>INDEX('Standard Outcome Indicators'!$T$2:$T$900,MATCH(AY815,'Standard Outcome Indicators'!$B$2:$B$708,0))</f>
        <v>#N/A</v>
      </c>
      <c r="BG815" s="344" t="e">
        <f>INDEX('Standard Outcome Indicators'!$U$2:$U$900,MATCH(AY815,'Standard Outcome Indicators'!$B$2:$B$708,0))</f>
        <v>#N/A</v>
      </c>
    </row>
    <row r="816" spans="1:59" ht="45.75">
      <c r="A816" s="410" t="s">
        <v>4460</v>
      </c>
      <c r="B816" s="412" t="s">
        <v>4535</v>
      </c>
      <c r="C816" s="344" t="s">
        <v>4584</v>
      </c>
      <c r="D816" s="438" t="s">
        <v>4585</v>
      </c>
      <c r="E816" s="345" t="e">
        <v>#N/A</v>
      </c>
      <c r="F816" s="433" t="s">
        <v>1767</v>
      </c>
      <c r="G816" s="433"/>
      <c r="H816" s="433"/>
      <c r="I816" s="478" t="e">
        <v>#N/A</v>
      </c>
      <c r="J816" s="478" t="e">
        <v>#N/A</v>
      </c>
      <c r="K816" s="478" t="e">
        <v>#N/A</v>
      </c>
      <c r="L816" s="478" t="e">
        <v>#N/A</v>
      </c>
      <c r="M816" s="478" t="e">
        <v>#N/A</v>
      </c>
      <c r="N816" s="478"/>
      <c r="O816" s="345"/>
      <c r="P816" s="345" t="str">
        <f t="shared" si="81"/>
        <v>Children's Climate Risk Index</v>
      </c>
      <c r="Q816" s="345" t="s">
        <v>4543</v>
      </c>
      <c r="R816" s="438" t="s">
        <v>1373</v>
      </c>
      <c r="S816" s="433">
        <f t="shared" si="75"/>
        <v>3</v>
      </c>
      <c r="T816" s="361" t="s">
        <v>1371</v>
      </c>
      <c r="U816" s="361" t="s">
        <v>63</v>
      </c>
      <c r="V816" s="344" t="s">
        <v>4544</v>
      </c>
      <c r="W816" s="433" t="s">
        <v>63</v>
      </c>
      <c r="X816" s="433" t="s">
        <v>63</v>
      </c>
      <c r="Y816" s="361">
        <v>2020</v>
      </c>
      <c r="Z816" s="361" t="s">
        <v>1870</v>
      </c>
      <c r="AA816" s="344" t="s">
        <v>4545</v>
      </c>
      <c r="AB816" s="361" t="str">
        <f t="shared" si="79"/>
        <v/>
      </c>
      <c r="AC816" s="433" t="s">
        <v>63</v>
      </c>
      <c r="AD816" s="433" t="s">
        <v>63</v>
      </c>
      <c r="AE816" s="433" t="s">
        <v>63</v>
      </c>
      <c r="AF816" s="433" t="s">
        <v>63</v>
      </c>
      <c r="AG816" s="361" t="s">
        <v>49</v>
      </c>
      <c r="AH816" s="361" t="s">
        <v>49</v>
      </c>
      <c r="AI816" s="361" t="s">
        <v>49</v>
      </c>
      <c r="AJ816" s="361" t="s">
        <v>49</v>
      </c>
      <c r="AK816" s="361" t="s">
        <v>63</v>
      </c>
      <c r="AL816" s="361" t="s">
        <v>63</v>
      </c>
      <c r="AM816" s="361" t="s">
        <v>63</v>
      </c>
      <c r="AN816" s="361" t="s">
        <v>63</v>
      </c>
      <c r="AO816" s="361" t="s">
        <v>63</v>
      </c>
      <c r="AP816" s="361" t="s">
        <v>63</v>
      </c>
      <c r="AQ816" s="361" t="s">
        <v>63</v>
      </c>
      <c r="AR816" s="361" t="s">
        <v>63</v>
      </c>
      <c r="AS816" s="361" t="s">
        <v>63</v>
      </c>
      <c r="AT816" s="361" t="s">
        <v>63</v>
      </c>
      <c r="AU816" s="361" t="s">
        <v>63</v>
      </c>
      <c r="AV816" s="361" t="s">
        <v>63</v>
      </c>
      <c r="AW816" s="361" t="s">
        <v>63</v>
      </c>
      <c r="AX816" s="361" t="str">
        <f t="shared" si="80"/>
        <v xml:space="preserve">SEX, AGE, RESIDENCE, WEALTH, </v>
      </c>
      <c r="AZ816" s="344" t="e">
        <f>INDEX('Standard Outcome Indicators'!$C$2:$C$900,MATCH(AY816,'Standard Outcome Indicators'!$B$2:$B$708,0))</f>
        <v>#N/A</v>
      </c>
      <c r="BA816" s="344" t="e">
        <f>INDEX('Standard Outcome Indicators'!$F$2:$F$900,MATCH(AY816,'Standard Outcome Indicators'!$B$2:$B$708,0))</f>
        <v>#N/A</v>
      </c>
      <c r="BB816" s="344" t="e">
        <f>INDEX('Standard Outcome Indicators'!$H$2:$H$900,MATCH(AY816,'Standard Outcome Indicators'!$B$2:$B$708,0))</f>
        <v>#N/A</v>
      </c>
      <c r="BC816" s="344" t="e">
        <f>INDEX('Standard Outcome Indicators'!$Q$2:$Q$900,MATCH(AY816,'Standard Outcome Indicators'!$B$2:$B$708,0))</f>
        <v>#N/A</v>
      </c>
      <c r="BD816" s="344" t="e">
        <f>INDEX('Standard Outcome Indicators'!$R$2:$R$900,MATCH(AY816,'Standard Outcome Indicators'!$B$2:$B$708,0))</f>
        <v>#N/A</v>
      </c>
      <c r="BE816" s="344" t="e">
        <f>INDEX('Standard Outcome Indicators'!$S$2:$S$900,MATCH(AY816,'Standard Outcome Indicators'!$B$2:$B$708,0))</f>
        <v>#N/A</v>
      </c>
      <c r="BF816" s="344" t="e">
        <f>INDEX('Standard Outcome Indicators'!$T$2:$T$900,MATCH(AY816,'Standard Outcome Indicators'!$B$2:$B$708,0))</f>
        <v>#N/A</v>
      </c>
      <c r="BG816" s="344" t="e">
        <f>INDEX('Standard Outcome Indicators'!$U$2:$U$900,MATCH(AY816,'Standard Outcome Indicators'!$B$2:$B$708,0))</f>
        <v>#N/A</v>
      </c>
    </row>
    <row r="817" spans="1:59" ht="45.75">
      <c r="A817" s="410" t="s">
        <v>4460</v>
      </c>
      <c r="B817" s="412" t="s">
        <v>4535</v>
      </c>
      <c r="C817" s="344" t="s">
        <v>4586</v>
      </c>
      <c r="D817" s="438" t="s">
        <v>4587</v>
      </c>
      <c r="E817" s="345" t="e">
        <v>#N/A</v>
      </c>
      <c r="F817" s="433" t="s">
        <v>1767</v>
      </c>
      <c r="G817" s="433"/>
      <c r="H817" s="433"/>
      <c r="I817" s="478" t="e">
        <v>#N/A</v>
      </c>
      <c r="J817" s="478" t="e">
        <v>#N/A</v>
      </c>
      <c r="K817" s="478" t="e">
        <v>#N/A</v>
      </c>
      <c r="L817" s="478" t="e">
        <v>#N/A</v>
      </c>
      <c r="M817" s="478" t="e">
        <v>#N/A</v>
      </c>
      <c r="N817" s="478"/>
      <c r="O817" s="345"/>
      <c r="P817" s="345" t="str">
        <f t="shared" si="81"/>
        <v>Children's Climate Risk Index</v>
      </c>
      <c r="Q817" s="345" t="s">
        <v>4543</v>
      </c>
      <c r="R817" s="438" t="s">
        <v>1373</v>
      </c>
      <c r="S817" s="433">
        <f t="shared" si="75"/>
        <v>3</v>
      </c>
      <c r="T817" s="361" t="s">
        <v>1371</v>
      </c>
      <c r="U817" s="361" t="s">
        <v>63</v>
      </c>
      <c r="V817" s="344" t="s">
        <v>4544</v>
      </c>
      <c r="W817" s="433" t="s">
        <v>63</v>
      </c>
      <c r="X817" s="433" t="s">
        <v>63</v>
      </c>
      <c r="Y817" s="361">
        <v>2020</v>
      </c>
      <c r="Z817" s="361" t="s">
        <v>1870</v>
      </c>
      <c r="AA817" s="344" t="s">
        <v>4545</v>
      </c>
      <c r="AB817" s="361" t="str">
        <f t="shared" si="79"/>
        <v/>
      </c>
      <c r="AC817" s="433" t="s">
        <v>63</v>
      </c>
      <c r="AD817" s="433" t="s">
        <v>63</v>
      </c>
      <c r="AE817" s="433" t="s">
        <v>63</v>
      </c>
      <c r="AF817" s="433" t="s">
        <v>63</v>
      </c>
      <c r="AG817" s="361" t="s">
        <v>49</v>
      </c>
      <c r="AH817" s="361" t="s">
        <v>49</v>
      </c>
      <c r="AI817" s="361" t="s">
        <v>49</v>
      </c>
      <c r="AJ817" s="361" t="s">
        <v>49</v>
      </c>
      <c r="AK817" s="361" t="s">
        <v>63</v>
      </c>
      <c r="AL817" s="361" t="s">
        <v>63</v>
      </c>
      <c r="AM817" s="361" t="s">
        <v>63</v>
      </c>
      <c r="AN817" s="361" t="s">
        <v>63</v>
      </c>
      <c r="AO817" s="361" t="s">
        <v>63</v>
      </c>
      <c r="AP817" s="361" t="s">
        <v>63</v>
      </c>
      <c r="AQ817" s="361" t="s">
        <v>63</v>
      </c>
      <c r="AR817" s="361" t="s">
        <v>63</v>
      </c>
      <c r="AS817" s="361" t="s">
        <v>63</v>
      </c>
      <c r="AT817" s="361" t="s">
        <v>63</v>
      </c>
      <c r="AU817" s="361" t="s">
        <v>63</v>
      </c>
      <c r="AV817" s="361" t="s">
        <v>63</v>
      </c>
      <c r="AW817" s="361" t="s">
        <v>63</v>
      </c>
      <c r="AX817" s="361" t="str">
        <f t="shared" si="80"/>
        <v xml:space="preserve">SEX, AGE, RESIDENCE, WEALTH, </v>
      </c>
      <c r="AZ817" s="344" t="e">
        <f>INDEX('Standard Outcome Indicators'!$C$2:$C$900,MATCH(AY817,'Standard Outcome Indicators'!$B$2:$B$708,0))</f>
        <v>#N/A</v>
      </c>
      <c r="BA817" s="344" t="e">
        <f>INDEX('Standard Outcome Indicators'!$F$2:$F$900,MATCH(AY817,'Standard Outcome Indicators'!$B$2:$B$708,0))</f>
        <v>#N/A</v>
      </c>
      <c r="BB817" s="344" t="e">
        <f>INDEX('Standard Outcome Indicators'!$H$2:$H$900,MATCH(AY817,'Standard Outcome Indicators'!$B$2:$B$708,0))</f>
        <v>#N/A</v>
      </c>
      <c r="BC817" s="344" t="e">
        <f>INDEX('Standard Outcome Indicators'!$Q$2:$Q$900,MATCH(AY817,'Standard Outcome Indicators'!$B$2:$B$708,0))</f>
        <v>#N/A</v>
      </c>
      <c r="BD817" s="344" t="e">
        <f>INDEX('Standard Outcome Indicators'!$R$2:$R$900,MATCH(AY817,'Standard Outcome Indicators'!$B$2:$B$708,0))</f>
        <v>#N/A</v>
      </c>
      <c r="BE817" s="344" t="e">
        <f>INDEX('Standard Outcome Indicators'!$S$2:$S$900,MATCH(AY817,'Standard Outcome Indicators'!$B$2:$B$708,0))</f>
        <v>#N/A</v>
      </c>
      <c r="BF817" s="344" t="e">
        <f>INDEX('Standard Outcome Indicators'!$T$2:$T$900,MATCH(AY817,'Standard Outcome Indicators'!$B$2:$B$708,0))</f>
        <v>#N/A</v>
      </c>
      <c r="BG817" s="344" t="e">
        <f>INDEX('Standard Outcome Indicators'!$U$2:$U$900,MATCH(AY817,'Standard Outcome Indicators'!$B$2:$B$708,0))</f>
        <v>#N/A</v>
      </c>
    </row>
    <row r="818" spans="1:59" ht="106.5">
      <c r="A818" s="410" t="s">
        <v>4460</v>
      </c>
      <c r="B818" s="412" t="s">
        <v>4535</v>
      </c>
      <c r="C818" s="344" t="s">
        <v>1380</v>
      </c>
      <c r="D818" s="438" t="s">
        <v>4588</v>
      </c>
      <c r="E818" s="345" t="s">
        <v>4589</v>
      </c>
      <c r="F818" s="433" t="s">
        <v>1767</v>
      </c>
      <c r="G818" s="433"/>
      <c r="H818" s="433"/>
      <c r="I818" s="478" t="s">
        <v>49</v>
      </c>
      <c r="J818" s="478" t="s">
        <v>49</v>
      </c>
      <c r="K818" s="478" t="s">
        <v>49</v>
      </c>
      <c r="L818" s="478" t="s">
        <v>49</v>
      </c>
      <c r="M818" s="478" t="s">
        <v>62</v>
      </c>
      <c r="N818" s="478"/>
      <c r="O818" s="345"/>
      <c r="P818" s="345" t="str">
        <f t="shared" si="77"/>
        <v>Children's Climate Risk Index</v>
      </c>
      <c r="Q818" s="345" t="s">
        <v>4543</v>
      </c>
      <c r="R818" s="438" t="s">
        <v>1376</v>
      </c>
      <c r="S818" s="433">
        <f t="shared" si="75"/>
        <v>3</v>
      </c>
      <c r="T818" s="361" t="s">
        <v>1371</v>
      </c>
      <c r="U818" s="361" t="s">
        <v>1372</v>
      </c>
      <c r="V818" s="344" t="s">
        <v>4544</v>
      </c>
      <c r="W818" s="433" t="s">
        <v>191</v>
      </c>
      <c r="X818" s="433" t="s">
        <v>56</v>
      </c>
      <c r="Y818" s="361">
        <v>2020</v>
      </c>
      <c r="Z818" s="361" t="s">
        <v>1733</v>
      </c>
      <c r="AA818" s="344" t="s">
        <v>4590</v>
      </c>
      <c r="AB818" s="361" t="str">
        <f t="shared" si="79"/>
        <v/>
      </c>
      <c r="AD818" s="433" t="s">
        <v>762</v>
      </c>
      <c r="AE818" s="433" t="s">
        <v>76</v>
      </c>
      <c r="AF818" s="433" t="s">
        <v>76</v>
      </c>
      <c r="AG818" s="361" t="s">
        <v>49</v>
      </c>
      <c r="AH818" s="361" t="s">
        <v>49</v>
      </c>
      <c r="AI818" s="361" t="s">
        <v>49</v>
      </c>
      <c r="AJ818" s="361" t="s">
        <v>49</v>
      </c>
      <c r="AK818" s="361" t="s">
        <v>117</v>
      </c>
      <c r="AL818" s="361" t="s">
        <v>117</v>
      </c>
      <c r="AM818" s="361" t="s">
        <v>117</v>
      </c>
      <c r="AN818" s="361" t="s">
        <v>117</v>
      </c>
      <c r="AO818" s="361" t="s">
        <v>117</v>
      </c>
      <c r="AP818" s="361" t="s">
        <v>117</v>
      </c>
      <c r="AQ818" s="361" t="s">
        <v>117</v>
      </c>
      <c r="AR818" s="361" t="s">
        <v>117</v>
      </c>
      <c r="AS818" s="361" t="s">
        <v>117</v>
      </c>
      <c r="AT818" s="361" t="s">
        <v>117</v>
      </c>
      <c r="AU818" s="361" t="s">
        <v>117</v>
      </c>
      <c r="AV818" s="361" t="s">
        <v>117</v>
      </c>
      <c r="AW818" s="361" t="s">
        <v>63</v>
      </c>
      <c r="AX818" s="361" t="str">
        <f t="shared" si="80"/>
        <v xml:space="preserve">SEX, AGE, RESIDENCE, WEALTH, </v>
      </c>
      <c r="AZ818" s="344" t="e">
        <f>INDEX('Standard Outcome Indicators'!$C$2:$C$900,MATCH(AY818,'Standard Outcome Indicators'!$B$2:$B$708,0))</f>
        <v>#N/A</v>
      </c>
      <c r="BA818" s="344" t="e">
        <f>INDEX('Standard Outcome Indicators'!$F$2:$F$900,MATCH(AY818,'Standard Outcome Indicators'!$B$2:$B$708,0))</f>
        <v>#N/A</v>
      </c>
      <c r="BB818" s="344" t="e">
        <f>INDEX('Standard Outcome Indicators'!$H$2:$H$900,MATCH(AY818,'Standard Outcome Indicators'!$B$2:$B$708,0))</f>
        <v>#N/A</v>
      </c>
      <c r="BC818" s="344" t="e">
        <f>INDEX('Standard Outcome Indicators'!$Q$2:$Q$900,MATCH(AY818,'Standard Outcome Indicators'!$B$2:$B$708,0))</f>
        <v>#N/A</v>
      </c>
      <c r="BD818" s="344" t="e">
        <f>INDEX('Standard Outcome Indicators'!$R$2:$R$900,MATCH(AY818,'Standard Outcome Indicators'!$B$2:$B$708,0))</f>
        <v>#N/A</v>
      </c>
      <c r="BE818" s="344" t="e">
        <f>INDEX('Standard Outcome Indicators'!$S$2:$S$900,MATCH(AY818,'Standard Outcome Indicators'!$B$2:$B$708,0))</f>
        <v>#N/A</v>
      </c>
      <c r="BF818" s="344" t="e">
        <f>INDEX('Standard Outcome Indicators'!$T$2:$T$900,MATCH(AY818,'Standard Outcome Indicators'!$B$2:$B$708,0))</f>
        <v>#N/A</v>
      </c>
      <c r="BG818" s="344" t="e">
        <f>INDEX('Standard Outcome Indicators'!$U$2:$U$900,MATCH(AY818,'Standard Outcome Indicators'!$B$2:$B$708,0))</f>
        <v>#N/A</v>
      </c>
    </row>
    <row r="819" spans="1:59" ht="106.5">
      <c r="A819" s="410" t="s">
        <v>4460</v>
      </c>
      <c r="B819" s="412" t="s">
        <v>4535</v>
      </c>
      <c r="C819" s="344" t="s">
        <v>1383</v>
      </c>
      <c r="D819" s="438" t="s">
        <v>1382</v>
      </c>
      <c r="E819" s="345" t="s">
        <v>1384</v>
      </c>
      <c r="F819" s="433" t="s">
        <v>1767</v>
      </c>
      <c r="G819" s="433"/>
      <c r="H819" s="433"/>
      <c r="I819" s="478" t="s">
        <v>49</v>
      </c>
      <c r="J819" s="478" t="s">
        <v>49</v>
      </c>
      <c r="K819" s="478" t="s">
        <v>49</v>
      </c>
      <c r="L819" s="478" t="s">
        <v>49</v>
      </c>
      <c r="M819" s="478" t="s">
        <v>62</v>
      </c>
      <c r="N819" s="478"/>
      <c r="O819" s="345"/>
      <c r="P819" s="345" t="str">
        <f t="shared" si="77"/>
        <v>Children's Climate Risk Index</v>
      </c>
      <c r="Q819" s="345" t="s">
        <v>4543</v>
      </c>
      <c r="R819" s="438" t="s">
        <v>1376</v>
      </c>
      <c r="S819" s="433">
        <f t="shared" si="75"/>
        <v>3</v>
      </c>
      <c r="T819" s="361" t="s">
        <v>1371</v>
      </c>
      <c r="U819" s="361" t="s">
        <v>1372</v>
      </c>
      <c r="V819" s="344" t="s">
        <v>4544</v>
      </c>
      <c r="W819" s="433" t="s">
        <v>191</v>
      </c>
      <c r="X819" s="433" t="s">
        <v>56</v>
      </c>
      <c r="Y819" s="361">
        <v>2020</v>
      </c>
      <c r="Z819" s="361" t="s">
        <v>1733</v>
      </c>
      <c r="AA819" s="344" t="s">
        <v>2242</v>
      </c>
      <c r="AB819" s="361" t="str">
        <f t="shared" si="79"/>
        <v/>
      </c>
      <c r="AD819" s="433" t="s">
        <v>53</v>
      </c>
      <c r="AE819" s="433" t="s">
        <v>122</v>
      </c>
      <c r="AF819" s="433" t="s">
        <v>122</v>
      </c>
      <c r="AG819" s="361" t="s">
        <v>49</v>
      </c>
      <c r="AH819" s="361" t="s">
        <v>49</v>
      </c>
      <c r="AI819" s="361" t="s">
        <v>49</v>
      </c>
      <c r="AJ819" s="361" t="s">
        <v>49</v>
      </c>
      <c r="AK819" s="361" t="s">
        <v>117</v>
      </c>
      <c r="AL819" s="361" t="s">
        <v>117</v>
      </c>
      <c r="AM819" s="361" t="s">
        <v>117</v>
      </c>
      <c r="AN819" s="361" t="s">
        <v>117</v>
      </c>
      <c r="AO819" s="361" t="s">
        <v>117</v>
      </c>
      <c r="AP819" s="361" t="s">
        <v>117</v>
      </c>
      <c r="AQ819" s="361" t="s">
        <v>117</v>
      </c>
      <c r="AR819" s="361" t="s">
        <v>117</v>
      </c>
      <c r="AS819" s="361" t="s">
        <v>117</v>
      </c>
      <c r="AT819" s="361" t="s">
        <v>117</v>
      </c>
      <c r="AU819" s="361" t="s">
        <v>117</v>
      </c>
      <c r="AV819" s="361" t="s">
        <v>117</v>
      </c>
      <c r="AW819" s="361" t="s">
        <v>63</v>
      </c>
      <c r="AX819" s="361" t="str">
        <f t="shared" si="80"/>
        <v xml:space="preserve">SEX, AGE, RESIDENCE, WEALTH, </v>
      </c>
      <c r="AZ819" s="344" t="e">
        <f>INDEX('Standard Outcome Indicators'!$C$2:$C$900,MATCH(AY819,'Standard Outcome Indicators'!$B$2:$B$708,0))</f>
        <v>#N/A</v>
      </c>
      <c r="BA819" s="344" t="e">
        <f>INDEX('Standard Outcome Indicators'!$F$2:$F$900,MATCH(AY819,'Standard Outcome Indicators'!$B$2:$B$708,0))</f>
        <v>#N/A</v>
      </c>
      <c r="BB819" s="344" t="e">
        <f>INDEX('Standard Outcome Indicators'!$H$2:$H$900,MATCH(AY819,'Standard Outcome Indicators'!$B$2:$B$708,0))</f>
        <v>#N/A</v>
      </c>
      <c r="BC819" s="344" t="e">
        <f>INDEX('Standard Outcome Indicators'!$Q$2:$Q$900,MATCH(AY819,'Standard Outcome Indicators'!$B$2:$B$708,0))</f>
        <v>#N/A</v>
      </c>
      <c r="BD819" s="344" t="e">
        <f>INDEX('Standard Outcome Indicators'!$R$2:$R$900,MATCH(AY819,'Standard Outcome Indicators'!$B$2:$B$708,0))</f>
        <v>#N/A</v>
      </c>
      <c r="BE819" s="344" t="e">
        <f>INDEX('Standard Outcome Indicators'!$S$2:$S$900,MATCH(AY819,'Standard Outcome Indicators'!$B$2:$B$708,0))</f>
        <v>#N/A</v>
      </c>
      <c r="BF819" s="344" t="e">
        <f>INDEX('Standard Outcome Indicators'!$T$2:$T$900,MATCH(AY819,'Standard Outcome Indicators'!$B$2:$B$708,0))</f>
        <v>#N/A</v>
      </c>
      <c r="BG819" s="344" t="e">
        <f>INDEX('Standard Outcome Indicators'!$U$2:$U$900,MATCH(AY819,'Standard Outcome Indicators'!$B$2:$B$708,0))</f>
        <v>#N/A</v>
      </c>
    </row>
    <row r="820" spans="1:59" ht="106.5">
      <c r="A820" s="410" t="s">
        <v>4460</v>
      </c>
      <c r="B820" s="412" t="s">
        <v>4535</v>
      </c>
      <c r="C820" s="344" t="s">
        <v>1386</v>
      </c>
      <c r="D820" s="438" t="s">
        <v>1385</v>
      </c>
      <c r="E820" s="345" t="s">
        <v>1387</v>
      </c>
      <c r="F820" s="433" t="s">
        <v>1767</v>
      </c>
      <c r="G820" s="433"/>
      <c r="H820" s="433"/>
      <c r="I820" s="478" t="s">
        <v>49</v>
      </c>
      <c r="J820" s="478" t="s">
        <v>49</v>
      </c>
      <c r="K820" s="478" t="s">
        <v>49</v>
      </c>
      <c r="L820" s="478" t="s">
        <v>49</v>
      </c>
      <c r="M820" s="478" t="s">
        <v>62</v>
      </c>
      <c r="N820" s="478"/>
      <c r="O820" s="345"/>
      <c r="P820" s="345" t="str">
        <f t="shared" si="77"/>
        <v>Children's Climate Risk Index</v>
      </c>
      <c r="Q820" s="345" t="s">
        <v>4543</v>
      </c>
      <c r="R820" s="438" t="s">
        <v>1376</v>
      </c>
      <c r="S820" s="433">
        <f t="shared" si="75"/>
        <v>3</v>
      </c>
      <c r="T820" s="361" t="s">
        <v>1371</v>
      </c>
      <c r="U820" s="361" t="s">
        <v>1372</v>
      </c>
      <c r="V820" s="344" t="s">
        <v>4544</v>
      </c>
      <c r="W820" s="433" t="s">
        <v>191</v>
      </c>
      <c r="X820" s="433" t="s">
        <v>56</v>
      </c>
      <c r="Y820" s="361">
        <v>2020</v>
      </c>
      <c r="Z820" s="361" t="s">
        <v>1733</v>
      </c>
      <c r="AA820" s="344" t="s">
        <v>4591</v>
      </c>
      <c r="AB820" s="361" t="str">
        <f t="shared" si="79"/>
        <v/>
      </c>
      <c r="AD820" s="433" t="s">
        <v>53</v>
      </c>
      <c r="AE820" s="433" t="s">
        <v>122</v>
      </c>
      <c r="AF820" s="433" t="s">
        <v>122</v>
      </c>
      <c r="AG820" s="361" t="s">
        <v>49</v>
      </c>
      <c r="AH820" s="361" t="s">
        <v>49</v>
      </c>
      <c r="AI820" s="361" t="s">
        <v>49</v>
      </c>
      <c r="AJ820" s="361" t="s">
        <v>49</v>
      </c>
      <c r="AK820" s="361" t="s">
        <v>117</v>
      </c>
      <c r="AL820" s="361" t="s">
        <v>117</v>
      </c>
      <c r="AM820" s="361" t="s">
        <v>117</v>
      </c>
      <c r="AN820" s="361" t="s">
        <v>117</v>
      </c>
      <c r="AO820" s="361" t="s">
        <v>117</v>
      </c>
      <c r="AP820" s="361" t="s">
        <v>117</v>
      </c>
      <c r="AQ820" s="361" t="s">
        <v>117</v>
      </c>
      <c r="AR820" s="361" t="s">
        <v>117</v>
      </c>
      <c r="AS820" s="361" t="s">
        <v>117</v>
      </c>
      <c r="AT820" s="361" t="s">
        <v>117</v>
      </c>
      <c r="AU820" s="361" t="s">
        <v>117</v>
      </c>
      <c r="AV820" s="361" t="s">
        <v>117</v>
      </c>
      <c r="AW820" s="361" t="s">
        <v>63</v>
      </c>
      <c r="AX820" s="361" t="str">
        <f t="shared" si="80"/>
        <v xml:space="preserve">SEX, AGE, RESIDENCE, WEALTH, </v>
      </c>
      <c r="AZ820" s="344" t="e">
        <f>INDEX('Standard Outcome Indicators'!$C$2:$C$900,MATCH(AY820,'Standard Outcome Indicators'!$B$2:$B$708,0))</f>
        <v>#N/A</v>
      </c>
      <c r="BA820" s="344" t="e">
        <f>INDEX('Standard Outcome Indicators'!$F$2:$F$900,MATCH(AY820,'Standard Outcome Indicators'!$B$2:$B$708,0))</f>
        <v>#N/A</v>
      </c>
      <c r="BB820" s="344" t="e">
        <f>INDEX('Standard Outcome Indicators'!$H$2:$H$900,MATCH(AY820,'Standard Outcome Indicators'!$B$2:$B$708,0))</f>
        <v>#N/A</v>
      </c>
      <c r="BC820" s="344" t="e">
        <f>INDEX('Standard Outcome Indicators'!$Q$2:$Q$900,MATCH(AY820,'Standard Outcome Indicators'!$B$2:$B$708,0))</f>
        <v>#N/A</v>
      </c>
      <c r="BD820" s="344" t="e">
        <f>INDEX('Standard Outcome Indicators'!$R$2:$R$900,MATCH(AY820,'Standard Outcome Indicators'!$B$2:$B$708,0))</f>
        <v>#N/A</v>
      </c>
      <c r="BE820" s="344" t="e">
        <f>INDEX('Standard Outcome Indicators'!$S$2:$S$900,MATCH(AY820,'Standard Outcome Indicators'!$B$2:$B$708,0))</f>
        <v>#N/A</v>
      </c>
      <c r="BF820" s="344" t="e">
        <f>INDEX('Standard Outcome Indicators'!$T$2:$T$900,MATCH(AY820,'Standard Outcome Indicators'!$B$2:$B$708,0))</f>
        <v>#N/A</v>
      </c>
      <c r="BG820" s="344" t="e">
        <f>INDEX('Standard Outcome Indicators'!$U$2:$U$900,MATCH(AY820,'Standard Outcome Indicators'!$B$2:$B$708,0))</f>
        <v>#N/A</v>
      </c>
    </row>
    <row r="821" spans="1:59" ht="121.5">
      <c r="A821" s="410" t="s">
        <v>4460</v>
      </c>
      <c r="B821" s="412" t="s">
        <v>4535</v>
      </c>
      <c r="C821" s="344" t="s">
        <v>1389</v>
      </c>
      <c r="D821" s="438" t="s">
        <v>1388</v>
      </c>
      <c r="E821" s="345" t="s">
        <v>1390</v>
      </c>
      <c r="F821" s="433" t="s">
        <v>1767</v>
      </c>
      <c r="G821" s="433"/>
      <c r="H821" s="433"/>
      <c r="I821" s="478" t="s">
        <v>49</v>
      </c>
      <c r="J821" s="478" t="s">
        <v>49</v>
      </c>
      <c r="K821" s="478" t="s">
        <v>49</v>
      </c>
      <c r="L821" s="478" t="s">
        <v>49</v>
      </c>
      <c r="M821" s="478" t="s">
        <v>62</v>
      </c>
      <c r="N821" s="478"/>
      <c r="O821" s="345"/>
      <c r="P821" s="345" t="str">
        <f t="shared" si="77"/>
        <v>Children's Climate Risk Index</v>
      </c>
      <c r="Q821" s="345" t="s">
        <v>4543</v>
      </c>
      <c r="R821" s="438" t="s">
        <v>1376</v>
      </c>
      <c r="S821" s="433">
        <f t="shared" si="75"/>
        <v>3</v>
      </c>
      <c r="T821" s="361" t="s">
        <v>1371</v>
      </c>
      <c r="U821" s="361" t="s">
        <v>1372</v>
      </c>
      <c r="V821" s="344" t="s">
        <v>4544</v>
      </c>
      <c r="W821" s="433" t="s">
        <v>191</v>
      </c>
      <c r="X821" s="433" t="s">
        <v>56</v>
      </c>
      <c r="Y821" s="361">
        <v>2020</v>
      </c>
      <c r="Z821" s="361" t="s">
        <v>1870</v>
      </c>
      <c r="AA821" s="344" t="s">
        <v>4545</v>
      </c>
      <c r="AB821" s="361" t="str">
        <f t="shared" si="79"/>
        <v/>
      </c>
      <c r="AD821" s="433" t="s">
        <v>53</v>
      </c>
      <c r="AE821" s="433" t="s">
        <v>1391</v>
      </c>
      <c r="AF821" s="433" t="s">
        <v>1391</v>
      </c>
      <c r="AG821" s="361" t="s">
        <v>49</v>
      </c>
      <c r="AH821" s="361" t="s">
        <v>49</v>
      </c>
      <c r="AI821" s="361" t="s">
        <v>49</v>
      </c>
      <c r="AJ821" s="361" t="s">
        <v>49</v>
      </c>
      <c r="AK821" s="361" t="s">
        <v>117</v>
      </c>
      <c r="AL821" s="361" t="s">
        <v>117</v>
      </c>
      <c r="AM821" s="361" t="s">
        <v>117</v>
      </c>
      <c r="AN821" s="361" t="s">
        <v>117</v>
      </c>
      <c r="AO821" s="361" t="s">
        <v>117</v>
      </c>
      <c r="AP821" s="361" t="s">
        <v>117</v>
      </c>
      <c r="AQ821" s="361" t="s">
        <v>117</v>
      </c>
      <c r="AR821" s="361" t="s">
        <v>117</v>
      </c>
      <c r="AS821" s="361" t="s">
        <v>117</v>
      </c>
      <c r="AT821" s="361" t="s">
        <v>117</v>
      </c>
      <c r="AU821" s="361" t="s">
        <v>117</v>
      </c>
      <c r="AV821" s="361" t="s">
        <v>117</v>
      </c>
      <c r="AW821" s="361" t="s">
        <v>63</v>
      </c>
      <c r="AX821" s="361" t="str">
        <f t="shared" si="80"/>
        <v xml:space="preserve">SEX, AGE, RESIDENCE, WEALTH, </v>
      </c>
      <c r="AZ821" s="344" t="e">
        <f>INDEX('Standard Outcome Indicators'!$C$2:$C$900,MATCH(AY821,'Standard Outcome Indicators'!$B$2:$B$708,0))</f>
        <v>#N/A</v>
      </c>
      <c r="BA821" s="344" t="e">
        <f>INDEX('Standard Outcome Indicators'!$F$2:$F$900,MATCH(AY821,'Standard Outcome Indicators'!$B$2:$B$708,0))</f>
        <v>#N/A</v>
      </c>
      <c r="BB821" s="344" t="e">
        <f>INDEX('Standard Outcome Indicators'!$H$2:$H$900,MATCH(AY821,'Standard Outcome Indicators'!$B$2:$B$708,0))</f>
        <v>#N/A</v>
      </c>
      <c r="BC821" s="344" t="e">
        <f>INDEX('Standard Outcome Indicators'!$Q$2:$Q$900,MATCH(AY821,'Standard Outcome Indicators'!$B$2:$B$708,0))</f>
        <v>#N/A</v>
      </c>
      <c r="BD821" s="344" t="e">
        <f>INDEX('Standard Outcome Indicators'!$R$2:$R$900,MATCH(AY821,'Standard Outcome Indicators'!$B$2:$B$708,0))</f>
        <v>#N/A</v>
      </c>
      <c r="BE821" s="344" t="e">
        <f>INDEX('Standard Outcome Indicators'!$S$2:$S$900,MATCH(AY821,'Standard Outcome Indicators'!$B$2:$B$708,0))</f>
        <v>#N/A</v>
      </c>
      <c r="BF821" s="344" t="e">
        <f>INDEX('Standard Outcome Indicators'!$T$2:$T$900,MATCH(AY821,'Standard Outcome Indicators'!$B$2:$B$708,0))</f>
        <v>#N/A</v>
      </c>
      <c r="BG821" s="344" t="e">
        <f>INDEX('Standard Outcome Indicators'!$U$2:$U$900,MATCH(AY821,'Standard Outcome Indicators'!$B$2:$B$708,0))</f>
        <v>#N/A</v>
      </c>
    </row>
    <row r="822" spans="1:59" ht="244.5">
      <c r="A822" s="410" t="s">
        <v>4460</v>
      </c>
      <c r="B822" s="412" t="s">
        <v>4535</v>
      </c>
      <c r="C822" s="367" t="s">
        <v>4592</v>
      </c>
      <c r="D822" s="441" t="s">
        <v>4593</v>
      </c>
      <c r="E822" s="345" t="e">
        <v>#N/A</v>
      </c>
      <c r="F822" s="437"/>
      <c r="G822" s="433"/>
      <c r="H822" s="433"/>
      <c r="I822" s="478" t="e">
        <v>#N/A</v>
      </c>
      <c r="J822" s="478" t="e">
        <v>#N/A</v>
      </c>
      <c r="K822" s="478" t="e">
        <v>#N/A</v>
      </c>
      <c r="L822" s="478" t="e">
        <v>#N/A</v>
      </c>
      <c r="M822" s="478" t="e">
        <v>#N/A</v>
      </c>
      <c r="N822" s="478"/>
      <c r="O822" s="345"/>
      <c r="P822" s="345" t="str">
        <f>IF(F822="Yes", IF(Q822="", D822, Q822), "")</f>
        <v/>
      </c>
      <c r="R822" s="345"/>
      <c r="S822" s="433" t="str">
        <f t="shared" si="75"/>
        <v/>
      </c>
      <c r="T822" s="361" t="s">
        <v>16</v>
      </c>
      <c r="U822" s="361" t="s">
        <v>63</v>
      </c>
      <c r="V822" s="344" t="s">
        <v>4550</v>
      </c>
      <c r="W822" s="433" t="s">
        <v>63</v>
      </c>
      <c r="X822" s="433" t="s">
        <v>63</v>
      </c>
      <c r="Y822" s="361">
        <v>2016</v>
      </c>
      <c r="Z822" s="361" t="s">
        <v>1733</v>
      </c>
      <c r="AA822" s="345" t="s">
        <v>4553</v>
      </c>
      <c r="AB822" s="361" t="str">
        <f t="shared" si="79"/>
        <v>3.9.1</v>
      </c>
      <c r="AC822" s="433" t="s">
        <v>63</v>
      </c>
      <c r="AD822" s="433" t="s">
        <v>63</v>
      </c>
      <c r="AE822" s="433" t="s">
        <v>63</v>
      </c>
      <c r="AF822" s="433" t="s">
        <v>63</v>
      </c>
      <c r="AG822" s="361" t="s">
        <v>49</v>
      </c>
      <c r="AH822" s="361" t="s">
        <v>49</v>
      </c>
      <c r="AI822" s="361" t="s">
        <v>49</v>
      </c>
      <c r="AJ822" s="361" t="s">
        <v>49</v>
      </c>
      <c r="AK822" s="361" t="s">
        <v>63</v>
      </c>
      <c r="AL822" s="361" t="s">
        <v>63</v>
      </c>
      <c r="AM822" s="361" t="s">
        <v>63</v>
      </c>
      <c r="AN822" s="361" t="s">
        <v>63</v>
      </c>
      <c r="AO822" s="361" t="s">
        <v>63</v>
      </c>
      <c r="AP822" s="361" t="s">
        <v>63</v>
      </c>
      <c r="AQ822" s="361" t="s">
        <v>63</v>
      </c>
      <c r="AR822" s="361" t="s">
        <v>63</v>
      </c>
      <c r="AS822" s="361" t="s">
        <v>63</v>
      </c>
      <c r="AT822" s="361" t="s">
        <v>63</v>
      </c>
      <c r="AU822" s="361" t="s">
        <v>63</v>
      </c>
      <c r="AV822" s="361" t="s">
        <v>63</v>
      </c>
      <c r="AW822" s="361" t="s">
        <v>63</v>
      </c>
      <c r="AX822" s="361" t="str">
        <f t="shared" si="80"/>
        <v xml:space="preserve">SEX, AGE, RESIDENCE, WEALTH, </v>
      </c>
      <c r="AZ822" s="344" t="e">
        <f>INDEX('Standard Outcome Indicators'!$C$2:$C$900,MATCH(AY822,'Standard Outcome Indicators'!$B$2:$B$708,0))</f>
        <v>#N/A</v>
      </c>
      <c r="BA822" s="344" t="e">
        <f>INDEX('Standard Outcome Indicators'!$F$2:$F$900,MATCH(AY822,'Standard Outcome Indicators'!$B$2:$B$708,0))</f>
        <v>#N/A</v>
      </c>
      <c r="BB822" s="344" t="e">
        <f>INDEX('Standard Outcome Indicators'!$H$2:$H$900,MATCH(AY822,'Standard Outcome Indicators'!$B$2:$B$708,0))</f>
        <v>#N/A</v>
      </c>
      <c r="BC822" s="344" t="e">
        <f>INDEX('Standard Outcome Indicators'!$Q$2:$Q$900,MATCH(AY822,'Standard Outcome Indicators'!$B$2:$B$708,0))</f>
        <v>#N/A</v>
      </c>
      <c r="BD822" s="344" t="e">
        <f>INDEX('Standard Outcome Indicators'!$R$2:$R$900,MATCH(AY822,'Standard Outcome Indicators'!$B$2:$B$708,0))</f>
        <v>#N/A</v>
      </c>
      <c r="BE822" s="344" t="e">
        <f>INDEX('Standard Outcome Indicators'!$S$2:$S$900,MATCH(AY822,'Standard Outcome Indicators'!$B$2:$B$708,0))</f>
        <v>#N/A</v>
      </c>
      <c r="BF822" s="344" t="e">
        <f>INDEX('Standard Outcome Indicators'!$T$2:$T$900,MATCH(AY822,'Standard Outcome Indicators'!$B$2:$B$708,0))</f>
        <v>#N/A</v>
      </c>
      <c r="BG822" s="344" t="e">
        <f>INDEX('Standard Outcome Indicators'!$U$2:$U$900,MATCH(AY822,'Standard Outcome Indicators'!$B$2:$B$708,0))</f>
        <v>#N/A</v>
      </c>
    </row>
    <row r="823" spans="1:59" ht="244.5">
      <c r="A823" s="410" t="s">
        <v>4460</v>
      </c>
      <c r="B823" s="412" t="s">
        <v>4535</v>
      </c>
      <c r="C823" s="344" t="s">
        <v>4594</v>
      </c>
      <c r="D823" s="438" t="s">
        <v>4595</v>
      </c>
      <c r="E823" s="345" t="e">
        <v>#N/A</v>
      </c>
      <c r="F823" s="433"/>
      <c r="G823" s="433"/>
      <c r="H823" s="433"/>
      <c r="I823" s="478" t="e">
        <v>#N/A</v>
      </c>
      <c r="J823" s="478" t="e">
        <v>#N/A</v>
      </c>
      <c r="K823" s="478" t="e">
        <v>#N/A</v>
      </c>
      <c r="L823" s="478" t="e">
        <v>#N/A</v>
      </c>
      <c r="M823" s="478" t="e">
        <v>#N/A</v>
      </c>
      <c r="N823" s="478"/>
      <c r="O823" s="345"/>
      <c r="P823" s="345" t="str">
        <f>IF(F823="Yes", IF(Q823="", D823, Q823), "")</f>
        <v/>
      </c>
      <c r="R823" s="345"/>
      <c r="S823" s="433" t="str">
        <f t="shared" si="75"/>
        <v/>
      </c>
      <c r="T823" s="361" t="s">
        <v>262</v>
      </c>
      <c r="U823" s="361" t="s">
        <v>63</v>
      </c>
      <c r="V823" s="344" t="s">
        <v>4596</v>
      </c>
      <c r="W823" s="433" t="s">
        <v>63</v>
      </c>
      <c r="X823" s="433" t="s">
        <v>63</v>
      </c>
      <c r="Y823" s="361">
        <v>2019</v>
      </c>
      <c r="Z823" s="361" t="s">
        <v>1733</v>
      </c>
      <c r="AA823" s="345" t="s">
        <v>2427</v>
      </c>
      <c r="AB823" s="361" t="str">
        <f t="shared" si="79"/>
        <v/>
      </c>
      <c r="AC823" s="433" t="s">
        <v>63</v>
      </c>
      <c r="AD823" s="433" t="s">
        <v>63</v>
      </c>
      <c r="AE823" s="433" t="s">
        <v>63</v>
      </c>
      <c r="AF823" s="433" t="s">
        <v>63</v>
      </c>
      <c r="AG823" s="361" t="s">
        <v>62</v>
      </c>
      <c r="AH823" s="361" t="s">
        <v>49</v>
      </c>
      <c r="AI823" s="361" t="s">
        <v>49</v>
      </c>
      <c r="AJ823" s="361" t="s">
        <v>49</v>
      </c>
      <c r="AK823" s="361" t="s">
        <v>63</v>
      </c>
      <c r="AL823" s="361" t="s">
        <v>63</v>
      </c>
      <c r="AM823" s="361" t="s">
        <v>63</v>
      </c>
      <c r="AN823" s="361" t="s">
        <v>63</v>
      </c>
      <c r="AO823" s="361" t="s">
        <v>63</v>
      </c>
      <c r="AP823" s="361" t="s">
        <v>63</v>
      </c>
      <c r="AQ823" s="361" t="s">
        <v>63</v>
      </c>
      <c r="AR823" s="361" t="s">
        <v>63</v>
      </c>
      <c r="AS823" s="361" t="s">
        <v>63</v>
      </c>
      <c r="AT823" s="361" t="s">
        <v>63</v>
      </c>
      <c r="AU823" s="361" t="s">
        <v>63</v>
      </c>
      <c r="AV823" s="361" t="s">
        <v>63</v>
      </c>
      <c r="AW823" s="361" t="s">
        <v>63</v>
      </c>
      <c r="AX823" s="361" t="str">
        <f t="shared" si="80"/>
        <v xml:space="preserve">SEX, AGE, RESIDENCE, WEALTH, </v>
      </c>
      <c r="AZ823" s="344" t="e">
        <f>INDEX('Standard Outcome Indicators'!$C$2:$C$900,MATCH(AY823,'Standard Outcome Indicators'!$B$2:$B$708,0))</f>
        <v>#N/A</v>
      </c>
      <c r="BA823" s="344" t="e">
        <f>INDEX('Standard Outcome Indicators'!$F$2:$F$900,MATCH(AY823,'Standard Outcome Indicators'!$B$2:$B$708,0))</f>
        <v>#N/A</v>
      </c>
      <c r="BB823" s="344" t="e">
        <f>INDEX('Standard Outcome Indicators'!$H$2:$H$900,MATCH(AY823,'Standard Outcome Indicators'!$B$2:$B$708,0))</f>
        <v>#N/A</v>
      </c>
      <c r="BC823" s="344" t="e">
        <f>INDEX('Standard Outcome Indicators'!$Q$2:$Q$900,MATCH(AY823,'Standard Outcome Indicators'!$B$2:$B$708,0))</f>
        <v>#N/A</v>
      </c>
      <c r="BD823" s="344" t="e">
        <f>INDEX('Standard Outcome Indicators'!$R$2:$R$900,MATCH(AY823,'Standard Outcome Indicators'!$B$2:$B$708,0))</f>
        <v>#N/A</v>
      </c>
      <c r="BE823" s="344" t="e">
        <f>INDEX('Standard Outcome Indicators'!$S$2:$S$900,MATCH(AY823,'Standard Outcome Indicators'!$B$2:$B$708,0))</f>
        <v>#N/A</v>
      </c>
      <c r="BF823" s="344" t="e">
        <f>INDEX('Standard Outcome Indicators'!$T$2:$T$900,MATCH(AY823,'Standard Outcome Indicators'!$B$2:$B$708,0))</f>
        <v>#N/A</v>
      </c>
      <c r="BG823" s="344" t="e">
        <f>INDEX('Standard Outcome Indicators'!$U$2:$U$900,MATCH(AY823,'Standard Outcome Indicators'!$B$2:$B$708,0))</f>
        <v>#N/A</v>
      </c>
    </row>
    <row r="824" spans="1:59" ht="244.5">
      <c r="A824" s="410" t="s">
        <v>4460</v>
      </c>
      <c r="B824" s="412" t="s">
        <v>4535</v>
      </c>
      <c r="C824" s="344" t="s">
        <v>4597</v>
      </c>
      <c r="D824" s="438" t="s">
        <v>4598</v>
      </c>
      <c r="E824" s="345" t="e">
        <v>#N/A</v>
      </c>
      <c r="F824" s="433"/>
      <c r="G824" s="433"/>
      <c r="H824" s="433"/>
      <c r="I824" s="478" t="e">
        <v>#N/A</v>
      </c>
      <c r="J824" s="478" t="e">
        <v>#N/A</v>
      </c>
      <c r="K824" s="478" t="e">
        <v>#N/A</v>
      </c>
      <c r="L824" s="478" t="e">
        <v>#N/A</v>
      </c>
      <c r="M824" s="478" t="e">
        <v>#N/A</v>
      </c>
      <c r="N824" s="478"/>
      <c r="O824" s="345"/>
      <c r="P824" s="345" t="str">
        <f>IF(F824="Yes", IF(Q824="", D824, Q824), "")</f>
        <v/>
      </c>
      <c r="R824" s="345"/>
      <c r="S824" s="433" t="str">
        <f t="shared" si="75"/>
        <v/>
      </c>
      <c r="T824" s="361" t="s">
        <v>262</v>
      </c>
      <c r="U824" s="361" t="s">
        <v>63</v>
      </c>
      <c r="V824" s="344" t="s">
        <v>4599</v>
      </c>
      <c r="W824" s="433" t="s">
        <v>63</v>
      </c>
      <c r="X824" s="433" t="s">
        <v>63</v>
      </c>
      <c r="Y824" s="361">
        <v>2019</v>
      </c>
      <c r="Z824" s="361" t="s">
        <v>1955</v>
      </c>
      <c r="AA824" s="345" t="s">
        <v>4566</v>
      </c>
      <c r="AB824" s="361" t="str">
        <f t="shared" si="79"/>
        <v/>
      </c>
      <c r="AC824" s="433" t="s">
        <v>63</v>
      </c>
      <c r="AD824" s="433" t="s">
        <v>63</v>
      </c>
      <c r="AE824" s="433" t="s">
        <v>63</v>
      </c>
      <c r="AF824" s="433" t="s">
        <v>63</v>
      </c>
      <c r="AG824" s="361" t="s">
        <v>62</v>
      </c>
      <c r="AH824" s="361" t="s">
        <v>49</v>
      </c>
      <c r="AI824" s="361" t="s">
        <v>49</v>
      </c>
      <c r="AJ824" s="361" t="s">
        <v>49</v>
      </c>
      <c r="AK824" s="361" t="s">
        <v>63</v>
      </c>
      <c r="AL824" s="361" t="s">
        <v>63</v>
      </c>
      <c r="AM824" s="361" t="s">
        <v>63</v>
      </c>
      <c r="AN824" s="361" t="s">
        <v>63</v>
      </c>
      <c r="AO824" s="361" t="s">
        <v>63</v>
      </c>
      <c r="AP824" s="361" t="s">
        <v>63</v>
      </c>
      <c r="AQ824" s="361" t="s">
        <v>63</v>
      </c>
      <c r="AR824" s="361" t="s">
        <v>63</v>
      </c>
      <c r="AS824" s="361" t="s">
        <v>63</v>
      </c>
      <c r="AT824" s="361" t="s">
        <v>63</v>
      </c>
      <c r="AU824" s="361" t="s">
        <v>63</v>
      </c>
      <c r="AV824" s="361" t="s">
        <v>63</v>
      </c>
      <c r="AW824" s="361" t="s">
        <v>63</v>
      </c>
      <c r="AX824" s="361" t="str">
        <f t="shared" si="80"/>
        <v xml:space="preserve">SEX, AGE, RESIDENCE, WEALTH, </v>
      </c>
      <c r="AZ824" s="344" t="e">
        <f>INDEX('Standard Outcome Indicators'!$C$2:$C$900,MATCH(AY824,'Standard Outcome Indicators'!$B$2:$B$708,0))</f>
        <v>#N/A</v>
      </c>
      <c r="BA824" s="344" t="e">
        <f>INDEX('Standard Outcome Indicators'!$F$2:$F$900,MATCH(AY824,'Standard Outcome Indicators'!$B$2:$B$708,0))</f>
        <v>#N/A</v>
      </c>
      <c r="BB824" s="344" t="e">
        <f>INDEX('Standard Outcome Indicators'!$H$2:$H$900,MATCH(AY824,'Standard Outcome Indicators'!$B$2:$B$708,0))</f>
        <v>#N/A</v>
      </c>
      <c r="BC824" s="344" t="e">
        <f>INDEX('Standard Outcome Indicators'!$Q$2:$Q$900,MATCH(AY824,'Standard Outcome Indicators'!$B$2:$B$708,0))</f>
        <v>#N/A</v>
      </c>
      <c r="BD824" s="344" t="e">
        <f>INDEX('Standard Outcome Indicators'!$R$2:$R$900,MATCH(AY824,'Standard Outcome Indicators'!$B$2:$B$708,0))</f>
        <v>#N/A</v>
      </c>
      <c r="BE824" s="344" t="e">
        <f>INDEX('Standard Outcome Indicators'!$S$2:$S$900,MATCH(AY824,'Standard Outcome Indicators'!$B$2:$B$708,0))</f>
        <v>#N/A</v>
      </c>
      <c r="BF824" s="344" t="e">
        <f>INDEX('Standard Outcome Indicators'!$T$2:$T$900,MATCH(AY824,'Standard Outcome Indicators'!$B$2:$B$708,0))</f>
        <v>#N/A</v>
      </c>
      <c r="BG824" s="344" t="e">
        <f>INDEX('Standard Outcome Indicators'!$U$2:$U$900,MATCH(AY824,'Standard Outcome Indicators'!$B$2:$B$708,0))</f>
        <v>#N/A</v>
      </c>
    </row>
    <row r="825" spans="1:59" ht="152.25">
      <c r="A825" s="410" t="s">
        <v>4460</v>
      </c>
      <c r="B825" s="411" t="s">
        <v>4600</v>
      </c>
      <c r="C825" s="344" t="s">
        <v>1403</v>
      </c>
      <c r="D825" s="438" t="s">
        <v>4601</v>
      </c>
      <c r="E825" s="345" t="s">
        <v>1404</v>
      </c>
      <c r="F825" s="433" t="s">
        <v>59</v>
      </c>
      <c r="G825" s="433" t="str">
        <f>INDEX('Dashboard Indicators'!$P$2:$P$900,MATCH(C825,'Dashboard Indicators'!$I$2:$I$900,0))</f>
        <v>Yes</v>
      </c>
      <c r="H825" s="433" t="str">
        <f>INDEX('Dashboard Indicators'!$O$2:$O$900,MATCH(C825,'Dashboard Indicators'!$I$2:$I$900,0))</f>
        <v>Yes</v>
      </c>
      <c r="I825" s="433" t="s">
        <v>49</v>
      </c>
      <c r="J825" s="433" t="s">
        <v>49</v>
      </c>
      <c r="K825" s="433" t="s">
        <v>49</v>
      </c>
      <c r="L825" s="433" t="s">
        <v>49</v>
      </c>
      <c r="M825" s="433" t="s">
        <v>49</v>
      </c>
      <c r="N825" s="433" t="s">
        <v>62</v>
      </c>
      <c r="O825" s="345" t="s">
        <v>4602</v>
      </c>
      <c r="P825" s="345" t="str">
        <f t="shared" ref="P825:P839" si="82">IF(F825&lt;&gt;"", IF(Q825="", D825, Q825), "")</f>
        <v>Number of deaths and missing persons and directly affected persons attributed to disasters</v>
      </c>
      <c r="Q825" s="345" t="s">
        <v>4603</v>
      </c>
      <c r="R825" s="345"/>
      <c r="S825" s="433">
        <f t="shared" si="75"/>
        <v>2</v>
      </c>
      <c r="T825" s="361" t="s">
        <v>16</v>
      </c>
      <c r="U825" s="361" t="s">
        <v>1406</v>
      </c>
      <c r="V825" s="344" t="s">
        <v>4604</v>
      </c>
      <c r="W825" s="433" t="s">
        <v>84</v>
      </c>
      <c r="X825" s="433" t="s">
        <v>56</v>
      </c>
      <c r="Y825" s="361">
        <v>2021</v>
      </c>
      <c r="Z825" s="361" t="s">
        <v>2967</v>
      </c>
      <c r="AA825" s="344" t="s">
        <v>4605</v>
      </c>
      <c r="AB825" s="361" t="str">
        <f t="shared" ref="AB825:AB841" si="83">IFERROR(MID(D825, FIND("- SDG ", D825) + 6, LEN(D825) - FIND("- SDG ", D825) - 5), "")</f>
        <v>11.5.1</v>
      </c>
      <c r="AD825" s="433" t="s">
        <v>53</v>
      </c>
      <c r="AE825" s="433" t="s">
        <v>439</v>
      </c>
      <c r="AF825" s="433" t="s">
        <v>53</v>
      </c>
      <c r="AG825" s="361" t="s">
        <v>49</v>
      </c>
      <c r="AH825" s="361" t="s">
        <v>49</v>
      </c>
      <c r="AI825" s="361" t="s">
        <v>49</v>
      </c>
      <c r="AJ825" s="361" t="s">
        <v>49</v>
      </c>
      <c r="AK825" s="361" t="s">
        <v>49</v>
      </c>
      <c r="AL825" s="361" t="s">
        <v>117</v>
      </c>
      <c r="AM825" s="361" t="s">
        <v>117</v>
      </c>
      <c r="AN825" s="361" t="s">
        <v>117</v>
      </c>
      <c r="AO825" s="361" t="s">
        <v>117</v>
      </c>
      <c r="AP825" s="361" t="s">
        <v>117</v>
      </c>
      <c r="AQ825" s="361" t="s">
        <v>117</v>
      </c>
      <c r="AR825" s="361" t="s">
        <v>117</v>
      </c>
      <c r="AS825" s="361" t="s">
        <v>117</v>
      </c>
      <c r="AT825" s="361" t="s">
        <v>117</v>
      </c>
      <c r="AU825" s="361" t="s">
        <v>49</v>
      </c>
      <c r="AV825" s="361" t="s">
        <v>117</v>
      </c>
      <c r="AW825" s="361" t="s">
        <v>1407</v>
      </c>
      <c r="AX825" s="361" t="str">
        <f t="shared" ref="AX825:AX856" si="84">_xlfn.CONCAT(
    IF(OR(AG825="YES", AG825="NO"), $AG$2 &amp; ", ", ""),
    IF(OR(AH825="YES", AH825="NO"), $AH$2 &amp; ", ", ""),
    IF(OR(AI825="YES", AI825="NO"), $AI$2 &amp; ", ", ""),
    IF(OR(AJ825="YES", AJ825="NO"), $AJ$2 &amp; ", ", ""),
    IF(OR(AK825="YES", AK825="NO"), $AK$2 &amp; ", ", ""),
    IF(OR(AL825="YES", AL825="NO"), $AL$2 &amp; ", ", ""),
    IF(OR(AM825="YES", AM825="NO"), $AM$2 &amp; ", ", ""),
    IF(OR(AN825="YES", AN825="NO"), $AN$2 &amp; ", ", ""),
    IF(OR(AO825="YES", AO825="NO"), $AO$2 &amp; ", ", ""),
    IF(OR(AP825="YES", AP825="NO"), $AP$2 &amp; ", ", ""),
    IF(OR(AQ825="YES", AQ825="NO"), $AQ$2 &amp; ", ", ""),
    IF(OR(AR825="YES", AR825="NO"), $AR$2 &amp; ", ", ""),
    IF(OR(AS825="YES", AS825="NO"), $AS$2 &amp; ", ", ""),
    IF(OR(AT825="YES", AT825="NO"), $AT$2 &amp; ", ", ""),
    IF(OR(AU825="YES", AU825="NO"), $AU$2 &amp; ", ", ""),
    IF(OR(AV825="YES", AV825="NO"), $AV$2, ""),
    IF(AW825&lt;&gt;"", AW825, "")
)</f>
        <v xml:space="preserve">SEX, AGE, RESIDENCE, WEALTH, DISABILITY, INCOME, HAZARD, GEOGRAPHY (ADMINISTRATIVE UNIT) , AGE (3 CATEGORIES) </v>
      </c>
      <c r="AZ825" s="344" t="e">
        <f>INDEX('Standard Outcome Indicators'!$C$2:$C$900,MATCH(AY825,'Standard Outcome Indicators'!$B$2:$B$708,0))</f>
        <v>#N/A</v>
      </c>
      <c r="BA825" s="344" t="e">
        <f>INDEX('Standard Outcome Indicators'!$F$2:$F$900,MATCH(AY825,'Standard Outcome Indicators'!$B$2:$B$708,0))</f>
        <v>#N/A</v>
      </c>
      <c r="BB825" s="344" t="e">
        <f>INDEX('Standard Outcome Indicators'!$H$2:$H$900,MATCH(AY825,'Standard Outcome Indicators'!$B$2:$B$708,0))</f>
        <v>#N/A</v>
      </c>
      <c r="BC825" s="344" t="e">
        <f>INDEX('Standard Outcome Indicators'!$Q$2:$Q$900,MATCH(AY825,'Standard Outcome Indicators'!$B$2:$B$708,0))</f>
        <v>#N/A</v>
      </c>
      <c r="BD825" s="344" t="e">
        <f>INDEX('Standard Outcome Indicators'!$R$2:$R$900,MATCH(AY825,'Standard Outcome Indicators'!$B$2:$B$708,0))</f>
        <v>#N/A</v>
      </c>
      <c r="BE825" s="344" t="e">
        <f>INDEX('Standard Outcome Indicators'!$S$2:$S$900,MATCH(AY825,'Standard Outcome Indicators'!$B$2:$B$708,0))</f>
        <v>#N/A</v>
      </c>
      <c r="BF825" s="344" t="e">
        <f>INDEX('Standard Outcome Indicators'!$T$2:$T$900,MATCH(AY825,'Standard Outcome Indicators'!$B$2:$B$708,0))</f>
        <v>#N/A</v>
      </c>
      <c r="BG825" s="344" t="e">
        <f>INDEX('Standard Outcome Indicators'!$U$2:$U$900,MATCH(AY825,'Standard Outcome Indicators'!$B$2:$B$708,0))</f>
        <v>#N/A</v>
      </c>
    </row>
    <row r="826" spans="1:59" ht="45.75">
      <c r="A826" s="410" t="s">
        <v>4460</v>
      </c>
      <c r="B826" s="411" t="s">
        <v>4600</v>
      </c>
      <c r="C826" s="344" t="s">
        <v>4606</v>
      </c>
      <c r="D826" s="438" t="s">
        <v>4607</v>
      </c>
      <c r="E826" s="345" t="s">
        <v>1409</v>
      </c>
      <c r="F826" s="432" t="s">
        <v>59</v>
      </c>
      <c r="G826" s="433" t="s">
        <v>59</v>
      </c>
      <c r="H826" s="433" t="s">
        <v>59</v>
      </c>
      <c r="I826" s="433" t="s">
        <v>49</v>
      </c>
      <c r="J826" s="433" t="s">
        <v>49</v>
      </c>
      <c r="K826" s="433" t="s">
        <v>49</v>
      </c>
      <c r="L826" s="433" t="s">
        <v>49</v>
      </c>
      <c r="M826" s="433" t="s">
        <v>49</v>
      </c>
      <c r="N826" s="433" t="s">
        <v>62</v>
      </c>
      <c r="O826" s="345" t="s">
        <v>4608</v>
      </c>
      <c r="P826" s="345" t="str">
        <f t="shared" si="82"/>
        <v>Number of deaths and missing persons and directly affected persons attributed to disasters</v>
      </c>
      <c r="Q826" s="345" t="s">
        <v>4603</v>
      </c>
      <c r="R826" s="345"/>
      <c r="S826" s="433">
        <f t="shared" si="75"/>
        <v>2</v>
      </c>
      <c r="T826" s="361" t="s">
        <v>16</v>
      </c>
      <c r="U826" s="361" t="s">
        <v>63</v>
      </c>
      <c r="V826" s="344" t="s">
        <v>4604</v>
      </c>
      <c r="W826" s="433" t="s">
        <v>63</v>
      </c>
      <c r="X826" s="433" t="s">
        <v>63</v>
      </c>
      <c r="Y826" s="361">
        <v>2021</v>
      </c>
      <c r="Z826" s="361" t="s">
        <v>2253</v>
      </c>
      <c r="AA826" s="344" t="s">
        <v>4609</v>
      </c>
      <c r="AB826" s="361" t="str">
        <f t="shared" si="83"/>
        <v>11.5.1</v>
      </c>
      <c r="AC826" s="433" t="s">
        <v>63</v>
      </c>
      <c r="AD826" s="433" t="s">
        <v>63</v>
      </c>
      <c r="AE826" s="433" t="s">
        <v>63</v>
      </c>
      <c r="AF826" s="433" t="s">
        <v>63</v>
      </c>
      <c r="AG826" s="361" t="s">
        <v>49</v>
      </c>
      <c r="AH826" s="361" t="s">
        <v>49</v>
      </c>
      <c r="AI826" s="361" t="s">
        <v>49</v>
      </c>
      <c r="AJ826" s="361" t="s">
        <v>49</v>
      </c>
      <c r="AK826" s="361" t="s">
        <v>63</v>
      </c>
      <c r="AL826" s="361" t="s">
        <v>63</v>
      </c>
      <c r="AM826" s="361" t="s">
        <v>63</v>
      </c>
      <c r="AN826" s="361" t="s">
        <v>63</v>
      </c>
      <c r="AO826" s="361" t="s">
        <v>63</v>
      </c>
      <c r="AP826" s="361" t="s">
        <v>63</v>
      </c>
      <c r="AQ826" s="361" t="s">
        <v>63</v>
      </c>
      <c r="AR826" s="361" t="s">
        <v>63</v>
      </c>
      <c r="AS826" s="361" t="s">
        <v>63</v>
      </c>
      <c r="AT826" s="361" t="s">
        <v>63</v>
      </c>
      <c r="AU826" s="361" t="s">
        <v>63</v>
      </c>
      <c r="AV826" s="361" t="s">
        <v>63</v>
      </c>
      <c r="AW826" s="361" t="s">
        <v>63</v>
      </c>
      <c r="AX826" s="361" t="str">
        <f t="shared" si="84"/>
        <v xml:space="preserve">SEX, AGE, RESIDENCE, WEALTH, </v>
      </c>
      <c r="AZ826" s="344" t="e">
        <f>INDEX('Standard Outcome Indicators'!$C$2:$C$900,MATCH(AY826,'Standard Outcome Indicators'!$B$2:$B$708,0))</f>
        <v>#N/A</v>
      </c>
      <c r="BA826" s="344" t="e">
        <f>INDEX('Standard Outcome Indicators'!$F$2:$F$900,MATCH(AY826,'Standard Outcome Indicators'!$B$2:$B$708,0))</f>
        <v>#N/A</v>
      </c>
      <c r="BB826" s="344" t="e">
        <f>INDEX('Standard Outcome Indicators'!$H$2:$H$900,MATCH(AY826,'Standard Outcome Indicators'!$B$2:$B$708,0))</f>
        <v>#N/A</v>
      </c>
      <c r="BC826" s="344" t="e">
        <f>INDEX('Standard Outcome Indicators'!$Q$2:$Q$900,MATCH(AY826,'Standard Outcome Indicators'!$B$2:$B$708,0))</f>
        <v>#N/A</v>
      </c>
      <c r="BD826" s="344" t="e">
        <f>INDEX('Standard Outcome Indicators'!$R$2:$R$900,MATCH(AY826,'Standard Outcome Indicators'!$B$2:$B$708,0))</f>
        <v>#N/A</v>
      </c>
      <c r="BE826" s="344" t="e">
        <f>INDEX('Standard Outcome Indicators'!$S$2:$S$900,MATCH(AY826,'Standard Outcome Indicators'!$B$2:$B$708,0))</f>
        <v>#N/A</v>
      </c>
      <c r="BF826" s="344" t="e">
        <f>INDEX('Standard Outcome Indicators'!$T$2:$T$900,MATCH(AY826,'Standard Outcome Indicators'!$B$2:$B$708,0))</f>
        <v>#N/A</v>
      </c>
      <c r="BG826" s="344" t="e">
        <f>INDEX('Standard Outcome Indicators'!$U$2:$U$900,MATCH(AY826,'Standard Outcome Indicators'!$B$2:$B$708,0))</f>
        <v>#N/A</v>
      </c>
    </row>
    <row r="827" spans="1:59" ht="45.75">
      <c r="A827" s="410" t="s">
        <v>4460</v>
      </c>
      <c r="B827" s="411" t="s">
        <v>4600</v>
      </c>
      <c r="C827" s="344" t="s">
        <v>1416</v>
      </c>
      <c r="D827" s="438" t="s">
        <v>4610</v>
      </c>
      <c r="E827" s="345" t="s">
        <v>1417</v>
      </c>
      <c r="F827" s="433" t="s">
        <v>59</v>
      </c>
      <c r="G827" s="433" t="str">
        <f>INDEX('Dashboard Indicators'!$P$2:$P$900,MATCH(C827,'Dashboard Indicators'!$I$2:$I$900,0))</f>
        <v>Yes</v>
      </c>
      <c r="H827" s="433" t="str">
        <f>INDEX('Dashboard Indicators'!$O$2:$O$900,MATCH(C827,'Dashboard Indicators'!$I$2:$I$900,0))</f>
        <v>Yes</v>
      </c>
      <c r="I827" s="433" t="s">
        <v>49</v>
      </c>
      <c r="J827" s="433" t="s">
        <v>49</v>
      </c>
      <c r="K827" s="433" t="s">
        <v>49</v>
      </c>
      <c r="L827" s="433" t="s">
        <v>49</v>
      </c>
      <c r="M827" s="433" t="s">
        <v>62</v>
      </c>
      <c r="N827" s="433" t="s">
        <v>62</v>
      </c>
      <c r="O827" s="345" t="s">
        <v>4611</v>
      </c>
      <c r="P827" s="345" t="str">
        <f t="shared" si="82"/>
        <v>Score of adoption and implementation of national DRR strategies in line with the Sendai Framework - SDG 1.5.3</v>
      </c>
      <c r="R827" s="345"/>
      <c r="S827" s="433">
        <f t="shared" si="75"/>
        <v>1</v>
      </c>
      <c r="T827" s="361" t="s">
        <v>16</v>
      </c>
      <c r="U827" s="361" t="s">
        <v>1419</v>
      </c>
      <c r="V827" s="344" t="s">
        <v>4612</v>
      </c>
      <c r="W827" s="433" t="s">
        <v>84</v>
      </c>
      <c r="X827" s="433" t="s">
        <v>56</v>
      </c>
      <c r="Y827" s="361">
        <v>2021</v>
      </c>
      <c r="Z827" s="361" t="s">
        <v>1933</v>
      </c>
      <c r="AA827" s="344" t="s">
        <v>4613</v>
      </c>
      <c r="AB827" s="361" t="str">
        <f t="shared" si="83"/>
        <v>1.5.3</v>
      </c>
      <c r="AD827" s="433" t="s">
        <v>53</v>
      </c>
      <c r="AE827" s="433" t="s">
        <v>76</v>
      </c>
      <c r="AF827" s="433" t="s">
        <v>53</v>
      </c>
      <c r="AG827" s="361" t="s">
        <v>49</v>
      </c>
      <c r="AH827" s="361" t="s">
        <v>49</v>
      </c>
      <c r="AI827" s="361" t="s">
        <v>49</v>
      </c>
      <c r="AJ827" s="361" t="s">
        <v>49</v>
      </c>
      <c r="AK827" s="361" t="s">
        <v>117</v>
      </c>
      <c r="AL827" s="361" t="s">
        <v>117</v>
      </c>
      <c r="AM827" s="361" t="s">
        <v>117</v>
      </c>
      <c r="AN827" s="361" t="s">
        <v>117</v>
      </c>
      <c r="AO827" s="361" t="s">
        <v>117</v>
      </c>
      <c r="AP827" s="361" t="s">
        <v>117</v>
      </c>
      <c r="AQ827" s="361" t="s">
        <v>117</v>
      </c>
      <c r="AR827" s="361" t="s">
        <v>117</v>
      </c>
      <c r="AS827" s="361" t="s">
        <v>117</v>
      </c>
      <c r="AT827" s="361" t="s">
        <v>117</v>
      </c>
      <c r="AU827" s="361" t="s">
        <v>117</v>
      </c>
      <c r="AV827" s="361" t="s">
        <v>117</v>
      </c>
      <c r="AW827" s="361" t="s">
        <v>63</v>
      </c>
      <c r="AX827" s="361" t="str">
        <f t="shared" si="84"/>
        <v xml:space="preserve">SEX, AGE, RESIDENCE, WEALTH, </v>
      </c>
      <c r="AZ827" s="344" t="e">
        <f>INDEX('Standard Outcome Indicators'!$C$2:$C$900,MATCH(AY827,'Standard Outcome Indicators'!$B$2:$B$708,0))</f>
        <v>#N/A</v>
      </c>
      <c r="BA827" s="344" t="e">
        <f>INDEX('Standard Outcome Indicators'!$F$2:$F$900,MATCH(AY827,'Standard Outcome Indicators'!$B$2:$B$708,0))</f>
        <v>#N/A</v>
      </c>
      <c r="BB827" s="344" t="e">
        <f>INDEX('Standard Outcome Indicators'!$H$2:$H$900,MATCH(AY827,'Standard Outcome Indicators'!$B$2:$B$708,0))</f>
        <v>#N/A</v>
      </c>
      <c r="BC827" s="344" t="e">
        <f>INDEX('Standard Outcome Indicators'!$Q$2:$Q$900,MATCH(AY827,'Standard Outcome Indicators'!$B$2:$B$708,0))</f>
        <v>#N/A</v>
      </c>
      <c r="BD827" s="344" t="e">
        <f>INDEX('Standard Outcome Indicators'!$R$2:$R$900,MATCH(AY827,'Standard Outcome Indicators'!$B$2:$B$708,0))</f>
        <v>#N/A</v>
      </c>
      <c r="BE827" s="344" t="e">
        <f>INDEX('Standard Outcome Indicators'!$S$2:$S$900,MATCH(AY827,'Standard Outcome Indicators'!$B$2:$B$708,0))</f>
        <v>#N/A</v>
      </c>
      <c r="BF827" s="344" t="e">
        <f>INDEX('Standard Outcome Indicators'!$T$2:$T$900,MATCH(AY827,'Standard Outcome Indicators'!$B$2:$B$708,0))</f>
        <v>#N/A</v>
      </c>
      <c r="BG827" s="344" t="e">
        <f>INDEX('Standard Outcome Indicators'!$U$2:$U$900,MATCH(AY827,'Standard Outcome Indicators'!$B$2:$B$708,0))</f>
        <v>#N/A</v>
      </c>
    </row>
    <row r="828" spans="1:59" ht="45.75">
      <c r="A828" s="410" t="s">
        <v>4460</v>
      </c>
      <c r="B828" s="411" t="s">
        <v>4600</v>
      </c>
      <c r="C828" s="346" t="s">
        <v>104</v>
      </c>
      <c r="D828" s="438" t="s">
        <v>4614</v>
      </c>
      <c r="E828" s="345" t="s">
        <v>105</v>
      </c>
      <c r="F828" s="433" t="s">
        <v>59</v>
      </c>
      <c r="G828" s="433" t="str">
        <f>INDEX('Dashboard Indicators'!$P$2:$P$900,MATCH(C828,'Dashboard Indicators'!$I$2:$I$900,0))</f>
        <v>Yes</v>
      </c>
      <c r="H828" s="433" t="str">
        <f>INDEX('Dashboard Indicators'!$O$2:$O$900,MATCH(C828,'Dashboard Indicators'!$I$2:$I$900,0))</f>
        <v>Yes</v>
      </c>
      <c r="I828" s="433" t="s">
        <v>49</v>
      </c>
      <c r="J828" s="433" t="s">
        <v>49</v>
      </c>
      <c r="K828" s="433" t="s">
        <v>49</v>
      </c>
      <c r="L828" s="433" t="s">
        <v>49</v>
      </c>
      <c r="M828" s="433" t="s">
        <v>49</v>
      </c>
      <c r="N828" s="433" t="s">
        <v>62</v>
      </c>
      <c r="O828" s="345" t="s">
        <v>4615</v>
      </c>
      <c r="P828" s="345" t="str">
        <f t="shared" si="82"/>
        <v>Number of first time asylum applicants</v>
      </c>
      <c r="R828" s="345"/>
      <c r="S828" s="433">
        <f t="shared" si="75"/>
        <v>1</v>
      </c>
      <c r="T828" s="361" t="s">
        <v>102</v>
      </c>
      <c r="U828" s="361" t="s">
        <v>102</v>
      </c>
      <c r="V828" s="344" t="s">
        <v>107</v>
      </c>
      <c r="W828" s="433" t="s">
        <v>84</v>
      </c>
      <c r="X828" s="433" t="s">
        <v>56</v>
      </c>
      <c r="Y828" s="361">
        <v>2022</v>
      </c>
      <c r="Z828" s="361">
        <v>60</v>
      </c>
      <c r="AA828" s="344" t="s">
        <v>4616</v>
      </c>
      <c r="AB828" s="361" t="str">
        <f t="shared" si="83"/>
        <v/>
      </c>
      <c r="AD828" s="433" t="s">
        <v>53</v>
      </c>
      <c r="AE828" s="433" t="s">
        <v>106</v>
      </c>
      <c r="AF828" s="433" t="s">
        <v>59</v>
      </c>
      <c r="AG828" s="361" t="s">
        <v>62</v>
      </c>
      <c r="AH828" s="361" t="s">
        <v>62</v>
      </c>
      <c r="AI828" s="361" t="s">
        <v>49</v>
      </c>
      <c r="AJ828" s="361" t="s">
        <v>49</v>
      </c>
      <c r="AK828" s="361" t="s">
        <v>117</v>
      </c>
      <c r="AL828" s="361" t="s">
        <v>117</v>
      </c>
      <c r="AM828" s="361" t="s">
        <v>117</v>
      </c>
      <c r="AN828" s="361" t="s">
        <v>117</v>
      </c>
      <c r="AO828" s="361" t="s">
        <v>117</v>
      </c>
      <c r="AP828" s="361" t="s">
        <v>117</v>
      </c>
      <c r="AQ828" s="361" t="s">
        <v>117</v>
      </c>
      <c r="AR828" s="361" t="s">
        <v>117</v>
      </c>
      <c r="AS828" s="361" t="s">
        <v>117</v>
      </c>
      <c r="AT828" s="361" t="s">
        <v>117</v>
      </c>
      <c r="AU828" s="361" t="s">
        <v>117</v>
      </c>
      <c r="AV828" s="361" t="s">
        <v>117</v>
      </c>
      <c r="AW828" s="361" t="s">
        <v>109</v>
      </c>
      <c r="AX828" s="361" t="str">
        <f t="shared" si="84"/>
        <v xml:space="preserve">SEX, AGE, RESIDENCE, WEALTH,  </v>
      </c>
      <c r="AZ828" s="344" t="e">
        <f>INDEX('Standard Outcome Indicators'!$C$2:$C$900,MATCH(AY828,'Standard Outcome Indicators'!$B$2:$B$708,0))</f>
        <v>#N/A</v>
      </c>
      <c r="BA828" s="344" t="e">
        <f>INDEX('Standard Outcome Indicators'!$F$2:$F$900,MATCH(AY828,'Standard Outcome Indicators'!$B$2:$B$708,0))</f>
        <v>#N/A</v>
      </c>
      <c r="BB828" s="344" t="e">
        <f>INDEX('Standard Outcome Indicators'!$H$2:$H$900,MATCH(AY828,'Standard Outcome Indicators'!$B$2:$B$708,0))</f>
        <v>#N/A</v>
      </c>
      <c r="BC828" s="344" t="e">
        <f>INDEX('Standard Outcome Indicators'!$Q$2:$Q$900,MATCH(AY828,'Standard Outcome Indicators'!$B$2:$B$708,0))</f>
        <v>#N/A</v>
      </c>
      <c r="BD828" s="344" t="e">
        <f>INDEX('Standard Outcome Indicators'!$R$2:$R$900,MATCH(AY828,'Standard Outcome Indicators'!$B$2:$B$708,0))</f>
        <v>#N/A</v>
      </c>
      <c r="BE828" s="344" t="e">
        <f>INDEX('Standard Outcome Indicators'!$S$2:$S$900,MATCH(AY828,'Standard Outcome Indicators'!$B$2:$B$708,0))</f>
        <v>#N/A</v>
      </c>
      <c r="BF828" s="344" t="e">
        <f>INDEX('Standard Outcome Indicators'!$T$2:$T$900,MATCH(AY828,'Standard Outcome Indicators'!$B$2:$B$708,0))</f>
        <v>#N/A</v>
      </c>
      <c r="BG828" s="344" t="e">
        <f>INDEX('Standard Outcome Indicators'!$U$2:$U$900,MATCH(AY828,'Standard Outcome Indicators'!$B$2:$B$708,0))</f>
        <v>#N/A</v>
      </c>
    </row>
    <row r="829" spans="1:59" ht="76.5">
      <c r="A829" s="410" t="s">
        <v>4460</v>
      </c>
      <c r="B829" s="411" t="s">
        <v>4600</v>
      </c>
      <c r="C829" s="346" t="s">
        <v>111</v>
      </c>
      <c r="D829" s="438" t="s">
        <v>4617</v>
      </c>
      <c r="E829" s="345" t="s">
        <v>112</v>
      </c>
      <c r="F829" s="433" t="s">
        <v>59</v>
      </c>
      <c r="G829" s="433" t="s">
        <v>59</v>
      </c>
      <c r="H829" s="433" t="str">
        <f>INDEX('Dashboard Indicators'!$O$2:$O$900,MATCH(C829,'Dashboard Indicators'!$I$2:$I$900,0))</f>
        <v>Yes</v>
      </c>
      <c r="I829" s="433" t="s">
        <v>49</v>
      </c>
      <c r="J829" s="433" t="s">
        <v>49</v>
      </c>
      <c r="K829" s="433" t="s">
        <v>62</v>
      </c>
      <c r="L829" s="433" t="s">
        <v>49</v>
      </c>
      <c r="M829" s="433" t="s">
        <v>49</v>
      </c>
      <c r="N829" s="433" t="s">
        <v>62</v>
      </c>
      <c r="O829" s="345" t="s">
        <v>4618</v>
      </c>
      <c r="P829" s="345" t="str">
        <f t="shared" si="82"/>
        <v>Number of asylum applicants considered to be unaccompanied minors</v>
      </c>
      <c r="R829" s="345"/>
      <c r="S829" s="433">
        <f t="shared" si="75"/>
        <v>1</v>
      </c>
      <c r="T829" s="361" t="s">
        <v>102</v>
      </c>
      <c r="U829" s="361" t="s">
        <v>102</v>
      </c>
      <c r="V829" s="344" t="s">
        <v>107</v>
      </c>
      <c r="W829" s="433" t="s">
        <v>84</v>
      </c>
      <c r="X829" s="433" t="s">
        <v>56</v>
      </c>
      <c r="Y829" s="361">
        <v>2022</v>
      </c>
      <c r="Z829" s="361">
        <v>60</v>
      </c>
      <c r="AA829" s="344" t="s">
        <v>4616</v>
      </c>
      <c r="AB829" s="361" t="str">
        <f t="shared" si="83"/>
        <v/>
      </c>
      <c r="AD829" s="433" t="s">
        <v>53</v>
      </c>
      <c r="AE829" s="433" t="s">
        <v>106</v>
      </c>
      <c r="AF829" s="433" t="s">
        <v>59</v>
      </c>
      <c r="AG829" s="361" t="s">
        <v>62</v>
      </c>
      <c r="AH829" s="361" t="s">
        <v>62</v>
      </c>
      <c r="AI829" s="361" t="s">
        <v>49</v>
      </c>
      <c r="AJ829" s="361" t="s">
        <v>49</v>
      </c>
      <c r="AK829" s="361" t="s">
        <v>117</v>
      </c>
      <c r="AL829" s="361" t="s">
        <v>117</v>
      </c>
      <c r="AM829" s="361" t="s">
        <v>117</v>
      </c>
      <c r="AN829" s="361" t="s">
        <v>117</v>
      </c>
      <c r="AO829" s="361" t="s">
        <v>117</v>
      </c>
      <c r="AP829" s="361" t="s">
        <v>117</v>
      </c>
      <c r="AQ829" s="361" t="s">
        <v>117</v>
      </c>
      <c r="AR829" s="361" t="s">
        <v>117</v>
      </c>
      <c r="AS829" s="361" t="s">
        <v>117</v>
      </c>
      <c r="AT829" s="361" t="s">
        <v>117</v>
      </c>
      <c r="AU829" s="361" t="s">
        <v>117</v>
      </c>
      <c r="AV829" s="361" t="s">
        <v>117</v>
      </c>
      <c r="AW829" s="361" t="s">
        <v>109</v>
      </c>
      <c r="AX829" s="361" t="str">
        <f t="shared" si="84"/>
        <v xml:space="preserve">SEX, AGE, RESIDENCE, WEALTH,  </v>
      </c>
      <c r="AZ829" s="344" t="e">
        <f>INDEX('Standard Outcome Indicators'!$C$2:$C$900,MATCH(AY829,'Standard Outcome Indicators'!$B$2:$B$708,0))</f>
        <v>#N/A</v>
      </c>
      <c r="BA829" s="344" t="e">
        <f>INDEX('Standard Outcome Indicators'!$F$2:$F$900,MATCH(AY829,'Standard Outcome Indicators'!$B$2:$B$708,0))</f>
        <v>#N/A</v>
      </c>
      <c r="BB829" s="344" t="e">
        <f>INDEX('Standard Outcome Indicators'!$H$2:$H$900,MATCH(AY829,'Standard Outcome Indicators'!$B$2:$B$708,0))</f>
        <v>#N/A</v>
      </c>
      <c r="BC829" s="344" t="e">
        <f>INDEX('Standard Outcome Indicators'!$Q$2:$Q$900,MATCH(AY829,'Standard Outcome Indicators'!$B$2:$B$708,0))</f>
        <v>#N/A</v>
      </c>
      <c r="BD829" s="344" t="e">
        <f>INDEX('Standard Outcome Indicators'!$R$2:$R$900,MATCH(AY829,'Standard Outcome Indicators'!$B$2:$B$708,0))</f>
        <v>#N/A</v>
      </c>
      <c r="BE829" s="344" t="e">
        <f>INDEX('Standard Outcome Indicators'!$S$2:$S$900,MATCH(AY829,'Standard Outcome Indicators'!$B$2:$B$708,0))</f>
        <v>#N/A</v>
      </c>
      <c r="BF829" s="344" t="e">
        <f>INDEX('Standard Outcome Indicators'!$T$2:$T$900,MATCH(AY829,'Standard Outcome Indicators'!$B$2:$B$708,0))</f>
        <v>#N/A</v>
      </c>
      <c r="BG829" s="344" t="e">
        <f>INDEX('Standard Outcome Indicators'!$U$2:$U$900,MATCH(AY829,'Standard Outcome Indicators'!$B$2:$B$708,0))</f>
        <v>#N/A</v>
      </c>
    </row>
    <row r="830" spans="1:59" ht="121.5">
      <c r="A830" s="410" t="s">
        <v>4460</v>
      </c>
      <c r="B830" s="411" t="s">
        <v>4600</v>
      </c>
      <c r="C830" s="344" t="s">
        <v>4619</v>
      </c>
      <c r="D830" s="438" t="s">
        <v>4620</v>
      </c>
      <c r="E830" s="345" t="s">
        <v>4621</v>
      </c>
      <c r="F830" s="432" t="s">
        <v>1767</v>
      </c>
      <c r="G830" s="433" t="str">
        <f>INDEX('Dashboard Indicators'!$P$2:$P$900,MATCH(C830,'Dashboard Indicators'!$I$2:$I$900,0))</f>
        <v>Yes</v>
      </c>
      <c r="H830" s="433" t="str">
        <f>INDEX('Dashboard Indicators'!$O$2:$O$900,MATCH(C830,'Dashboard Indicators'!$I$2:$I$900,0))</f>
        <v>Yes</v>
      </c>
      <c r="I830" s="478" t="e">
        <v>#N/A</v>
      </c>
      <c r="J830" s="478" t="e">
        <v>#N/A</v>
      </c>
      <c r="K830" s="478" t="e">
        <v>#N/A</v>
      </c>
      <c r="L830" s="478" t="e">
        <v>#N/A</v>
      </c>
      <c r="M830" s="478" t="e">
        <v>#N/A</v>
      </c>
      <c r="N830" s="478"/>
      <c r="O830" s="345" t="s">
        <v>4620</v>
      </c>
      <c r="P830" s="345" t="str">
        <f t="shared" si="82"/>
        <v>INFORM Risk Index</v>
      </c>
      <c r="Q830" s="345" t="s">
        <v>4620</v>
      </c>
      <c r="R830" s="345"/>
      <c r="S830" s="433">
        <f t="shared" si="75"/>
        <v>2</v>
      </c>
      <c r="T830" s="361" t="s">
        <v>4622</v>
      </c>
      <c r="U830" s="361" t="s">
        <v>63</v>
      </c>
      <c r="V830" s="344" t="s">
        <v>4623</v>
      </c>
      <c r="W830" s="433" t="s">
        <v>63</v>
      </c>
      <c r="X830" s="433" t="s">
        <v>63</v>
      </c>
      <c r="Y830" s="361">
        <v>2023</v>
      </c>
      <c r="Z830" s="361" t="s">
        <v>1870</v>
      </c>
      <c r="AA830" s="344" t="s">
        <v>4624</v>
      </c>
      <c r="AB830" s="361" t="str">
        <f t="shared" si="83"/>
        <v/>
      </c>
      <c r="AC830" s="433" t="s">
        <v>63</v>
      </c>
      <c r="AD830" s="433" t="s">
        <v>63</v>
      </c>
      <c r="AE830" s="433" t="s">
        <v>63</v>
      </c>
      <c r="AF830" s="433" t="s">
        <v>63</v>
      </c>
      <c r="AG830" s="361" t="s">
        <v>49</v>
      </c>
      <c r="AH830" s="361" t="s">
        <v>49</v>
      </c>
      <c r="AI830" s="361" t="s">
        <v>49</v>
      </c>
      <c r="AJ830" s="361" t="s">
        <v>49</v>
      </c>
      <c r="AK830" s="361" t="s">
        <v>63</v>
      </c>
      <c r="AL830" s="361" t="s">
        <v>63</v>
      </c>
      <c r="AM830" s="361" t="s">
        <v>63</v>
      </c>
      <c r="AN830" s="361" t="s">
        <v>63</v>
      </c>
      <c r="AO830" s="361" t="s">
        <v>63</v>
      </c>
      <c r="AP830" s="361" t="s">
        <v>63</v>
      </c>
      <c r="AQ830" s="361" t="s">
        <v>63</v>
      </c>
      <c r="AR830" s="361" t="s">
        <v>63</v>
      </c>
      <c r="AS830" s="361" t="s">
        <v>63</v>
      </c>
      <c r="AT830" s="361" t="s">
        <v>63</v>
      </c>
      <c r="AU830" s="361" t="s">
        <v>63</v>
      </c>
      <c r="AV830" s="361" t="s">
        <v>63</v>
      </c>
      <c r="AW830" s="361" t="s">
        <v>63</v>
      </c>
      <c r="AX830" s="361" t="str">
        <f t="shared" si="84"/>
        <v xml:space="preserve">SEX, AGE, RESIDENCE, WEALTH, </v>
      </c>
      <c r="AZ830" s="344" t="e">
        <f>INDEX('Standard Outcome Indicators'!$C$2:$C$900,MATCH(AY830,'Standard Outcome Indicators'!$B$2:$B$708,0))</f>
        <v>#N/A</v>
      </c>
      <c r="BA830" s="344" t="e">
        <f>INDEX('Standard Outcome Indicators'!$F$2:$F$900,MATCH(AY830,'Standard Outcome Indicators'!$B$2:$B$708,0))</f>
        <v>#N/A</v>
      </c>
      <c r="BB830" s="344" t="e">
        <f>INDEX('Standard Outcome Indicators'!$H$2:$H$900,MATCH(AY830,'Standard Outcome Indicators'!$B$2:$B$708,0))</f>
        <v>#N/A</v>
      </c>
      <c r="BC830" s="344" t="e">
        <f>INDEX('Standard Outcome Indicators'!$Q$2:$Q$900,MATCH(AY830,'Standard Outcome Indicators'!$B$2:$B$708,0))</f>
        <v>#N/A</v>
      </c>
      <c r="BD830" s="344" t="e">
        <f>INDEX('Standard Outcome Indicators'!$R$2:$R$900,MATCH(AY830,'Standard Outcome Indicators'!$B$2:$B$708,0))</f>
        <v>#N/A</v>
      </c>
      <c r="BE830" s="344" t="e">
        <f>INDEX('Standard Outcome Indicators'!$S$2:$S$900,MATCH(AY830,'Standard Outcome Indicators'!$B$2:$B$708,0))</f>
        <v>#N/A</v>
      </c>
      <c r="BF830" s="344" t="e">
        <f>INDEX('Standard Outcome Indicators'!$T$2:$T$900,MATCH(AY830,'Standard Outcome Indicators'!$B$2:$B$708,0))</f>
        <v>#N/A</v>
      </c>
      <c r="BG830" s="344" t="e">
        <f>INDEX('Standard Outcome Indicators'!$U$2:$U$900,MATCH(AY830,'Standard Outcome Indicators'!$B$2:$B$708,0))</f>
        <v>#N/A</v>
      </c>
    </row>
    <row r="831" spans="1:59" ht="137.25">
      <c r="A831" s="410" t="s">
        <v>4460</v>
      </c>
      <c r="B831" s="411" t="s">
        <v>4600</v>
      </c>
      <c r="C831" s="344" t="s">
        <v>4625</v>
      </c>
      <c r="D831" s="438" t="s">
        <v>4626</v>
      </c>
      <c r="E831" s="345" t="s">
        <v>4627</v>
      </c>
      <c r="F831" s="432" t="s">
        <v>1767</v>
      </c>
      <c r="G831" s="433" t="str">
        <f>INDEX('Dashboard Indicators'!$P$2:$P$900,MATCH(C831,'Dashboard Indicators'!$I$2:$I$900,0))</f>
        <v>Yes</v>
      </c>
      <c r="H831" s="433"/>
      <c r="I831" s="478" t="e">
        <v>#N/A</v>
      </c>
      <c r="J831" s="478" t="e">
        <v>#N/A</v>
      </c>
      <c r="K831" s="478" t="e">
        <v>#N/A</v>
      </c>
      <c r="L831" s="478" t="e">
        <v>#N/A</v>
      </c>
      <c r="M831" s="478" t="e">
        <v>#N/A</v>
      </c>
      <c r="N831" s="478"/>
      <c r="O831" s="345"/>
      <c r="P831" s="345" t="str">
        <f t="shared" si="82"/>
        <v>INFORM Risk Index</v>
      </c>
      <c r="Q831" s="345" t="s">
        <v>4620</v>
      </c>
      <c r="R831" s="345"/>
      <c r="S831" s="433">
        <f t="shared" si="75"/>
        <v>2</v>
      </c>
      <c r="T831" s="361" t="s">
        <v>4622</v>
      </c>
      <c r="U831" s="361" t="s">
        <v>63</v>
      </c>
      <c r="V831" s="344" t="s">
        <v>4623</v>
      </c>
      <c r="W831" s="433" t="s">
        <v>63</v>
      </c>
      <c r="X831" s="433" t="s">
        <v>63</v>
      </c>
      <c r="Y831" s="361">
        <v>2023</v>
      </c>
      <c r="Z831" s="361" t="s">
        <v>1870</v>
      </c>
      <c r="AA831" s="344" t="s">
        <v>4624</v>
      </c>
      <c r="AB831" s="361" t="str">
        <f t="shared" si="83"/>
        <v/>
      </c>
      <c r="AC831" s="433" t="s">
        <v>63</v>
      </c>
      <c r="AD831" s="433" t="s">
        <v>63</v>
      </c>
      <c r="AE831" s="433" t="s">
        <v>63</v>
      </c>
      <c r="AF831" s="433" t="s">
        <v>63</v>
      </c>
      <c r="AG831" s="361" t="s">
        <v>49</v>
      </c>
      <c r="AH831" s="361" t="s">
        <v>49</v>
      </c>
      <c r="AI831" s="361" t="s">
        <v>49</v>
      </c>
      <c r="AJ831" s="361" t="s">
        <v>49</v>
      </c>
      <c r="AK831" s="361" t="s">
        <v>63</v>
      </c>
      <c r="AL831" s="361" t="s">
        <v>63</v>
      </c>
      <c r="AM831" s="361" t="s">
        <v>63</v>
      </c>
      <c r="AN831" s="361" t="s">
        <v>63</v>
      </c>
      <c r="AO831" s="361" t="s">
        <v>63</v>
      </c>
      <c r="AP831" s="361" t="s">
        <v>63</v>
      </c>
      <c r="AQ831" s="361" t="s">
        <v>63</v>
      </c>
      <c r="AR831" s="361" t="s">
        <v>63</v>
      </c>
      <c r="AS831" s="361" t="s">
        <v>63</v>
      </c>
      <c r="AT831" s="361" t="s">
        <v>63</v>
      </c>
      <c r="AU831" s="361" t="s">
        <v>63</v>
      </c>
      <c r="AV831" s="361" t="s">
        <v>63</v>
      </c>
      <c r="AW831" s="361" t="s">
        <v>63</v>
      </c>
      <c r="AX831" s="361" t="str">
        <f t="shared" si="84"/>
        <v xml:space="preserve">SEX, AGE, RESIDENCE, WEALTH, </v>
      </c>
      <c r="AZ831" s="344" t="e">
        <f>INDEX('Standard Outcome Indicators'!$C$2:$C$900,MATCH(AY831,'Standard Outcome Indicators'!$B$2:$B$708,0))</f>
        <v>#N/A</v>
      </c>
      <c r="BA831" s="344" t="e">
        <f>INDEX('Standard Outcome Indicators'!$F$2:$F$900,MATCH(AY831,'Standard Outcome Indicators'!$B$2:$B$708,0))</f>
        <v>#N/A</v>
      </c>
      <c r="BB831" s="344" t="e">
        <f>INDEX('Standard Outcome Indicators'!$H$2:$H$900,MATCH(AY831,'Standard Outcome Indicators'!$B$2:$B$708,0))</f>
        <v>#N/A</v>
      </c>
      <c r="BC831" s="344" t="e">
        <f>INDEX('Standard Outcome Indicators'!$Q$2:$Q$900,MATCH(AY831,'Standard Outcome Indicators'!$B$2:$B$708,0))</f>
        <v>#N/A</v>
      </c>
      <c r="BD831" s="344" t="e">
        <f>INDEX('Standard Outcome Indicators'!$R$2:$R$900,MATCH(AY831,'Standard Outcome Indicators'!$B$2:$B$708,0))</f>
        <v>#N/A</v>
      </c>
      <c r="BE831" s="344" t="e">
        <f>INDEX('Standard Outcome Indicators'!$S$2:$S$900,MATCH(AY831,'Standard Outcome Indicators'!$B$2:$B$708,0))</f>
        <v>#N/A</v>
      </c>
      <c r="BF831" s="344" t="e">
        <f>INDEX('Standard Outcome Indicators'!$T$2:$T$900,MATCH(AY831,'Standard Outcome Indicators'!$B$2:$B$708,0))</f>
        <v>#N/A</v>
      </c>
      <c r="BG831" s="344" t="e">
        <f>INDEX('Standard Outcome Indicators'!$U$2:$U$900,MATCH(AY831,'Standard Outcome Indicators'!$B$2:$B$708,0))</f>
        <v>#N/A</v>
      </c>
    </row>
    <row r="832" spans="1:59" ht="121.5">
      <c r="A832" s="410" t="s">
        <v>4460</v>
      </c>
      <c r="B832" s="411" t="s">
        <v>4600</v>
      </c>
      <c r="C832" s="344" t="s">
        <v>4628</v>
      </c>
      <c r="D832" s="438" t="s">
        <v>4629</v>
      </c>
      <c r="E832" s="345" t="s">
        <v>4630</v>
      </c>
      <c r="F832" s="432" t="s">
        <v>1767</v>
      </c>
      <c r="G832" s="433" t="str">
        <f>INDEX('Dashboard Indicators'!$P$2:$P$900,MATCH(C832,'Dashboard Indicators'!$I$2:$I$900,0))</f>
        <v>Yes</v>
      </c>
      <c r="H832" s="433"/>
      <c r="I832" s="478" t="e">
        <v>#N/A</v>
      </c>
      <c r="J832" s="478" t="e">
        <v>#N/A</v>
      </c>
      <c r="K832" s="478" t="e">
        <v>#N/A</v>
      </c>
      <c r="L832" s="478" t="e">
        <v>#N/A</v>
      </c>
      <c r="M832" s="478" t="e">
        <v>#N/A</v>
      </c>
      <c r="N832" s="478"/>
      <c r="O832" s="345"/>
      <c r="P832" s="345" t="str">
        <f t="shared" si="82"/>
        <v>INFORM Risk Index</v>
      </c>
      <c r="Q832" s="345" t="s">
        <v>4620</v>
      </c>
      <c r="R832" s="345"/>
      <c r="S832" s="433">
        <f t="shared" si="75"/>
        <v>2</v>
      </c>
      <c r="T832" s="361" t="s">
        <v>4622</v>
      </c>
      <c r="U832" s="361" t="s">
        <v>63</v>
      </c>
      <c r="V832" s="344" t="s">
        <v>4623</v>
      </c>
      <c r="W832" s="433" t="s">
        <v>63</v>
      </c>
      <c r="X832" s="433" t="s">
        <v>63</v>
      </c>
      <c r="Y832" s="361">
        <v>2023</v>
      </c>
      <c r="Z832" s="361" t="s">
        <v>1870</v>
      </c>
      <c r="AA832" s="344" t="s">
        <v>4624</v>
      </c>
      <c r="AB832" s="361" t="str">
        <f t="shared" si="83"/>
        <v/>
      </c>
      <c r="AC832" s="433" t="s">
        <v>63</v>
      </c>
      <c r="AD832" s="433" t="s">
        <v>63</v>
      </c>
      <c r="AE832" s="433" t="s">
        <v>63</v>
      </c>
      <c r="AF832" s="433" t="s">
        <v>63</v>
      </c>
      <c r="AG832" s="361" t="s">
        <v>49</v>
      </c>
      <c r="AH832" s="361" t="s">
        <v>49</v>
      </c>
      <c r="AI832" s="361" t="s">
        <v>49</v>
      </c>
      <c r="AJ832" s="361" t="s">
        <v>49</v>
      </c>
      <c r="AK832" s="361" t="s">
        <v>63</v>
      </c>
      <c r="AL832" s="361" t="s">
        <v>63</v>
      </c>
      <c r="AM832" s="361" t="s">
        <v>63</v>
      </c>
      <c r="AN832" s="361" t="s">
        <v>63</v>
      </c>
      <c r="AO832" s="361" t="s">
        <v>63</v>
      </c>
      <c r="AP832" s="361" t="s">
        <v>63</v>
      </c>
      <c r="AQ832" s="361" t="s">
        <v>63</v>
      </c>
      <c r="AR832" s="361" t="s">
        <v>63</v>
      </c>
      <c r="AS832" s="361" t="s">
        <v>63</v>
      </c>
      <c r="AT832" s="361" t="s">
        <v>63</v>
      </c>
      <c r="AU832" s="361" t="s">
        <v>63</v>
      </c>
      <c r="AV832" s="361" t="s">
        <v>63</v>
      </c>
      <c r="AW832" s="361" t="s">
        <v>63</v>
      </c>
      <c r="AX832" s="361" t="str">
        <f t="shared" si="84"/>
        <v xml:space="preserve">SEX, AGE, RESIDENCE, WEALTH, </v>
      </c>
      <c r="AZ832" s="344" t="e">
        <f>INDEX('Standard Outcome Indicators'!$C$2:$C$900,MATCH(AY832,'Standard Outcome Indicators'!$B$2:$B$708,0))</f>
        <v>#N/A</v>
      </c>
      <c r="BA832" s="344" t="e">
        <f>INDEX('Standard Outcome Indicators'!$F$2:$F$900,MATCH(AY832,'Standard Outcome Indicators'!$B$2:$B$708,0))</f>
        <v>#N/A</v>
      </c>
      <c r="BB832" s="344" t="e">
        <f>INDEX('Standard Outcome Indicators'!$H$2:$H$900,MATCH(AY832,'Standard Outcome Indicators'!$B$2:$B$708,0))</f>
        <v>#N/A</v>
      </c>
      <c r="BC832" s="344" t="e">
        <f>INDEX('Standard Outcome Indicators'!$Q$2:$Q$900,MATCH(AY832,'Standard Outcome Indicators'!$B$2:$B$708,0))</f>
        <v>#N/A</v>
      </c>
      <c r="BD832" s="344" t="e">
        <f>INDEX('Standard Outcome Indicators'!$R$2:$R$900,MATCH(AY832,'Standard Outcome Indicators'!$B$2:$B$708,0))</f>
        <v>#N/A</v>
      </c>
      <c r="BE832" s="344" t="e">
        <f>INDEX('Standard Outcome Indicators'!$S$2:$S$900,MATCH(AY832,'Standard Outcome Indicators'!$B$2:$B$708,0))</f>
        <v>#N/A</v>
      </c>
      <c r="BF832" s="344" t="e">
        <f>INDEX('Standard Outcome Indicators'!$T$2:$T$900,MATCH(AY832,'Standard Outcome Indicators'!$B$2:$B$708,0))</f>
        <v>#N/A</v>
      </c>
      <c r="BG832" s="344" t="e">
        <f>INDEX('Standard Outcome Indicators'!$U$2:$U$900,MATCH(AY832,'Standard Outcome Indicators'!$B$2:$B$708,0))</f>
        <v>#N/A</v>
      </c>
    </row>
    <row r="833" spans="1:59" ht="91.5">
      <c r="A833" s="410" t="s">
        <v>4460</v>
      </c>
      <c r="B833" s="411" t="s">
        <v>4600</v>
      </c>
      <c r="C833" s="344" t="s">
        <v>4631</v>
      </c>
      <c r="D833" s="438" t="s">
        <v>4632</v>
      </c>
      <c r="E833" s="345" t="s">
        <v>4633</v>
      </c>
      <c r="F833" s="432" t="s">
        <v>1767</v>
      </c>
      <c r="G833" s="433" t="str">
        <f>INDEX('Dashboard Indicators'!$P$2:$P$900,MATCH(C833,'Dashboard Indicators'!$I$2:$I$900,0))</f>
        <v>Yes</v>
      </c>
      <c r="H833" s="433"/>
      <c r="I833" s="478" t="e">
        <v>#N/A</v>
      </c>
      <c r="J833" s="478" t="e">
        <v>#N/A</v>
      </c>
      <c r="K833" s="478" t="e">
        <v>#N/A</v>
      </c>
      <c r="L833" s="478" t="e">
        <v>#N/A</v>
      </c>
      <c r="M833" s="478" t="e">
        <v>#N/A</v>
      </c>
      <c r="N833" s="478"/>
      <c r="O833" s="345"/>
      <c r="P833" s="345" t="str">
        <f t="shared" si="82"/>
        <v>INFORM Risk Index</v>
      </c>
      <c r="Q833" s="345" t="s">
        <v>4620</v>
      </c>
      <c r="R833" s="345"/>
      <c r="S833" s="433">
        <f t="shared" si="75"/>
        <v>2</v>
      </c>
      <c r="T833" s="361" t="s">
        <v>4622</v>
      </c>
      <c r="U833" s="361" t="s">
        <v>63</v>
      </c>
      <c r="V833" s="344" t="s">
        <v>4623</v>
      </c>
      <c r="W833" s="433" t="s">
        <v>63</v>
      </c>
      <c r="X833" s="433" t="s">
        <v>63</v>
      </c>
      <c r="Y833" s="361">
        <v>2023</v>
      </c>
      <c r="Z833" s="361" t="s">
        <v>1870</v>
      </c>
      <c r="AA833" s="344" t="s">
        <v>4624</v>
      </c>
      <c r="AB833" s="361" t="str">
        <f t="shared" si="83"/>
        <v/>
      </c>
      <c r="AC833" s="433" t="s">
        <v>63</v>
      </c>
      <c r="AD833" s="433" t="s">
        <v>63</v>
      </c>
      <c r="AE833" s="433" t="s">
        <v>63</v>
      </c>
      <c r="AF833" s="433" t="s">
        <v>63</v>
      </c>
      <c r="AG833" s="361" t="s">
        <v>49</v>
      </c>
      <c r="AH833" s="361" t="s">
        <v>49</v>
      </c>
      <c r="AI833" s="361" t="s">
        <v>49</v>
      </c>
      <c r="AJ833" s="361" t="s">
        <v>49</v>
      </c>
      <c r="AK833" s="361" t="s">
        <v>63</v>
      </c>
      <c r="AL833" s="361" t="s">
        <v>63</v>
      </c>
      <c r="AM833" s="361" t="s">
        <v>63</v>
      </c>
      <c r="AN833" s="361" t="s">
        <v>63</v>
      </c>
      <c r="AO833" s="361" t="s">
        <v>63</v>
      </c>
      <c r="AP833" s="361" t="s">
        <v>63</v>
      </c>
      <c r="AQ833" s="361" t="s">
        <v>63</v>
      </c>
      <c r="AR833" s="361" t="s">
        <v>63</v>
      </c>
      <c r="AS833" s="361" t="s">
        <v>63</v>
      </c>
      <c r="AT833" s="361" t="s">
        <v>63</v>
      </c>
      <c r="AU833" s="361" t="s">
        <v>63</v>
      </c>
      <c r="AV833" s="361" t="s">
        <v>63</v>
      </c>
      <c r="AW833" s="361" t="s">
        <v>63</v>
      </c>
      <c r="AX833" s="361" t="str">
        <f t="shared" si="84"/>
        <v xml:space="preserve">SEX, AGE, RESIDENCE, WEALTH, </v>
      </c>
      <c r="AZ833" s="344" t="e">
        <f>INDEX('Standard Outcome Indicators'!$C$2:$C$900,MATCH(AY833,'Standard Outcome Indicators'!$B$2:$B$708,0))</f>
        <v>#N/A</v>
      </c>
      <c r="BA833" s="344" t="e">
        <f>INDEX('Standard Outcome Indicators'!$F$2:$F$900,MATCH(AY833,'Standard Outcome Indicators'!$B$2:$B$708,0))</f>
        <v>#N/A</v>
      </c>
      <c r="BB833" s="344" t="e">
        <f>INDEX('Standard Outcome Indicators'!$H$2:$H$900,MATCH(AY833,'Standard Outcome Indicators'!$B$2:$B$708,0))</f>
        <v>#N/A</v>
      </c>
      <c r="BC833" s="344" t="e">
        <f>INDEX('Standard Outcome Indicators'!$Q$2:$Q$900,MATCH(AY833,'Standard Outcome Indicators'!$B$2:$B$708,0))</f>
        <v>#N/A</v>
      </c>
      <c r="BD833" s="344" t="e">
        <f>INDEX('Standard Outcome Indicators'!$R$2:$R$900,MATCH(AY833,'Standard Outcome Indicators'!$B$2:$B$708,0))</f>
        <v>#N/A</v>
      </c>
      <c r="BE833" s="344" t="e">
        <f>INDEX('Standard Outcome Indicators'!$S$2:$S$900,MATCH(AY833,'Standard Outcome Indicators'!$B$2:$B$708,0))</f>
        <v>#N/A</v>
      </c>
      <c r="BF833" s="344" t="e">
        <f>INDEX('Standard Outcome Indicators'!$T$2:$T$900,MATCH(AY833,'Standard Outcome Indicators'!$B$2:$B$708,0))</f>
        <v>#N/A</v>
      </c>
      <c r="BG833" s="344" t="e">
        <f>INDEX('Standard Outcome Indicators'!$U$2:$U$900,MATCH(AY833,'Standard Outcome Indicators'!$B$2:$B$708,0))</f>
        <v>#N/A</v>
      </c>
    </row>
    <row r="834" spans="1:59" ht="137.25">
      <c r="A834" s="410" t="s">
        <v>4460</v>
      </c>
      <c r="B834" s="411" t="s">
        <v>4600</v>
      </c>
      <c r="C834" s="344" t="s">
        <v>4634</v>
      </c>
      <c r="D834" s="438" t="s">
        <v>4635</v>
      </c>
      <c r="E834" s="345" t="s">
        <v>4627</v>
      </c>
      <c r="F834" s="432" t="s">
        <v>1767</v>
      </c>
      <c r="G834" s="433"/>
      <c r="H834" s="433"/>
      <c r="I834" s="478" t="e">
        <v>#N/A</v>
      </c>
      <c r="J834" s="478" t="e">
        <v>#N/A</v>
      </c>
      <c r="K834" s="478" t="e">
        <v>#N/A</v>
      </c>
      <c r="L834" s="478" t="e">
        <v>#N/A</v>
      </c>
      <c r="M834" s="478" t="e">
        <v>#N/A</v>
      </c>
      <c r="N834" s="478"/>
      <c r="O834" s="345"/>
      <c r="P834" s="345" t="str">
        <f t="shared" si="82"/>
        <v>INFORM Risk Index</v>
      </c>
      <c r="Q834" s="345" t="s">
        <v>4620</v>
      </c>
      <c r="R834" s="438" t="s">
        <v>4626</v>
      </c>
      <c r="S834" s="433">
        <f t="shared" si="75"/>
        <v>3</v>
      </c>
      <c r="T834" s="361" t="s">
        <v>4622</v>
      </c>
      <c r="U834" s="361" t="s">
        <v>63</v>
      </c>
      <c r="V834" s="344" t="s">
        <v>4623</v>
      </c>
      <c r="W834" s="433" t="s">
        <v>63</v>
      </c>
      <c r="X834" s="433" t="s">
        <v>63</v>
      </c>
      <c r="Y834" s="361">
        <v>2023</v>
      </c>
      <c r="Z834" s="361" t="s">
        <v>1870</v>
      </c>
      <c r="AA834" s="344" t="s">
        <v>4624</v>
      </c>
      <c r="AB834" s="361" t="str">
        <f t="shared" si="83"/>
        <v/>
      </c>
      <c r="AC834" s="433" t="s">
        <v>63</v>
      </c>
      <c r="AD834" s="433" t="s">
        <v>63</v>
      </c>
      <c r="AE834" s="433" t="s">
        <v>63</v>
      </c>
      <c r="AF834" s="433" t="s">
        <v>63</v>
      </c>
      <c r="AG834" s="361" t="s">
        <v>49</v>
      </c>
      <c r="AH834" s="361" t="s">
        <v>49</v>
      </c>
      <c r="AI834" s="361" t="s">
        <v>49</v>
      </c>
      <c r="AJ834" s="361" t="s">
        <v>49</v>
      </c>
      <c r="AK834" s="361" t="s">
        <v>63</v>
      </c>
      <c r="AL834" s="361" t="s">
        <v>63</v>
      </c>
      <c r="AM834" s="361" t="s">
        <v>63</v>
      </c>
      <c r="AN834" s="361" t="s">
        <v>63</v>
      </c>
      <c r="AO834" s="361" t="s">
        <v>63</v>
      </c>
      <c r="AP834" s="361" t="s">
        <v>63</v>
      </c>
      <c r="AQ834" s="361" t="s">
        <v>63</v>
      </c>
      <c r="AR834" s="361" t="s">
        <v>63</v>
      </c>
      <c r="AS834" s="361" t="s">
        <v>63</v>
      </c>
      <c r="AT834" s="361" t="s">
        <v>63</v>
      </c>
      <c r="AU834" s="361" t="s">
        <v>63</v>
      </c>
      <c r="AV834" s="361" t="s">
        <v>63</v>
      </c>
      <c r="AW834" s="361" t="s">
        <v>63</v>
      </c>
      <c r="AX834" s="361" t="str">
        <f t="shared" si="84"/>
        <v xml:space="preserve">SEX, AGE, RESIDENCE, WEALTH, </v>
      </c>
      <c r="AZ834" s="344" t="e">
        <f>INDEX('Standard Outcome Indicators'!$C$2:$C$900,MATCH(AY834,'Standard Outcome Indicators'!$B$2:$B$708,0))</f>
        <v>#N/A</v>
      </c>
      <c r="BA834" s="344" t="e">
        <f>INDEX('Standard Outcome Indicators'!$F$2:$F$900,MATCH(AY834,'Standard Outcome Indicators'!$B$2:$B$708,0))</f>
        <v>#N/A</v>
      </c>
      <c r="BB834" s="344" t="e">
        <f>INDEX('Standard Outcome Indicators'!$H$2:$H$900,MATCH(AY834,'Standard Outcome Indicators'!$B$2:$B$708,0))</f>
        <v>#N/A</v>
      </c>
      <c r="BC834" s="344" t="e">
        <f>INDEX('Standard Outcome Indicators'!$Q$2:$Q$900,MATCH(AY834,'Standard Outcome Indicators'!$B$2:$B$708,0))</f>
        <v>#N/A</v>
      </c>
      <c r="BD834" s="344" t="e">
        <f>INDEX('Standard Outcome Indicators'!$R$2:$R$900,MATCH(AY834,'Standard Outcome Indicators'!$B$2:$B$708,0))</f>
        <v>#N/A</v>
      </c>
      <c r="BE834" s="344" t="e">
        <f>INDEX('Standard Outcome Indicators'!$S$2:$S$900,MATCH(AY834,'Standard Outcome Indicators'!$B$2:$B$708,0))</f>
        <v>#N/A</v>
      </c>
      <c r="BF834" s="344" t="e">
        <f>INDEX('Standard Outcome Indicators'!$T$2:$T$900,MATCH(AY834,'Standard Outcome Indicators'!$B$2:$B$708,0))</f>
        <v>#N/A</v>
      </c>
      <c r="BG834" s="344" t="e">
        <f>INDEX('Standard Outcome Indicators'!$U$2:$U$900,MATCH(AY834,'Standard Outcome Indicators'!$B$2:$B$708,0))</f>
        <v>#N/A</v>
      </c>
    </row>
    <row r="835" spans="1:59" ht="137.25">
      <c r="A835" s="410" t="s">
        <v>4460</v>
      </c>
      <c r="B835" s="411" t="s">
        <v>4600</v>
      </c>
      <c r="C835" s="344" t="s">
        <v>4636</v>
      </c>
      <c r="D835" s="438" t="s">
        <v>4637</v>
      </c>
      <c r="E835" s="345" t="s">
        <v>4627</v>
      </c>
      <c r="F835" s="432" t="s">
        <v>1767</v>
      </c>
      <c r="G835" s="433"/>
      <c r="H835" s="433"/>
      <c r="I835" s="478" t="e">
        <v>#N/A</v>
      </c>
      <c r="J835" s="478" t="e">
        <v>#N/A</v>
      </c>
      <c r="K835" s="478" t="e">
        <v>#N/A</v>
      </c>
      <c r="L835" s="478" t="e">
        <v>#N/A</v>
      </c>
      <c r="M835" s="478" t="e">
        <v>#N/A</v>
      </c>
      <c r="N835" s="478"/>
      <c r="O835" s="345"/>
      <c r="P835" s="345" t="str">
        <f t="shared" si="82"/>
        <v>INFORM Risk Index</v>
      </c>
      <c r="Q835" s="345" t="s">
        <v>4620</v>
      </c>
      <c r="R835" s="438" t="s">
        <v>4626</v>
      </c>
      <c r="S835" s="433">
        <f t="shared" si="75"/>
        <v>3</v>
      </c>
      <c r="T835" s="361" t="s">
        <v>4622</v>
      </c>
      <c r="U835" s="361" t="s">
        <v>63</v>
      </c>
      <c r="V835" s="344" t="s">
        <v>4623</v>
      </c>
      <c r="W835" s="433" t="s">
        <v>63</v>
      </c>
      <c r="X835" s="433" t="s">
        <v>63</v>
      </c>
      <c r="Y835" s="361">
        <v>2023</v>
      </c>
      <c r="Z835" s="361" t="s">
        <v>1870</v>
      </c>
      <c r="AA835" s="344" t="s">
        <v>4624</v>
      </c>
      <c r="AB835" s="361" t="str">
        <f t="shared" si="83"/>
        <v/>
      </c>
      <c r="AC835" s="433" t="s">
        <v>63</v>
      </c>
      <c r="AD835" s="433" t="s">
        <v>63</v>
      </c>
      <c r="AE835" s="433" t="s">
        <v>63</v>
      </c>
      <c r="AF835" s="433" t="s">
        <v>63</v>
      </c>
      <c r="AG835" s="361" t="s">
        <v>49</v>
      </c>
      <c r="AH835" s="361" t="s">
        <v>49</v>
      </c>
      <c r="AI835" s="361" t="s">
        <v>49</v>
      </c>
      <c r="AJ835" s="361" t="s">
        <v>49</v>
      </c>
      <c r="AK835" s="361" t="s">
        <v>63</v>
      </c>
      <c r="AL835" s="361" t="s">
        <v>63</v>
      </c>
      <c r="AM835" s="361" t="s">
        <v>63</v>
      </c>
      <c r="AN835" s="361" t="s">
        <v>63</v>
      </c>
      <c r="AO835" s="361" t="s">
        <v>63</v>
      </c>
      <c r="AP835" s="361" t="s">
        <v>63</v>
      </c>
      <c r="AQ835" s="361" t="s">
        <v>63</v>
      </c>
      <c r="AR835" s="361" t="s">
        <v>63</v>
      </c>
      <c r="AS835" s="361" t="s">
        <v>63</v>
      </c>
      <c r="AT835" s="361" t="s">
        <v>63</v>
      </c>
      <c r="AU835" s="361" t="s">
        <v>63</v>
      </c>
      <c r="AV835" s="361" t="s">
        <v>63</v>
      </c>
      <c r="AW835" s="361" t="s">
        <v>63</v>
      </c>
      <c r="AX835" s="361" t="str">
        <f t="shared" si="84"/>
        <v xml:space="preserve">SEX, AGE, RESIDENCE, WEALTH, </v>
      </c>
      <c r="AZ835" s="344" t="e">
        <f>INDEX('Standard Outcome Indicators'!$C$2:$C$900,MATCH(AY835,'Standard Outcome Indicators'!$B$2:$B$708,0))</f>
        <v>#N/A</v>
      </c>
      <c r="BA835" s="344" t="e">
        <f>INDEX('Standard Outcome Indicators'!$F$2:$F$900,MATCH(AY835,'Standard Outcome Indicators'!$B$2:$B$708,0))</f>
        <v>#N/A</v>
      </c>
      <c r="BB835" s="344" t="e">
        <f>INDEX('Standard Outcome Indicators'!$H$2:$H$900,MATCH(AY835,'Standard Outcome Indicators'!$B$2:$B$708,0))</f>
        <v>#N/A</v>
      </c>
      <c r="BC835" s="344" t="e">
        <f>INDEX('Standard Outcome Indicators'!$Q$2:$Q$900,MATCH(AY835,'Standard Outcome Indicators'!$B$2:$B$708,0))</f>
        <v>#N/A</v>
      </c>
      <c r="BD835" s="344" t="e">
        <f>INDEX('Standard Outcome Indicators'!$R$2:$R$900,MATCH(AY835,'Standard Outcome Indicators'!$B$2:$B$708,0))</f>
        <v>#N/A</v>
      </c>
      <c r="BE835" s="344" t="e">
        <f>INDEX('Standard Outcome Indicators'!$S$2:$S$900,MATCH(AY835,'Standard Outcome Indicators'!$B$2:$B$708,0))</f>
        <v>#N/A</v>
      </c>
      <c r="BF835" s="344" t="e">
        <f>INDEX('Standard Outcome Indicators'!$T$2:$T$900,MATCH(AY835,'Standard Outcome Indicators'!$B$2:$B$708,0))</f>
        <v>#N/A</v>
      </c>
      <c r="BG835" s="344" t="e">
        <f>INDEX('Standard Outcome Indicators'!$U$2:$U$900,MATCH(AY835,'Standard Outcome Indicators'!$B$2:$B$708,0))</f>
        <v>#N/A</v>
      </c>
    </row>
    <row r="836" spans="1:59" ht="121.5">
      <c r="A836" s="410" t="s">
        <v>4460</v>
      </c>
      <c r="B836" s="411" t="s">
        <v>4600</v>
      </c>
      <c r="C836" s="344" t="s">
        <v>4638</v>
      </c>
      <c r="D836" s="438" t="s">
        <v>4639</v>
      </c>
      <c r="E836" s="345" t="s">
        <v>4630</v>
      </c>
      <c r="F836" s="432" t="s">
        <v>1767</v>
      </c>
      <c r="G836" s="433"/>
      <c r="H836" s="433"/>
      <c r="I836" s="478" t="e">
        <v>#N/A</v>
      </c>
      <c r="J836" s="478" t="e">
        <v>#N/A</v>
      </c>
      <c r="K836" s="478" t="e">
        <v>#N/A</v>
      </c>
      <c r="L836" s="478" t="e">
        <v>#N/A</v>
      </c>
      <c r="M836" s="478" t="e">
        <v>#N/A</v>
      </c>
      <c r="N836" s="478"/>
      <c r="O836" s="345"/>
      <c r="P836" s="345" t="str">
        <f t="shared" si="82"/>
        <v>INFORM Risk Index</v>
      </c>
      <c r="Q836" s="345" t="s">
        <v>4620</v>
      </c>
      <c r="R836" s="438" t="s">
        <v>4629</v>
      </c>
      <c r="S836" s="433">
        <f t="shared" ref="S836:S877" si="85">IF(LEN(R836)&gt;0, 3, IF(LEN(Q836)&gt;0, 2, IF(LEN(P836)&gt;0, 1, "")))</f>
        <v>3</v>
      </c>
      <c r="T836" s="361" t="s">
        <v>4622</v>
      </c>
      <c r="U836" s="361" t="s">
        <v>63</v>
      </c>
      <c r="V836" s="344" t="s">
        <v>4623</v>
      </c>
      <c r="W836" s="433" t="s">
        <v>63</v>
      </c>
      <c r="X836" s="433" t="s">
        <v>63</v>
      </c>
      <c r="Y836" s="361">
        <v>2023</v>
      </c>
      <c r="Z836" s="361" t="s">
        <v>1870</v>
      </c>
      <c r="AA836" s="344" t="s">
        <v>4624</v>
      </c>
      <c r="AB836" s="361" t="str">
        <f t="shared" si="83"/>
        <v/>
      </c>
      <c r="AC836" s="433" t="s">
        <v>63</v>
      </c>
      <c r="AD836" s="433" t="s">
        <v>63</v>
      </c>
      <c r="AE836" s="433" t="s">
        <v>63</v>
      </c>
      <c r="AF836" s="433" t="s">
        <v>63</v>
      </c>
      <c r="AG836" s="361" t="s">
        <v>49</v>
      </c>
      <c r="AH836" s="361" t="s">
        <v>49</v>
      </c>
      <c r="AI836" s="361" t="s">
        <v>49</v>
      </c>
      <c r="AJ836" s="361" t="s">
        <v>49</v>
      </c>
      <c r="AK836" s="361" t="s">
        <v>63</v>
      </c>
      <c r="AL836" s="361" t="s">
        <v>63</v>
      </c>
      <c r="AM836" s="361" t="s">
        <v>63</v>
      </c>
      <c r="AN836" s="361" t="s">
        <v>63</v>
      </c>
      <c r="AO836" s="361" t="s">
        <v>63</v>
      </c>
      <c r="AP836" s="361" t="s">
        <v>63</v>
      </c>
      <c r="AQ836" s="361" t="s">
        <v>63</v>
      </c>
      <c r="AR836" s="361" t="s">
        <v>63</v>
      </c>
      <c r="AS836" s="361" t="s">
        <v>63</v>
      </c>
      <c r="AT836" s="361" t="s">
        <v>63</v>
      </c>
      <c r="AU836" s="361" t="s">
        <v>63</v>
      </c>
      <c r="AV836" s="361" t="s">
        <v>63</v>
      </c>
      <c r="AW836" s="361" t="s">
        <v>63</v>
      </c>
      <c r="AX836" s="361" t="str">
        <f t="shared" si="84"/>
        <v xml:space="preserve">SEX, AGE, RESIDENCE, WEALTH, </v>
      </c>
      <c r="AZ836" s="344" t="e">
        <f>INDEX('Standard Outcome Indicators'!$C$2:$C$900,MATCH(AY836,'Standard Outcome Indicators'!$B$2:$B$708,0))</f>
        <v>#N/A</v>
      </c>
      <c r="BA836" s="344" t="e">
        <f>INDEX('Standard Outcome Indicators'!$F$2:$F$900,MATCH(AY836,'Standard Outcome Indicators'!$B$2:$B$708,0))</f>
        <v>#N/A</v>
      </c>
      <c r="BB836" s="344" t="e">
        <f>INDEX('Standard Outcome Indicators'!$H$2:$H$900,MATCH(AY836,'Standard Outcome Indicators'!$B$2:$B$708,0))</f>
        <v>#N/A</v>
      </c>
      <c r="BC836" s="344" t="e">
        <f>INDEX('Standard Outcome Indicators'!$Q$2:$Q$900,MATCH(AY836,'Standard Outcome Indicators'!$B$2:$B$708,0))</f>
        <v>#N/A</v>
      </c>
      <c r="BD836" s="344" t="e">
        <f>INDEX('Standard Outcome Indicators'!$R$2:$R$900,MATCH(AY836,'Standard Outcome Indicators'!$B$2:$B$708,0))</f>
        <v>#N/A</v>
      </c>
      <c r="BE836" s="344" t="e">
        <f>INDEX('Standard Outcome Indicators'!$S$2:$S$900,MATCH(AY836,'Standard Outcome Indicators'!$B$2:$B$708,0))</f>
        <v>#N/A</v>
      </c>
      <c r="BF836" s="344" t="e">
        <f>INDEX('Standard Outcome Indicators'!$T$2:$T$900,MATCH(AY836,'Standard Outcome Indicators'!$B$2:$B$708,0))</f>
        <v>#N/A</v>
      </c>
      <c r="BG836" s="344" t="e">
        <f>INDEX('Standard Outcome Indicators'!$U$2:$U$900,MATCH(AY836,'Standard Outcome Indicators'!$B$2:$B$708,0))</f>
        <v>#N/A</v>
      </c>
    </row>
    <row r="837" spans="1:59" ht="121.5">
      <c r="A837" s="410" t="s">
        <v>4460</v>
      </c>
      <c r="B837" s="411" t="s">
        <v>4600</v>
      </c>
      <c r="C837" s="344" t="s">
        <v>4640</v>
      </c>
      <c r="D837" s="438" t="s">
        <v>4641</v>
      </c>
      <c r="E837" s="345" t="s">
        <v>4630</v>
      </c>
      <c r="F837" s="432" t="s">
        <v>1767</v>
      </c>
      <c r="G837" s="433"/>
      <c r="H837" s="433"/>
      <c r="I837" s="478" t="e">
        <v>#N/A</v>
      </c>
      <c r="J837" s="478" t="e">
        <v>#N/A</v>
      </c>
      <c r="K837" s="478" t="e">
        <v>#N/A</v>
      </c>
      <c r="L837" s="478" t="e">
        <v>#N/A</v>
      </c>
      <c r="M837" s="478" t="e">
        <v>#N/A</v>
      </c>
      <c r="N837" s="478"/>
      <c r="O837" s="345"/>
      <c r="P837" s="345" t="str">
        <f t="shared" si="82"/>
        <v>INFORM Risk Index</v>
      </c>
      <c r="Q837" s="345" t="s">
        <v>4620</v>
      </c>
      <c r="R837" s="438" t="s">
        <v>4629</v>
      </c>
      <c r="S837" s="433">
        <f t="shared" si="85"/>
        <v>3</v>
      </c>
      <c r="T837" s="361" t="s">
        <v>4622</v>
      </c>
      <c r="U837" s="361" t="s">
        <v>63</v>
      </c>
      <c r="V837" s="344" t="s">
        <v>4623</v>
      </c>
      <c r="W837" s="433" t="s">
        <v>63</v>
      </c>
      <c r="X837" s="433" t="s">
        <v>63</v>
      </c>
      <c r="Y837" s="361">
        <v>2023</v>
      </c>
      <c r="Z837" s="361" t="s">
        <v>1870</v>
      </c>
      <c r="AA837" s="344" t="s">
        <v>4624</v>
      </c>
      <c r="AB837" s="361" t="str">
        <f t="shared" si="83"/>
        <v/>
      </c>
      <c r="AC837" s="433" t="s">
        <v>63</v>
      </c>
      <c r="AD837" s="433" t="s">
        <v>63</v>
      </c>
      <c r="AE837" s="433" t="s">
        <v>63</v>
      </c>
      <c r="AF837" s="433" t="s">
        <v>63</v>
      </c>
      <c r="AG837" s="361" t="s">
        <v>49</v>
      </c>
      <c r="AH837" s="361" t="s">
        <v>49</v>
      </c>
      <c r="AI837" s="361" t="s">
        <v>49</v>
      </c>
      <c r="AJ837" s="361" t="s">
        <v>49</v>
      </c>
      <c r="AK837" s="361" t="s">
        <v>63</v>
      </c>
      <c r="AL837" s="361" t="s">
        <v>63</v>
      </c>
      <c r="AM837" s="361" t="s">
        <v>63</v>
      </c>
      <c r="AN837" s="361" t="s">
        <v>63</v>
      </c>
      <c r="AO837" s="361" t="s">
        <v>63</v>
      </c>
      <c r="AP837" s="361" t="s">
        <v>63</v>
      </c>
      <c r="AQ837" s="361" t="s">
        <v>63</v>
      </c>
      <c r="AR837" s="361" t="s">
        <v>63</v>
      </c>
      <c r="AS837" s="361" t="s">
        <v>63</v>
      </c>
      <c r="AT837" s="361" t="s">
        <v>63</v>
      </c>
      <c r="AU837" s="361" t="s">
        <v>63</v>
      </c>
      <c r="AV837" s="361" t="s">
        <v>63</v>
      </c>
      <c r="AW837" s="361" t="s">
        <v>63</v>
      </c>
      <c r="AX837" s="361" t="str">
        <f t="shared" si="84"/>
        <v xml:space="preserve">SEX, AGE, RESIDENCE, WEALTH, </v>
      </c>
      <c r="AZ837" s="344" t="e">
        <f>INDEX('Standard Outcome Indicators'!$C$2:$C$900,MATCH(AY837,'Standard Outcome Indicators'!$B$2:$B$708,0))</f>
        <v>#N/A</v>
      </c>
      <c r="BA837" s="344" t="e">
        <f>INDEX('Standard Outcome Indicators'!$F$2:$F$900,MATCH(AY837,'Standard Outcome Indicators'!$B$2:$B$708,0))</f>
        <v>#N/A</v>
      </c>
      <c r="BB837" s="344" t="e">
        <f>INDEX('Standard Outcome Indicators'!$H$2:$H$900,MATCH(AY837,'Standard Outcome Indicators'!$B$2:$B$708,0))</f>
        <v>#N/A</v>
      </c>
      <c r="BC837" s="344" t="e">
        <f>INDEX('Standard Outcome Indicators'!$Q$2:$Q$900,MATCH(AY837,'Standard Outcome Indicators'!$B$2:$B$708,0))</f>
        <v>#N/A</v>
      </c>
      <c r="BD837" s="344" t="e">
        <f>INDEX('Standard Outcome Indicators'!$R$2:$R$900,MATCH(AY837,'Standard Outcome Indicators'!$B$2:$B$708,0))</f>
        <v>#N/A</v>
      </c>
      <c r="BE837" s="344" t="e">
        <f>INDEX('Standard Outcome Indicators'!$S$2:$S$900,MATCH(AY837,'Standard Outcome Indicators'!$B$2:$B$708,0))</f>
        <v>#N/A</v>
      </c>
      <c r="BF837" s="344" t="e">
        <f>INDEX('Standard Outcome Indicators'!$T$2:$T$900,MATCH(AY837,'Standard Outcome Indicators'!$B$2:$B$708,0))</f>
        <v>#N/A</v>
      </c>
      <c r="BG837" s="344" t="e">
        <f>INDEX('Standard Outcome Indicators'!$U$2:$U$900,MATCH(AY837,'Standard Outcome Indicators'!$B$2:$B$708,0))</f>
        <v>#N/A</v>
      </c>
    </row>
    <row r="838" spans="1:59" ht="91.5">
      <c r="A838" s="410" t="s">
        <v>4460</v>
      </c>
      <c r="B838" s="411" t="s">
        <v>4600</v>
      </c>
      <c r="C838" s="344" t="s">
        <v>4642</v>
      </c>
      <c r="D838" s="438" t="s">
        <v>4643</v>
      </c>
      <c r="E838" s="345" t="s">
        <v>4633</v>
      </c>
      <c r="F838" s="432" t="s">
        <v>1767</v>
      </c>
      <c r="G838" s="433"/>
      <c r="H838" s="433"/>
      <c r="I838" s="478" t="e">
        <v>#N/A</v>
      </c>
      <c r="J838" s="478" t="e">
        <v>#N/A</v>
      </c>
      <c r="K838" s="478" t="e">
        <v>#N/A</v>
      </c>
      <c r="L838" s="478" t="e">
        <v>#N/A</v>
      </c>
      <c r="M838" s="478" t="e">
        <v>#N/A</v>
      </c>
      <c r="N838" s="478"/>
      <c r="O838" s="345"/>
      <c r="P838" s="345" t="str">
        <f t="shared" si="82"/>
        <v>INFORM Risk Index</v>
      </c>
      <c r="Q838" s="345" t="s">
        <v>4620</v>
      </c>
      <c r="R838" s="438" t="s">
        <v>4632</v>
      </c>
      <c r="S838" s="433">
        <f t="shared" si="85"/>
        <v>3</v>
      </c>
      <c r="T838" s="361" t="s">
        <v>4622</v>
      </c>
      <c r="U838" s="361" t="s">
        <v>63</v>
      </c>
      <c r="V838" s="344" t="s">
        <v>4623</v>
      </c>
      <c r="W838" s="433" t="s">
        <v>63</v>
      </c>
      <c r="X838" s="433" t="s">
        <v>63</v>
      </c>
      <c r="Y838" s="361">
        <v>2023</v>
      </c>
      <c r="Z838" s="361" t="s">
        <v>1870</v>
      </c>
      <c r="AA838" s="344" t="s">
        <v>4624</v>
      </c>
      <c r="AB838" s="361" t="str">
        <f t="shared" si="83"/>
        <v/>
      </c>
      <c r="AC838" s="433" t="s">
        <v>63</v>
      </c>
      <c r="AD838" s="433" t="s">
        <v>63</v>
      </c>
      <c r="AE838" s="433" t="s">
        <v>63</v>
      </c>
      <c r="AF838" s="433" t="s">
        <v>63</v>
      </c>
      <c r="AG838" s="361" t="s">
        <v>49</v>
      </c>
      <c r="AH838" s="361" t="s">
        <v>49</v>
      </c>
      <c r="AI838" s="361" t="s">
        <v>49</v>
      </c>
      <c r="AJ838" s="361" t="s">
        <v>49</v>
      </c>
      <c r="AK838" s="361" t="s">
        <v>63</v>
      </c>
      <c r="AL838" s="361" t="s">
        <v>63</v>
      </c>
      <c r="AM838" s="361" t="s">
        <v>63</v>
      </c>
      <c r="AN838" s="361" t="s">
        <v>63</v>
      </c>
      <c r="AO838" s="361" t="s">
        <v>63</v>
      </c>
      <c r="AP838" s="361" t="s">
        <v>63</v>
      </c>
      <c r="AQ838" s="361" t="s">
        <v>63</v>
      </c>
      <c r="AR838" s="361" t="s">
        <v>63</v>
      </c>
      <c r="AS838" s="361" t="s">
        <v>63</v>
      </c>
      <c r="AT838" s="361" t="s">
        <v>63</v>
      </c>
      <c r="AU838" s="361" t="s">
        <v>63</v>
      </c>
      <c r="AV838" s="361" t="s">
        <v>63</v>
      </c>
      <c r="AW838" s="361" t="s">
        <v>63</v>
      </c>
      <c r="AX838" s="361" t="str">
        <f t="shared" si="84"/>
        <v xml:space="preserve">SEX, AGE, RESIDENCE, WEALTH, </v>
      </c>
      <c r="AZ838" s="344" t="e">
        <f>INDEX('Standard Outcome Indicators'!$C$2:$C$900,MATCH(AY838,'Standard Outcome Indicators'!$B$2:$B$708,0))</f>
        <v>#N/A</v>
      </c>
      <c r="BA838" s="344" t="e">
        <f>INDEX('Standard Outcome Indicators'!$F$2:$F$900,MATCH(AY838,'Standard Outcome Indicators'!$B$2:$B$708,0))</f>
        <v>#N/A</v>
      </c>
      <c r="BB838" s="344" t="e">
        <f>INDEX('Standard Outcome Indicators'!$H$2:$H$900,MATCH(AY838,'Standard Outcome Indicators'!$B$2:$B$708,0))</f>
        <v>#N/A</v>
      </c>
      <c r="BC838" s="344" t="e">
        <f>INDEX('Standard Outcome Indicators'!$Q$2:$Q$900,MATCH(AY838,'Standard Outcome Indicators'!$B$2:$B$708,0))</f>
        <v>#N/A</v>
      </c>
      <c r="BD838" s="344" t="e">
        <f>INDEX('Standard Outcome Indicators'!$R$2:$R$900,MATCH(AY838,'Standard Outcome Indicators'!$B$2:$B$708,0))</f>
        <v>#N/A</v>
      </c>
      <c r="BE838" s="344" t="e">
        <f>INDEX('Standard Outcome Indicators'!$S$2:$S$900,MATCH(AY838,'Standard Outcome Indicators'!$B$2:$B$708,0))</f>
        <v>#N/A</v>
      </c>
      <c r="BF838" s="344" t="e">
        <f>INDEX('Standard Outcome Indicators'!$T$2:$T$900,MATCH(AY838,'Standard Outcome Indicators'!$B$2:$B$708,0))</f>
        <v>#N/A</v>
      </c>
      <c r="BG838" s="344" t="e">
        <f>INDEX('Standard Outcome Indicators'!$U$2:$U$900,MATCH(AY838,'Standard Outcome Indicators'!$B$2:$B$708,0))</f>
        <v>#N/A</v>
      </c>
    </row>
    <row r="839" spans="1:59" ht="91.5">
      <c r="A839" s="410" t="s">
        <v>4460</v>
      </c>
      <c r="B839" s="411" t="s">
        <v>4600</v>
      </c>
      <c r="C839" s="344" t="s">
        <v>4644</v>
      </c>
      <c r="D839" s="438" t="s">
        <v>4645</v>
      </c>
      <c r="E839" s="345" t="s">
        <v>4633</v>
      </c>
      <c r="F839" s="432" t="s">
        <v>1767</v>
      </c>
      <c r="G839" s="433"/>
      <c r="H839" s="433"/>
      <c r="I839" s="478" t="e">
        <v>#N/A</v>
      </c>
      <c r="J839" s="478" t="e">
        <v>#N/A</v>
      </c>
      <c r="K839" s="478" t="e">
        <v>#N/A</v>
      </c>
      <c r="L839" s="478" t="e">
        <v>#N/A</v>
      </c>
      <c r="M839" s="478" t="e">
        <v>#N/A</v>
      </c>
      <c r="N839" s="478"/>
      <c r="O839" s="345"/>
      <c r="P839" s="345" t="str">
        <f t="shared" si="82"/>
        <v>INFORM Risk Index</v>
      </c>
      <c r="Q839" s="345" t="s">
        <v>4620</v>
      </c>
      <c r="R839" s="438" t="s">
        <v>4632</v>
      </c>
      <c r="S839" s="433">
        <f t="shared" si="85"/>
        <v>3</v>
      </c>
      <c r="T839" s="361" t="s">
        <v>4622</v>
      </c>
      <c r="U839" s="361" t="s">
        <v>63</v>
      </c>
      <c r="V839" s="344" t="s">
        <v>4623</v>
      </c>
      <c r="W839" s="433" t="s">
        <v>63</v>
      </c>
      <c r="X839" s="433" t="s">
        <v>63</v>
      </c>
      <c r="Y839" s="361">
        <v>2023</v>
      </c>
      <c r="Z839" s="361" t="s">
        <v>1870</v>
      </c>
      <c r="AA839" s="344" t="s">
        <v>4624</v>
      </c>
      <c r="AB839" s="361" t="str">
        <f t="shared" si="83"/>
        <v/>
      </c>
      <c r="AC839" s="433" t="s">
        <v>63</v>
      </c>
      <c r="AD839" s="433" t="s">
        <v>63</v>
      </c>
      <c r="AE839" s="433" t="s">
        <v>63</v>
      </c>
      <c r="AF839" s="433" t="s">
        <v>63</v>
      </c>
      <c r="AG839" s="361" t="s">
        <v>49</v>
      </c>
      <c r="AH839" s="361" t="s">
        <v>49</v>
      </c>
      <c r="AI839" s="361" t="s">
        <v>49</v>
      </c>
      <c r="AJ839" s="361" t="s">
        <v>49</v>
      </c>
      <c r="AK839" s="361" t="s">
        <v>63</v>
      </c>
      <c r="AL839" s="361" t="s">
        <v>63</v>
      </c>
      <c r="AM839" s="361" t="s">
        <v>63</v>
      </c>
      <c r="AN839" s="361" t="s">
        <v>63</v>
      </c>
      <c r="AO839" s="361" t="s">
        <v>63</v>
      </c>
      <c r="AP839" s="361" t="s">
        <v>63</v>
      </c>
      <c r="AQ839" s="361" t="s">
        <v>63</v>
      </c>
      <c r="AR839" s="361" t="s">
        <v>63</v>
      </c>
      <c r="AS839" s="361" t="s">
        <v>63</v>
      </c>
      <c r="AT839" s="361" t="s">
        <v>63</v>
      </c>
      <c r="AU839" s="361" t="s">
        <v>63</v>
      </c>
      <c r="AV839" s="361" t="s">
        <v>63</v>
      </c>
      <c r="AW839" s="361" t="s">
        <v>63</v>
      </c>
      <c r="AX839" s="361" t="str">
        <f t="shared" si="84"/>
        <v xml:space="preserve">SEX, AGE, RESIDENCE, WEALTH, </v>
      </c>
      <c r="AZ839" s="344" t="e">
        <f>INDEX('Standard Outcome Indicators'!$C$2:$C$900,MATCH(AY839,'Standard Outcome Indicators'!$B$2:$B$708,0))</f>
        <v>#N/A</v>
      </c>
      <c r="BA839" s="344" t="e">
        <f>INDEX('Standard Outcome Indicators'!$F$2:$F$900,MATCH(AY839,'Standard Outcome Indicators'!$B$2:$B$708,0))</f>
        <v>#N/A</v>
      </c>
      <c r="BB839" s="344" t="e">
        <f>INDEX('Standard Outcome Indicators'!$H$2:$H$900,MATCH(AY839,'Standard Outcome Indicators'!$B$2:$B$708,0))</f>
        <v>#N/A</v>
      </c>
      <c r="BC839" s="344" t="e">
        <f>INDEX('Standard Outcome Indicators'!$Q$2:$Q$900,MATCH(AY839,'Standard Outcome Indicators'!$B$2:$B$708,0))</f>
        <v>#N/A</v>
      </c>
      <c r="BD839" s="344" t="e">
        <f>INDEX('Standard Outcome Indicators'!$R$2:$R$900,MATCH(AY839,'Standard Outcome Indicators'!$B$2:$B$708,0))</f>
        <v>#N/A</v>
      </c>
      <c r="BE839" s="344" t="e">
        <f>INDEX('Standard Outcome Indicators'!$S$2:$S$900,MATCH(AY839,'Standard Outcome Indicators'!$B$2:$B$708,0))</f>
        <v>#N/A</v>
      </c>
      <c r="BF839" s="344" t="e">
        <f>INDEX('Standard Outcome Indicators'!$T$2:$T$900,MATCH(AY839,'Standard Outcome Indicators'!$B$2:$B$708,0))</f>
        <v>#N/A</v>
      </c>
      <c r="BG839" s="344" t="e">
        <f>INDEX('Standard Outcome Indicators'!$U$2:$U$900,MATCH(AY839,'Standard Outcome Indicators'!$B$2:$B$708,0))</f>
        <v>#N/A</v>
      </c>
    </row>
    <row r="840" spans="1:59" ht="259.5">
      <c r="A840" s="410" t="s">
        <v>4460</v>
      </c>
      <c r="B840" s="411" t="s">
        <v>4600</v>
      </c>
      <c r="C840" s="346" t="s">
        <v>4646</v>
      </c>
      <c r="D840" s="438" t="s">
        <v>4647</v>
      </c>
      <c r="E840" s="345" t="e">
        <v>#N/A</v>
      </c>
      <c r="F840" s="433"/>
      <c r="G840" s="433"/>
      <c r="H840" s="433"/>
      <c r="I840" s="478" t="e">
        <v>#N/A</v>
      </c>
      <c r="J840" s="478" t="e">
        <v>#N/A</v>
      </c>
      <c r="K840" s="478" t="e">
        <v>#N/A</v>
      </c>
      <c r="L840" s="478" t="e">
        <v>#N/A</v>
      </c>
      <c r="M840" s="478" t="e">
        <v>#N/A</v>
      </c>
      <c r="N840" s="478"/>
      <c r="O840" s="345"/>
      <c r="P840" s="345" t="str">
        <f>IF(F840="Yes", IF(Q840="", D840, Q840), "")</f>
        <v/>
      </c>
      <c r="R840" s="345"/>
      <c r="S840" s="433" t="str">
        <f t="shared" si="85"/>
        <v/>
      </c>
      <c r="T840" s="361" t="s">
        <v>90</v>
      </c>
      <c r="U840" s="361" t="s">
        <v>63</v>
      </c>
      <c r="V840" s="344" t="s">
        <v>4648</v>
      </c>
      <c r="W840" s="433" t="s">
        <v>63</v>
      </c>
      <c r="X840" s="433" t="s">
        <v>63</v>
      </c>
      <c r="Y840" s="361">
        <v>2021</v>
      </c>
      <c r="Z840" s="361" t="s">
        <v>1857</v>
      </c>
      <c r="AA840" s="345" t="s">
        <v>4649</v>
      </c>
      <c r="AB840" s="361" t="str">
        <f t="shared" si="83"/>
        <v/>
      </c>
      <c r="AC840" s="433" t="s">
        <v>63</v>
      </c>
      <c r="AD840" s="433" t="s">
        <v>63</v>
      </c>
      <c r="AE840" s="433" t="s">
        <v>63</v>
      </c>
      <c r="AF840" s="433" t="s">
        <v>63</v>
      </c>
      <c r="AG840" s="361" t="s">
        <v>49</v>
      </c>
      <c r="AH840" s="361" t="s">
        <v>49</v>
      </c>
      <c r="AI840" s="361" t="s">
        <v>49</v>
      </c>
      <c r="AJ840" s="361" t="s">
        <v>49</v>
      </c>
      <c r="AK840" s="361" t="s">
        <v>63</v>
      </c>
      <c r="AL840" s="361" t="s">
        <v>63</v>
      </c>
      <c r="AM840" s="361" t="s">
        <v>63</v>
      </c>
      <c r="AN840" s="361" t="s">
        <v>63</v>
      </c>
      <c r="AO840" s="361" t="s">
        <v>63</v>
      </c>
      <c r="AP840" s="361" t="s">
        <v>63</v>
      </c>
      <c r="AQ840" s="361" t="s">
        <v>63</v>
      </c>
      <c r="AR840" s="361" t="s">
        <v>63</v>
      </c>
      <c r="AS840" s="361" t="s">
        <v>63</v>
      </c>
      <c r="AT840" s="361" t="s">
        <v>63</v>
      </c>
      <c r="AU840" s="361" t="s">
        <v>63</v>
      </c>
      <c r="AV840" s="361" t="s">
        <v>63</v>
      </c>
      <c r="AW840" s="361" t="s">
        <v>63</v>
      </c>
      <c r="AX840" s="361" t="str">
        <f t="shared" si="84"/>
        <v xml:space="preserve">SEX, AGE, RESIDENCE, WEALTH, </v>
      </c>
      <c r="AZ840" s="344" t="e">
        <f>INDEX('Standard Outcome Indicators'!$C$2:$C$900,MATCH(AY840,'Standard Outcome Indicators'!$B$2:$B$708,0))</f>
        <v>#N/A</v>
      </c>
      <c r="BA840" s="344" t="e">
        <f>INDEX('Standard Outcome Indicators'!$F$2:$F$900,MATCH(AY840,'Standard Outcome Indicators'!$B$2:$B$708,0))</f>
        <v>#N/A</v>
      </c>
      <c r="BB840" s="344" t="e">
        <f>INDEX('Standard Outcome Indicators'!$H$2:$H$900,MATCH(AY840,'Standard Outcome Indicators'!$B$2:$B$708,0))</f>
        <v>#N/A</v>
      </c>
      <c r="BC840" s="344" t="e">
        <f>INDEX('Standard Outcome Indicators'!$Q$2:$Q$900,MATCH(AY840,'Standard Outcome Indicators'!$B$2:$B$708,0))</f>
        <v>#N/A</v>
      </c>
      <c r="BD840" s="344" t="e">
        <f>INDEX('Standard Outcome Indicators'!$R$2:$R$900,MATCH(AY840,'Standard Outcome Indicators'!$B$2:$B$708,0))</f>
        <v>#N/A</v>
      </c>
      <c r="BE840" s="344" t="e">
        <f>INDEX('Standard Outcome Indicators'!$S$2:$S$900,MATCH(AY840,'Standard Outcome Indicators'!$B$2:$B$708,0))</f>
        <v>#N/A</v>
      </c>
      <c r="BF840" s="344" t="e">
        <f>INDEX('Standard Outcome Indicators'!$T$2:$T$900,MATCH(AY840,'Standard Outcome Indicators'!$B$2:$B$708,0))</f>
        <v>#N/A</v>
      </c>
      <c r="BG840" s="344" t="e">
        <f>INDEX('Standard Outcome Indicators'!$U$2:$U$900,MATCH(AY840,'Standard Outcome Indicators'!$B$2:$B$708,0))</f>
        <v>#N/A</v>
      </c>
    </row>
    <row r="841" spans="1:59" ht="275.25">
      <c r="A841" s="410" t="s">
        <v>4460</v>
      </c>
      <c r="B841" s="411" t="s">
        <v>4600</v>
      </c>
      <c r="C841" s="346" t="s">
        <v>4650</v>
      </c>
      <c r="D841" s="438" t="s">
        <v>4651</v>
      </c>
      <c r="E841" s="345" t="e">
        <v>#N/A</v>
      </c>
      <c r="F841" s="433"/>
      <c r="G841" s="433"/>
      <c r="H841" s="433"/>
      <c r="I841" s="478" t="e">
        <v>#N/A</v>
      </c>
      <c r="J841" s="478" t="e">
        <v>#N/A</v>
      </c>
      <c r="K841" s="478" t="e">
        <v>#N/A</v>
      </c>
      <c r="L841" s="478" t="e">
        <v>#N/A</v>
      </c>
      <c r="M841" s="478" t="e">
        <v>#N/A</v>
      </c>
      <c r="N841" s="478"/>
      <c r="O841" s="345"/>
      <c r="P841" s="345" t="str">
        <f>IF(F841="Yes", IF(Q841="", D841, Q841), "")</f>
        <v/>
      </c>
      <c r="R841" s="345"/>
      <c r="S841" s="433" t="str">
        <f t="shared" si="85"/>
        <v/>
      </c>
      <c r="T841" s="361" t="s">
        <v>90</v>
      </c>
      <c r="U841" s="361" t="s">
        <v>63</v>
      </c>
      <c r="V841" s="344" t="s">
        <v>4652</v>
      </c>
      <c r="W841" s="433" t="s">
        <v>63</v>
      </c>
      <c r="X841" s="433" t="s">
        <v>63</v>
      </c>
      <c r="Y841" s="361">
        <v>2021</v>
      </c>
      <c r="Z841" s="361" t="s">
        <v>1762</v>
      </c>
      <c r="AA841" s="345" t="s">
        <v>4653</v>
      </c>
      <c r="AB841" s="361" t="str">
        <f t="shared" si="83"/>
        <v/>
      </c>
      <c r="AC841" s="433" t="s">
        <v>63</v>
      </c>
      <c r="AD841" s="433" t="s">
        <v>63</v>
      </c>
      <c r="AE841" s="433" t="s">
        <v>63</v>
      </c>
      <c r="AF841" s="433" t="s">
        <v>63</v>
      </c>
      <c r="AG841" s="361" t="s">
        <v>49</v>
      </c>
      <c r="AH841" s="361" t="s">
        <v>49</v>
      </c>
      <c r="AI841" s="361" t="s">
        <v>49</v>
      </c>
      <c r="AJ841" s="361" t="s">
        <v>49</v>
      </c>
      <c r="AK841" s="361" t="s">
        <v>63</v>
      </c>
      <c r="AL841" s="361" t="s">
        <v>63</v>
      </c>
      <c r="AM841" s="361" t="s">
        <v>63</v>
      </c>
      <c r="AN841" s="361" t="s">
        <v>63</v>
      </c>
      <c r="AO841" s="361" t="s">
        <v>63</v>
      </c>
      <c r="AP841" s="361" t="s">
        <v>63</v>
      </c>
      <c r="AQ841" s="361" t="s">
        <v>63</v>
      </c>
      <c r="AR841" s="361" t="s">
        <v>63</v>
      </c>
      <c r="AS841" s="361" t="s">
        <v>63</v>
      </c>
      <c r="AT841" s="361" t="s">
        <v>63</v>
      </c>
      <c r="AU841" s="361" t="s">
        <v>63</v>
      </c>
      <c r="AV841" s="361" t="s">
        <v>63</v>
      </c>
      <c r="AW841" s="361" t="s">
        <v>63</v>
      </c>
      <c r="AX841" s="361" t="str">
        <f t="shared" si="84"/>
        <v xml:space="preserve">SEX, AGE, RESIDENCE, WEALTH, </v>
      </c>
      <c r="AZ841" s="344" t="e">
        <f>INDEX('Standard Outcome Indicators'!$C$2:$C$900,MATCH(AY841,'Standard Outcome Indicators'!$B$2:$B$708,0))</f>
        <v>#N/A</v>
      </c>
      <c r="BA841" s="344" t="e">
        <f>INDEX('Standard Outcome Indicators'!$F$2:$F$900,MATCH(AY841,'Standard Outcome Indicators'!$B$2:$B$708,0))</f>
        <v>#N/A</v>
      </c>
      <c r="BB841" s="344" t="e">
        <f>INDEX('Standard Outcome Indicators'!$H$2:$H$900,MATCH(AY841,'Standard Outcome Indicators'!$B$2:$B$708,0))</f>
        <v>#N/A</v>
      </c>
      <c r="BC841" s="344" t="e">
        <f>INDEX('Standard Outcome Indicators'!$Q$2:$Q$900,MATCH(AY841,'Standard Outcome Indicators'!$B$2:$B$708,0))</f>
        <v>#N/A</v>
      </c>
      <c r="BD841" s="344" t="e">
        <f>INDEX('Standard Outcome Indicators'!$R$2:$R$900,MATCH(AY841,'Standard Outcome Indicators'!$B$2:$B$708,0))</f>
        <v>#N/A</v>
      </c>
      <c r="BE841" s="344" t="e">
        <f>INDEX('Standard Outcome Indicators'!$S$2:$S$900,MATCH(AY841,'Standard Outcome Indicators'!$B$2:$B$708,0))</f>
        <v>#N/A</v>
      </c>
      <c r="BF841" s="344" t="e">
        <f>INDEX('Standard Outcome Indicators'!$T$2:$T$900,MATCH(AY841,'Standard Outcome Indicators'!$B$2:$B$708,0))</f>
        <v>#N/A</v>
      </c>
      <c r="BG841" s="344" t="e">
        <f>INDEX('Standard Outcome Indicators'!$U$2:$U$900,MATCH(AY841,'Standard Outcome Indicators'!$B$2:$B$708,0))</f>
        <v>#N/A</v>
      </c>
    </row>
    <row r="842" spans="1:59">
      <c r="I842" s="433"/>
      <c r="J842" s="433"/>
      <c r="K842" s="433"/>
      <c r="L842" s="433"/>
      <c r="M842" s="433"/>
      <c r="N842" s="433"/>
      <c r="S842" s="433" t="str">
        <f t="shared" si="85"/>
        <v/>
      </c>
      <c r="Y842" s="361"/>
      <c r="Z842" s="361"/>
      <c r="AA842" s="345"/>
      <c r="AB842" s="361"/>
      <c r="AG842" s="361"/>
      <c r="AH842" s="361"/>
      <c r="AI842" s="361"/>
      <c r="AJ842" s="361"/>
      <c r="AK842" s="361"/>
      <c r="AL842" s="361"/>
      <c r="AZ842" s="344" t="e">
        <f>INDEX('Standard Outcome Indicators'!$C$2:$C$900,MATCH(AY842,'Standard Outcome Indicators'!$B$2:$B$708,0))</f>
        <v>#N/A</v>
      </c>
      <c r="BA842" s="344" t="e">
        <f>INDEX('Standard Outcome Indicators'!$F$2:$F$900,MATCH(AY842,'Standard Outcome Indicators'!$B$2:$B$708,0))</f>
        <v>#N/A</v>
      </c>
      <c r="BB842" s="344" t="e">
        <f>INDEX('Standard Outcome Indicators'!$H$2:$H$900,MATCH(AY842,'Standard Outcome Indicators'!$B$2:$B$708,0))</f>
        <v>#N/A</v>
      </c>
      <c r="BC842" s="344" t="e">
        <f>INDEX('Standard Outcome Indicators'!$Q$2:$Q$900,MATCH(AY842,'Standard Outcome Indicators'!$B$2:$B$708,0))</f>
        <v>#N/A</v>
      </c>
      <c r="BD842" s="344" t="e">
        <f>INDEX('Standard Outcome Indicators'!$R$2:$R$900,MATCH(AY842,'Standard Outcome Indicators'!$B$2:$B$708,0))</f>
        <v>#N/A</v>
      </c>
      <c r="BE842" s="344" t="e">
        <f>INDEX('Standard Outcome Indicators'!$S$2:$S$900,MATCH(AY842,'Standard Outcome Indicators'!$B$2:$B$708,0))</f>
        <v>#N/A</v>
      </c>
      <c r="BF842" s="344" t="e">
        <f>INDEX('Standard Outcome Indicators'!$T$2:$T$900,MATCH(AY842,'Standard Outcome Indicators'!$B$2:$B$708,0))</f>
        <v>#N/A</v>
      </c>
      <c r="BG842" s="344" t="e">
        <f>INDEX('Standard Outcome Indicators'!$U$2:$U$900,MATCH(AY842,'Standard Outcome Indicators'!$B$2:$B$708,0))</f>
        <v>#N/A</v>
      </c>
    </row>
    <row r="843" spans="1:59">
      <c r="I843" s="433"/>
      <c r="J843" s="433"/>
      <c r="K843" s="433"/>
      <c r="L843" s="433"/>
      <c r="M843" s="433"/>
      <c r="N843" s="433"/>
      <c r="S843" s="433" t="str">
        <f t="shared" si="85"/>
        <v/>
      </c>
      <c r="Y843" s="361"/>
      <c r="Z843" s="361"/>
      <c r="AA843" s="345"/>
      <c r="AB843" s="361"/>
      <c r="AG843" s="361"/>
      <c r="AH843" s="361"/>
      <c r="AI843" s="361"/>
      <c r="AJ843" s="361"/>
      <c r="AK843" s="361"/>
      <c r="AL843" s="361"/>
      <c r="AZ843" s="344" t="e">
        <f>INDEX('Standard Outcome Indicators'!$C$2:$C$900,MATCH(AY843,'Standard Outcome Indicators'!$B$2:$B$708,0))</f>
        <v>#N/A</v>
      </c>
      <c r="BA843" s="344" t="e">
        <f>INDEX('Standard Outcome Indicators'!$F$2:$F$900,MATCH(AY843,'Standard Outcome Indicators'!$B$2:$B$708,0))</f>
        <v>#N/A</v>
      </c>
      <c r="BB843" s="344" t="e">
        <f>INDEX('Standard Outcome Indicators'!$H$2:$H$900,MATCH(AY843,'Standard Outcome Indicators'!$B$2:$B$708,0))</f>
        <v>#N/A</v>
      </c>
      <c r="BC843" s="344" t="e">
        <f>INDEX('Standard Outcome Indicators'!$Q$2:$Q$900,MATCH(AY843,'Standard Outcome Indicators'!$B$2:$B$708,0))</f>
        <v>#N/A</v>
      </c>
      <c r="BD843" s="344" t="e">
        <f>INDEX('Standard Outcome Indicators'!$R$2:$R$900,MATCH(AY843,'Standard Outcome Indicators'!$B$2:$B$708,0))</f>
        <v>#N/A</v>
      </c>
      <c r="BE843" s="344" t="e">
        <f>INDEX('Standard Outcome Indicators'!$S$2:$S$900,MATCH(AY843,'Standard Outcome Indicators'!$B$2:$B$708,0))</f>
        <v>#N/A</v>
      </c>
      <c r="BF843" s="344" t="e">
        <f>INDEX('Standard Outcome Indicators'!$T$2:$T$900,MATCH(AY843,'Standard Outcome Indicators'!$B$2:$B$708,0))</f>
        <v>#N/A</v>
      </c>
      <c r="BG843" s="344" t="e">
        <f>INDEX('Standard Outcome Indicators'!$U$2:$U$900,MATCH(AY843,'Standard Outcome Indicators'!$B$2:$B$708,0))</f>
        <v>#N/A</v>
      </c>
    </row>
    <row r="844" spans="1:59">
      <c r="I844" s="433"/>
      <c r="J844" s="433"/>
      <c r="K844" s="433"/>
      <c r="L844" s="433"/>
      <c r="M844" s="433"/>
      <c r="N844" s="433"/>
      <c r="S844" s="433" t="str">
        <f t="shared" si="85"/>
        <v/>
      </c>
      <c r="Y844" s="361"/>
      <c r="Z844" s="361"/>
      <c r="AA844" s="345"/>
      <c r="AB844" s="361"/>
      <c r="AG844" s="361"/>
      <c r="AH844" s="361"/>
      <c r="AI844" s="361"/>
      <c r="AJ844" s="361"/>
      <c r="AK844" s="361"/>
      <c r="AL844" s="361"/>
      <c r="AZ844" s="344" t="e">
        <f>INDEX('Standard Outcome Indicators'!$C$2:$C$900,MATCH(AY844,'Standard Outcome Indicators'!$B$2:$B$708,0))</f>
        <v>#N/A</v>
      </c>
      <c r="BA844" s="344" t="e">
        <f>INDEX('Standard Outcome Indicators'!$F$2:$F$900,MATCH(AY844,'Standard Outcome Indicators'!$B$2:$B$708,0))</f>
        <v>#N/A</v>
      </c>
      <c r="BB844" s="344" t="e">
        <f>INDEX('Standard Outcome Indicators'!$H$2:$H$900,MATCH(AY844,'Standard Outcome Indicators'!$B$2:$B$708,0))</f>
        <v>#N/A</v>
      </c>
      <c r="BC844" s="344" t="e">
        <f>INDEX('Standard Outcome Indicators'!$Q$2:$Q$900,MATCH(AY844,'Standard Outcome Indicators'!$B$2:$B$708,0))</f>
        <v>#N/A</v>
      </c>
      <c r="BD844" s="344" t="e">
        <f>INDEX('Standard Outcome Indicators'!$R$2:$R$900,MATCH(AY844,'Standard Outcome Indicators'!$B$2:$B$708,0))</f>
        <v>#N/A</v>
      </c>
      <c r="BE844" s="344" t="e">
        <f>INDEX('Standard Outcome Indicators'!$S$2:$S$900,MATCH(AY844,'Standard Outcome Indicators'!$B$2:$B$708,0))</f>
        <v>#N/A</v>
      </c>
      <c r="BF844" s="344" t="e">
        <f>INDEX('Standard Outcome Indicators'!$T$2:$T$900,MATCH(AY844,'Standard Outcome Indicators'!$B$2:$B$708,0))</f>
        <v>#N/A</v>
      </c>
      <c r="BG844" s="344" t="e">
        <f>INDEX('Standard Outcome Indicators'!$U$2:$U$900,MATCH(AY844,'Standard Outcome Indicators'!$B$2:$B$708,0))</f>
        <v>#N/A</v>
      </c>
    </row>
    <row r="845" spans="1:59">
      <c r="I845" s="433"/>
      <c r="J845" s="433"/>
      <c r="K845" s="433"/>
      <c r="L845" s="433"/>
      <c r="M845" s="433"/>
      <c r="N845" s="433"/>
      <c r="S845" s="433" t="str">
        <f t="shared" si="85"/>
        <v/>
      </c>
      <c r="Y845" s="361"/>
      <c r="Z845" s="361"/>
      <c r="AA845" s="345"/>
      <c r="AB845" s="361"/>
      <c r="AG845" s="361"/>
      <c r="AH845" s="361"/>
      <c r="AI845" s="361"/>
      <c r="AJ845" s="361"/>
      <c r="AK845" s="361"/>
      <c r="AL845" s="361"/>
      <c r="AZ845" s="344" t="e">
        <f>INDEX('Standard Outcome Indicators'!$C$2:$C$900,MATCH(AY845,'Standard Outcome Indicators'!$B$2:$B$708,0))</f>
        <v>#N/A</v>
      </c>
      <c r="BA845" s="344" t="e">
        <f>INDEX('Standard Outcome Indicators'!$F$2:$F$900,MATCH(AY845,'Standard Outcome Indicators'!$B$2:$B$708,0))</f>
        <v>#N/A</v>
      </c>
      <c r="BB845" s="344" t="e">
        <f>INDEX('Standard Outcome Indicators'!$H$2:$H$900,MATCH(AY845,'Standard Outcome Indicators'!$B$2:$B$708,0))</f>
        <v>#N/A</v>
      </c>
      <c r="BC845" s="344" t="e">
        <f>INDEX('Standard Outcome Indicators'!$Q$2:$Q$900,MATCH(AY845,'Standard Outcome Indicators'!$B$2:$B$708,0))</f>
        <v>#N/A</v>
      </c>
      <c r="BD845" s="344" t="e">
        <f>INDEX('Standard Outcome Indicators'!$R$2:$R$900,MATCH(AY845,'Standard Outcome Indicators'!$B$2:$B$708,0))</f>
        <v>#N/A</v>
      </c>
      <c r="BE845" s="344" t="e">
        <f>INDEX('Standard Outcome Indicators'!$S$2:$S$900,MATCH(AY845,'Standard Outcome Indicators'!$B$2:$B$708,0))</f>
        <v>#N/A</v>
      </c>
      <c r="BF845" s="344" t="e">
        <f>INDEX('Standard Outcome Indicators'!$T$2:$T$900,MATCH(AY845,'Standard Outcome Indicators'!$B$2:$B$708,0))</f>
        <v>#N/A</v>
      </c>
      <c r="BG845" s="344" t="e">
        <f>INDEX('Standard Outcome Indicators'!$U$2:$U$900,MATCH(AY845,'Standard Outcome Indicators'!$B$2:$B$708,0))</f>
        <v>#N/A</v>
      </c>
    </row>
    <row r="846" spans="1:59">
      <c r="I846" s="433"/>
      <c r="J846" s="433"/>
      <c r="K846" s="433"/>
      <c r="L846" s="433"/>
      <c r="M846" s="433"/>
      <c r="N846" s="433"/>
      <c r="S846" s="433" t="str">
        <f t="shared" si="85"/>
        <v/>
      </c>
      <c r="Y846" s="361"/>
      <c r="Z846" s="361"/>
      <c r="AA846" s="345"/>
      <c r="AB846" s="361"/>
      <c r="AG846" s="361"/>
      <c r="AH846" s="361"/>
      <c r="AI846" s="361"/>
      <c r="AJ846" s="361"/>
      <c r="AK846" s="361"/>
      <c r="AL846" s="361"/>
      <c r="AZ846" s="344" t="e">
        <f>INDEX('Standard Outcome Indicators'!$C$2:$C$900,MATCH(AY846,'Standard Outcome Indicators'!$B$2:$B$708,0))</f>
        <v>#N/A</v>
      </c>
      <c r="BA846" s="344" t="e">
        <f>INDEX('Standard Outcome Indicators'!$F$2:$F$900,MATCH(AY846,'Standard Outcome Indicators'!$B$2:$B$708,0))</f>
        <v>#N/A</v>
      </c>
      <c r="BB846" s="344" t="e">
        <f>INDEX('Standard Outcome Indicators'!$H$2:$H$900,MATCH(AY846,'Standard Outcome Indicators'!$B$2:$B$708,0))</f>
        <v>#N/A</v>
      </c>
      <c r="BC846" s="344" t="e">
        <f>INDEX('Standard Outcome Indicators'!$Q$2:$Q$900,MATCH(AY846,'Standard Outcome Indicators'!$B$2:$B$708,0))</f>
        <v>#N/A</v>
      </c>
      <c r="BD846" s="344" t="e">
        <f>INDEX('Standard Outcome Indicators'!$R$2:$R$900,MATCH(AY846,'Standard Outcome Indicators'!$B$2:$B$708,0))</f>
        <v>#N/A</v>
      </c>
      <c r="BE846" s="344" t="e">
        <f>INDEX('Standard Outcome Indicators'!$S$2:$S$900,MATCH(AY846,'Standard Outcome Indicators'!$B$2:$B$708,0))</f>
        <v>#N/A</v>
      </c>
      <c r="BF846" s="344" t="e">
        <f>INDEX('Standard Outcome Indicators'!$T$2:$T$900,MATCH(AY846,'Standard Outcome Indicators'!$B$2:$B$708,0))</f>
        <v>#N/A</v>
      </c>
      <c r="BG846" s="344" t="e">
        <f>INDEX('Standard Outcome Indicators'!$U$2:$U$900,MATCH(AY846,'Standard Outcome Indicators'!$B$2:$B$708,0))</f>
        <v>#N/A</v>
      </c>
    </row>
    <row r="847" spans="1:59">
      <c r="I847" s="433"/>
      <c r="J847" s="433"/>
      <c r="K847" s="433"/>
      <c r="L847" s="433"/>
      <c r="M847" s="433"/>
      <c r="N847" s="433"/>
      <c r="S847" s="433" t="str">
        <f t="shared" si="85"/>
        <v/>
      </c>
      <c r="Y847" s="361"/>
      <c r="Z847" s="361"/>
      <c r="AA847" s="345"/>
      <c r="AB847" s="361"/>
      <c r="AG847" s="361"/>
      <c r="AH847" s="361"/>
      <c r="AI847" s="361"/>
      <c r="AJ847" s="361"/>
      <c r="AK847" s="361"/>
      <c r="AL847" s="361"/>
      <c r="AZ847" s="344" t="e">
        <f>INDEX('Standard Outcome Indicators'!$C$2:$C$900,MATCH(AY847,'Standard Outcome Indicators'!$B$2:$B$708,0))</f>
        <v>#N/A</v>
      </c>
      <c r="BA847" s="344" t="e">
        <f>INDEX('Standard Outcome Indicators'!$F$2:$F$900,MATCH(AY847,'Standard Outcome Indicators'!$B$2:$B$708,0))</f>
        <v>#N/A</v>
      </c>
      <c r="BB847" s="344" t="e">
        <f>INDEX('Standard Outcome Indicators'!$H$2:$H$900,MATCH(AY847,'Standard Outcome Indicators'!$B$2:$B$708,0))</f>
        <v>#N/A</v>
      </c>
      <c r="BC847" s="344" t="e">
        <f>INDEX('Standard Outcome Indicators'!$Q$2:$Q$900,MATCH(AY847,'Standard Outcome Indicators'!$B$2:$B$708,0))</f>
        <v>#N/A</v>
      </c>
      <c r="BD847" s="344" t="e">
        <f>INDEX('Standard Outcome Indicators'!$R$2:$R$900,MATCH(AY847,'Standard Outcome Indicators'!$B$2:$B$708,0))</f>
        <v>#N/A</v>
      </c>
      <c r="BE847" s="344" t="e">
        <f>INDEX('Standard Outcome Indicators'!$S$2:$S$900,MATCH(AY847,'Standard Outcome Indicators'!$B$2:$B$708,0))</f>
        <v>#N/A</v>
      </c>
      <c r="BF847" s="344" t="e">
        <f>INDEX('Standard Outcome Indicators'!$T$2:$T$900,MATCH(AY847,'Standard Outcome Indicators'!$B$2:$B$708,0))</f>
        <v>#N/A</v>
      </c>
      <c r="BG847" s="344" t="e">
        <f>INDEX('Standard Outcome Indicators'!$U$2:$U$900,MATCH(AY847,'Standard Outcome Indicators'!$B$2:$B$708,0))</f>
        <v>#N/A</v>
      </c>
    </row>
    <row r="848" spans="1:59">
      <c r="I848" s="433"/>
      <c r="J848" s="433"/>
      <c r="K848" s="433"/>
      <c r="L848" s="433"/>
      <c r="M848" s="433"/>
      <c r="N848" s="433"/>
      <c r="S848" s="433" t="str">
        <f t="shared" si="85"/>
        <v/>
      </c>
      <c r="Y848" s="361"/>
      <c r="Z848" s="361"/>
      <c r="AA848" s="345"/>
      <c r="AB848" s="361"/>
      <c r="AG848" s="361"/>
      <c r="AH848" s="361"/>
      <c r="AI848" s="361"/>
      <c r="AJ848" s="361"/>
      <c r="AK848" s="361"/>
      <c r="AL848" s="361"/>
      <c r="AZ848" s="344" t="e">
        <f>INDEX('Standard Outcome Indicators'!$C$2:$C$900,MATCH(AY848,'Standard Outcome Indicators'!$B$2:$B$708,0))</f>
        <v>#N/A</v>
      </c>
      <c r="BA848" s="344" t="e">
        <f>INDEX('Standard Outcome Indicators'!$F$2:$F$900,MATCH(AY848,'Standard Outcome Indicators'!$B$2:$B$708,0))</f>
        <v>#N/A</v>
      </c>
      <c r="BB848" s="344" t="e">
        <f>INDEX('Standard Outcome Indicators'!$H$2:$H$900,MATCH(AY848,'Standard Outcome Indicators'!$B$2:$B$708,0))</f>
        <v>#N/A</v>
      </c>
      <c r="BC848" s="344" t="e">
        <f>INDEX('Standard Outcome Indicators'!$Q$2:$Q$900,MATCH(AY848,'Standard Outcome Indicators'!$B$2:$B$708,0))</f>
        <v>#N/A</v>
      </c>
      <c r="BD848" s="344" t="e">
        <f>INDEX('Standard Outcome Indicators'!$R$2:$R$900,MATCH(AY848,'Standard Outcome Indicators'!$B$2:$B$708,0))</f>
        <v>#N/A</v>
      </c>
      <c r="BE848" s="344" t="e">
        <f>INDEX('Standard Outcome Indicators'!$S$2:$S$900,MATCH(AY848,'Standard Outcome Indicators'!$B$2:$B$708,0))</f>
        <v>#N/A</v>
      </c>
      <c r="BF848" s="344" t="e">
        <f>INDEX('Standard Outcome Indicators'!$T$2:$T$900,MATCH(AY848,'Standard Outcome Indicators'!$B$2:$B$708,0))</f>
        <v>#N/A</v>
      </c>
      <c r="BG848" s="344" t="e">
        <f>INDEX('Standard Outcome Indicators'!$U$2:$U$900,MATCH(AY848,'Standard Outcome Indicators'!$B$2:$B$708,0))</f>
        <v>#N/A</v>
      </c>
    </row>
    <row r="849" spans="9:59">
      <c r="I849" s="433"/>
      <c r="J849" s="433"/>
      <c r="K849" s="433"/>
      <c r="L849" s="433"/>
      <c r="M849" s="433"/>
      <c r="N849" s="433"/>
      <c r="S849" s="433" t="str">
        <f t="shared" si="85"/>
        <v/>
      </c>
      <c r="Y849" s="361"/>
      <c r="Z849" s="361"/>
      <c r="AA849" s="345"/>
      <c r="AB849" s="361"/>
      <c r="AG849" s="361"/>
      <c r="AH849" s="361"/>
      <c r="AI849" s="361"/>
      <c r="AJ849" s="361"/>
      <c r="AK849" s="361"/>
      <c r="AL849" s="361"/>
      <c r="AZ849" s="344" t="e">
        <f>INDEX('Standard Outcome Indicators'!$C$2:$C$900,MATCH(AY849,'Standard Outcome Indicators'!$B$2:$B$708,0))</f>
        <v>#N/A</v>
      </c>
      <c r="BA849" s="344" t="e">
        <f>INDEX('Standard Outcome Indicators'!$F$2:$F$900,MATCH(AY849,'Standard Outcome Indicators'!$B$2:$B$708,0))</f>
        <v>#N/A</v>
      </c>
      <c r="BB849" s="344" t="e">
        <f>INDEX('Standard Outcome Indicators'!$H$2:$H$900,MATCH(AY849,'Standard Outcome Indicators'!$B$2:$B$708,0))</f>
        <v>#N/A</v>
      </c>
      <c r="BC849" s="344" t="e">
        <f>INDEX('Standard Outcome Indicators'!$Q$2:$Q$900,MATCH(AY849,'Standard Outcome Indicators'!$B$2:$B$708,0))</f>
        <v>#N/A</v>
      </c>
      <c r="BD849" s="344" t="e">
        <f>INDEX('Standard Outcome Indicators'!$R$2:$R$900,MATCH(AY849,'Standard Outcome Indicators'!$B$2:$B$708,0))</f>
        <v>#N/A</v>
      </c>
      <c r="BE849" s="344" t="e">
        <f>INDEX('Standard Outcome Indicators'!$S$2:$S$900,MATCH(AY849,'Standard Outcome Indicators'!$B$2:$B$708,0))</f>
        <v>#N/A</v>
      </c>
      <c r="BF849" s="344" t="e">
        <f>INDEX('Standard Outcome Indicators'!$T$2:$T$900,MATCH(AY849,'Standard Outcome Indicators'!$B$2:$B$708,0))</f>
        <v>#N/A</v>
      </c>
      <c r="BG849" s="344" t="e">
        <f>INDEX('Standard Outcome Indicators'!$U$2:$U$900,MATCH(AY849,'Standard Outcome Indicators'!$B$2:$B$708,0))</f>
        <v>#N/A</v>
      </c>
    </row>
    <row r="850" spans="9:59">
      <c r="I850" s="433"/>
      <c r="J850" s="433"/>
      <c r="K850" s="433"/>
      <c r="L850" s="433"/>
      <c r="M850" s="433"/>
      <c r="N850" s="433"/>
      <c r="S850" s="433" t="str">
        <f t="shared" si="85"/>
        <v/>
      </c>
      <c r="Y850" s="361"/>
      <c r="Z850" s="361"/>
      <c r="AA850" s="345"/>
      <c r="AB850" s="361"/>
      <c r="AG850" s="361"/>
      <c r="AH850" s="361"/>
      <c r="AI850" s="361"/>
      <c r="AJ850" s="361"/>
      <c r="AK850" s="361"/>
      <c r="AL850" s="361"/>
      <c r="AZ850" s="344" t="e">
        <f>INDEX('Standard Outcome Indicators'!$C$2:$C$900,MATCH(AY850,'Standard Outcome Indicators'!$B$2:$B$708,0))</f>
        <v>#N/A</v>
      </c>
      <c r="BA850" s="344" t="e">
        <f>INDEX('Standard Outcome Indicators'!$F$2:$F$900,MATCH(AY850,'Standard Outcome Indicators'!$B$2:$B$708,0))</f>
        <v>#N/A</v>
      </c>
      <c r="BB850" s="344" t="e">
        <f>INDEX('Standard Outcome Indicators'!$H$2:$H$900,MATCH(AY850,'Standard Outcome Indicators'!$B$2:$B$708,0))</f>
        <v>#N/A</v>
      </c>
      <c r="BC850" s="344" t="e">
        <f>INDEX('Standard Outcome Indicators'!$Q$2:$Q$900,MATCH(AY850,'Standard Outcome Indicators'!$B$2:$B$708,0))</f>
        <v>#N/A</v>
      </c>
      <c r="BD850" s="344" t="e">
        <f>INDEX('Standard Outcome Indicators'!$R$2:$R$900,MATCH(AY850,'Standard Outcome Indicators'!$B$2:$B$708,0))</f>
        <v>#N/A</v>
      </c>
      <c r="BE850" s="344" t="e">
        <f>INDEX('Standard Outcome Indicators'!$S$2:$S$900,MATCH(AY850,'Standard Outcome Indicators'!$B$2:$B$708,0))</f>
        <v>#N/A</v>
      </c>
      <c r="BF850" s="344" t="e">
        <f>INDEX('Standard Outcome Indicators'!$T$2:$T$900,MATCH(AY850,'Standard Outcome Indicators'!$B$2:$B$708,0))</f>
        <v>#N/A</v>
      </c>
      <c r="BG850" s="344" t="e">
        <f>INDEX('Standard Outcome Indicators'!$U$2:$U$900,MATCH(AY850,'Standard Outcome Indicators'!$B$2:$B$708,0))</f>
        <v>#N/A</v>
      </c>
    </row>
    <row r="851" spans="9:59">
      <c r="I851" s="433"/>
      <c r="J851" s="433"/>
      <c r="K851" s="433"/>
      <c r="L851" s="433"/>
      <c r="M851" s="433"/>
      <c r="N851" s="433"/>
      <c r="S851" s="433" t="str">
        <f t="shared" si="85"/>
        <v/>
      </c>
      <c r="Y851" s="361"/>
      <c r="Z851" s="361"/>
      <c r="AA851" s="345"/>
      <c r="AB851" s="361"/>
      <c r="AG851" s="361"/>
      <c r="AH851" s="361"/>
      <c r="AI851" s="361"/>
      <c r="AJ851" s="361"/>
      <c r="AK851" s="361"/>
      <c r="AL851" s="361"/>
      <c r="AZ851" s="344" t="e">
        <f>INDEX('Standard Outcome Indicators'!$C$2:$C$900,MATCH(AY851,'Standard Outcome Indicators'!$B$2:$B$708,0))</f>
        <v>#N/A</v>
      </c>
      <c r="BA851" s="344" t="e">
        <f>INDEX('Standard Outcome Indicators'!$F$2:$F$900,MATCH(AY851,'Standard Outcome Indicators'!$B$2:$B$708,0))</f>
        <v>#N/A</v>
      </c>
      <c r="BB851" s="344" t="e">
        <f>INDEX('Standard Outcome Indicators'!$H$2:$H$900,MATCH(AY851,'Standard Outcome Indicators'!$B$2:$B$708,0))</f>
        <v>#N/A</v>
      </c>
      <c r="BC851" s="344" t="e">
        <f>INDEX('Standard Outcome Indicators'!$Q$2:$Q$900,MATCH(AY851,'Standard Outcome Indicators'!$B$2:$B$708,0))</f>
        <v>#N/A</v>
      </c>
      <c r="BD851" s="344" t="e">
        <f>INDEX('Standard Outcome Indicators'!$R$2:$R$900,MATCH(AY851,'Standard Outcome Indicators'!$B$2:$B$708,0))</f>
        <v>#N/A</v>
      </c>
      <c r="BE851" s="344" t="e">
        <f>INDEX('Standard Outcome Indicators'!$S$2:$S$900,MATCH(AY851,'Standard Outcome Indicators'!$B$2:$B$708,0))</f>
        <v>#N/A</v>
      </c>
      <c r="BF851" s="344" t="e">
        <f>INDEX('Standard Outcome Indicators'!$T$2:$T$900,MATCH(AY851,'Standard Outcome Indicators'!$B$2:$B$708,0))</f>
        <v>#N/A</v>
      </c>
      <c r="BG851" s="344" t="e">
        <f>INDEX('Standard Outcome Indicators'!$U$2:$U$900,MATCH(AY851,'Standard Outcome Indicators'!$B$2:$B$708,0))</f>
        <v>#N/A</v>
      </c>
    </row>
    <row r="852" spans="9:59">
      <c r="I852" s="433"/>
      <c r="J852" s="433"/>
      <c r="K852" s="433"/>
      <c r="L852" s="433"/>
      <c r="M852" s="433"/>
      <c r="N852" s="433"/>
      <c r="S852" s="433" t="str">
        <f t="shared" si="85"/>
        <v/>
      </c>
      <c r="Y852" s="361"/>
      <c r="Z852" s="361"/>
      <c r="AA852" s="345"/>
      <c r="AB852" s="361"/>
      <c r="AG852" s="361"/>
      <c r="AH852" s="361"/>
      <c r="AI852" s="361"/>
      <c r="AJ852" s="361"/>
      <c r="AK852" s="361"/>
      <c r="AL852" s="361"/>
      <c r="AZ852" s="344" t="e">
        <f>INDEX('Standard Outcome Indicators'!$C$2:$C$900,MATCH(AY852,'Standard Outcome Indicators'!$B$2:$B$708,0))</f>
        <v>#N/A</v>
      </c>
      <c r="BA852" s="344" t="e">
        <f>INDEX('Standard Outcome Indicators'!$F$2:$F$900,MATCH(AY852,'Standard Outcome Indicators'!$B$2:$B$708,0))</f>
        <v>#N/A</v>
      </c>
      <c r="BB852" s="344" t="e">
        <f>INDEX('Standard Outcome Indicators'!$H$2:$H$900,MATCH(AY852,'Standard Outcome Indicators'!$B$2:$B$708,0))</f>
        <v>#N/A</v>
      </c>
      <c r="BC852" s="344" t="e">
        <f>INDEX('Standard Outcome Indicators'!$Q$2:$Q$900,MATCH(AY852,'Standard Outcome Indicators'!$B$2:$B$708,0))</f>
        <v>#N/A</v>
      </c>
      <c r="BD852" s="344" t="e">
        <f>INDEX('Standard Outcome Indicators'!$R$2:$R$900,MATCH(AY852,'Standard Outcome Indicators'!$B$2:$B$708,0))</f>
        <v>#N/A</v>
      </c>
      <c r="BE852" s="344" t="e">
        <f>INDEX('Standard Outcome Indicators'!$S$2:$S$900,MATCH(AY852,'Standard Outcome Indicators'!$B$2:$B$708,0))</f>
        <v>#N/A</v>
      </c>
      <c r="BF852" s="344" t="e">
        <f>INDEX('Standard Outcome Indicators'!$T$2:$T$900,MATCH(AY852,'Standard Outcome Indicators'!$B$2:$B$708,0))</f>
        <v>#N/A</v>
      </c>
      <c r="BG852" s="344" t="e">
        <f>INDEX('Standard Outcome Indicators'!$U$2:$U$900,MATCH(AY852,'Standard Outcome Indicators'!$B$2:$B$708,0))</f>
        <v>#N/A</v>
      </c>
    </row>
    <row r="853" spans="9:59">
      <c r="I853" s="433"/>
      <c r="J853" s="433"/>
      <c r="K853" s="433"/>
      <c r="L853" s="433"/>
      <c r="M853" s="433"/>
      <c r="N853" s="433"/>
      <c r="S853" s="433" t="str">
        <f t="shared" si="85"/>
        <v/>
      </c>
      <c r="Y853" s="361"/>
      <c r="Z853" s="361"/>
      <c r="AA853" s="345"/>
      <c r="AB853" s="361"/>
      <c r="AG853" s="361"/>
      <c r="AH853" s="361"/>
      <c r="AI853" s="361"/>
      <c r="AJ853" s="361"/>
      <c r="AK853" s="361"/>
      <c r="AL853" s="361"/>
      <c r="AZ853" s="344" t="e">
        <f>INDEX('Standard Outcome Indicators'!$C$2:$C$900,MATCH(AY853,'Standard Outcome Indicators'!$B$2:$B$708,0))</f>
        <v>#N/A</v>
      </c>
      <c r="BA853" s="344" t="e">
        <f>INDEX('Standard Outcome Indicators'!$F$2:$F$900,MATCH(AY853,'Standard Outcome Indicators'!$B$2:$B$708,0))</f>
        <v>#N/A</v>
      </c>
      <c r="BB853" s="344" t="e">
        <f>INDEX('Standard Outcome Indicators'!$H$2:$H$900,MATCH(AY853,'Standard Outcome Indicators'!$B$2:$B$708,0))</f>
        <v>#N/A</v>
      </c>
      <c r="BC853" s="344" t="e">
        <f>INDEX('Standard Outcome Indicators'!$Q$2:$Q$900,MATCH(AY853,'Standard Outcome Indicators'!$B$2:$B$708,0))</f>
        <v>#N/A</v>
      </c>
      <c r="BD853" s="344" t="e">
        <f>INDEX('Standard Outcome Indicators'!$R$2:$R$900,MATCH(AY853,'Standard Outcome Indicators'!$B$2:$B$708,0))</f>
        <v>#N/A</v>
      </c>
      <c r="BE853" s="344" t="e">
        <f>INDEX('Standard Outcome Indicators'!$S$2:$S$900,MATCH(AY853,'Standard Outcome Indicators'!$B$2:$B$708,0))</f>
        <v>#N/A</v>
      </c>
      <c r="BF853" s="344" t="e">
        <f>INDEX('Standard Outcome Indicators'!$T$2:$T$900,MATCH(AY853,'Standard Outcome Indicators'!$B$2:$B$708,0))</f>
        <v>#N/A</v>
      </c>
      <c r="BG853" s="344" t="e">
        <f>INDEX('Standard Outcome Indicators'!$U$2:$U$900,MATCH(AY853,'Standard Outcome Indicators'!$B$2:$B$708,0))</f>
        <v>#N/A</v>
      </c>
    </row>
    <row r="854" spans="9:59">
      <c r="I854" s="433"/>
      <c r="J854" s="433"/>
      <c r="K854" s="433"/>
      <c r="L854" s="433"/>
      <c r="M854" s="433"/>
      <c r="N854" s="433"/>
      <c r="S854" s="433" t="str">
        <f t="shared" si="85"/>
        <v/>
      </c>
      <c r="Y854" s="361"/>
      <c r="Z854" s="361"/>
      <c r="AA854" s="345"/>
      <c r="AB854" s="361"/>
      <c r="AG854" s="361"/>
      <c r="AH854" s="361"/>
      <c r="AI854" s="361"/>
      <c r="AJ854" s="361"/>
      <c r="AK854" s="361"/>
      <c r="AL854" s="361"/>
      <c r="AZ854" s="344" t="e">
        <f>INDEX('Standard Outcome Indicators'!$C$2:$C$900,MATCH(AY854,'Standard Outcome Indicators'!$B$2:$B$708,0))</f>
        <v>#N/A</v>
      </c>
      <c r="BA854" s="344" t="e">
        <f>INDEX('Standard Outcome Indicators'!$F$2:$F$900,MATCH(AY854,'Standard Outcome Indicators'!$B$2:$B$708,0))</f>
        <v>#N/A</v>
      </c>
      <c r="BB854" s="344" t="e">
        <f>INDEX('Standard Outcome Indicators'!$H$2:$H$900,MATCH(AY854,'Standard Outcome Indicators'!$B$2:$B$708,0))</f>
        <v>#N/A</v>
      </c>
      <c r="BC854" s="344" t="e">
        <f>INDEX('Standard Outcome Indicators'!$Q$2:$Q$900,MATCH(AY854,'Standard Outcome Indicators'!$B$2:$B$708,0))</f>
        <v>#N/A</v>
      </c>
      <c r="BD854" s="344" t="e">
        <f>INDEX('Standard Outcome Indicators'!$R$2:$R$900,MATCH(AY854,'Standard Outcome Indicators'!$B$2:$B$708,0))</f>
        <v>#N/A</v>
      </c>
      <c r="BE854" s="344" t="e">
        <f>INDEX('Standard Outcome Indicators'!$S$2:$S$900,MATCH(AY854,'Standard Outcome Indicators'!$B$2:$B$708,0))</f>
        <v>#N/A</v>
      </c>
      <c r="BF854" s="344" t="e">
        <f>INDEX('Standard Outcome Indicators'!$T$2:$T$900,MATCH(AY854,'Standard Outcome Indicators'!$B$2:$B$708,0))</f>
        <v>#N/A</v>
      </c>
      <c r="BG854" s="344" t="e">
        <f>INDEX('Standard Outcome Indicators'!$U$2:$U$900,MATCH(AY854,'Standard Outcome Indicators'!$B$2:$B$708,0))</f>
        <v>#N/A</v>
      </c>
    </row>
    <row r="855" spans="9:59">
      <c r="I855" s="433"/>
      <c r="J855" s="433"/>
      <c r="K855" s="433"/>
      <c r="L855" s="433"/>
      <c r="M855" s="433"/>
      <c r="N855" s="433"/>
      <c r="S855" s="433" t="str">
        <f t="shared" si="85"/>
        <v/>
      </c>
      <c r="Y855" s="361"/>
      <c r="Z855" s="361"/>
      <c r="AA855" s="345"/>
      <c r="AB855" s="361"/>
      <c r="AG855" s="361"/>
      <c r="AH855" s="361"/>
      <c r="AI855" s="361"/>
      <c r="AJ855" s="361"/>
      <c r="AK855" s="361"/>
      <c r="AL855" s="361"/>
      <c r="AZ855" s="344" t="e">
        <f>INDEX('Standard Outcome Indicators'!$C$2:$C$900,MATCH(AY855,'Standard Outcome Indicators'!$B$2:$B$708,0))</f>
        <v>#N/A</v>
      </c>
      <c r="BA855" s="344" t="e">
        <f>INDEX('Standard Outcome Indicators'!$F$2:$F$900,MATCH(AY855,'Standard Outcome Indicators'!$B$2:$B$708,0))</f>
        <v>#N/A</v>
      </c>
      <c r="BB855" s="344" t="e">
        <f>INDEX('Standard Outcome Indicators'!$H$2:$H$900,MATCH(AY855,'Standard Outcome Indicators'!$B$2:$B$708,0))</f>
        <v>#N/A</v>
      </c>
      <c r="BC855" s="344" t="e">
        <f>INDEX('Standard Outcome Indicators'!$Q$2:$Q$900,MATCH(AY855,'Standard Outcome Indicators'!$B$2:$B$708,0))</f>
        <v>#N/A</v>
      </c>
      <c r="BD855" s="344" t="e">
        <f>INDEX('Standard Outcome Indicators'!$R$2:$R$900,MATCH(AY855,'Standard Outcome Indicators'!$B$2:$B$708,0))</f>
        <v>#N/A</v>
      </c>
      <c r="BE855" s="344" t="e">
        <f>INDEX('Standard Outcome Indicators'!$S$2:$S$900,MATCH(AY855,'Standard Outcome Indicators'!$B$2:$B$708,0))</f>
        <v>#N/A</v>
      </c>
      <c r="BF855" s="344" t="e">
        <f>INDEX('Standard Outcome Indicators'!$T$2:$T$900,MATCH(AY855,'Standard Outcome Indicators'!$B$2:$B$708,0))</f>
        <v>#N/A</v>
      </c>
      <c r="BG855" s="344" t="e">
        <f>INDEX('Standard Outcome Indicators'!$U$2:$U$900,MATCH(AY855,'Standard Outcome Indicators'!$B$2:$B$708,0))</f>
        <v>#N/A</v>
      </c>
    </row>
    <row r="856" spans="9:59">
      <c r="S856" s="433" t="str">
        <f t="shared" si="85"/>
        <v/>
      </c>
    </row>
    <row r="857" spans="9:59">
      <c r="S857" s="433" t="str">
        <f t="shared" si="85"/>
        <v/>
      </c>
    </row>
    <row r="858" spans="9:59">
      <c r="S858" s="433" t="str">
        <f t="shared" si="85"/>
        <v/>
      </c>
    </row>
    <row r="859" spans="9:59">
      <c r="S859" s="433" t="str">
        <f t="shared" si="85"/>
        <v/>
      </c>
    </row>
    <row r="860" spans="9:59">
      <c r="S860" s="433" t="str">
        <f t="shared" si="85"/>
        <v/>
      </c>
    </row>
    <row r="861" spans="9:59">
      <c r="S861" s="433" t="str">
        <f t="shared" si="85"/>
        <v/>
      </c>
    </row>
    <row r="862" spans="9:59">
      <c r="S862" s="433" t="str">
        <f t="shared" si="85"/>
        <v/>
      </c>
    </row>
    <row r="863" spans="9:59">
      <c r="S863" s="433" t="str">
        <f t="shared" si="85"/>
        <v/>
      </c>
    </row>
    <row r="864" spans="9:59">
      <c r="S864" s="433" t="str">
        <f t="shared" si="85"/>
        <v/>
      </c>
    </row>
    <row r="865" spans="19:19">
      <c r="S865" s="433" t="str">
        <f t="shared" si="85"/>
        <v/>
      </c>
    </row>
    <row r="866" spans="19:19">
      <c r="S866" s="433" t="str">
        <f t="shared" si="85"/>
        <v/>
      </c>
    </row>
    <row r="867" spans="19:19">
      <c r="S867" s="433" t="str">
        <f t="shared" si="85"/>
        <v/>
      </c>
    </row>
    <row r="868" spans="19:19">
      <c r="S868" s="433" t="str">
        <f t="shared" si="85"/>
        <v/>
      </c>
    </row>
    <row r="869" spans="19:19">
      <c r="S869" s="433" t="str">
        <f t="shared" si="85"/>
        <v/>
      </c>
    </row>
    <row r="870" spans="19:19">
      <c r="S870" s="433" t="str">
        <f t="shared" si="85"/>
        <v/>
      </c>
    </row>
    <row r="871" spans="19:19">
      <c r="S871" s="433" t="str">
        <f t="shared" si="85"/>
        <v/>
      </c>
    </row>
    <row r="872" spans="19:19">
      <c r="S872" s="433" t="str">
        <f t="shared" si="85"/>
        <v/>
      </c>
    </row>
    <row r="873" spans="19:19">
      <c r="S873" s="433" t="str">
        <f t="shared" si="85"/>
        <v/>
      </c>
    </row>
    <row r="874" spans="19:19">
      <c r="S874" s="433" t="str">
        <f t="shared" si="85"/>
        <v/>
      </c>
    </row>
    <row r="875" spans="19:19">
      <c r="S875" s="433" t="str">
        <f t="shared" si="85"/>
        <v/>
      </c>
    </row>
    <row r="876" spans="19:19">
      <c r="S876" s="433" t="str">
        <f t="shared" si="85"/>
        <v/>
      </c>
    </row>
    <row r="877" spans="19:19">
      <c r="S877" s="433" t="str">
        <f t="shared" si="85"/>
        <v/>
      </c>
    </row>
    <row r="878" spans="19:19"/>
    <row r="879" spans="19:19"/>
    <row r="880" spans="19:19"/>
    <row r="881"/>
    <row r="882"/>
    <row r="883"/>
    <row r="884"/>
    <row r="885"/>
    <row r="886"/>
    <row r="887"/>
    <row r="888"/>
    <row r="889"/>
    <row r="890"/>
    <row r="891"/>
    <row r="892"/>
    <row r="893"/>
    <row r="894"/>
    <row r="895"/>
    <row r="896"/>
    <row r="897"/>
    <row r="898"/>
    <row r="899"/>
    <row r="900"/>
    <row r="901"/>
    <row r="902"/>
    <row r="903"/>
    <row r="904"/>
    <row r="905"/>
    <row r="906"/>
    <row r="907"/>
  </sheetData>
  <autoFilter ref="A2:AL855" xr:uid="{D413B6A4-589A-47F5-8483-AB90DD7EB94E}"/>
  <mergeCells count="11">
    <mergeCell ref="AY1:BG1"/>
    <mergeCell ref="A1:B1"/>
    <mergeCell ref="F1:H1"/>
    <mergeCell ref="T1:X1"/>
    <mergeCell ref="Y1:AA1"/>
    <mergeCell ref="AK1:AX1"/>
    <mergeCell ref="AG1:AJ1"/>
    <mergeCell ref="C1:E1"/>
    <mergeCell ref="P1:Q1"/>
    <mergeCell ref="AB1:AF1"/>
    <mergeCell ref="I1:N1"/>
  </mergeCells>
  <conditionalFormatting sqref="F2:O79 F80:N97 O81:O83 O85:O97 F98:O117 F118:N127 O119:O127 F128:O129 F130:N130 F131:O218 G219:O222 F219:F223 G223:N223 F224:O235 F236:N236 F237:O268 F269:N269 F270:O489 G490:O491 F490:F493 G492:N493 F494:O678 F679:N690 O680 O682 O684 O686:O690 F691:O692 F693:N694 F695:O749 O750:O755 F750:N756 G757:N757 F757:F758 G758:O758 F759:O795 F796:N797 F798:O824 O825 F825:N829 O827:O829 F830:O1048576">
    <cfRule type="containsText" dxfId="59" priority="8" operator="containsText" text="mismatch">
      <formula>NOT(ISERROR(SEARCH("mismatch",F2)))</formula>
    </cfRule>
  </conditionalFormatting>
  <hyperlinks>
    <hyperlink ref="V48" r:id="rId1" xr:uid="{5AFEDBA1-98F0-499A-B94D-2B7804ACD57D}"/>
    <hyperlink ref="V791" r:id="rId2" xr:uid="{4DAC2B9F-B5DD-4D85-86BA-EA02AF586DAB}"/>
    <hyperlink ref="V792" r:id="rId3" xr:uid="{35FB6B51-903C-4EE4-8A10-F7AA44202D6B}"/>
  </hyperlinks>
  <pageMargins left="0.7" right="0.7" top="0.75" bottom="0.75" header="0.3" footer="0.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E36"/>
  <sheetViews>
    <sheetView topLeftCell="A26" workbookViewId="0">
      <selection activeCell="C44" sqref="C44"/>
    </sheetView>
  </sheetViews>
  <sheetFormatPr defaultColWidth="8.7109375" defaultRowHeight="15"/>
  <cols>
    <col min="1" max="1" width="39" style="350" customWidth="1"/>
    <col min="2" max="2" width="47.42578125" style="350" customWidth="1"/>
    <col min="3" max="3" width="101.5703125" style="351" customWidth="1"/>
    <col min="4" max="4" width="15.85546875" style="350" customWidth="1"/>
    <col min="5" max="16384" width="8.7109375" style="350"/>
  </cols>
  <sheetData>
    <row r="1" spans="1:5" s="455" customFormat="1">
      <c r="A1" s="469" t="s">
        <v>1</v>
      </c>
      <c r="B1" s="455" t="s">
        <v>1421</v>
      </c>
      <c r="C1" s="456" t="s">
        <v>4654</v>
      </c>
      <c r="D1" s="455" t="s">
        <v>4655</v>
      </c>
      <c r="E1" s="455" t="s">
        <v>4656</v>
      </c>
    </row>
    <row r="2" spans="1:5" ht="30">
      <c r="A2" s="470" t="s">
        <v>47</v>
      </c>
      <c r="B2" s="350" t="s">
        <v>4657</v>
      </c>
      <c r="C2" s="351" t="s">
        <v>4658</v>
      </c>
      <c r="D2" s="350" t="s">
        <v>4659</v>
      </c>
    </row>
    <row r="3" spans="1:5" ht="60">
      <c r="A3" s="471" t="s">
        <v>47</v>
      </c>
      <c r="B3" s="350" t="s">
        <v>118</v>
      </c>
      <c r="C3" s="351" t="s">
        <v>4660</v>
      </c>
      <c r="D3" s="350" t="s">
        <v>4661</v>
      </c>
    </row>
    <row r="4" spans="1:5" ht="150">
      <c r="A4" s="471" t="s">
        <v>47</v>
      </c>
      <c r="B4" s="350" t="s">
        <v>195</v>
      </c>
      <c r="C4" s="351" t="s">
        <v>4662</v>
      </c>
      <c r="D4" s="350" t="s">
        <v>4663</v>
      </c>
    </row>
    <row r="5" spans="1:5" ht="60">
      <c r="A5" s="471" t="s">
        <v>47</v>
      </c>
      <c r="B5" s="350" t="s">
        <v>239</v>
      </c>
      <c r="C5" s="351" t="s">
        <v>4664</v>
      </c>
      <c r="D5" s="350" t="s">
        <v>4665</v>
      </c>
    </row>
    <row r="6" spans="1:5" ht="45">
      <c r="A6" s="471" t="s">
        <v>47</v>
      </c>
      <c r="B6" s="350" t="s">
        <v>288</v>
      </c>
      <c r="C6" s="351" t="s">
        <v>4666</v>
      </c>
      <c r="D6" s="350" t="s">
        <v>4667</v>
      </c>
    </row>
    <row r="7" spans="1:5" ht="120">
      <c r="A7" s="471" t="s">
        <v>47</v>
      </c>
      <c r="B7" s="350" t="s">
        <v>325</v>
      </c>
      <c r="C7" s="351" t="s">
        <v>4668</v>
      </c>
      <c r="D7" s="350" t="s">
        <v>4669</v>
      </c>
    </row>
    <row r="8" spans="1:5" ht="60">
      <c r="A8" s="471" t="s">
        <v>47</v>
      </c>
      <c r="B8" s="350" t="s">
        <v>334</v>
      </c>
      <c r="C8" s="351" t="s">
        <v>4670</v>
      </c>
      <c r="D8" s="350" t="s">
        <v>4671</v>
      </c>
    </row>
    <row r="9" spans="1:5" ht="30">
      <c r="A9" s="472" t="s">
        <v>335</v>
      </c>
      <c r="B9" t="s">
        <v>336</v>
      </c>
      <c r="C9" s="351" t="s">
        <v>4672</v>
      </c>
      <c r="D9" s="350" t="s">
        <v>4673</v>
      </c>
    </row>
    <row r="10" spans="1:5" ht="30">
      <c r="A10" s="472" t="s">
        <v>335</v>
      </c>
      <c r="B10" t="s">
        <v>423</v>
      </c>
      <c r="C10" s="351" t="s">
        <v>4674</v>
      </c>
      <c r="D10" s="350" t="s">
        <v>4675</v>
      </c>
    </row>
    <row r="11" spans="1:5" ht="30">
      <c r="A11" s="472" t="s">
        <v>335</v>
      </c>
      <c r="B11" t="s">
        <v>522</v>
      </c>
      <c r="C11" s="351" t="s">
        <v>4676</v>
      </c>
      <c r="D11" s="350" t="s">
        <v>4677</v>
      </c>
    </row>
    <row r="12" spans="1:5" ht="45">
      <c r="A12" s="472" t="s">
        <v>335</v>
      </c>
      <c r="B12" t="s">
        <v>541</v>
      </c>
      <c r="C12" s="351" t="s">
        <v>4678</v>
      </c>
      <c r="D12" s="350" t="s">
        <v>4679</v>
      </c>
    </row>
    <row r="13" spans="1:5" ht="45">
      <c r="A13" s="472" t="s">
        <v>335</v>
      </c>
      <c r="B13" t="s">
        <v>592</v>
      </c>
      <c r="C13" s="351" t="s">
        <v>4680</v>
      </c>
      <c r="D13" s="350" t="s">
        <v>4681</v>
      </c>
    </row>
    <row r="14" spans="1:5">
      <c r="A14" s="472" t="s">
        <v>335</v>
      </c>
      <c r="B14" t="s">
        <v>636</v>
      </c>
      <c r="C14" s="351" t="s">
        <v>4682</v>
      </c>
      <c r="D14" s="350" t="s">
        <v>4683</v>
      </c>
    </row>
    <row r="15" spans="1:5" ht="60">
      <c r="A15" s="473" t="s">
        <v>4684</v>
      </c>
      <c r="B15" t="s">
        <v>674</v>
      </c>
      <c r="C15" s="351" t="s">
        <v>4685</v>
      </c>
      <c r="D15" s="350" t="s">
        <v>4686</v>
      </c>
    </row>
    <row r="16" spans="1:5" ht="60">
      <c r="A16" s="473" t="s">
        <v>4684</v>
      </c>
      <c r="B16" t="s">
        <v>781</v>
      </c>
      <c r="C16" s="351" t="s">
        <v>4687</v>
      </c>
      <c r="D16" s="350" t="s">
        <v>4688</v>
      </c>
    </row>
    <row r="17" spans="1:4" ht="60">
      <c r="A17" s="473" t="s">
        <v>4684</v>
      </c>
      <c r="B17" t="s">
        <v>910</v>
      </c>
      <c r="C17" s="351" t="s">
        <v>4689</v>
      </c>
      <c r="D17" s="350" t="s">
        <v>4690</v>
      </c>
    </row>
    <row r="18" spans="1:4" ht="45">
      <c r="A18" s="473" t="s">
        <v>4684</v>
      </c>
      <c r="B18" t="s">
        <v>964</v>
      </c>
      <c r="C18" s="351" t="s">
        <v>4691</v>
      </c>
      <c r="D18" s="350" t="s">
        <v>4692</v>
      </c>
    </row>
    <row r="19" spans="1:4" ht="42.75">
      <c r="A19" s="474" t="s">
        <v>975</v>
      </c>
      <c r="B19" t="s">
        <v>976</v>
      </c>
      <c r="C19" s="352" t="s">
        <v>4693</v>
      </c>
      <c r="D19" s="350" t="s">
        <v>4694</v>
      </c>
    </row>
    <row r="20" spans="1:4" ht="30">
      <c r="A20" s="474" t="s">
        <v>975</v>
      </c>
      <c r="B20" t="s">
        <v>1026</v>
      </c>
      <c r="C20" s="353" t="s">
        <v>4695</v>
      </c>
      <c r="D20" s="350" t="s">
        <v>4696</v>
      </c>
    </row>
    <row r="21" spans="1:4" ht="30">
      <c r="A21" s="474" t="s">
        <v>975</v>
      </c>
      <c r="B21" t="s">
        <v>1086</v>
      </c>
      <c r="C21" s="353" t="s">
        <v>4697</v>
      </c>
      <c r="D21" s="350" t="s">
        <v>4698</v>
      </c>
    </row>
    <row r="22" spans="1:4" ht="60">
      <c r="A22" s="474" t="s">
        <v>975</v>
      </c>
      <c r="B22" t="s">
        <v>1105</v>
      </c>
      <c r="C22" s="351" t="s">
        <v>4699</v>
      </c>
      <c r="D22" s="350" t="s">
        <v>4700</v>
      </c>
    </row>
    <row r="23" spans="1:4" ht="45">
      <c r="A23" s="474" t="s">
        <v>975</v>
      </c>
      <c r="B23" t="s">
        <v>1128</v>
      </c>
      <c r="C23" s="351" t="s">
        <v>4701</v>
      </c>
      <c r="D23" s="350" t="s">
        <v>4702</v>
      </c>
    </row>
    <row r="24" spans="1:4" ht="45">
      <c r="A24" s="475" t="s">
        <v>1135</v>
      </c>
      <c r="B24" t="s">
        <v>1136</v>
      </c>
      <c r="C24" s="351" t="s">
        <v>4703</v>
      </c>
      <c r="D24" s="350" t="s">
        <v>4704</v>
      </c>
    </row>
    <row r="25" spans="1:4" ht="90">
      <c r="A25" s="475" t="s">
        <v>1135</v>
      </c>
      <c r="B25" t="s">
        <v>1152</v>
      </c>
      <c r="C25" s="351" t="s">
        <v>4705</v>
      </c>
      <c r="D25" s="350" t="s">
        <v>4706</v>
      </c>
    </row>
    <row r="26" spans="1:4" ht="60">
      <c r="A26" s="475" t="s">
        <v>1135</v>
      </c>
      <c r="B26" t="s">
        <v>1153</v>
      </c>
      <c r="C26" s="351" t="s">
        <v>4707</v>
      </c>
      <c r="D26" s="350" t="s">
        <v>4708</v>
      </c>
    </row>
    <row r="27" spans="1:4" ht="75">
      <c r="A27" s="475" t="s">
        <v>1135</v>
      </c>
      <c r="B27" t="s">
        <v>1154</v>
      </c>
      <c r="C27" s="351" t="s">
        <v>4709</v>
      </c>
      <c r="D27" s="350" t="s">
        <v>4710</v>
      </c>
    </row>
    <row r="28" spans="1:4" ht="30">
      <c r="A28" s="476" t="s">
        <v>1191</v>
      </c>
      <c r="B28" t="s">
        <v>1192</v>
      </c>
      <c r="C28" s="351" t="s">
        <v>4711</v>
      </c>
      <c r="D28" s="350" t="s">
        <v>4712</v>
      </c>
    </row>
    <row r="29" spans="1:4" ht="60">
      <c r="A29" s="476" t="s">
        <v>1191</v>
      </c>
      <c r="B29" t="s">
        <v>1251</v>
      </c>
      <c r="C29" s="351" t="s">
        <v>4713</v>
      </c>
      <c r="D29" s="350" t="s">
        <v>4714</v>
      </c>
    </row>
    <row r="30" spans="1:4" ht="30">
      <c r="A30" s="476" t="s">
        <v>1191</v>
      </c>
      <c r="B30" t="s">
        <v>1280</v>
      </c>
      <c r="C30" s="351" t="s">
        <v>4715</v>
      </c>
      <c r="D30" s="350" t="s">
        <v>4716</v>
      </c>
    </row>
    <row r="31" spans="1:4" ht="30">
      <c r="A31" s="477" t="s">
        <v>4717</v>
      </c>
      <c r="B31" t="s">
        <v>1309</v>
      </c>
      <c r="C31" s="351" t="s">
        <v>4718</v>
      </c>
      <c r="D31" s="350" t="s">
        <v>4719</v>
      </c>
    </row>
    <row r="32" spans="1:4" ht="60">
      <c r="A32" s="477" t="s">
        <v>4717</v>
      </c>
      <c r="B32" t="s">
        <v>4720</v>
      </c>
      <c r="C32" s="351" t="s">
        <v>4721</v>
      </c>
      <c r="D32" s="350" t="s">
        <v>4722</v>
      </c>
    </row>
    <row r="33" spans="1:4" ht="45">
      <c r="A33" s="477" t="s">
        <v>4717</v>
      </c>
      <c r="B33" t="s">
        <v>4723</v>
      </c>
      <c r="C33" s="351" t="s">
        <v>4724</v>
      </c>
      <c r="D33" s="350" t="s">
        <v>4</v>
      </c>
    </row>
    <row r="34" spans="1:4" ht="30">
      <c r="A34" s="477" t="s">
        <v>4717</v>
      </c>
      <c r="B34" s="350" t="s">
        <v>4725</v>
      </c>
      <c r="C34" s="351" t="s">
        <v>4726</v>
      </c>
      <c r="D34" s="350" t="s">
        <v>4727</v>
      </c>
    </row>
    <row r="35" spans="1:4">
      <c r="A35" s="477" t="s">
        <v>4717</v>
      </c>
      <c r="B35" s="350" t="s">
        <v>4728</v>
      </c>
      <c r="C35" s="350" t="s">
        <v>4729</v>
      </c>
      <c r="D35" s="350" t="s">
        <v>1705</v>
      </c>
    </row>
    <row r="36" spans="1:4" ht="60">
      <c r="A36" s="477" t="s">
        <v>4717</v>
      </c>
      <c r="B36" s="350" t="s">
        <v>4730</v>
      </c>
      <c r="C36" s="351" t="s">
        <v>4731</v>
      </c>
      <c r="D36" s="350" t="s">
        <v>1706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workbookViewId="0">
      <selection activeCell="C8" sqref="C8"/>
    </sheetView>
  </sheetViews>
  <sheetFormatPr defaultRowHeight="15"/>
  <cols>
    <col min="1" max="1" width="70.140625" bestFit="1" customWidth="1"/>
    <col min="2" max="2" width="46.5703125" customWidth="1"/>
    <col min="3" max="3" width="49.7109375" customWidth="1"/>
    <col min="4" max="4" width="48.85546875" customWidth="1"/>
  </cols>
  <sheetData>
    <row r="1" spans="1:7" s="453" customFormat="1" ht="19.5" customHeight="1">
      <c r="A1" s="453" t="s">
        <v>4732</v>
      </c>
      <c r="B1" s="454" t="s">
        <v>4733</v>
      </c>
      <c r="C1" s="453" t="s">
        <v>4734</v>
      </c>
      <c r="D1" s="453" t="s">
        <v>4735</v>
      </c>
      <c r="E1" s="453" t="s">
        <v>4736</v>
      </c>
    </row>
    <row r="2" spans="1:7">
      <c r="A2" t="s">
        <v>4737</v>
      </c>
      <c r="B2" s="207" t="s">
        <v>4738</v>
      </c>
      <c r="C2" t="s">
        <v>4739</v>
      </c>
      <c r="D2" t="s">
        <v>4740</v>
      </c>
    </row>
    <row r="3" spans="1:7">
      <c r="A3" t="s">
        <v>4741</v>
      </c>
      <c r="B3" s="354" t="s">
        <v>4742</v>
      </c>
      <c r="C3" t="s">
        <v>4743</v>
      </c>
      <c r="D3" t="s">
        <v>4744</v>
      </c>
    </row>
    <row r="4" spans="1:7">
      <c r="A4" t="s">
        <v>4745</v>
      </c>
      <c r="B4" s="207" t="s">
        <v>4746</v>
      </c>
      <c r="C4" t="s">
        <v>157</v>
      </c>
      <c r="E4" t="s">
        <v>4747</v>
      </c>
      <c r="G4" t="s">
        <v>4748</v>
      </c>
    </row>
    <row r="5" spans="1:7" ht="30">
      <c r="A5" s="241" t="s">
        <v>4749</v>
      </c>
      <c r="B5" s="191" t="s">
        <v>4750</v>
      </c>
      <c r="E5" t="s">
        <v>215</v>
      </c>
    </row>
    <row r="6" spans="1:7">
      <c r="A6" t="s">
        <v>4751</v>
      </c>
      <c r="B6" s="207" t="s">
        <v>4752</v>
      </c>
      <c r="C6" t="s">
        <v>4753</v>
      </c>
    </row>
    <row r="7" spans="1:7">
      <c r="A7" t="s">
        <v>4754</v>
      </c>
      <c r="B7" s="207" t="s">
        <v>4755</v>
      </c>
      <c r="C7" t="s">
        <v>4756</v>
      </c>
    </row>
    <row r="8" spans="1:7">
      <c r="A8" t="s">
        <v>60</v>
      </c>
      <c r="B8" s="207" t="s">
        <v>4757</v>
      </c>
      <c r="C8" t="s">
        <v>1372</v>
      </c>
    </row>
    <row r="9" spans="1:7">
      <c r="A9" t="s">
        <v>4758</v>
      </c>
      <c r="B9" s="207" t="s">
        <v>4759</v>
      </c>
      <c r="C9" t="s">
        <v>270</v>
      </c>
    </row>
    <row r="10" spans="1:7">
      <c r="A10" t="s">
        <v>4760</v>
      </c>
      <c r="B10" s="207" t="s">
        <v>4761</v>
      </c>
      <c r="C10" t="s">
        <v>4762</v>
      </c>
    </row>
    <row r="11" spans="1:7">
      <c r="A11" t="s">
        <v>4763</v>
      </c>
      <c r="B11" s="207" t="s">
        <v>4764</v>
      </c>
      <c r="C11" t="s">
        <v>4765</v>
      </c>
    </row>
    <row r="12" spans="1:7">
      <c r="A12" t="s">
        <v>4766</v>
      </c>
      <c r="B12" s="207" t="s">
        <v>4767</v>
      </c>
      <c r="C12" t="s">
        <v>101</v>
      </c>
    </row>
    <row r="13" spans="1:7">
      <c r="A13" t="s">
        <v>4768</v>
      </c>
      <c r="B13" s="207" t="s">
        <v>4769</v>
      </c>
      <c r="C13" t="s">
        <v>4768</v>
      </c>
    </row>
    <row r="14" spans="1:7">
      <c r="A14" t="s">
        <v>158</v>
      </c>
      <c r="B14" s="207" t="s">
        <v>4770</v>
      </c>
      <c r="C14" t="s">
        <v>157</v>
      </c>
    </row>
    <row r="15" spans="1:7">
      <c r="A15" t="s">
        <v>4771</v>
      </c>
      <c r="B15" s="207" t="s">
        <v>4772</v>
      </c>
      <c r="C15" t="s">
        <v>1372</v>
      </c>
    </row>
    <row r="16" spans="1:7">
      <c r="A16" t="s">
        <v>4543</v>
      </c>
      <c r="B16" s="207" t="s">
        <v>4773</v>
      </c>
      <c r="C16" t="s">
        <v>1372</v>
      </c>
    </row>
    <row r="17" spans="1:3">
      <c r="A17" t="s">
        <v>4774</v>
      </c>
      <c r="B17" s="207" t="s">
        <v>4775</v>
      </c>
      <c r="C17" t="s">
        <v>4776</v>
      </c>
    </row>
    <row r="18" spans="1:3">
      <c r="A18" t="s">
        <v>4777</v>
      </c>
      <c r="B18" s="207" t="s">
        <v>2448</v>
      </c>
      <c r="C18" t="s">
        <v>101</v>
      </c>
    </row>
    <row r="19" spans="1:3">
      <c r="A19" t="s">
        <v>4778</v>
      </c>
      <c r="B19" s="207" t="s">
        <v>193</v>
      </c>
      <c r="C19" t="s">
        <v>194</v>
      </c>
    </row>
    <row r="20" spans="1:3">
      <c r="B20" s="354"/>
    </row>
    <row r="21" spans="1:3">
      <c r="A21" t="s">
        <v>4779</v>
      </c>
      <c r="B21" s="354" t="s">
        <v>4780</v>
      </c>
    </row>
    <row r="22" spans="1:3">
      <c r="B22" s="354"/>
    </row>
    <row r="23" spans="1:3">
      <c r="A23" t="s">
        <v>4781</v>
      </c>
      <c r="B23" s="191" t="s">
        <v>4782</v>
      </c>
      <c r="C23" t="s">
        <v>4783</v>
      </c>
    </row>
    <row r="24" spans="1:3">
      <c r="A24" t="s">
        <v>4784</v>
      </c>
      <c r="B24" s="207" t="s">
        <v>4785</v>
      </c>
      <c r="C24" t="s">
        <v>4786</v>
      </c>
    </row>
    <row r="25" spans="1:3">
      <c r="B25" s="354"/>
      <c r="C25" t="s">
        <v>4787</v>
      </c>
    </row>
    <row r="26" spans="1:3" ht="60">
      <c r="A26" t="s">
        <v>4788</v>
      </c>
      <c r="B26" s="357" t="s">
        <v>4789</v>
      </c>
    </row>
    <row r="27" spans="1:3">
      <c r="B27" s="354"/>
    </row>
    <row r="28" spans="1:3">
      <c r="B28" s="354"/>
    </row>
    <row r="29" spans="1:3">
      <c r="B29" s="354"/>
    </row>
    <row r="30" spans="1:3">
      <c r="B30" s="354"/>
    </row>
    <row r="31" spans="1:3">
      <c r="B31" s="354"/>
    </row>
    <row r="32" spans="1:3">
      <c r="B32" s="354"/>
    </row>
    <row r="33" spans="2:2">
      <c r="B33" s="354"/>
    </row>
    <row r="34" spans="2:2">
      <c r="B34" s="354"/>
    </row>
    <row r="35" spans="2:2">
      <c r="B35" s="354"/>
    </row>
    <row r="36" spans="2:2">
      <c r="B36" s="354"/>
    </row>
    <row r="37" spans="2:2">
      <c r="B37" s="354"/>
    </row>
    <row r="38" spans="2:2">
      <c r="B38" s="354"/>
    </row>
    <row r="39" spans="2:2">
      <c r="B39" s="354"/>
    </row>
    <row r="40" spans="2:2">
      <c r="B40" s="354"/>
    </row>
    <row r="41" spans="2:2">
      <c r="B41" s="354"/>
    </row>
    <row r="42" spans="2:2">
      <c r="B42" s="354"/>
    </row>
    <row r="43" spans="2:2">
      <c r="B43" s="354"/>
    </row>
    <row r="44" spans="2:2">
      <c r="B44" s="354"/>
    </row>
    <row r="45" spans="2:2">
      <c r="B45" s="354"/>
    </row>
    <row r="46" spans="2:2">
      <c r="B46" s="354"/>
    </row>
    <row r="47" spans="2:2">
      <c r="B47" s="354"/>
    </row>
    <row r="48" spans="2:2">
      <c r="B48" s="354"/>
    </row>
    <row r="49" spans="2:2">
      <c r="B49" s="354"/>
    </row>
    <row r="50" spans="2:2">
      <c r="B50" s="354"/>
    </row>
    <row r="51" spans="2:2">
      <c r="B51" s="354"/>
    </row>
    <row r="52" spans="2:2">
      <c r="B52" s="354"/>
    </row>
    <row r="53" spans="2:2">
      <c r="B53" s="354"/>
    </row>
    <row r="54" spans="2:2">
      <c r="B54" s="354"/>
    </row>
    <row r="55" spans="2:2">
      <c r="B55" s="354"/>
    </row>
    <row r="56" spans="2:2">
      <c r="B56" s="354"/>
    </row>
    <row r="57" spans="2:2">
      <c r="B57" s="354"/>
    </row>
    <row r="58" spans="2:2">
      <c r="B58" s="354"/>
    </row>
    <row r="59" spans="2:2">
      <c r="B59" s="354"/>
    </row>
    <row r="60" spans="2:2">
      <c r="B60" s="354"/>
    </row>
    <row r="61" spans="2:2">
      <c r="B61" s="354"/>
    </row>
    <row r="62" spans="2:2">
      <c r="B62" s="354"/>
    </row>
    <row r="63" spans="2:2">
      <c r="B63" s="354"/>
    </row>
    <row r="64" spans="2:2">
      <c r="B64" s="354"/>
    </row>
    <row r="65" spans="2:2">
      <c r="B65" s="354"/>
    </row>
    <row r="66" spans="2:2">
      <c r="B66" s="354"/>
    </row>
    <row r="67" spans="2:2">
      <c r="B67" s="354"/>
    </row>
    <row r="68" spans="2:2">
      <c r="B68" s="354"/>
    </row>
    <row r="69" spans="2:2">
      <c r="B69" s="354"/>
    </row>
    <row r="70" spans="2:2">
      <c r="B70" s="354"/>
    </row>
    <row r="71" spans="2:2">
      <c r="B71" s="354"/>
    </row>
    <row r="72" spans="2:2">
      <c r="B72" s="354"/>
    </row>
    <row r="73" spans="2:2">
      <c r="B73" s="354"/>
    </row>
    <row r="74" spans="2:2">
      <c r="B74" s="354"/>
    </row>
    <row r="75" spans="2:2">
      <c r="B75" s="354"/>
    </row>
    <row r="76" spans="2:2">
      <c r="B76" s="354"/>
    </row>
    <row r="77" spans="2:2">
      <c r="B77" s="354"/>
    </row>
    <row r="78" spans="2:2">
      <c r="B78" s="354"/>
    </row>
    <row r="79" spans="2:2">
      <c r="B79" s="354"/>
    </row>
    <row r="80" spans="2:2">
      <c r="B80" s="354"/>
    </row>
    <row r="81" spans="2:2">
      <c r="B81" s="354"/>
    </row>
    <row r="82" spans="2:2">
      <c r="B82" s="354"/>
    </row>
    <row r="83" spans="2:2">
      <c r="B83" s="354"/>
    </row>
    <row r="84" spans="2:2">
      <c r="B84" s="354"/>
    </row>
    <row r="85" spans="2:2">
      <c r="B85" s="354"/>
    </row>
    <row r="86" spans="2:2">
      <c r="B86" s="354"/>
    </row>
    <row r="87" spans="2:2">
      <c r="B87" s="354"/>
    </row>
    <row r="88" spans="2:2">
      <c r="B88" s="354"/>
    </row>
    <row r="89" spans="2:2">
      <c r="B89" s="354"/>
    </row>
    <row r="90" spans="2:2">
      <c r="B90" s="354"/>
    </row>
    <row r="91" spans="2:2">
      <c r="B91" s="354"/>
    </row>
    <row r="92" spans="2:2">
      <c r="B92" s="354"/>
    </row>
    <row r="93" spans="2:2">
      <c r="B93" s="354"/>
    </row>
    <row r="94" spans="2:2">
      <c r="B94" s="354"/>
    </row>
    <row r="95" spans="2:2">
      <c r="B95" s="354"/>
    </row>
    <row r="96" spans="2:2">
      <c r="B96" s="354"/>
    </row>
    <row r="97" spans="2:2">
      <c r="B97" s="354"/>
    </row>
    <row r="98" spans="2:2">
      <c r="B98" s="354"/>
    </row>
    <row r="99" spans="2:2">
      <c r="B99" s="354"/>
    </row>
    <row r="100" spans="2:2">
      <c r="B100" s="354"/>
    </row>
    <row r="101" spans="2:2">
      <c r="B101" s="354"/>
    </row>
    <row r="102" spans="2:2">
      <c r="B102" s="354"/>
    </row>
    <row r="103" spans="2:2">
      <c r="B103" s="354"/>
    </row>
    <row r="104" spans="2:2">
      <c r="B104" s="354"/>
    </row>
    <row r="105" spans="2:2">
      <c r="B105" s="354"/>
    </row>
    <row r="106" spans="2:2">
      <c r="B106" s="354"/>
    </row>
    <row r="107" spans="2:2">
      <c r="B107" s="354"/>
    </row>
    <row r="108" spans="2:2">
      <c r="B108" s="354"/>
    </row>
    <row r="109" spans="2:2">
      <c r="B109" s="354"/>
    </row>
    <row r="110" spans="2:2">
      <c r="B110" s="354"/>
    </row>
    <row r="111" spans="2:2">
      <c r="B111" s="354"/>
    </row>
    <row r="112" spans="2:2">
      <c r="B112" s="354"/>
    </row>
    <row r="113" spans="2:2">
      <c r="B113" s="354"/>
    </row>
    <row r="114" spans="2:2">
      <c r="B114" s="354"/>
    </row>
    <row r="115" spans="2:2">
      <c r="B115" s="354"/>
    </row>
    <row r="116" spans="2:2">
      <c r="B116" s="354"/>
    </row>
    <row r="117" spans="2:2">
      <c r="B117" s="354"/>
    </row>
    <row r="118" spans="2:2">
      <c r="B118" s="354"/>
    </row>
    <row r="119" spans="2:2">
      <c r="B119" s="354"/>
    </row>
    <row r="120" spans="2:2">
      <c r="B120" s="354"/>
    </row>
    <row r="121" spans="2:2">
      <c r="B121" s="354"/>
    </row>
    <row r="122" spans="2:2">
      <c r="B122" s="354"/>
    </row>
    <row r="123" spans="2:2">
      <c r="B123" s="354"/>
    </row>
    <row r="124" spans="2:2">
      <c r="B124" s="354"/>
    </row>
    <row r="125" spans="2:2">
      <c r="B125" s="354"/>
    </row>
    <row r="126" spans="2:2">
      <c r="B126" s="354"/>
    </row>
    <row r="127" spans="2:2">
      <c r="B127" s="354"/>
    </row>
    <row r="128" spans="2:2">
      <c r="B128" s="354"/>
    </row>
    <row r="129" spans="2:2">
      <c r="B129" s="354"/>
    </row>
    <row r="130" spans="2:2">
      <c r="B130" s="354"/>
    </row>
    <row r="131" spans="2:2">
      <c r="B131" s="354"/>
    </row>
    <row r="132" spans="2:2">
      <c r="B132" s="354"/>
    </row>
    <row r="133" spans="2:2">
      <c r="B133" s="354"/>
    </row>
    <row r="134" spans="2:2">
      <c r="B134" s="354"/>
    </row>
    <row r="135" spans="2:2">
      <c r="B135" s="354"/>
    </row>
    <row r="136" spans="2:2">
      <c r="B136" s="354"/>
    </row>
    <row r="137" spans="2:2">
      <c r="B137" s="354"/>
    </row>
    <row r="138" spans="2:2">
      <c r="B138" s="354"/>
    </row>
    <row r="139" spans="2:2">
      <c r="B139" s="354"/>
    </row>
    <row r="140" spans="2:2">
      <c r="B140" s="354"/>
    </row>
    <row r="141" spans="2:2">
      <c r="B141" s="354"/>
    </row>
    <row r="142" spans="2:2">
      <c r="B142" s="354"/>
    </row>
    <row r="143" spans="2:2">
      <c r="B143" s="354"/>
    </row>
    <row r="144" spans="2:2">
      <c r="B144" s="354"/>
    </row>
    <row r="145" spans="2:2">
      <c r="B145" s="354"/>
    </row>
    <row r="146" spans="2:2">
      <c r="B146" s="354"/>
    </row>
    <row r="147" spans="2:2">
      <c r="B147" s="354"/>
    </row>
    <row r="148" spans="2:2">
      <c r="B148" s="354"/>
    </row>
    <row r="149" spans="2:2">
      <c r="B149" s="354"/>
    </row>
    <row r="150" spans="2:2">
      <c r="B150" s="354"/>
    </row>
    <row r="151" spans="2:2">
      <c r="B151" s="354"/>
    </row>
    <row r="152" spans="2:2">
      <c r="B152" s="354"/>
    </row>
    <row r="153" spans="2:2">
      <c r="B153" s="354"/>
    </row>
    <row r="154" spans="2:2">
      <c r="B154" s="354"/>
    </row>
    <row r="155" spans="2:2">
      <c r="B155" s="354"/>
    </row>
    <row r="156" spans="2:2">
      <c r="B156" s="354"/>
    </row>
    <row r="157" spans="2:2">
      <c r="B157" s="354"/>
    </row>
    <row r="158" spans="2:2">
      <c r="B158" s="354"/>
    </row>
    <row r="159" spans="2:2">
      <c r="B159" s="354"/>
    </row>
    <row r="160" spans="2:2">
      <c r="B160" s="354"/>
    </row>
    <row r="161" spans="2:2">
      <c r="B161" s="354"/>
    </row>
    <row r="162" spans="2:2">
      <c r="B162" s="354"/>
    </row>
    <row r="163" spans="2:2">
      <c r="B163" s="354"/>
    </row>
    <row r="164" spans="2:2">
      <c r="B164" s="354"/>
    </row>
    <row r="165" spans="2:2">
      <c r="B165" s="354"/>
    </row>
    <row r="166" spans="2:2">
      <c r="B166" s="354"/>
    </row>
    <row r="167" spans="2:2">
      <c r="B167" s="354"/>
    </row>
    <row r="168" spans="2:2">
      <c r="B168" s="354"/>
    </row>
    <row r="169" spans="2:2">
      <c r="B169" s="355"/>
    </row>
    <row r="170" spans="2:2">
      <c r="B170" s="355"/>
    </row>
    <row r="171" spans="2:2">
      <c r="B171" s="355"/>
    </row>
    <row r="172" spans="2:2">
      <c r="B172" s="355"/>
    </row>
    <row r="173" spans="2:2">
      <c r="B173" s="355"/>
    </row>
    <row r="174" spans="2:2">
      <c r="B174" s="355"/>
    </row>
    <row r="175" spans="2:2">
      <c r="B175" s="355"/>
    </row>
    <row r="176" spans="2:2">
      <c r="B176" s="355"/>
    </row>
    <row r="177" spans="2:2">
      <c r="B177" s="355"/>
    </row>
    <row r="178" spans="2:2">
      <c r="B178" s="355"/>
    </row>
    <row r="179" spans="2:2">
      <c r="B179" s="355"/>
    </row>
    <row r="180" spans="2:2">
      <c r="B180" s="355"/>
    </row>
    <row r="181" spans="2:2">
      <c r="B181" s="355"/>
    </row>
    <row r="182" spans="2:2">
      <c r="B182" s="355"/>
    </row>
    <row r="183" spans="2:2">
      <c r="B183" s="355"/>
    </row>
    <row r="184" spans="2:2">
      <c r="B184" s="355"/>
    </row>
    <row r="185" spans="2:2">
      <c r="B185" s="355"/>
    </row>
    <row r="186" spans="2:2">
      <c r="B186" s="355"/>
    </row>
    <row r="187" spans="2:2">
      <c r="B187" s="355"/>
    </row>
    <row r="188" spans="2:2">
      <c r="B188" s="355"/>
    </row>
    <row r="189" spans="2:2">
      <c r="B189" s="355"/>
    </row>
    <row r="190" spans="2:2">
      <c r="B190" s="355"/>
    </row>
    <row r="191" spans="2:2">
      <c r="B191" s="355"/>
    </row>
    <row r="192" spans="2:2">
      <c r="B192" s="355"/>
    </row>
    <row r="193" spans="2:2">
      <c r="B193" s="355"/>
    </row>
    <row r="194" spans="2:2">
      <c r="B194" s="354"/>
    </row>
    <row r="195" spans="2:2">
      <c r="B195" s="354"/>
    </row>
    <row r="196" spans="2:2">
      <c r="B196" s="354"/>
    </row>
    <row r="197" spans="2:2">
      <c r="B197" s="354"/>
    </row>
    <row r="198" spans="2:2">
      <c r="B198" s="354"/>
    </row>
    <row r="199" spans="2:2">
      <c r="B199" s="354"/>
    </row>
    <row r="200" spans="2:2">
      <c r="B200" s="354"/>
    </row>
    <row r="201" spans="2:2">
      <c r="B201" s="354"/>
    </row>
    <row r="202" spans="2:2">
      <c r="B202" s="354"/>
    </row>
    <row r="203" spans="2:2">
      <c r="B203" s="354"/>
    </row>
    <row r="204" spans="2:2">
      <c r="B204" s="354"/>
    </row>
    <row r="205" spans="2:2">
      <c r="B205" s="354"/>
    </row>
    <row r="206" spans="2:2">
      <c r="B206" s="354"/>
    </row>
    <row r="207" spans="2:2">
      <c r="B207" s="354"/>
    </row>
    <row r="208" spans="2:2">
      <c r="B208" s="354"/>
    </row>
    <row r="209" spans="2:2">
      <c r="B209" s="354"/>
    </row>
    <row r="210" spans="2:2">
      <c r="B210" s="354"/>
    </row>
    <row r="211" spans="2:2">
      <c r="B211" s="354"/>
    </row>
    <row r="212" spans="2:2">
      <c r="B212" s="354"/>
    </row>
    <row r="213" spans="2:2">
      <c r="B213" s="354"/>
    </row>
    <row r="214" spans="2:2">
      <c r="B214" s="354"/>
    </row>
    <row r="215" spans="2:2">
      <c r="B215" s="354"/>
    </row>
    <row r="216" spans="2:2">
      <c r="B216" s="354"/>
    </row>
    <row r="217" spans="2:2">
      <c r="B217" s="354"/>
    </row>
    <row r="218" spans="2:2">
      <c r="B218" s="354"/>
    </row>
    <row r="219" spans="2:2">
      <c r="B219" s="354"/>
    </row>
    <row r="220" spans="2:2">
      <c r="B220" s="354"/>
    </row>
    <row r="221" spans="2:2">
      <c r="B221" s="354"/>
    </row>
    <row r="222" spans="2:2">
      <c r="B222" s="354"/>
    </row>
    <row r="223" spans="2:2">
      <c r="B223" s="354"/>
    </row>
    <row r="224" spans="2:2">
      <c r="B224" s="354"/>
    </row>
    <row r="225" spans="2:2">
      <c r="B225" s="354"/>
    </row>
    <row r="226" spans="2:2">
      <c r="B226" s="354"/>
    </row>
    <row r="227" spans="2:2">
      <c r="B227" s="354"/>
    </row>
    <row r="228" spans="2:2">
      <c r="B228" s="354"/>
    </row>
    <row r="229" spans="2:2">
      <c r="B229" s="354"/>
    </row>
    <row r="230" spans="2:2">
      <c r="B230" s="354"/>
    </row>
    <row r="231" spans="2:2">
      <c r="B231" s="354"/>
    </row>
    <row r="232" spans="2:2">
      <c r="B232" s="354"/>
    </row>
    <row r="233" spans="2:2">
      <c r="B233" s="354"/>
    </row>
    <row r="234" spans="2:2">
      <c r="B234" s="354"/>
    </row>
    <row r="235" spans="2:2">
      <c r="B235" s="354"/>
    </row>
    <row r="236" spans="2:2">
      <c r="B236" s="354"/>
    </row>
    <row r="237" spans="2:2">
      <c r="B237" s="354"/>
    </row>
    <row r="238" spans="2:2">
      <c r="B238" s="354"/>
    </row>
    <row r="239" spans="2:2">
      <c r="B239" s="354"/>
    </row>
    <row r="240" spans="2:2">
      <c r="B240" s="354"/>
    </row>
    <row r="241" spans="2:2">
      <c r="B241" s="354"/>
    </row>
    <row r="242" spans="2:2">
      <c r="B242" s="354"/>
    </row>
    <row r="243" spans="2:2">
      <c r="B243" s="354"/>
    </row>
    <row r="244" spans="2:2">
      <c r="B244" s="354"/>
    </row>
    <row r="245" spans="2:2">
      <c r="B245" s="354"/>
    </row>
    <row r="246" spans="2:2">
      <c r="B246" s="354"/>
    </row>
    <row r="247" spans="2:2">
      <c r="B247" s="354"/>
    </row>
    <row r="248" spans="2:2">
      <c r="B248" s="354"/>
    </row>
    <row r="249" spans="2:2">
      <c r="B249" s="354"/>
    </row>
    <row r="250" spans="2:2">
      <c r="B250" s="354"/>
    </row>
    <row r="251" spans="2:2">
      <c r="B251" s="354"/>
    </row>
    <row r="252" spans="2:2">
      <c r="B252" s="354"/>
    </row>
    <row r="253" spans="2:2">
      <c r="B253" s="354"/>
    </row>
    <row r="254" spans="2:2">
      <c r="B254" s="354"/>
    </row>
    <row r="255" spans="2:2">
      <c r="B255" s="354"/>
    </row>
    <row r="256" spans="2:2">
      <c r="B256" s="354"/>
    </row>
    <row r="257" spans="2:2">
      <c r="B257" s="354"/>
    </row>
    <row r="258" spans="2:2">
      <c r="B258" s="354"/>
    </row>
    <row r="259" spans="2:2">
      <c r="B259" s="354"/>
    </row>
    <row r="260" spans="2:2">
      <c r="B260" s="354"/>
    </row>
    <row r="261" spans="2:2">
      <c r="B261" s="354"/>
    </row>
    <row r="262" spans="2:2">
      <c r="B262" s="354"/>
    </row>
    <row r="263" spans="2:2">
      <c r="B263" s="354"/>
    </row>
    <row r="264" spans="2:2">
      <c r="B264" s="354"/>
    </row>
    <row r="265" spans="2:2">
      <c r="B265" s="354"/>
    </row>
    <row r="266" spans="2:2">
      <c r="B266" s="354"/>
    </row>
    <row r="267" spans="2:2">
      <c r="B267" s="354"/>
    </row>
    <row r="268" spans="2:2">
      <c r="B268" s="354"/>
    </row>
    <row r="269" spans="2:2">
      <c r="B269" s="354"/>
    </row>
    <row r="270" spans="2:2">
      <c r="B270" s="354"/>
    </row>
    <row r="271" spans="2:2">
      <c r="B271" s="354"/>
    </row>
    <row r="272" spans="2:2">
      <c r="B272" s="354"/>
    </row>
    <row r="273" spans="2:2">
      <c r="B273" s="354"/>
    </row>
    <row r="274" spans="2:2">
      <c r="B274" s="354"/>
    </row>
    <row r="275" spans="2:2">
      <c r="B275" s="354"/>
    </row>
    <row r="276" spans="2:2">
      <c r="B276" s="354"/>
    </row>
    <row r="277" spans="2:2">
      <c r="B277" s="354"/>
    </row>
    <row r="278" spans="2:2">
      <c r="B278" s="354"/>
    </row>
    <row r="279" spans="2:2">
      <c r="B279" s="354"/>
    </row>
    <row r="280" spans="2:2">
      <c r="B280" s="354"/>
    </row>
    <row r="281" spans="2:2">
      <c r="B281" s="354"/>
    </row>
    <row r="282" spans="2:2">
      <c r="B282" s="354"/>
    </row>
    <row r="283" spans="2:2">
      <c r="B283" s="354"/>
    </row>
    <row r="284" spans="2:2">
      <c r="B284" s="354"/>
    </row>
    <row r="285" spans="2:2">
      <c r="B285" s="354"/>
    </row>
    <row r="286" spans="2:2">
      <c r="B286" s="354"/>
    </row>
    <row r="287" spans="2:2">
      <c r="B287" s="354"/>
    </row>
    <row r="288" spans="2:2">
      <c r="B288" s="354"/>
    </row>
    <row r="289" spans="2:2">
      <c r="B289" s="354"/>
    </row>
    <row r="290" spans="2:2">
      <c r="B290" s="354"/>
    </row>
    <row r="291" spans="2:2">
      <c r="B291" s="354"/>
    </row>
    <row r="292" spans="2:2">
      <c r="B292" s="354"/>
    </row>
    <row r="293" spans="2:2">
      <c r="B293" s="354"/>
    </row>
    <row r="294" spans="2:2">
      <c r="B294" s="354"/>
    </row>
    <row r="295" spans="2:2">
      <c r="B295" s="354"/>
    </row>
    <row r="296" spans="2:2">
      <c r="B296" s="354"/>
    </row>
    <row r="297" spans="2:2">
      <c r="B297" s="354"/>
    </row>
    <row r="298" spans="2:2">
      <c r="B298" s="354"/>
    </row>
    <row r="299" spans="2:2">
      <c r="B299" s="354"/>
    </row>
    <row r="300" spans="2:2">
      <c r="B300" s="354"/>
    </row>
    <row r="301" spans="2:2">
      <c r="B301" s="354"/>
    </row>
    <row r="302" spans="2:2">
      <c r="B302" s="354"/>
    </row>
    <row r="303" spans="2:2">
      <c r="B303" s="354"/>
    </row>
    <row r="304" spans="2:2">
      <c r="B304" s="354"/>
    </row>
    <row r="305" spans="2:2">
      <c r="B305" s="354"/>
    </row>
    <row r="306" spans="2:2">
      <c r="B306" s="354"/>
    </row>
    <row r="307" spans="2:2">
      <c r="B307" s="354"/>
    </row>
    <row r="308" spans="2:2">
      <c r="B308" s="354"/>
    </row>
    <row r="309" spans="2:2">
      <c r="B309" s="354"/>
    </row>
    <row r="310" spans="2:2">
      <c r="B310" s="354"/>
    </row>
    <row r="311" spans="2:2">
      <c r="B311" s="354"/>
    </row>
    <row r="312" spans="2:2">
      <c r="B312" s="354"/>
    </row>
    <row r="313" spans="2:2">
      <c r="B313" s="354"/>
    </row>
    <row r="314" spans="2:2">
      <c r="B314" s="354"/>
    </row>
    <row r="315" spans="2:2">
      <c r="B315" s="354"/>
    </row>
    <row r="316" spans="2:2">
      <c r="B316" s="354"/>
    </row>
    <row r="317" spans="2:2">
      <c r="B317" s="354"/>
    </row>
    <row r="318" spans="2:2">
      <c r="B318" s="354"/>
    </row>
    <row r="319" spans="2:2">
      <c r="B319" s="354"/>
    </row>
    <row r="320" spans="2:2">
      <c r="B320" s="354"/>
    </row>
    <row r="321" spans="2:2">
      <c r="B321" s="354"/>
    </row>
    <row r="322" spans="2:2">
      <c r="B322" s="354"/>
    </row>
    <row r="323" spans="2:2">
      <c r="B323" s="354"/>
    </row>
    <row r="324" spans="2:2">
      <c r="B324" s="354"/>
    </row>
    <row r="325" spans="2:2">
      <c r="B325" s="354"/>
    </row>
    <row r="326" spans="2:2">
      <c r="B326" s="354"/>
    </row>
    <row r="327" spans="2:2">
      <c r="B327" s="354"/>
    </row>
    <row r="328" spans="2:2">
      <c r="B328" s="354"/>
    </row>
    <row r="329" spans="2:2">
      <c r="B329" s="354"/>
    </row>
    <row r="330" spans="2:2">
      <c r="B330" s="354"/>
    </row>
    <row r="331" spans="2:2">
      <c r="B331" s="354"/>
    </row>
    <row r="332" spans="2:2">
      <c r="B332" s="354"/>
    </row>
    <row r="333" spans="2:2">
      <c r="B333" s="354"/>
    </row>
    <row r="334" spans="2:2">
      <c r="B334" s="354"/>
    </row>
    <row r="335" spans="2:2">
      <c r="B335" s="354"/>
    </row>
    <row r="336" spans="2:2">
      <c r="B336" s="354"/>
    </row>
    <row r="337" spans="2:2">
      <c r="B337" s="354"/>
    </row>
    <row r="338" spans="2:2">
      <c r="B338" s="354"/>
    </row>
    <row r="339" spans="2:2">
      <c r="B339" s="354"/>
    </row>
    <row r="340" spans="2:2">
      <c r="B340" s="354"/>
    </row>
    <row r="341" spans="2:2">
      <c r="B341" s="354"/>
    </row>
    <row r="342" spans="2:2">
      <c r="B342" s="354"/>
    </row>
    <row r="343" spans="2:2">
      <c r="B343" s="354"/>
    </row>
    <row r="344" spans="2:2">
      <c r="B344" s="354"/>
    </row>
    <row r="345" spans="2:2">
      <c r="B345" s="354"/>
    </row>
    <row r="346" spans="2:2">
      <c r="B346" s="354"/>
    </row>
    <row r="347" spans="2:2">
      <c r="B347" s="354"/>
    </row>
    <row r="348" spans="2:2">
      <c r="B348" s="354"/>
    </row>
    <row r="349" spans="2:2">
      <c r="B349" s="354"/>
    </row>
    <row r="350" spans="2:2">
      <c r="B350" s="354"/>
    </row>
    <row r="351" spans="2:2">
      <c r="B351" s="354"/>
    </row>
    <row r="352" spans="2:2">
      <c r="B352" s="354"/>
    </row>
    <row r="353" spans="2:2">
      <c r="B353" s="354"/>
    </row>
    <row r="354" spans="2:2">
      <c r="B354" s="354"/>
    </row>
    <row r="355" spans="2:2">
      <c r="B355" s="354"/>
    </row>
    <row r="356" spans="2:2">
      <c r="B356" s="354"/>
    </row>
    <row r="357" spans="2:2">
      <c r="B357" s="354"/>
    </row>
    <row r="358" spans="2:2">
      <c r="B358" s="354"/>
    </row>
    <row r="359" spans="2:2">
      <c r="B359" s="354"/>
    </row>
    <row r="360" spans="2:2">
      <c r="B360" s="354"/>
    </row>
    <row r="361" spans="2:2">
      <c r="B361" s="354"/>
    </row>
    <row r="362" spans="2:2">
      <c r="B362" s="354"/>
    </row>
    <row r="363" spans="2:2">
      <c r="B363" s="354"/>
    </row>
    <row r="364" spans="2:2">
      <c r="B364" s="354"/>
    </row>
    <row r="365" spans="2:2">
      <c r="B365" s="354"/>
    </row>
    <row r="366" spans="2:2">
      <c r="B366" s="354"/>
    </row>
    <row r="367" spans="2:2">
      <c r="B367" s="354"/>
    </row>
    <row r="368" spans="2:2">
      <c r="B368" s="354"/>
    </row>
    <row r="369" spans="2:2">
      <c r="B369" s="354"/>
    </row>
    <row r="370" spans="2:2">
      <c r="B370" s="354"/>
    </row>
    <row r="371" spans="2:2">
      <c r="B371" s="354"/>
    </row>
    <row r="372" spans="2:2">
      <c r="B372" s="354"/>
    </row>
    <row r="373" spans="2:2">
      <c r="B373" s="354"/>
    </row>
    <row r="374" spans="2:2">
      <c r="B374" s="354"/>
    </row>
    <row r="375" spans="2:2">
      <c r="B375" s="354"/>
    </row>
    <row r="376" spans="2:2">
      <c r="B376" s="354"/>
    </row>
    <row r="377" spans="2:2">
      <c r="B377" s="354"/>
    </row>
    <row r="378" spans="2:2">
      <c r="B378" s="354"/>
    </row>
    <row r="379" spans="2:2">
      <c r="B379" s="354"/>
    </row>
    <row r="380" spans="2:2">
      <c r="B380" s="354"/>
    </row>
    <row r="381" spans="2:2">
      <c r="B381" s="354"/>
    </row>
    <row r="382" spans="2:2">
      <c r="B382" s="354"/>
    </row>
    <row r="383" spans="2:2">
      <c r="B383" s="354"/>
    </row>
    <row r="384" spans="2:2">
      <c r="B384" s="354"/>
    </row>
    <row r="385" spans="2:2">
      <c r="B385" s="354"/>
    </row>
    <row r="386" spans="2:2">
      <c r="B386" s="354"/>
    </row>
    <row r="387" spans="2:2">
      <c r="B387" s="354"/>
    </row>
    <row r="388" spans="2:2">
      <c r="B388" s="354"/>
    </row>
    <row r="389" spans="2:2">
      <c r="B389" s="354"/>
    </row>
    <row r="390" spans="2:2">
      <c r="B390" s="354"/>
    </row>
    <row r="391" spans="2:2">
      <c r="B391" s="354"/>
    </row>
    <row r="392" spans="2:2">
      <c r="B392" s="354"/>
    </row>
    <row r="393" spans="2:2">
      <c r="B393" s="354"/>
    </row>
    <row r="394" spans="2:2">
      <c r="B394" s="354"/>
    </row>
    <row r="395" spans="2:2">
      <c r="B395" s="354"/>
    </row>
    <row r="396" spans="2:2">
      <c r="B396" s="354"/>
    </row>
    <row r="397" spans="2:2">
      <c r="B397" s="354"/>
    </row>
    <row r="398" spans="2:2">
      <c r="B398" s="354"/>
    </row>
    <row r="399" spans="2:2">
      <c r="B399" s="354"/>
    </row>
    <row r="400" spans="2:2">
      <c r="B400" s="354"/>
    </row>
    <row r="401" spans="2:2">
      <c r="B401" s="354"/>
    </row>
    <row r="402" spans="2:2">
      <c r="B402" s="354"/>
    </row>
    <row r="403" spans="2:2">
      <c r="B403" s="354"/>
    </row>
    <row r="404" spans="2:2">
      <c r="B404" s="354"/>
    </row>
    <row r="405" spans="2:2">
      <c r="B405" s="354"/>
    </row>
    <row r="406" spans="2:2">
      <c r="B406" s="354"/>
    </row>
    <row r="407" spans="2:2">
      <c r="B407" s="354"/>
    </row>
    <row r="408" spans="2:2">
      <c r="B408" s="354"/>
    </row>
    <row r="409" spans="2:2">
      <c r="B409" s="354"/>
    </row>
    <row r="410" spans="2:2">
      <c r="B410" s="354"/>
    </row>
    <row r="411" spans="2:2">
      <c r="B411" s="354"/>
    </row>
    <row r="412" spans="2:2">
      <c r="B412" s="354"/>
    </row>
    <row r="413" spans="2:2">
      <c r="B413" s="354"/>
    </row>
    <row r="414" spans="2:2">
      <c r="B414" s="354"/>
    </row>
    <row r="415" spans="2:2">
      <c r="B415" s="354"/>
    </row>
    <row r="416" spans="2:2">
      <c r="B416" s="354"/>
    </row>
    <row r="417" spans="2:2">
      <c r="B417" s="354"/>
    </row>
    <row r="418" spans="2:2">
      <c r="B418" s="354"/>
    </row>
    <row r="419" spans="2:2">
      <c r="B419" s="354"/>
    </row>
    <row r="420" spans="2:2">
      <c r="B420" s="354"/>
    </row>
    <row r="421" spans="2:2">
      <c r="B421" s="354"/>
    </row>
    <row r="422" spans="2:2">
      <c r="B422" s="354"/>
    </row>
    <row r="423" spans="2:2">
      <c r="B423" s="354"/>
    </row>
    <row r="424" spans="2:2">
      <c r="B424" s="354"/>
    </row>
    <row r="425" spans="2:2">
      <c r="B425" s="354"/>
    </row>
    <row r="426" spans="2:2">
      <c r="B426" s="354"/>
    </row>
    <row r="427" spans="2:2">
      <c r="B427" s="354"/>
    </row>
    <row r="428" spans="2:2">
      <c r="B428" s="354"/>
    </row>
    <row r="429" spans="2:2">
      <c r="B429" s="354"/>
    </row>
    <row r="430" spans="2:2">
      <c r="B430" s="354"/>
    </row>
    <row r="431" spans="2:2">
      <c r="B431" s="354"/>
    </row>
    <row r="432" spans="2:2">
      <c r="B432" s="354"/>
    </row>
    <row r="433" spans="2:2">
      <c r="B433" s="354"/>
    </row>
    <row r="434" spans="2:2">
      <c r="B434" s="354"/>
    </row>
    <row r="435" spans="2:2">
      <c r="B435" s="354"/>
    </row>
    <row r="436" spans="2:2">
      <c r="B436" s="354"/>
    </row>
    <row r="437" spans="2:2">
      <c r="B437" s="354"/>
    </row>
    <row r="438" spans="2:2">
      <c r="B438" s="354"/>
    </row>
    <row r="439" spans="2:2">
      <c r="B439" s="354"/>
    </row>
    <row r="440" spans="2:2">
      <c r="B440" s="354"/>
    </row>
    <row r="441" spans="2:2">
      <c r="B441" s="354"/>
    </row>
    <row r="442" spans="2:2">
      <c r="B442" s="354"/>
    </row>
    <row r="443" spans="2:2">
      <c r="B443" s="354"/>
    </row>
    <row r="444" spans="2:2">
      <c r="B444" s="354"/>
    </row>
    <row r="445" spans="2:2">
      <c r="B445" s="354"/>
    </row>
    <row r="446" spans="2:2">
      <c r="B446" s="354"/>
    </row>
    <row r="447" spans="2:2">
      <c r="B447" s="354"/>
    </row>
    <row r="448" spans="2:2">
      <c r="B448" s="354"/>
    </row>
    <row r="449" spans="2:2">
      <c r="B449" s="354"/>
    </row>
    <row r="450" spans="2:2">
      <c r="B450" s="354"/>
    </row>
    <row r="451" spans="2:2">
      <c r="B451" s="354"/>
    </row>
    <row r="452" spans="2:2">
      <c r="B452" s="354"/>
    </row>
    <row r="453" spans="2:2">
      <c r="B453" s="354"/>
    </row>
    <row r="454" spans="2:2">
      <c r="B454" s="191"/>
    </row>
    <row r="455" spans="2:2">
      <c r="B455" s="354"/>
    </row>
    <row r="456" spans="2:2">
      <c r="B456" s="354"/>
    </row>
    <row r="457" spans="2:2">
      <c r="B457" s="354"/>
    </row>
    <row r="458" spans="2:2">
      <c r="B458" s="354"/>
    </row>
    <row r="459" spans="2:2">
      <c r="B459" s="354"/>
    </row>
    <row r="460" spans="2:2">
      <c r="B460" s="354"/>
    </row>
    <row r="461" spans="2:2">
      <c r="B461" s="354"/>
    </row>
    <row r="462" spans="2:2">
      <c r="B462" s="354"/>
    </row>
    <row r="463" spans="2:2">
      <c r="B463" s="354"/>
    </row>
    <row r="464" spans="2:2">
      <c r="B464" s="354"/>
    </row>
    <row r="465" spans="2:2">
      <c r="B465" s="354"/>
    </row>
    <row r="466" spans="2:2">
      <c r="B466" s="354"/>
    </row>
    <row r="467" spans="2:2">
      <c r="B467" s="354"/>
    </row>
    <row r="468" spans="2:2">
      <c r="B468" s="354"/>
    </row>
    <row r="469" spans="2:2">
      <c r="B469" s="354"/>
    </row>
    <row r="470" spans="2:2">
      <c r="B470" s="354"/>
    </row>
    <row r="471" spans="2:2">
      <c r="B471" s="354"/>
    </row>
    <row r="472" spans="2:2">
      <c r="B472" s="354"/>
    </row>
    <row r="473" spans="2:2">
      <c r="B473" s="354"/>
    </row>
    <row r="474" spans="2:2">
      <c r="B474" s="354"/>
    </row>
    <row r="475" spans="2:2">
      <c r="B475" s="354"/>
    </row>
    <row r="476" spans="2:2">
      <c r="B476" s="354"/>
    </row>
    <row r="477" spans="2:2">
      <c r="B477" s="354"/>
    </row>
    <row r="478" spans="2:2">
      <c r="B478" s="354"/>
    </row>
    <row r="479" spans="2:2">
      <c r="B479" s="354"/>
    </row>
    <row r="480" spans="2:2">
      <c r="B480" s="354"/>
    </row>
    <row r="481" spans="2:2">
      <c r="B481" s="354"/>
    </row>
    <row r="482" spans="2:2">
      <c r="B482" s="354"/>
    </row>
    <row r="483" spans="2:2">
      <c r="B483" s="354"/>
    </row>
    <row r="484" spans="2:2">
      <c r="B484" s="354"/>
    </row>
    <row r="485" spans="2:2">
      <c r="B485" s="354"/>
    </row>
    <row r="486" spans="2:2">
      <c r="B486" s="354"/>
    </row>
    <row r="487" spans="2:2">
      <c r="B487" s="354"/>
    </row>
    <row r="488" spans="2:2">
      <c r="B488" s="354"/>
    </row>
    <row r="489" spans="2:2">
      <c r="B489" s="354"/>
    </row>
    <row r="490" spans="2:2">
      <c r="B490" s="354"/>
    </row>
    <row r="491" spans="2:2">
      <c r="B491" s="354"/>
    </row>
    <row r="492" spans="2:2">
      <c r="B492" s="354"/>
    </row>
    <row r="493" spans="2:2">
      <c r="B493" s="354"/>
    </row>
    <row r="494" spans="2:2">
      <c r="B494" s="354"/>
    </row>
    <row r="495" spans="2:2">
      <c r="B495" s="354"/>
    </row>
    <row r="496" spans="2:2">
      <c r="B496" s="354"/>
    </row>
    <row r="497" spans="2:2">
      <c r="B497" s="354"/>
    </row>
    <row r="498" spans="2:2">
      <c r="B498" s="354"/>
    </row>
    <row r="499" spans="2:2">
      <c r="B499" s="354"/>
    </row>
    <row r="500" spans="2:2">
      <c r="B500" s="354"/>
    </row>
    <row r="501" spans="2:2">
      <c r="B501" s="354"/>
    </row>
    <row r="502" spans="2:2">
      <c r="B502" s="354"/>
    </row>
    <row r="503" spans="2:2">
      <c r="B503" s="354"/>
    </row>
    <row r="504" spans="2:2">
      <c r="B504" s="354"/>
    </row>
    <row r="505" spans="2:2">
      <c r="B505" s="354"/>
    </row>
    <row r="506" spans="2:2">
      <c r="B506" s="354"/>
    </row>
    <row r="507" spans="2:2">
      <c r="B507" s="354"/>
    </row>
    <row r="508" spans="2:2">
      <c r="B508" s="354"/>
    </row>
    <row r="509" spans="2:2">
      <c r="B509" s="354"/>
    </row>
    <row r="510" spans="2:2">
      <c r="B510" s="354"/>
    </row>
    <row r="511" spans="2:2">
      <c r="B511" s="354"/>
    </row>
    <row r="512" spans="2:2">
      <c r="B512" s="354"/>
    </row>
    <row r="513" spans="2:2">
      <c r="B513" s="354"/>
    </row>
    <row r="514" spans="2:2">
      <c r="B514" s="354"/>
    </row>
    <row r="515" spans="2:2">
      <c r="B515" s="354"/>
    </row>
    <row r="516" spans="2:2">
      <c r="B516" s="354"/>
    </row>
    <row r="517" spans="2:2">
      <c r="B517" s="354"/>
    </row>
    <row r="518" spans="2:2">
      <c r="B518" s="354"/>
    </row>
    <row r="519" spans="2:2">
      <c r="B519" s="354"/>
    </row>
    <row r="520" spans="2:2">
      <c r="B520" s="354"/>
    </row>
    <row r="521" spans="2:2">
      <c r="B521" s="354"/>
    </row>
    <row r="522" spans="2:2">
      <c r="B522" s="354"/>
    </row>
    <row r="523" spans="2:2">
      <c r="B523" s="354"/>
    </row>
    <row r="524" spans="2:2">
      <c r="B524" s="354"/>
    </row>
    <row r="525" spans="2:2">
      <c r="B525" s="354"/>
    </row>
    <row r="526" spans="2:2">
      <c r="B526" s="354"/>
    </row>
    <row r="527" spans="2:2">
      <c r="B527" s="354"/>
    </row>
    <row r="528" spans="2:2">
      <c r="B528" s="354"/>
    </row>
    <row r="529" spans="2:2">
      <c r="B529" s="354"/>
    </row>
    <row r="530" spans="2:2">
      <c r="B530" s="354"/>
    </row>
    <row r="531" spans="2:2">
      <c r="B531" s="354"/>
    </row>
    <row r="532" spans="2:2">
      <c r="B532" s="354"/>
    </row>
    <row r="533" spans="2:2">
      <c r="B533" s="354"/>
    </row>
    <row r="534" spans="2:2">
      <c r="B534" s="354"/>
    </row>
    <row r="535" spans="2:2">
      <c r="B535" s="354"/>
    </row>
    <row r="536" spans="2:2">
      <c r="B536" s="354"/>
    </row>
    <row r="537" spans="2:2">
      <c r="B537" s="354"/>
    </row>
    <row r="538" spans="2:2">
      <c r="B538" s="354"/>
    </row>
    <row r="539" spans="2:2">
      <c r="B539" s="354"/>
    </row>
    <row r="540" spans="2:2">
      <c r="B540" s="354"/>
    </row>
    <row r="541" spans="2:2">
      <c r="B541" s="354"/>
    </row>
    <row r="542" spans="2:2">
      <c r="B542" s="354"/>
    </row>
    <row r="543" spans="2:2">
      <c r="B543" s="354"/>
    </row>
    <row r="544" spans="2:2">
      <c r="B544" s="354"/>
    </row>
    <row r="545" spans="2:2">
      <c r="B545" s="354"/>
    </row>
    <row r="546" spans="2:2">
      <c r="B546" s="354"/>
    </row>
    <row r="547" spans="2:2">
      <c r="B547" s="354"/>
    </row>
    <row r="548" spans="2:2">
      <c r="B548" s="354"/>
    </row>
    <row r="549" spans="2:2">
      <c r="B549" s="354"/>
    </row>
    <row r="550" spans="2:2">
      <c r="B550" s="354"/>
    </row>
    <row r="551" spans="2:2">
      <c r="B551" s="354"/>
    </row>
    <row r="552" spans="2:2">
      <c r="B552" s="354"/>
    </row>
    <row r="553" spans="2:2">
      <c r="B553" s="354"/>
    </row>
    <row r="554" spans="2:2">
      <c r="B554" s="354"/>
    </row>
    <row r="555" spans="2:2">
      <c r="B555" s="354"/>
    </row>
    <row r="556" spans="2:2">
      <c r="B556" s="354"/>
    </row>
    <row r="557" spans="2:2">
      <c r="B557" s="354"/>
    </row>
    <row r="558" spans="2:2">
      <c r="B558" s="354"/>
    </row>
    <row r="559" spans="2:2">
      <c r="B559" s="354"/>
    </row>
    <row r="560" spans="2:2">
      <c r="B560" s="354"/>
    </row>
    <row r="561" spans="2:2">
      <c r="B561" s="354"/>
    </row>
    <row r="562" spans="2:2">
      <c r="B562" s="354"/>
    </row>
    <row r="563" spans="2:2">
      <c r="B563" s="354"/>
    </row>
    <row r="564" spans="2:2">
      <c r="B564" s="354"/>
    </row>
    <row r="565" spans="2:2">
      <c r="B565" s="354"/>
    </row>
    <row r="566" spans="2:2">
      <c r="B566" s="354"/>
    </row>
    <row r="567" spans="2:2">
      <c r="B567" s="354"/>
    </row>
    <row r="568" spans="2:2">
      <c r="B568" s="354"/>
    </row>
    <row r="569" spans="2:2">
      <c r="B569" s="354"/>
    </row>
    <row r="570" spans="2:2">
      <c r="B570" s="354"/>
    </row>
    <row r="571" spans="2:2">
      <c r="B571" s="354"/>
    </row>
    <row r="572" spans="2:2">
      <c r="B572" s="354"/>
    </row>
    <row r="573" spans="2:2">
      <c r="B573" s="354"/>
    </row>
    <row r="574" spans="2:2">
      <c r="B574" s="354"/>
    </row>
    <row r="575" spans="2:2">
      <c r="B575" s="354"/>
    </row>
    <row r="576" spans="2:2">
      <c r="B576" s="354"/>
    </row>
    <row r="577" spans="2:2">
      <c r="B577" s="354"/>
    </row>
    <row r="578" spans="2:2">
      <c r="B578" s="354"/>
    </row>
    <row r="579" spans="2:2">
      <c r="B579" s="354"/>
    </row>
    <row r="580" spans="2:2">
      <c r="B580" s="354"/>
    </row>
    <row r="581" spans="2:2">
      <c r="B581" s="354"/>
    </row>
    <row r="582" spans="2:2">
      <c r="B582" s="354"/>
    </row>
    <row r="583" spans="2:2">
      <c r="B583" s="354"/>
    </row>
    <row r="584" spans="2:2">
      <c r="B584" s="354"/>
    </row>
    <row r="585" spans="2:2">
      <c r="B585" s="354"/>
    </row>
    <row r="586" spans="2:2">
      <c r="B586" s="354"/>
    </row>
    <row r="587" spans="2:2">
      <c r="B587" s="354"/>
    </row>
    <row r="588" spans="2:2">
      <c r="B588" s="354"/>
    </row>
    <row r="589" spans="2:2">
      <c r="B589" s="354"/>
    </row>
    <row r="590" spans="2:2">
      <c r="B590" s="354"/>
    </row>
    <row r="591" spans="2:2">
      <c r="B591" s="354"/>
    </row>
    <row r="592" spans="2:2">
      <c r="B592" s="354"/>
    </row>
    <row r="593" spans="2:2">
      <c r="B593" s="354"/>
    </row>
    <row r="594" spans="2:2">
      <c r="B594" s="354"/>
    </row>
    <row r="595" spans="2:2">
      <c r="B595" s="354"/>
    </row>
    <row r="596" spans="2:2">
      <c r="B596" s="354"/>
    </row>
    <row r="597" spans="2:2">
      <c r="B597" s="354"/>
    </row>
    <row r="598" spans="2:2">
      <c r="B598" s="354"/>
    </row>
    <row r="599" spans="2:2">
      <c r="B599" s="354"/>
    </row>
    <row r="600" spans="2:2">
      <c r="B600" s="354"/>
    </row>
    <row r="601" spans="2:2">
      <c r="B601" s="354"/>
    </row>
    <row r="602" spans="2:2">
      <c r="B602" s="354"/>
    </row>
    <row r="603" spans="2:2">
      <c r="B603" s="354"/>
    </row>
    <row r="604" spans="2:2">
      <c r="B604" s="354"/>
    </row>
    <row r="605" spans="2:2">
      <c r="B605" s="354"/>
    </row>
    <row r="606" spans="2:2">
      <c r="B606" s="354"/>
    </row>
    <row r="607" spans="2:2">
      <c r="B607" s="354"/>
    </row>
    <row r="608" spans="2:2">
      <c r="B608" s="354"/>
    </row>
    <row r="609" spans="2:2">
      <c r="B609" s="354"/>
    </row>
    <row r="610" spans="2:2">
      <c r="B610" s="354"/>
    </row>
    <row r="611" spans="2:2">
      <c r="B611" s="354"/>
    </row>
    <row r="612" spans="2:2">
      <c r="B612" s="354"/>
    </row>
    <row r="613" spans="2:2">
      <c r="B613" s="354"/>
    </row>
    <row r="614" spans="2:2">
      <c r="B614" s="354"/>
    </row>
    <row r="615" spans="2:2">
      <c r="B615" s="354"/>
    </row>
    <row r="616" spans="2:2">
      <c r="B616" s="354"/>
    </row>
    <row r="617" spans="2:2">
      <c r="B617" s="354"/>
    </row>
    <row r="618" spans="2:2">
      <c r="B618" s="354"/>
    </row>
    <row r="619" spans="2:2">
      <c r="B619" s="354"/>
    </row>
    <row r="620" spans="2:2">
      <c r="B620" s="354"/>
    </row>
    <row r="621" spans="2:2">
      <c r="B621" s="354"/>
    </row>
    <row r="622" spans="2:2">
      <c r="B622" s="354"/>
    </row>
    <row r="623" spans="2:2">
      <c r="B623" s="354"/>
    </row>
    <row r="624" spans="2:2">
      <c r="B624" s="354"/>
    </row>
    <row r="625" spans="2:2">
      <c r="B625" s="354"/>
    </row>
    <row r="626" spans="2:2">
      <c r="B626" s="354"/>
    </row>
    <row r="627" spans="2:2">
      <c r="B627" s="354"/>
    </row>
    <row r="628" spans="2:2">
      <c r="B628" s="354"/>
    </row>
    <row r="629" spans="2:2">
      <c r="B629" s="354"/>
    </row>
    <row r="630" spans="2:2">
      <c r="B630" s="354"/>
    </row>
    <row r="631" spans="2:2">
      <c r="B631" s="354"/>
    </row>
    <row r="632" spans="2:2">
      <c r="B632" s="354"/>
    </row>
    <row r="633" spans="2:2">
      <c r="B633" s="354"/>
    </row>
    <row r="634" spans="2:2">
      <c r="B634" s="354"/>
    </row>
    <row r="635" spans="2:2">
      <c r="B635" s="354"/>
    </row>
    <row r="636" spans="2:2">
      <c r="B636" s="354"/>
    </row>
    <row r="637" spans="2:2">
      <c r="B637" s="354"/>
    </row>
    <row r="638" spans="2:2">
      <c r="B638" s="354"/>
    </row>
    <row r="639" spans="2:2">
      <c r="B639" s="354"/>
    </row>
    <row r="640" spans="2:2">
      <c r="B640" s="354"/>
    </row>
    <row r="641" spans="2:2">
      <c r="B641" s="354"/>
    </row>
    <row r="642" spans="2:2">
      <c r="B642" s="354"/>
    </row>
    <row r="643" spans="2:2">
      <c r="B643" s="354"/>
    </row>
    <row r="644" spans="2:2">
      <c r="B644" s="354"/>
    </row>
    <row r="645" spans="2:2">
      <c r="B645" s="354"/>
    </row>
    <row r="646" spans="2:2">
      <c r="B646" s="354"/>
    </row>
    <row r="647" spans="2:2">
      <c r="B647" s="354"/>
    </row>
    <row r="648" spans="2:2">
      <c r="B648" s="354"/>
    </row>
    <row r="649" spans="2:2">
      <c r="B649" s="354"/>
    </row>
    <row r="650" spans="2:2">
      <c r="B650" s="354"/>
    </row>
    <row r="651" spans="2:2">
      <c r="B651" s="354"/>
    </row>
    <row r="652" spans="2:2">
      <c r="B652" s="354"/>
    </row>
    <row r="653" spans="2:2">
      <c r="B653" s="354"/>
    </row>
    <row r="654" spans="2:2">
      <c r="B654" s="354"/>
    </row>
    <row r="655" spans="2:2">
      <c r="B655" s="354"/>
    </row>
    <row r="656" spans="2:2">
      <c r="B656" s="354"/>
    </row>
    <row r="657" spans="2:2">
      <c r="B657" s="354"/>
    </row>
    <row r="658" spans="2:2">
      <c r="B658" s="354"/>
    </row>
    <row r="659" spans="2:2">
      <c r="B659" s="354"/>
    </row>
    <row r="660" spans="2:2">
      <c r="B660" s="354"/>
    </row>
    <row r="661" spans="2:2">
      <c r="B661" s="354"/>
    </row>
    <row r="662" spans="2:2">
      <c r="B662" s="354"/>
    </row>
    <row r="663" spans="2:2">
      <c r="B663" s="354"/>
    </row>
    <row r="664" spans="2:2">
      <c r="B664" s="354"/>
    </row>
    <row r="665" spans="2:2">
      <c r="B665" s="354"/>
    </row>
    <row r="666" spans="2:2">
      <c r="B666" s="354"/>
    </row>
    <row r="667" spans="2:2">
      <c r="B667" s="354"/>
    </row>
    <row r="668" spans="2:2">
      <c r="B668" s="354"/>
    </row>
    <row r="669" spans="2:2">
      <c r="B669" s="354"/>
    </row>
    <row r="670" spans="2:2">
      <c r="B670" s="354"/>
    </row>
    <row r="671" spans="2:2">
      <c r="B671" s="354"/>
    </row>
    <row r="672" spans="2:2">
      <c r="B672" s="354"/>
    </row>
    <row r="673" spans="2:2">
      <c r="B673" s="354"/>
    </row>
    <row r="674" spans="2:2">
      <c r="B674" s="354"/>
    </row>
    <row r="675" spans="2:2">
      <c r="B675" s="354"/>
    </row>
    <row r="676" spans="2:2">
      <c r="B676" s="354"/>
    </row>
    <row r="677" spans="2:2">
      <c r="B677" s="354"/>
    </row>
    <row r="678" spans="2:2">
      <c r="B678" s="354"/>
    </row>
    <row r="679" spans="2:2">
      <c r="B679" s="354"/>
    </row>
    <row r="680" spans="2:2">
      <c r="B680" s="354"/>
    </row>
    <row r="681" spans="2:2">
      <c r="B681" s="354"/>
    </row>
    <row r="682" spans="2:2">
      <c r="B682" s="354"/>
    </row>
    <row r="683" spans="2:2">
      <c r="B683" s="354"/>
    </row>
    <row r="684" spans="2:2">
      <c r="B684" s="354"/>
    </row>
    <row r="685" spans="2:2">
      <c r="B685" s="354"/>
    </row>
    <row r="686" spans="2:2">
      <c r="B686" s="354"/>
    </row>
    <row r="687" spans="2:2">
      <c r="B687" s="354"/>
    </row>
    <row r="688" spans="2:2">
      <c r="B688" s="354"/>
    </row>
    <row r="689" spans="2:2">
      <c r="B689" s="354"/>
    </row>
    <row r="690" spans="2:2">
      <c r="B690" s="354"/>
    </row>
    <row r="691" spans="2:2">
      <c r="B691" s="354"/>
    </row>
    <row r="692" spans="2:2">
      <c r="B692" s="354"/>
    </row>
    <row r="693" spans="2:2">
      <c r="B693" s="354"/>
    </row>
    <row r="694" spans="2:2">
      <c r="B694" s="354"/>
    </row>
    <row r="695" spans="2:2">
      <c r="B695" s="354"/>
    </row>
    <row r="696" spans="2:2">
      <c r="B696" s="354"/>
    </row>
    <row r="697" spans="2:2">
      <c r="B697" s="354"/>
    </row>
    <row r="698" spans="2:2">
      <c r="B698" s="354"/>
    </row>
    <row r="699" spans="2:2">
      <c r="B699" s="354"/>
    </row>
    <row r="700" spans="2:2">
      <c r="B700" s="354"/>
    </row>
    <row r="701" spans="2:2">
      <c r="B701" s="354"/>
    </row>
    <row r="702" spans="2:2">
      <c r="B702" s="354"/>
    </row>
    <row r="703" spans="2:2">
      <c r="B703" s="354"/>
    </row>
    <row r="704" spans="2:2">
      <c r="B704" s="354"/>
    </row>
    <row r="705" spans="2:2">
      <c r="B705" s="354"/>
    </row>
    <row r="706" spans="2:2">
      <c r="B706" s="354"/>
    </row>
    <row r="707" spans="2:2">
      <c r="B707" s="354"/>
    </row>
    <row r="708" spans="2:2">
      <c r="B708" s="354"/>
    </row>
    <row r="709" spans="2:2">
      <c r="B709" s="354"/>
    </row>
    <row r="710" spans="2:2">
      <c r="B710" s="354"/>
    </row>
    <row r="711" spans="2:2">
      <c r="B711" s="354"/>
    </row>
    <row r="712" spans="2:2">
      <c r="B712" s="354"/>
    </row>
    <row r="713" spans="2:2">
      <c r="B713" s="354"/>
    </row>
    <row r="714" spans="2:2">
      <c r="B714" s="354"/>
    </row>
    <row r="715" spans="2:2">
      <c r="B715" s="354"/>
    </row>
    <row r="716" spans="2:2">
      <c r="B716" s="354"/>
    </row>
    <row r="717" spans="2:2">
      <c r="B717" s="354"/>
    </row>
    <row r="718" spans="2:2">
      <c r="B718" s="354"/>
    </row>
    <row r="719" spans="2:2">
      <c r="B719" s="354"/>
    </row>
    <row r="720" spans="2:2">
      <c r="B720" s="354"/>
    </row>
    <row r="721" spans="2:2">
      <c r="B721" s="354"/>
    </row>
    <row r="722" spans="2:2">
      <c r="B722" s="354"/>
    </row>
    <row r="723" spans="2:2">
      <c r="B723" s="354"/>
    </row>
    <row r="724" spans="2:2">
      <c r="B724" s="354"/>
    </row>
    <row r="725" spans="2:2">
      <c r="B725" s="354"/>
    </row>
    <row r="726" spans="2:2">
      <c r="B726" s="354"/>
    </row>
    <row r="727" spans="2:2">
      <c r="B727" s="354"/>
    </row>
    <row r="728" spans="2:2">
      <c r="B728" s="354"/>
    </row>
    <row r="729" spans="2:2">
      <c r="B729" s="354"/>
    </row>
    <row r="730" spans="2:2">
      <c r="B730" s="354"/>
    </row>
    <row r="731" spans="2:2">
      <c r="B731" s="354"/>
    </row>
    <row r="732" spans="2:2">
      <c r="B732" s="354"/>
    </row>
    <row r="733" spans="2:2">
      <c r="B733" s="354"/>
    </row>
    <row r="734" spans="2:2">
      <c r="B734" s="354"/>
    </row>
    <row r="735" spans="2:2">
      <c r="B735" s="354"/>
    </row>
    <row r="736" spans="2:2">
      <c r="B736" s="354"/>
    </row>
    <row r="737" spans="2:2">
      <c r="B737" s="354"/>
    </row>
    <row r="738" spans="2:2">
      <c r="B738" s="354"/>
    </row>
    <row r="739" spans="2:2">
      <c r="B739" s="354"/>
    </row>
    <row r="740" spans="2:2">
      <c r="B740" s="354"/>
    </row>
    <row r="741" spans="2:2">
      <c r="B741" s="354"/>
    </row>
    <row r="742" spans="2:2">
      <c r="B742" s="354"/>
    </row>
    <row r="743" spans="2:2">
      <c r="B743" s="354"/>
    </row>
    <row r="744" spans="2:2">
      <c r="B744" s="354"/>
    </row>
    <row r="745" spans="2:2">
      <c r="B745" s="354"/>
    </row>
    <row r="746" spans="2:2">
      <c r="B746" s="354"/>
    </row>
    <row r="747" spans="2:2">
      <c r="B747" s="354"/>
    </row>
    <row r="748" spans="2:2">
      <c r="B748" s="354"/>
    </row>
    <row r="749" spans="2:2">
      <c r="B749" s="354"/>
    </row>
    <row r="750" spans="2:2">
      <c r="B750" s="354"/>
    </row>
    <row r="751" spans="2:2">
      <c r="B751" s="354"/>
    </row>
    <row r="752" spans="2:2">
      <c r="B752" s="354"/>
    </row>
    <row r="753" spans="2:2">
      <c r="B753" s="354"/>
    </row>
    <row r="754" spans="2:2">
      <c r="B754" s="354"/>
    </row>
    <row r="755" spans="2:2">
      <c r="B755" s="354"/>
    </row>
    <row r="756" spans="2:2">
      <c r="B756" s="354"/>
    </row>
    <row r="757" spans="2:2">
      <c r="B757" s="354"/>
    </row>
    <row r="758" spans="2:2">
      <c r="B758" s="354"/>
    </row>
    <row r="759" spans="2:2">
      <c r="B759" s="354"/>
    </row>
    <row r="760" spans="2:2">
      <c r="B760" s="354"/>
    </row>
    <row r="761" spans="2:2">
      <c r="B761" s="354"/>
    </row>
    <row r="762" spans="2:2">
      <c r="B762" s="354"/>
    </row>
    <row r="763" spans="2:2">
      <c r="B763" s="354"/>
    </row>
    <row r="764" spans="2:2">
      <c r="B764" s="354"/>
    </row>
    <row r="765" spans="2:2">
      <c r="B765" s="354"/>
    </row>
    <row r="766" spans="2:2">
      <c r="B766" s="354"/>
    </row>
    <row r="767" spans="2:2">
      <c r="B767" s="354"/>
    </row>
    <row r="768" spans="2:2">
      <c r="B768" s="354"/>
    </row>
    <row r="769" spans="2:2">
      <c r="B769" s="354"/>
    </row>
    <row r="770" spans="2:2">
      <c r="B770" s="354"/>
    </row>
    <row r="771" spans="2:2">
      <c r="B771" s="354"/>
    </row>
    <row r="772" spans="2:2">
      <c r="B772" s="354"/>
    </row>
    <row r="773" spans="2:2">
      <c r="B773" s="354"/>
    </row>
    <row r="774" spans="2:2">
      <c r="B774" s="354"/>
    </row>
    <row r="775" spans="2:2">
      <c r="B775" s="354"/>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8506D-2F68-4D8A-B46D-C8E583C689BD}">
  <dimension ref="A1:U140"/>
  <sheetViews>
    <sheetView topLeftCell="B14" workbookViewId="0">
      <selection activeCell="B17" sqref="B17:C18"/>
    </sheetView>
  </sheetViews>
  <sheetFormatPr defaultRowHeight="15"/>
  <cols>
    <col min="1" max="21" width="18.42578125" style="350" customWidth="1"/>
  </cols>
  <sheetData>
    <row r="1" spans="1:21" ht="22.5">
      <c r="A1" s="480" t="s">
        <v>4790</v>
      </c>
      <c r="B1" s="481" t="s">
        <v>1719</v>
      </c>
      <c r="C1" s="481" t="s">
        <v>1720</v>
      </c>
      <c r="D1" s="481" t="s">
        <v>4791</v>
      </c>
      <c r="E1" s="481" t="s">
        <v>4792</v>
      </c>
      <c r="F1" s="481" t="s">
        <v>1721</v>
      </c>
      <c r="G1" s="485" t="s">
        <v>4793</v>
      </c>
      <c r="H1" s="481" t="s">
        <v>1722</v>
      </c>
      <c r="I1" s="481" t="s">
        <v>4794</v>
      </c>
      <c r="J1" s="481" t="s">
        <v>4795</v>
      </c>
      <c r="K1" s="481" t="s">
        <v>4796</v>
      </c>
      <c r="L1" s="481" t="s">
        <v>4797</v>
      </c>
      <c r="M1" s="481" t="s">
        <v>4798</v>
      </c>
      <c r="N1" s="481" t="s">
        <v>4799</v>
      </c>
      <c r="O1" s="481" t="s">
        <v>4800</v>
      </c>
      <c r="P1" s="481" t="s">
        <v>4801</v>
      </c>
      <c r="Q1" s="481" t="s">
        <v>1723</v>
      </c>
      <c r="R1" s="481" t="s">
        <v>1724</v>
      </c>
      <c r="S1" s="481" t="s">
        <v>1725</v>
      </c>
      <c r="T1" s="481" t="s">
        <v>1726</v>
      </c>
      <c r="U1" s="481" t="s">
        <v>1727</v>
      </c>
    </row>
    <row r="2" spans="1:21" ht="45">
      <c r="A2" s="482" t="s">
        <v>4802</v>
      </c>
      <c r="B2" s="487" t="s">
        <v>2255</v>
      </c>
      <c r="C2" s="483" t="s">
        <v>4803</v>
      </c>
      <c r="D2" s="483" t="s">
        <v>4804</v>
      </c>
      <c r="E2" s="483">
        <v>31</v>
      </c>
      <c r="F2" s="483" t="s">
        <v>4805</v>
      </c>
      <c r="G2" s="486" t="s">
        <v>357</v>
      </c>
      <c r="H2" s="483" t="s">
        <v>4806</v>
      </c>
      <c r="I2" s="483" t="s">
        <v>4807</v>
      </c>
      <c r="J2" s="483" t="s">
        <v>4808</v>
      </c>
      <c r="K2" s="483" t="s">
        <v>4809</v>
      </c>
      <c r="L2" s="483">
        <v>1</v>
      </c>
      <c r="M2" s="483">
        <v>0</v>
      </c>
      <c r="N2" s="483" t="s">
        <v>4810</v>
      </c>
      <c r="O2" s="483" t="s">
        <v>4811</v>
      </c>
      <c r="P2" s="483">
        <v>3</v>
      </c>
      <c r="Q2" s="483" t="s">
        <v>4812</v>
      </c>
      <c r="R2" s="483" t="s">
        <v>4813</v>
      </c>
      <c r="S2" s="483" t="s">
        <v>4814</v>
      </c>
      <c r="T2" s="483" t="s">
        <v>1516</v>
      </c>
      <c r="U2" s="483" t="s">
        <v>4815</v>
      </c>
    </row>
    <row r="3" spans="1:21" ht="45">
      <c r="A3" s="482" t="s">
        <v>4802</v>
      </c>
      <c r="B3" s="487" t="s">
        <v>2263</v>
      </c>
      <c r="C3" s="483" t="s">
        <v>4816</v>
      </c>
      <c r="D3" s="483" t="s">
        <v>4804</v>
      </c>
      <c r="E3" s="483">
        <v>31</v>
      </c>
      <c r="F3" s="483" t="s">
        <v>4805</v>
      </c>
      <c r="G3" s="486" t="s">
        <v>357</v>
      </c>
      <c r="H3" s="483" t="s">
        <v>4806</v>
      </c>
      <c r="I3" s="483" t="s">
        <v>4807</v>
      </c>
      <c r="J3" s="483" t="s">
        <v>4808</v>
      </c>
      <c r="K3" s="483" t="s">
        <v>4809</v>
      </c>
      <c r="L3" s="483">
        <v>1</v>
      </c>
      <c r="M3" s="483">
        <v>0</v>
      </c>
      <c r="N3" s="483" t="s">
        <v>4810</v>
      </c>
      <c r="O3" s="483" t="s">
        <v>4811</v>
      </c>
      <c r="P3" s="483">
        <v>0</v>
      </c>
      <c r="Q3" s="483" t="s">
        <v>4817</v>
      </c>
      <c r="R3" s="483" t="s">
        <v>4813</v>
      </c>
      <c r="S3" s="483" t="s">
        <v>4814</v>
      </c>
      <c r="T3" s="483" t="s">
        <v>1516</v>
      </c>
      <c r="U3" s="483" t="s">
        <v>4815</v>
      </c>
    </row>
    <row r="4" spans="1:21" ht="45">
      <c r="A4" s="482" t="s">
        <v>4802</v>
      </c>
      <c r="B4" s="487" t="s">
        <v>2265</v>
      </c>
      <c r="C4" s="483" t="s">
        <v>4818</v>
      </c>
      <c r="D4" s="483" t="s">
        <v>4804</v>
      </c>
      <c r="E4" s="483">
        <v>31</v>
      </c>
      <c r="F4" s="483" t="s">
        <v>4805</v>
      </c>
      <c r="G4" s="486" t="s">
        <v>357</v>
      </c>
      <c r="H4" s="483" t="s">
        <v>4806</v>
      </c>
      <c r="I4" s="483" t="s">
        <v>4807</v>
      </c>
      <c r="J4" s="483" t="s">
        <v>4808</v>
      </c>
      <c r="K4" s="483" t="s">
        <v>4809</v>
      </c>
      <c r="L4" s="483">
        <v>1</v>
      </c>
      <c r="M4" s="483">
        <v>0</v>
      </c>
      <c r="N4" s="483" t="s">
        <v>4810</v>
      </c>
      <c r="O4" s="483" t="s">
        <v>4811</v>
      </c>
      <c r="P4" s="483">
        <v>3</v>
      </c>
      <c r="Q4" s="483" t="s">
        <v>4812</v>
      </c>
      <c r="R4" s="483" t="s">
        <v>4813</v>
      </c>
      <c r="S4" s="484" t="s">
        <v>4819</v>
      </c>
      <c r="T4" s="483" t="s">
        <v>1516</v>
      </c>
      <c r="U4" s="483" t="s">
        <v>4815</v>
      </c>
    </row>
    <row r="5" spans="1:21" ht="45">
      <c r="A5" s="482" t="s">
        <v>4802</v>
      </c>
      <c r="B5" s="483" t="s">
        <v>4820</v>
      </c>
      <c r="C5" s="483" t="s">
        <v>4821</v>
      </c>
      <c r="D5" s="483" t="s">
        <v>4804</v>
      </c>
      <c r="E5" s="483">
        <v>31</v>
      </c>
      <c r="F5" s="483" t="s">
        <v>4805</v>
      </c>
      <c r="G5" s="486" t="s">
        <v>357</v>
      </c>
      <c r="H5" s="483" t="s">
        <v>4806</v>
      </c>
      <c r="I5" s="483" t="s">
        <v>4807</v>
      </c>
      <c r="J5" s="483" t="s">
        <v>4808</v>
      </c>
      <c r="K5" s="483" t="s">
        <v>4809</v>
      </c>
      <c r="L5" s="483">
        <v>1</v>
      </c>
      <c r="M5" s="483">
        <v>0</v>
      </c>
      <c r="N5" s="483" t="s">
        <v>4810</v>
      </c>
      <c r="O5" s="483" t="s">
        <v>4811</v>
      </c>
      <c r="P5" s="483">
        <v>3</v>
      </c>
      <c r="Q5" s="483" t="s">
        <v>4812</v>
      </c>
      <c r="R5" s="483" t="s">
        <v>4813</v>
      </c>
      <c r="S5" s="484" t="s">
        <v>4819</v>
      </c>
      <c r="T5" s="483" t="s">
        <v>1516</v>
      </c>
      <c r="U5" s="483" t="s">
        <v>4815</v>
      </c>
    </row>
    <row r="6" spans="1:21" ht="45">
      <c r="A6" s="482" t="s">
        <v>4802</v>
      </c>
      <c r="B6" s="483" t="s">
        <v>4822</v>
      </c>
      <c r="C6" s="483" t="s">
        <v>4823</v>
      </c>
      <c r="D6" s="483" t="s">
        <v>4804</v>
      </c>
      <c r="E6" s="483">
        <v>31</v>
      </c>
      <c r="F6" s="483" t="s">
        <v>4805</v>
      </c>
      <c r="G6" s="486" t="s">
        <v>357</v>
      </c>
      <c r="H6" s="483" t="s">
        <v>4806</v>
      </c>
      <c r="I6" s="483" t="s">
        <v>4807</v>
      </c>
      <c r="J6" s="483" t="s">
        <v>4808</v>
      </c>
      <c r="K6" s="483" t="s">
        <v>4809</v>
      </c>
      <c r="L6" s="483">
        <v>1</v>
      </c>
      <c r="M6" s="483">
        <v>0</v>
      </c>
      <c r="N6" s="483" t="s">
        <v>4810</v>
      </c>
      <c r="O6" s="483" t="s">
        <v>4811</v>
      </c>
      <c r="P6" s="483">
        <v>1</v>
      </c>
      <c r="Q6" s="483" t="s">
        <v>4824</v>
      </c>
      <c r="R6" s="483" t="s">
        <v>4813</v>
      </c>
      <c r="S6" s="483" t="s">
        <v>4825</v>
      </c>
      <c r="T6" s="483" t="s">
        <v>4826</v>
      </c>
      <c r="U6" s="483" t="s">
        <v>4827</v>
      </c>
    </row>
    <row r="7" spans="1:21" ht="67.5">
      <c r="A7" s="482" t="s">
        <v>4802</v>
      </c>
      <c r="B7" s="483" t="s">
        <v>4828</v>
      </c>
      <c r="C7" s="483" t="s">
        <v>4829</v>
      </c>
      <c r="D7" s="483" t="s">
        <v>4804</v>
      </c>
      <c r="E7" s="483">
        <v>31</v>
      </c>
      <c r="F7" s="483" t="s">
        <v>4805</v>
      </c>
      <c r="G7" s="486" t="s">
        <v>357</v>
      </c>
      <c r="H7" s="483" t="s">
        <v>4806</v>
      </c>
      <c r="I7" s="483" t="s">
        <v>4807</v>
      </c>
      <c r="J7" s="483" t="s">
        <v>4808</v>
      </c>
      <c r="K7" s="483" t="s">
        <v>4809</v>
      </c>
      <c r="L7" s="483">
        <v>1</v>
      </c>
      <c r="M7" s="483">
        <v>0</v>
      </c>
      <c r="N7" s="483" t="s">
        <v>4810</v>
      </c>
      <c r="O7" s="483" t="s">
        <v>4811</v>
      </c>
      <c r="P7" s="483">
        <v>1</v>
      </c>
      <c r="Q7" s="483" t="s">
        <v>4824</v>
      </c>
      <c r="R7" s="483" t="s">
        <v>4813</v>
      </c>
      <c r="S7" s="483" t="s">
        <v>4825</v>
      </c>
      <c r="T7" s="483" t="s">
        <v>1516</v>
      </c>
      <c r="U7" s="483" t="s">
        <v>4827</v>
      </c>
    </row>
    <row r="8" spans="1:21" ht="45">
      <c r="A8" s="482" t="s">
        <v>4802</v>
      </c>
      <c r="B8" s="483" t="s">
        <v>4830</v>
      </c>
      <c r="C8" s="483" t="s">
        <v>4831</v>
      </c>
      <c r="D8" s="483" t="s">
        <v>4804</v>
      </c>
      <c r="E8" s="483">
        <v>31</v>
      </c>
      <c r="F8" s="483" t="s">
        <v>4805</v>
      </c>
      <c r="G8" s="486" t="s">
        <v>357</v>
      </c>
      <c r="H8" s="483" t="s">
        <v>4806</v>
      </c>
      <c r="I8" s="483" t="s">
        <v>4807</v>
      </c>
      <c r="J8" s="483" t="s">
        <v>4808</v>
      </c>
      <c r="K8" s="483" t="s">
        <v>4809</v>
      </c>
      <c r="L8" s="483">
        <v>1</v>
      </c>
      <c r="M8" s="483">
        <v>0</v>
      </c>
      <c r="N8" s="483" t="s">
        <v>4810</v>
      </c>
      <c r="O8" s="483" t="s">
        <v>4811</v>
      </c>
      <c r="P8" s="483">
        <v>3</v>
      </c>
      <c r="Q8" s="483" t="s">
        <v>4812</v>
      </c>
      <c r="R8" s="483" t="s">
        <v>4813</v>
      </c>
      <c r="S8" s="483" t="s">
        <v>4825</v>
      </c>
      <c r="T8" s="483" t="s">
        <v>4826</v>
      </c>
      <c r="U8" s="483" t="s">
        <v>4827</v>
      </c>
    </row>
    <row r="9" spans="1:21" ht="45">
      <c r="A9" s="482" t="s">
        <v>4802</v>
      </c>
      <c r="B9" s="483" t="s">
        <v>4832</v>
      </c>
      <c r="C9" s="483" t="s">
        <v>4833</v>
      </c>
      <c r="D9" s="483" t="s">
        <v>4804</v>
      </c>
      <c r="E9" s="483">
        <v>31</v>
      </c>
      <c r="F9" s="483" t="s">
        <v>4805</v>
      </c>
      <c r="G9" s="486" t="s">
        <v>357</v>
      </c>
      <c r="H9" s="483" t="s">
        <v>4806</v>
      </c>
      <c r="I9" s="483" t="s">
        <v>4807</v>
      </c>
      <c r="J9" s="483" t="s">
        <v>4808</v>
      </c>
      <c r="K9" s="483" t="s">
        <v>4809</v>
      </c>
      <c r="L9" s="483">
        <v>1</v>
      </c>
      <c r="M9" s="483">
        <v>0</v>
      </c>
      <c r="N9" s="483" t="s">
        <v>4810</v>
      </c>
      <c r="O9" s="483" t="s">
        <v>4811</v>
      </c>
      <c r="P9" s="483">
        <v>1</v>
      </c>
      <c r="Q9" s="483" t="s">
        <v>4824</v>
      </c>
      <c r="R9" s="483" t="s">
        <v>4813</v>
      </c>
      <c r="S9" s="483" t="s">
        <v>4825</v>
      </c>
      <c r="T9" s="483" t="s">
        <v>1516</v>
      </c>
      <c r="U9" s="483" t="s">
        <v>4827</v>
      </c>
    </row>
    <row r="10" spans="1:21" ht="56.25">
      <c r="A10" s="482" t="s">
        <v>4802</v>
      </c>
      <c r="B10" s="483" t="s">
        <v>4834</v>
      </c>
      <c r="C10" s="483" t="s">
        <v>4835</v>
      </c>
      <c r="D10" s="483" t="s">
        <v>4804</v>
      </c>
      <c r="E10" s="483">
        <v>31</v>
      </c>
      <c r="F10" s="483" t="s">
        <v>4805</v>
      </c>
      <c r="G10" s="486" t="s">
        <v>357</v>
      </c>
      <c r="H10" s="483" t="s">
        <v>4806</v>
      </c>
      <c r="I10" s="483" t="s">
        <v>4807</v>
      </c>
      <c r="J10" s="483" t="s">
        <v>4808</v>
      </c>
      <c r="K10" s="483" t="s">
        <v>4809</v>
      </c>
      <c r="L10" s="483">
        <v>1</v>
      </c>
      <c r="M10" s="483">
        <v>0</v>
      </c>
      <c r="N10" s="483" t="s">
        <v>4810</v>
      </c>
      <c r="O10" s="483" t="s">
        <v>4811</v>
      </c>
      <c r="P10" s="483">
        <v>0</v>
      </c>
      <c r="Q10" s="483" t="s">
        <v>4817</v>
      </c>
      <c r="R10" s="483" t="s">
        <v>4813</v>
      </c>
      <c r="S10" s="483" t="s">
        <v>4825</v>
      </c>
      <c r="T10" s="483" t="s">
        <v>4826</v>
      </c>
      <c r="U10" s="483" t="s">
        <v>4827</v>
      </c>
    </row>
    <row r="11" spans="1:21" ht="56.25">
      <c r="A11" s="482" t="s">
        <v>4802</v>
      </c>
      <c r="B11" s="489" t="s">
        <v>2168</v>
      </c>
      <c r="C11" s="483" t="s">
        <v>4836</v>
      </c>
      <c r="D11" s="483" t="s">
        <v>4804</v>
      </c>
      <c r="E11" s="483">
        <v>31</v>
      </c>
      <c r="F11" s="483" t="s">
        <v>4805</v>
      </c>
      <c r="G11" s="486" t="s">
        <v>357</v>
      </c>
      <c r="H11" s="483" t="s">
        <v>4806</v>
      </c>
      <c r="I11" s="483" t="s">
        <v>4807</v>
      </c>
      <c r="J11" s="483" t="s">
        <v>4808</v>
      </c>
      <c r="K11" s="483" t="s">
        <v>4809</v>
      </c>
      <c r="L11" s="483">
        <v>1</v>
      </c>
      <c r="M11" s="483">
        <v>0</v>
      </c>
      <c r="N11" s="483" t="s">
        <v>4810</v>
      </c>
      <c r="O11" s="483" t="s">
        <v>4811</v>
      </c>
      <c r="P11" s="483">
        <v>0</v>
      </c>
      <c r="Q11" s="483" t="s">
        <v>4817</v>
      </c>
      <c r="R11" s="483" t="s">
        <v>4837</v>
      </c>
      <c r="S11" s="483" t="s">
        <v>4825</v>
      </c>
      <c r="T11" s="483" t="s">
        <v>1516</v>
      </c>
      <c r="U11" s="483" t="s">
        <v>4838</v>
      </c>
    </row>
    <row r="12" spans="1:21" ht="67.5">
      <c r="A12" s="482" t="s">
        <v>4802</v>
      </c>
      <c r="B12" s="483" t="s">
        <v>4839</v>
      </c>
      <c r="C12" s="483" t="s">
        <v>4840</v>
      </c>
      <c r="D12" s="483" t="s">
        <v>4804</v>
      </c>
      <c r="E12" s="483">
        <v>31</v>
      </c>
      <c r="F12" s="483" t="s">
        <v>4805</v>
      </c>
      <c r="G12" s="486" t="s">
        <v>357</v>
      </c>
      <c r="H12" s="483" t="s">
        <v>4806</v>
      </c>
      <c r="I12" s="483" t="s">
        <v>4807</v>
      </c>
      <c r="J12" s="483" t="s">
        <v>4808</v>
      </c>
      <c r="K12" s="483" t="s">
        <v>4809</v>
      </c>
      <c r="L12" s="483">
        <v>1</v>
      </c>
      <c r="M12" s="483">
        <v>0</v>
      </c>
      <c r="N12" s="483" t="s">
        <v>4810</v>
      </c>
      <c r="O12" s="483" t="s">
        <v>4811</v>
      </c>
      <c r="P12" s="483">
        <v>0</v>
      </c>
      <c r="Q12" s="483" t="s">
        <v>4817</v>
      </c>
      <c r="R12" s="483" t="s">
        <v>4841</v>
      </c>
      <c r="S12" s="483" t="s">
        <v>4825</v>
      </c>
      <c r="T12" s="483" t="s">
        <v>4826</v>
      </c>
      <c r="U12" s="483" t="s">
        <v>4827</v>
      </c>
    </row>
    <row r="13" spans="1:21" ht="45">
      <c r="A13" s="482" t="s">
        <v>4802</v>
      </c>
      <c r="B13" s="483" t="s">
        <v>4842</v>
      </c>
      <c r="C13" s="483" t="s">
        <v>4843</v>
      </c>
      <c r="D13" s="483" t="s">
        <v>4804</v>
      </c>
      <c r="E13" s="483">
        <v>31</v>
      </c>
      <c r="F13" s="483" t="s">
        <v>4805</v>
      </c>
      <c r="G13" s="486" t="s">
        <v>357</v>
      </c>
      <c r="H13" s="483" t="s">
        <v>4806</v>
      </c>
      <c r="I13" s="483" t="s">
        <v>4807</v>
      </c>
      <c r="J13" s="483" t="s">
        <v>4808</v>
      </c>
      <c r="K13" s="483" t="s">
        <v>4844</v>
      </c>
      <c r="L13" s="483">
        <v>1</v>
      </c>
      <c r="M13" s="483">
        <v>1</v>
      </c>
      <c r="N13" s="483" t="s">
        <v>4845</v>
      </c>
      <c r="O13" s="483" t="s">
        <v>4811</v>
      </c>
      <c r="P13" s="483">
        <v>0</v>
      </c>
      <c r="Q13" s="483" t="s">
        <v>4817</v>
      </c>
      <c r="R13" s="483" t="s">
        <v>4846</v>
      </c>
      <c r="S13" s="483" t="s">
        <v>4847</v>
      </c>
      <c r="T13" s="483" t="s">
        <v>1516</v>
      </c>
      <c r="U13" s="483" t="s">
        <v>4827</v>
      </c>
    </row>
    <row r="14" spans="1:21" ht="45">
      <c r="A14" s="482" t="s">
        <v>4802</v>
      </c>
      <c r="B14" s="487" t="s">
        <v>2251</v>
      </c>
      <c r="C14" s="483" t="s">
        <v>4848</v>
      </c>
      <c r="D14" s="483" t="s">
        <v>4804</v>
      </c>
      <c r="E14" s="483">
        <v>31</v>
      </c>
      <c r="F14" s="483" t="s">
        <v>4805</v>
      </c>
      <c r="G14" s="486" t="s">
        <v>357</v>
      </c>
      <c r="H14" s="483" t="s">
        <v>4806</v>
      </c>
      <c r="I14" s="483" t="s">
        <v>4807</v>
      </c>
      <c r="J14" s="483" t="s">
        <v>4808</v>
      </c>
      <c r="K14" s="483" t="s">
        <v>4809</v>
      </c>
      <c r="L14" s="483">
        <v>1</v>
      </c>
      <c r="M14" s="483">
        <v>0</v>
      </c>
      <c r="N14" s="483" t="s">
        <v>4845</v>
      </c>
      <c r="O14" s="483" t="s">
        <v>4811</v>
      </c>
      <c r="P14" s="483">
        <v>0</v>
      </c>
      <c r="Q14" s="483" t="s">
        <v>4817</v>
      </c>
      <c r="R14" s="483" t="s">
        <v>4846</v>
      </c>
      <c r="S14" s="483" t="s">
        <v>4847</v>
      </c>
      <c r="T14" s="483" t="s">
        <v>1516</v>
      </c>
      <c r="U14" s="483" t="s">
        <v>4815</v>
      </c>
    </row>
    <row r="15" spans="1:21" ht="45">
      <c r="A15" s="482" t="s">
        <v>4802</v>
      </c>
      <c r="B15" s="489" t="s">
        <v>2303</v>
      </c>
      <c r="C15" s="483" t="s">
        <v>4849</v>
      </c>
      <c r="D15" s="483" t="s">
        <v>4804</v>
      </c>
      <c r="E15" s="483">
        <v>31</v>
      </c>
      <c r="F15" s="483" t="s">
        <v>4805</v>
      </c>
      <c r="G15" s="486" t="s">
        <v>532</v>
      </c>
      <c r="H15" s="483" t="s">
        <v>4850</v>
      </c>
      <c r="I15" s="483" t="s">
        <v>4807</v>
      </c>
      <c r="J15" s="483" t="s">
        <v>4808</v>
      </c>
      <c r="K15" s="483" t="s">
        <v>4809</v>
      </c>
      <c r="L15" s="483">
        <v>1</v>
      </c>
      <c r="M15" s="483">
        <v>0</v>
      </c>
      <c r="N15" s="483" t="s">
        <v>4810</v>
      </c>
      <c r="O15" s="483" t="s">
        <v>4811</v>
      </c>
      <c r="P15" s="483">
        <v>1</v>
      </c>
      <c r="Q15" s="483" t="s">
        <v>4824</v>
      </c>
      <c r="R15" s="483" t="s">
        <v>4851</v>
      </c>
      <c r="S15" s="483" t="s">
        <v>4825</v>
      </c>
      <c r="T15" s="483" t="s">
        <v>1516</v>
      </c>
      <c r="U15" s="483" t="s">
        <v>4852</v>
      </c>
    </row>
    <row r="16" spans="1:21" ht="56.25">
      <c r="A16" s="482" t="s">
        <v>4802</v>
      </c>
      <c r="B16" s="489" t="s">
        <v>2289</v>
      </c>
      <c r="C16" s="483" t="s">
        <v>4853</v>
      </c>
      <c r="D16" s="483" t="s">
        <v>4804</v>
      </c>
      <c r="E16" s="483">
        <v>31</v>
      </c>
      <c r="F16" s="483" t="s">
        <v>4805</v>
      </c>
      <c r="G16" s="486" t="s">
        <v>532</v>
      </c>
      <c r="H16" s="483" t="s">
        <v>4850</v>
      </c>
      <c r="I16" s="483" t="s">
        <v>4807</v>
      </c>
      <c r="J16" s="483" t="s">
        <v>4808</v>
      </c>
      <c r="K16" s="483" t="s">
        <v>4809</v>
      </c>
      <c r="L16" s="483">
        <v>1</v>
      </c>
      <c r="M16" s="483">
        <v>0</v>
      </c>
      <c r="N16" s="483" t="s">
        <v>4810</v>
      </c>
      <c r="O16" s="483" t="s">
        <v>4811</v>
      </c>
      <c r="P16" s="483">
        <v>1</v>
      </c>
      <c r="Q16" s="483" t="s">
        <v>4824</v>
      </c>
      <c r="R16" s="483" t="s">
        <v>4851</v>
      </c>
      <c r="S16" s="483" t="s">
        <v>4825</v>
      </c>
      <c r="T16" s="483" t="s">
        <v>1516</v>
      </c>
      <c r="U16" s="483" t="s">
        <v>4852</v>
      </c>
    </row>
    <row r="17" spans="1:21" ht="67.5">
      <c r="A17" s="482" t="s">
        <v>4802</v>
      </c>
      <c r="B17" s="489" t="s">
        <v>2298</v>
      </c>
      <c r="C17" s="483" t="s">
        <v>4854</v>
      </c>
      <c r="D17" s="483" t="s">
        <v>4804</v>
      </c>
      <c r="E17" s="483">
        <v>31</v>
      </c>
      <c r="F17" s="483" t="s">
        <v>4805</v>
      </c>
      <c r="G17" s="486" t="s">
        <v>532</v>
      </c>
      <c r="H17" s="483" t="s">
        <v>4850</v>
      </c>
      <c r="I17" s="483" t="s">
        <v>4807</v>
      </c>
      <c r="J17" s="483" t="s">
        <v>4808</v>
      </c>
      <c r="K17" s="483" t="s">
        <v>4809</v>
      </c>
      <c r="L17" s="483">
        <v>1</v>
      </c>
      <c r="M17" s="483">
        <v>0</v>
      </c>
      <c r="N17" s="483" t="s">
        <v>4810</v>
      </c>
      <c r="O17" s="483" t="s">
        <v>4811</v>
      </c>
      <c r="P17" s="483">
        <v>0</v>
      </c>
      <c r="Q17" s="483" t="s">
        <v>4817</v>
      </c>
      <c r="R17" s="483" t="s">
        <v>4851</v>
      </c>
      <c r="S17" s="483" t="s">
        <v>4825</v>
      </c>
      <c r="T17" s="483" t="s">
        <v>1516</v>
      </c>
      <c r="U17" s="483" t="s">
        <v>4852</v>
      </c>
    </row>
    <row r="18" spans="1:21" ht="78.75">
      <c r="A18" s="482" t="s">
        <v>4802</v>
      </c>
      <c r="B18" s="490" t="s">
        <v>4855</v>
      </c>
      <c r="C18" s="483" t="s">
        <v>4856</v>
      </c>
      <c r="D18" s="483" t="s">
        <v>4804</v>
      </c>
      <c r="E18" s="483">
        <v>31</v>
      </c>
      <c r="F18" s="483" t="s">
        <v>4805</v>
      </c>
      <c r="G18" s="486" t="s">
        <v>532</v>
      </c>
      <c r="H18" s="483" t="s">
        <v>4850</v>
      </c>
      <c r="I18" s="483" t="s">
        <v>4807</v>
      </c>
      <c r="J18" s="483" t="s">
        <v>4808</v>
      </c>
      <c r="K18" s="483" t="s">
        <v>4809</v>
      </c>
      <c r="L18" s="483">
        <v>1</v>
      </c>
      <c r="M18" s="483">
        <v>0</v>
      </c>
      <c r="N18" s="483" t="s">
        <v>4810</v>
      </c>
      <c r="O18" s="483" t="s">
        <v>4811</v>
      </c>
      <c r="P18" s="483">
        <v>0</v>
      </c>
      <c r="Q18" s="483" t="s">
        <v>4817</v>
      </c>
      <c r="R18" s="483" t="s">
        <v>4851</v>
      </c>
      <c r="S18" s="483" t="s">
        <v>4825</v>
      </c>
      <c r="T18" s="483" t="s">
        <v>1516</v>
      </c>
      <c r="U18" s="483" t="s">
        <v>4852</v>
      </c>
    </row>
    <row r="19" spans="1:21" ht="56.25">
      <c r="A19" s="482" t="s">
        <v>4802</v>
      </c>
      <c r="B19" s="483" t="s">
        <v>4857</v>
      </c>
      <c r="C19" s="483" t="s">
        <v>4858</v>
      </c>
      <c r="D19" s="483" t="s">
        <v>4804</v>
      </c>
      <c r="E19" s="483">
        <v>31</v>
      </c>
      <c r="F19" s="483" t="s">
        <v>4805</v>
      </c>
      <c r="G19" s="486" t="s">
        <v>532</v>
      </c>
      <c r="H19" s="483" t="s">
        <v>4850</v>
      </c>
      <c r="I19" s="483" t="s">
        <v>4807</v>
      </c>
      <c r="J19" s="483" t="s">
        <v>4808</v>
      </c>
      <c r="K19" s="483" t="s">
        <v>4809</v>
      </c>
      <c r="L19" s="483">
        <v>1</v>
      </c>
      <c r="M19" s="483">
        <v>0</v>
      </c>
      <c r="N19" s="483" t="s">
        <v>4810</v>
      </c>
      <c r="O19" s="483" t="s">
        <v>4811</v>
      </c>
      <c r="P19" s="483">
        <v>0</v>
      </c>
      <c r="Q19" s="483" t="s">
        <v>4817</v>
      </c>
      <c r="R19" s="483" t="s">
        <v>4851</v>
      </c>
      <c r="S19" s="483" t="s">
        <v>4825</v>
      </c>
      <c r="T19" s="483" t="s">
        <v>1516</v>
      </c>
      <c r="U19" s="483" t="s">
        <v>4838</v>
      </c>
    </row>
    <row r="20" spans="1:21" ht="45">
      <c r="A20" s="482" t="s">
        <v>4802</v>
      </c>
      <c r="B20" s="487" t="s">
        <v>2306</v>
      </c>
      <c r="C20" s="483" t="s">
        <v>4859</v>
      </c>
      <c r="D20" s="483" t="s">
        <v>4804</v>
      </c>
      <c r="E20" s="483">
        <v>31</v>
      </c>
      <c r="F20" s="483" t="s">
        <v>4805</v>
      </c>
      <c r="G20" s="486" t="s">
        <v>532</v>
      </c>
      <c r="H20" s="483" t="s">
        <v>4850</v>
      </c>
      <c r="I20" s="483" t="s">
        <v>4807</v>
      </c>
      <c r="J20" s="483" t="s">
        <v>4808</v>
      </c>
      <c r="K20" s="483" t="s">
        <v>4809</v>
      </c>
      <c r="L20" s="483">
        <v>1</v>
      </c>
      <c r="M20" s="483">
        <v>0</v>
      </c>
      <c r="N20" s="483" t="s">
        <v>4810</v>
      </c>
      <c r="O20" s="483" t="s">
        <v>4811</v>
      </c>
      <c r="P20" s="483">
        <v>0</v>
      </c>
      <c r="Q20" s="483" t="s">
        <v>4817</v>
      </c>
      <c r="R20" s="483" t="s">
        <v>4841</v>
      </c>
      <c r="S20" s="483" t="s">
        <v>4825</v>
      </c>
      <c r="T20" s="483" t="s">
        <v>1516</v>
      </c>
      <c r="U20" s="483" t="s">
        <v>4852</v>
      </c>
    </row>
    <row r="21" spans="1:21" ht="33.75">
      <c r="A21" s="482" t="s">
        <v>4802</v>
      </c>
      <c r="B21" s="483" t="s">
        <v>4860</v>
      </c>
      <c r="C21" s="483" t="s">
        <v>4861</v>
      </c>
      <c r="D21" s="483" t="s">
        <v>4804</v>
      </c>
      <c r="E21" s="483">
        <v>31</v>
      </c>
      <c r="F21" s="483" t="s">
        <v>4805</v>
      </c>
      <c r="G21" s="486" t="s">
        <v>532</v>
      </c>
      <c r="H21" s="483" t="s">
        <v>4850</v>
      </c>
      <c r="I21" s="483" t="s">
        <v>4807</v>
      </c>
      <c r="J21" s="483" t="s">
        <v>4862</v>
      </c>
      <c r="K21" s="483" t="s">
        <v>4863</v>
      </c>
      <c r="L21" s="483">
        <v>0</v>
      </c>
      <c r="M21" s="483">
        <v>0</v>
      </c>
      <c r="N21" s="483" t="s">
        <v>4810</v>
      </c>
      <c r="O21" s="483" t="s">
        <v>4811</v>
      </c>
      <c r="P21" s="483">
        <v>0</v>
      </c>
      <c r="Q21" s="483" t="s">
        <v>4817</v>
      </c>
      <c r="R21" s="483" t="s">
        <v>4841</v>
      </c>
      <c r="S21" s="483" t="s">
        <v>4864</v>
      </c>
      <c r="T21" s="483" t="s">
        <v>1516</v>
      </c>
      <c r="U21" s="483" t="s">
        <v>4852</v>
      </c>
    </row>
    <row r="22" spans="1:21" ht="56.25">
      <c r="A22" s="482" t="s">
        <v>4802</v>
      </c>
      <c r="B22" s="489" t="s">
        <v>4865</v>
      </c>
      <c r="C22" s="483" t="s">
        <v>4866</v>
      </c>
      <c r="D22" s="483" t="s">
        <v>4804</v>
      </c>
      <c r="E22" s="483">
        <v>31</v>
      </c>
      <c r="F22" s="483" t="s">
        <v>4805</v>
      </c>
      <c r="G22" s="486" t="s">
        <v>532</v>
      </c>
      <c r="H22" s="483" t="s">
        <v>4850</v>
      </c>
      <c r="I22" s="483" t="s">
        <v>4807</v>
      </c>
      <c r="J22" s="483" t="s">
        <v>4808</v>
      </c>
      <c r="K22" s="483" t="s">
        <v>4809</v>
      </c>
      <c r="L22" s="483">
        <v>1</v>
      </c>
      <c r="M22" s="483">
        <v>0</v>
      </c>
      <c r="N22" s="483" t="s">
        <v>4810</v>
      </c>
      <c r="O22" s="483" t="s">
        <v>4811</v>
      </c>
      <c r="P22" s="483">
        <v>0</v>
      </c>
      <c r="Q22" s="483" t="s">
        <v>4817</v>
      </c>
      <c r="R22" s="483" t="s">
        <v>4841</v>
      </c>
      <c r="S22" s="483" t="s">
        <v>4825</v>
      </c>
      <c r="T22" s="483" t="s">
        <v>1516</v>
      </c>
      <c r="U22" s="483" t="s">
        <v>4852</v>
      </c>
    </row>
    <row r="23" spans="1:21" ht="33.75">
      <c r="A23" s="482" t="s">
        <v>4802</v>
      </c>
      <c r="B23" s="483" t="s">
        <v>4867</v>
      </c>
      <c r="C23" s="483" t="s">
        <v>4868</v>
      </c>
      <c r="D23" s="483" t="s">
        <v>4804</v>
      </c>
      <c r="E23" s="483">
        <v>31</v>
      </c>
      <c r="F23" s="483" t="s">
        <v>4805</v>
      </c>
      <c r="G23" s="486" t="s">
        <v>532</v>
      </c>
      <c r="H23" s="483" t="s">
        <v>4850</v>
      </c>
      <c r="I23" s="483" t="s">
        <v>4807</v>
      </c>
      <c r="J23" s="483" t="s">
        <v>4862</v>
      </c>
      <c r="K23" s="483" t="s">
        <v>4863</v>
      </c>
      <c r="L23" s="483">
        <v>0</v>
      </c>
      <c r="M23" s="483">
        <v>0</v>
      </c>
      <c r="N23" s="483" t="s">
        <v>4810</v>
      </c>
      <c r="O23" s="483" t="s">
        <v>4811</v>
      </c>
      <c r="P23" s="483">
        <v>0</v>
      </c>
      <c r="Q23" s="483" t="s">
        <v>4817</v>
      </c>
      <c r="R23" s="483" t="s">
        <v>4841</v>
      </c>
      <c r="S23" s="483" t="s">
        <v>4864</v>
      </c>
      <c r="T23" s="483" t="s">
        <v>1516</v>
      </c>
      <c r="U23" s="483" t="s">
        <v>4852</v>
      </c>
    </row>
    <row r="24" spans="1:21" ht="56.25">
      <c r="A24" s="482" t="s">
        <v>4802</v>
      </c>
      <c r="B24" s="483" t="s">
        <v>4869</v>
      </c>
      <c r="C24" s="483" t="s">
        <v>4870</v>
      </c>
      <c r="D24" s="483" t="s">
        <v>4804</v>
      </c>
      <c r="E24" s="483">
        <v>31</v>
      </c>
      <c r="F24" s="483" t="s">
        <v>4805</v>
      </c>
      <c r="G24" s="486" t="s">
        <v>532</v>
      </c>
      <c r="H24" s="483" t="s">
        <v>4850</v>
      </c>
      <c r="I24" s="483" t="s">
        <v>4807</v>
      </c>
      <c r="J24" s="483" t="s">
        <v>4862</v>
      </c>
      <c r="K24" s="483" t="s">
        <v>4863</v>
      </c>
      <c r="L24" s="483">
        <v>0</v>
      </c>
      <c r="M24" s="483">
        <v>0</v>
      </c>
      <c r="N24" s="483" t="s">
        <v>4810</v>
      </c>
      <c r="O24" s="483" t="s">
        <v>4811</v>
      </c>
      <c r="P24" s="483">
        <v>0</v>
      </c>
      <c r="Q24" s="483" t="s">
        <v>4817</v>
      </c>
      <c r="R24" s="483" t="s">
        <v>4841</v>
      </c>
      <c r="S24" s="483" t="s">
        <v>4864</v>
      </c>
      <c r="T24" s="483" t="s">
        <v>1516</v>
      </c>
      <c r="U24" s="483" t="s">
        <v>4852</v>
      </c>
    </row>
    <row r="25" spans="1:21" ht="67.5">
      <c r="A25" s="482" t="s">
        <v>4802</v>
      </c>
      <c r="B25" s="489" t="s">
        <v>4871</v>
      </c>
      <c r="C25" s="483" t="s">
        <v>4872</v>
      </c>
      <c r="D25" s="483" t="s">
        <v>4804</v>
      </c>
      <c r="E25" s="483">
        <v>31</v>
      </c>
      <c r="F25" s="483" t="s">
        <v>4805</v>
      </c>
      <c r="G25" s="486" t="s">
        <v>532</v>
      </c>
      <c r="H25" s="483" t="s">
        <v>4850</v>
      </c>
      <c r="I25" s="483" t="s">
        <v>4807</v>
      </c>
      <c r="J25" s="483" t="s">
        <v>4808</v>
      </c>
      <c r="K25" s="483" t="s">
        <v>4809</v>
      </c>
      <c r="L25" s="483">
        <v>1</v>
      </c>
      <c r="M25" s="483">
        <v>0</v>
      </c>
      <c r="N25" s="483" t="s">
        <v>4810</v>
      </c>
      <c r="O25" s="483" t="s">
        <v>4811</v>
      </c>
      <c r="P25" s="483">
        <v>0</v>
      </c>
      <c r="Q25" s="483" t="s">
        <v>4817</v>
      </c>
      <c r="R25" s="483" t="s">
        <v>4841</v>
      </c>
      <c r="S25" s="483" t="s">
        <v>4825</v>
      </c>
      <c r="T25" s="483" t="s">
        <v>1516</v>
      </c>
      <c r="U25" s="483" t="s">
        <v>4852</v>
      </c>
    </row>
    <row r="26" spans="1:21" ht="45">
      <c r="A26" s="482" t="s">
        <v>4802</v>
      </c>
      <c r="B26" s="483" t="s">
        <v>4873</v>
      </c>
      <c r="C26" s="483" t="s">
        <v>4874</v>
      </c>
      <c r="D26" s="483" t="s">
        <v>4804</v>
      </c>
      <c r="E26" s="483">
        <v>31</v>
      </c>
      <c r="F26" s="483" t="s">
        <v>4805</v>
      </c>
      <c r="G26" s="486" t="s">
        <v>532</v>
      </c>
      <c r="H26" s="483" t="s">
        <v>4850</v>
      </c>
      <c r="I26" s="483" t="s">
        <v>4807</v>
      </c>
      <c r="J26" s="483" t="s">
        <v>4862</v>
      </c>
      <c r="K26" s="483" t="s">
        <v>4863</v>
      </c>
      <c r="L26" s="483" t="s">
        <v>1516</v>
      </c>
      <c r="M26" s="483" t="s">
        <v>1516</v>
      </c>
      <c r="N26" s="483" t="s">
        <v>4845</v>
      </c>
      <c r="O26" s="483" t="s">
        <v>4811</v>
      </c>
      <c r="P26" s="483">
        <v>0</v>
      </c>
      <c r="Q26" s="483" t="s">
        <v>4817</v>
      </c>
      <c r="R26" s="483" t="s">
        <v>4846</v>
      </c>
      <c r="S26" s="483" t="s">
        <v>4847</v>
      </c>
      <c r="T26" s="483" t="s">
        <v>1516</v>
      </c>
      <c r="U26" s="483" t="s">
        <v>4852</v>
      </c>
    </row>
    <row r="27" spans="1:21" ht="33.75">
      <c r="A27" s="482" t="s">
        <v>4802</v>
      </c>
      <c r="B27" s="483" t="s">
        <v>4875</v>
      </c>
      <c r="C27" s="483" t="s">
        <v>4876</v>
      </c>
      <c r="D27" s="483" t="s">
        <v>4804</v>
      </c>
      <c r="E27" s="483">
        <v>31</v>
      </c>
      <c r="F27" s="483" t="s">
        <v>4805</v>
      </c>
      <c r="G27" s="486" t="s">
        <v>532</v>
      </c>
      <c r="H27" s="483" t="s">
        <v>4850</v>
      </c>
      <c r="I27" s="483" t="s">
        <v>4807</v>
      </c>
      <c r="J27" s="483" t="s">
        <v>4808</v>
      </c>
      <c r="K27" s="483" t="s">
        <v>4809</v>
      </c>
      <c r="L27" s="483">
        <v>1</v>
      </c>
      <c r="M27" s="483">
        <v>1</v>
      </c>
      <c r="N27" s="483" t="s">
        <v>4845</v>
      </c>
      <c r="O27" s="483" t="s">
        <v>4811</v>
      </c>
      <c r="P27" s="483">
        <v>3</v>
      </c>
      <c r="Q27" s="483" t="s">
        <v>4812</v>
      </c>
      <c r="R27" s="483" t="s">
        <v>4846</v>
      </c>
      <c r="S27" s="483" t="s">
        <v>4847</v>
      </c>
      <c r="T27" s="483" t="s">
        <v>1516</v>
      </c>
      <c r="U27" s="483" t="s">
        <v>4852</v>
      </c>
    </row>
    <row r="28" spans="1:21" ht="78.75">
      <c r="A28" s="482" t="s">
        <v>4802</v>
      </c>
      <c r="B28" s="487" t="s">
        <v>2527</v>
      </c>
      <c r="C28" s="483" t="s">
        <v>4877</v>
      </c>
      <c r="D28" s="483" t="s">
        <v>4804</v>
      </c>
      <c r="E28" s="483">
        <v>31</v>
      </c>
      <c r="F28" s="483" t="s">
        <v>4805</v>
      </c>
      <c r="G28" s="486" t="s">
        <v>650</v>
      </c>
      <c r="H28" s="483" t="s">
        <v>4878</v>
      </c>
      <c r="I28" s="483" t="s">
        <v>4807</v>
      </c>
      <c r="J28" s="483" t="s">
        <v>4808</v>
      </c>
      <c r="K28" s="483" t="s">
        <v>4809</v>
      </c>
      <c r="L28" s="483">
        <v>1</v>
      </c>
      <c r="M28" s="483">
        <v>0</v>
      </c>
      <c r="N28" s="483" t="s">
        <v>4810</v>
      </c>
      <c r="O28" s="483" t="s">
        <v>4811</v>
      </c>
      <c r="P28" s="483">
        <v>2</v>
      </c>
      <c r="Q28" s="483" t="s">
        <v>4879</v>
      </c>
      <c r="R28" s="483" t="s">
        <v>4880</v>
      </c>
      <c r="S28" s="483" t="s">
        <v>4881</v>
      </c>
      <c r="T28" s="483" t="s">
        <v>1516</v>
      </c>
      <c r="U28" s="483" t="s">
        <v>4882</v>
      </c>
    </row>
    <row r="29" spans="1:21" ht="123.75">
      <c r="A29" s="482" t="s">
        <v>4802</v>
      </c>
      <c r="B29" s="483" t="s">
        <v>4883</v>
      </c>
      <c r="C29" s="483" t="s">
        <v>4884</v>
      </c>
      <c r="D29" s="483" t="s">
        <v>4804</v>
      </c>
      <c r="E29" s="483">
        <v>31</v>
      </c>
      <c r="F29" s="483" t="s">
        <v>4805</v>
      </c>
      <c r="G29" s="486" t="s">
        <v>650</v>
      </c>
      <c r="H29" s="483" t="s">
        <v>4878</v>
      </c>
      <c r="I29" s="483" t="s">
        <v>4807</v>
      </c>
      <c r="J29" s="483" t="s">
        <v>4808</v>
      </c>
      <c r="K29" s="483" t="s">
        <v>4809</v>
      </c>
      <c r="L29" s="483">
        <v>1</v>
      </c>
      <c r="M29" s="483">
        <v>0</v>
      </c>
      <c r="N29" s="483" t="s">
        <v>4810</v>
      </c>
      <c r="O29" s="483" t="s">
        <v>4811</v>
      </c>
      <c r="P29" s="483">
        <v>2</v>
      </c>
      <c r="Q29" s="483" t="s">
        <v>4879</v>
      </c>
      <c r="R29" s="483" t="s">
        <v>4880</v>
      </c>
      <c r="S29" s="483" t="s">
        <v>4881</v>
      </c>
      <c r="T29" s="483" t="s">
        <v>1516</v>
      </c>
      <c r="U29" s="483" t="s">
        <v>4882</v>
      </c>
    </row>
    <row r="30" spans="1:21" ht="67.5">
      <c r="A30" s="482" t="s">
        <v>4802</v>
      </c>
      <c r="B30" s="483" t="s">
        <v>4885</v>
      </c>
      <c r="C30" s="483" t="s">
        <v>4886</v>
      </c>
      <c r="D30" s="483" t="s">
        <v>4804</v>
      </c>
      <c r="E30" s="483">
        <v>31</v>
      </c>
      <c r="F30" s="483" t="s">
        <v>4805</v>
      </c>
      <c r="G30" s="486" t="s">
        <v>650</v>
      </c>
      <c r="H30" s="483" t="s">
        <v>4878</v>
      </c>
      <c r="I30" s="483" t="s">
        <v>4807</v>
      </c>
      <c r="J30" s="483" t="s">
        <v>4808</v>
      </c>
      <c r="K30" s="483" t="s">
        <v>4809</v>
      </c>
      <c r="L30" s="483">
        <v>1</v>
      </c>
      <c r="M30" s="483">
        <v>0</v>
      </c>
      <c r="N30" s="483" t="s">
        <v>4810</v>
      </c>
      <c r="O30" s="483" t="s">
        <v>4811</v>
      </c>
      <c r="P30" s="483">
        <v>2</v>
      </c>
      <c r="Q30" s="483" t="s">
        <v>4879</v>
      </c>
      <c r="R30" s="483" t="s">
        <v>4880</v>
      </c>
      <c r="S30" s="483" t="s">
        <v>4881</v>
      </c>
      <c r="T30" s="483" t="s">
        <v>1516</v>
      </c>
      <c r="U30" s="483" t="s">
        <v>4887</v>
      </c>
    </row>
    <row r="31" spans="1:21" ht="78.75">
      <c r="A31" s="482" t="s">
        <v>4802</v>
      </c>
      <c r="B31" s="483" t="s">
        <v>4888</v>
      </c>
      <c r="C31" s="483" t="s">
        <v>4889</v>
      </c>
      <c r="D31" s="483" t="s">
        <v>4804</v>
      </c>
      <c r="E31" s="483">
        <v>31</v>
      </c>
      <c r="F31" s="483" t="s">
        <v>4805</v>
      </c>
      <c r="G31" s="486" t="s">
        <v>650</v>
      </c>
      <c r="H31" s="483" t="s">
        <v>4878</v>
      </c>
      <c r="I31" s="483" t="s">
        <v>4807</v>
      </c>
      <c r="J31" s="483" t="s">
        <v>4808</v>
      </c>
      <c r="K31" s="483" t="s">
        <v>4809</v>
      </c>
      <c r="L31" s="483">
        <v>1</v>
      </c>
      <c r="M31" s="483">
        <v>0</v>
      </c>
      <c r="N31" s="483" t="s">
        <v>4810</v>
      </c>
      <c r="O31" s="483" t="s">
        <v>4811</v>
      </c>
      <c r="P31" s="483">
        <v>2</v>
      </c>
      <c r="Q31" s="483" t="s">
        <v>4879</v>
      </c>
      <c r="R31" s="483" t="s">
        <v>4880</v>
      </c>
      <c r="S31" s="483" t="s">
        <v>4881</v>
      </c>
      <c r="T31" s="483" t="s">
        <v>1516</v>
      </c>
      <c r="U31" s="483" t="s">
        <v>4882</v>
      </c>
    </row>
    <row r="32" spans="1:21" ht="67.5">
      <c r="A32" s="482" t="s">
        <v>4802</v>
      </c>
      <c r="B32" s="489" t="s">
        <v>2544</v>
      </c>
      <c r="C32" s="483" t="s">
        <v>4890</v>
      </c>
      <c r="D32" s="483" t="s">
        <v>4804</v>
      </c>
      <c r="E32" s="483">
        <v>31</v>
      </c>
      <c r="F32" s="483" t="s">
        <v>4805</v>
      </c>
      <c r="G32" s="486" t="s">
        <v>650</v>
      </c>
      <c r="H32" s="483" t="s">
        <v>4878</v>
      </c>
      <c r="I32" s="483" t="s">
        <v>4807</v>
      </c>
      <c r="J32" s="483" t="s">
        <v>4808</v>
      </c>
      <c r="K32" s="483" t="s">
        <v>4809</v>
      </c>
      <c r="L32" s="483">
        <v>1</v>
      </c>
      <c r="M32" s="483">
        <v>0</v>
      </c>
      <c r="N32" s="483" t="s">
        <v>4810</v>
      </c>
      <c r="O32" s="483" t="s">
        <v>4811</v>
      </c>
      <c r="P32" s="483">
        <v>3</v>
      </c>
      <c r="Q32" s="483" t="s">
        <v>4812</v>
      </c>
      <c r="R32" s="483" t="s">
        <v>4880</v>
      </c>
      <c r="S32" s="483" t="s">
        <v>4881</v>
      </c>
      <c r="T32" s="483" t="s">
        <v>1516</v>
      </c>
      <c r="U32" s="483" t="s">
        <v>4887</v>
      </c>
    </row>
    <row r="33" spans="1:21" ht="78.75">
      <c r="A33" s="482" t="s">
        <v>4802</v>
      </c>
      <c r="B33" s="489" t="s">
        <v>2542</v>
      </c>
      <c r="C33" s="483" t="s">
        <v>4891</v>
      </c>
      <c r="D33" s="483" t="s">
        <v>4804</v>
      </c>
      <c r="E33" s="483">
        <v>31</v>
      </c>
      <c r="F33" s="483" t="s">
        <v>4805</v>
      </c>
      <c r="G33" s="486" t="s">
        <v>650</v>
      </c>
      <c r="H33" s="483" t="s">
        <v>4878</v>
      </c>
      <c r="I33" s="483" t="s">
        <v>4807</v>
      </c>
      <c r="J33" s="483" t="s">
        <v>4808</v>
      </c>
      <c r="K33" s="483" t="s">
        <v>4809</v>
      </c>
      <c r="L33" s="483">
        <v>1</v>
      </c>
      <c r="M33" s="483">
        <v>0</v>
      </c>
      <c r="N33" s="483" t="s">
        <v>4810</v>
      </c>
      <c r="O33" s="483" t="s">
        <v>4811</v>
      </c>
      <c r="P33" s="483">
        <v>2</v>
      </c>
      <c r="Q33" s="483" t="s">
        <v>4879</v>
      </c>
      <c r="R33" s="483" t="s">
        <v>4880</v>
      </c>
      <c r="S33" s="483" t="s">
        <v>4881</v>
      </c>
      <c r="T33" s="483" t="s">
        <v>1516</v>
      </c>
      <c r="U33" s="483" t="s">
        <v>4887</v>
      </c>
    </row>
    <row r="34" spans="1:21" ht="33.75">
      <c r="A34" s="482" t="s">
        <v>4802</v>
      </c>
      <c r="B34" s="483" t="s">
        <v>4892</v>
      </c>
      <c r="C34" s="483" t="s">
        <v>4893</v>
      </c>
      <c r="D34" s="483" t="s">
        <v>4804</v>
      </c>
      <c r="E34" s="483">
        <v>31</v>
      </c>
      <c r="F34" s="483" t="s">
        <v>4805</v>
      </c>
      <c r="G34" s="486" t="s">
        <v>650</v>
      </c>
      <c r="H34" s="483" t="s">
        <v>4878</v>
      </c>
      <c r="I34" s="483" t="s">
        <v>4807</v>
      </c>
      <c r="J34" s="483" t="s">
        <v>4808</v>
      </c>
      <c r="K34" s="483" t="s">
        <v>4809</v>
      </c>
      <c r="L34" s="483">
        <v>1</v>
      </c>
      <c r="M34" s="483">
        <v>0</v>
      </c>
      <c r="N34" s="483" t="s">
        <v>4810</v>
      </c>
      <c r="O34" s="483" t="s">
        <v>4811</v>
      </c>
      <c r="P34" s="483">
        <v>3</v>
      </c>
      <c r="Q34" s="483" t="s">
        <v>4812</v>
      </c>
      <c r="R34" s="483" t="s">
        <v>4880</v>
      </c>
      <c r="S34" s="483" t="s">
        <v>4881</v>
      </c>
      <c r="T34" s="483" t="s">
        <v>1516</v>
      </c>
      <c r="U34" s="483" t="s">
        <v>4887</v>
      </c>
    </row>
    <row r="35" spans="1:21" ht="67.5">
      <c r="A35" s="482" t="s">
        <v>4802</v>
      </c>
      <c r="B35" s="483" t="s">
        <v>4894</v>
      </c>
      <c r="C35" s="483" t="s">
        <v>4895</v>
      </c>
      <c r="D35" s="483" t="s">
        <v>4804</v>
      </c>
      <c r="E35" s="483">
        <v>31</v>
      </c>
      <c r="F35" s="483" t="s">
        <v>4805</v>
      </c>
      <c r="G35" s="486" t="s">
        <v>650</v>
      </c>
      <c r="H35" s="483" t="s">
        <v>4878</v>
      </c>
      <c r="I35" s="483" t="s">
        <v>4807</v>
      </c>
      <c r="J35" s="483" t="s">
        <v>4808</v>
      </c>
      <c r="K35" s="483" t="s">
        <v>4809</v>
      </c>
      <c r="L35" s="483">
        <v>1</v>
      </c>
      <c r="M35" s="483">
        <v>0</v>
      </c>
      <c r="N35" s="483" t="s">
        <v>4810</v>
      </c>
      <c r="O35" s="483" t="s">
        <v>4811</v>
      </c>
      <c r="P35" s="483">
        <v>0</v>
      </c>
      <c r="Q35" s="483" t="s">
        <v>4817</v>
      </c>
      <c r="R35" s="483" t="s">
        <v>4880</v>
      </c>
      <c r="S35" s="483" t="s">
        <v>4881</v>
      </c>
      <c r="T35" s="483" t="s">
        <v>1516</v>
      </c>
      <c r="U35" s="483" t="s">
        <v>4887</v>
      </c>
    </row>
    <row r="36" spans="1:21" ht="90">
      <c r="A36" s="482" t="s">
        <v>4802</v>
      </c>
      <c r="B36" s="483" t="s">
        <v>4896</v>
      </c>
      <c r="C36" s="483" t="s">
        <v>4897</v>
      </c>
      <c r="D36" s="483" t="s">
        <v>4804</v>
      </c>
      <c r="E36" s="483">
        <v>31</v>
      </c>
      <c r="F36" s="483" t="s">
        <v>4805</v>
      </c>
      <c r="G36" s="486" t="s">
        <v>650</v>
      </c>
      <c r="H36" s="483" t="s">
        <v>4878</v>
      </c>
      <c r="I36" s="483" t="s">
        <v>4807</v>
      </c>
      <c r="J36" s="483" t="s">
        <v>4808</v>
      </c>
      <c r="K36" s="483" t="s">
        <v>4809</v>
      </c>
      <c r="L36" s="483">
        <v>1</v>
      </c>
      <c r="M36" s="483">
        <v>1</v>
      </c>
      <c r="N36" s="483" t="s">
        <v>4845</v>
      </c>
      <c r="O36" s="483" t="s">
        <v>4811</v>
      </c>
      <c r="P36" s="483">
        <v>1</v>
      </c>
      <c r="Q36" s="483" t="s">
        <v>4824</v>
      </c>
      <c r="R36" s="483" t="s">
        <v>4846</v>
      </c>
      <c r="S36" s="483" t="s">
        <v>4847</v>
      </c>
      <c r="T36" s="483" t="s">
        <v>1516</v>
      </c>
      <c r="U36" s="483" t="s">
        <v>4887</v>
      </c>
    </row>
    <row r="37" spans="1:21" ht="101.25">
      <c r="A37" s="482" t="s">
        <v>4802</v>
      </c>
      <c r="B37" s="483" t="s">
        <v>4898</v>
      </c>
      <c r="C37" s="483" t="s">
        <v>4899</v>
      </c>
      <c r="D37" s="483" t="s">
        <v>4804</v>
      </c>
      <c r="E37" s="483">
        <v>31</v>
      </c>
      <c r="F37" s="483" t="s">
        <v>4805</v>
      </c>
      <c r="G37" s="486" t="s">
        <v>640</v>
      </c>
      <c r="H37" s="483" t="s">
        <v>4900</v>
      </c>
      <c r="I37" s="483" t="s">
        <v>4807</v>
      </c>
      <c r="J37" s="483" t="s">
        <v>4808</v>
      </c>
      <c r="K37" s="483" t="s">
        <v>4809</v>
      </c>
      <c r="L37" s="483">
        <v>1</v>
      </c>
      <c r="M37" s="483">
        <v>0</v>
      </c>
      <c r="N37" s="483" t="s">
        <v>4810</v>
      </c>
      <c r="O37" s="483" t="s">
        <v>4811</v>
      </c>
      <c r="P37" s="483">
        <v>1</v>
      </c>
      <c r="Q37" s="483" t="s">
        <v>4824</v>
      </c>
      <c r="R37" s="483" t="s">
        <v>4837</v>
      </c>
      <c r="S37" s="483" t="s">
        <v>4825</v>
      </c>
      <c r="T37" s="483" t="s">
        <v>1516</v>
      </c>
      <c r="U37" s="483" t="s">
        <v>4901</v>
      </c>
    </row>
    <row r="38" spans="1:21" ht="67.5">
      <c r="A38" s="482" t="s">
        <v>4802</v>
      </c>
      <c r="B38" s="487" t="s">
        <v>4513</v>
      </c>
      <c r="C38" s="483" t="s">
        <v>4902</v>
      </c>
      <c r="D38" s="483" t="s">
        <v>4804</v>
      </c>
      <c r="E38" s="483">
        <v>31</v>
      </c>
      <c r="F38" s="483" t="s">
        <v>4805</v>
      </c>
      <c r="G38" s="486" t="s">
        <v>640</v>
      </c>
      <c r="H38" s="483" t="s">
        <v>4900</v>
      </c>
      <c r="I38" s="483" t="s">
        <v>4807</v>
      </c>
      <c r="J38" s="483" t="s">
        <v>4808</v>
      </c>
      <c r="K38" s="483" t="s">
        <v>4809</v>
      </c>
      <c r="L38" s="483">
        <v>1</v>
      </c>
      <c r="M38" s="483">
        <v>0</v>
      </c>
      <c r="N38" s="483" t="s">
        <v>4810</v>
      </c>
      <c r="O38" s="483" t="s">
        <v>4811</v>
      </c>
      <c r="P38" s="483">
        <v>1</v>
      </c>
      <c r="Q38" s="483" t="s">
        <v>4824</v>
      </c>
      <c r="R38" s="483" t="s">
        <v>4</v>
      </c>
      <c r="S38" s="483" t="s">
        <v>4903</v>
      </c>
      <c r="T38" s="483" t="s">
        <v>1516</v>
      </c>
      <c r="U38" s="483" t="s">
        <v>4904</v>
      </c>
    </row>
    <row r="39" spans="1:21" ht="67.5">
      <c r="A39" s="482" t="s">
        <v>4802</v>
      </c>
      <c r="B39" s="487" t="s">
        <v>2344</v>
      </c>
      <c r="C39" s="483" t="s">
        <v>4905</v>
      </c>
      <c r="D39" s="483" t="s">
        <v>4804</v>
      </c>
      <c r="E39" s="483">
        <v>31</v>
      </c>
      <c r="F39" s="483" t="s">
        <v>4805</v>
      </c>
      <c r="G39" s="486" t="s">
        <v>550</v>
      </c>
      <c r="H39" s="483" t="s">
        <v>4906</v>
      </c>
      <c r="I39" s="483" t="s">
        <v>4807</v>
      </c>
      <c r="J39" s="483" t="s">
        <v>4808</v>
      </c>
      <c r="K39" s="483" t="s">
        <v>4809</v>
      </c>
      <c r="L39" s="483">
        <v>1</v>
      </c>
      <c r="M39" s="483">
        <v>0</v>
      </c>
      <c r="N39" s="483" t="s">
        <v>4907</v>
      </c>
      <c r="O39" s="483" t="s">
        <v>4811</v>
      </c>
      <c r="P39" s="483">
        <v>0</v>
      </c>
      <c r="Q39" s="483" t="s">
        <v>4817</v>
      </c>
      <c r="R39" s="483" t="s">
        <v>4908</v>
      </c>
      <c r="S39" s="483" t="s">
        <v>4909</v>
      </c>
      <c r="T39" s="483" t="s">
        <v>1516</v>
      </c>
      <c r="U39" s="483" t="s">
        <v>4910</v>
      </c>
    </row>
    <row r="40" spans="1:21" ht="67.5">
      <c r="A40" s="482" t="s">
        <v>4802</v>
      </c>
      <c r="B40" s="483" t="s">
        <v>4911</v>
      </c>
      <c r="C40" s="483" t="s">
        <v>4912</v>
      </c>
      <c r="D40" s="483" t="s">
        <v>4804</v>
      </c>
      <c r="E40" s="483">
        <v>31</v>
      </c>
      <c r="F40" s="483" t="s">
        <v>4805</v>
      </c>
      <c r="G40" s="486" t="s">
        <v>550</v>
      </c>
      <c r="H40" s="483" t="s">
        <v>4906</v>
      </c>
      <c r="I40" s="483" t="s">
        <v>4807</v>
      </c>
      <c r="J40" s="483" t="s">
        <v>4808</v>
      </c>
      <c r="K40" s="483" t="s">
        <v>4844</v>
      </c>
      <c r="L40" s="483">
        <v>1</v>
      </c>
      <c r="M40" s="483">
        <v>0</v>
      </c>
      <c r="N40" s="483" t="s">
        <v>4907</v>
      </c>
      <c r="O40" s="483" t="s">
        <v>4811</v>
      </c>
      <c r="P40" s="483">
        <v>0</v>
      </c>
      <c r="Q40" s="483" t="s">
        <v>4817</v>
      </c>
      <c r="R40" s="483" t="s">
        <v>4841</v>
      </c>
      <c r="S40" s="483" t="s">
        <v>4909</v>
      </c>
      <c r="T40" s="483" t="s">
        <v>4826</v>
      </c>
      <c r="U40" s="483" t="s">
        <v>4910</v>
      </c>
    </row>
    <row r="41" spans="1:21" ht="67.5">
      <c r="A41" s="482" t="s">
        <v>4802</v>
      </c>
      <c r="B41" s="483" t="s">
        <v>4913</v>
      </c>
      <c r="C41" s="483" t="s">
        <v>4914</v>
      </c>
      <c r="D41" s="483" t="s">
        <v>4804</v>
      </c>
      <c r="E41" s="483">
        <v>31</v>
      </c>
      <c r="F41" s="483" t="s">
        <v>4805</v>
      </c>
      <c r="G41" s="486" t="s">
        <v>550</v>
      </c>
      <c r="H41" s="483" t="s">
        <v>4906</v>
      </c>
      <c r="I41" s="483" t="s">
        <v>4807</v>
      </c>
      <c r="J41" s="483" t="s">
        <v>4808</v>
      </c>
      <c r="K41" s="483" t="s">
        <v>4844</v>
      </c>
      <c r="L41" s="483">
        <v>1</v>
      </c>
      <c r="M41" s="483">
        <v>0</v>
      </c>
      <c r="N41" s="483" t="s">
        <v>4907</v>
      </c>
      <c r="O41" s="483" t="s">
        <v>4811</v>
      </c>
      <c r="P41" s="483">
        <v>0</v>
      </c>
      <c r="Q41" s="483" t="s">
        <v>4817</v>
      </c>
      <c r="R41" s="483" t="s">
        <v>4841</v>
      </c>
      <c r="S41" s="483" t="s">
        <v>4909</v>
      </c>
      <c r="T41" s="483" t="s">
        <v>4826</v>
      </c>
      <c r="U41" s="483" t="s">
        <v>4910</v>
      </c>
    </row>
    <row r="42" spans="1:21" ht="67.5">
      <c r="A42" s="482" t="s">
        <v>4802</v>
      </c>
      <c r="B42" s="483" t="s">
        <v>4915</v>
      </c>
      <c r="C42" s="483" t="s">
        <v>4916</v>
      </c>
      <c r="D42" s="483" t="s">
        <v>4804</v>
      </c>
      <c r="E42" s="483">
        <v>31</v>
      </c>
      <c r="F42" s="483" t="s">
        <v>4805</v>
      </c>
      <c r="G42" s="486" t="s">
        <v>550</v>
      </c>
      <c r="H42" s="483" t="s">
        <v>4906</v>
      </c>
      <c r="I42" s="483" t="s">
        <v>4807</v>
      </c>
      <c r="J42" s="483" t="s">
        <v>4808</v>
      </c>
      <c r="K42" s="483" t="s">
        <v>4844</v>
      </c>
      <c r="L42" s="483">
        <v>1</v>
      </c>
      <c r="M42" s="483">
        <v>0</v>
      </c>
      <c r="N42" s="483" t="s">
        <v>4810</v>
      </c>
      <c r="O42" s="483" t="s">
        <v>4811</v>
      </c>
      <c r="P42" s="483">
        <v>1</v>
      </c>
      <c r="Q42" s="483" t="s">
        <v>4824</v>
      </c>
      <c r="R42" s="483" t="s">
        <v>4908</v>
      </c>
      <c r="S42" s="483" t="s">
        <v>4864</v>
      </c>
      <c r="T42" s="483" t="s">
        <v>1516</v>
      </c>
      <c r="U42" s="483" t="s">
        <v>4910</v>
      </c>
    </row>
    <row r="43" spans="1:21" ht="67.5">
      <c r="A43" s="482" t="s">
        <v>4802</v>
      </c>
      <c r="B43" s="483" t="s">
        <v>4917</v>
      </c>
      <c r="C43" s="483" t="s">
        <v>4918</v>
      </c>
      <c r="D43" s="483" t="s">
        <v>4804</v>
      </c>
      <c r="E43" s="483">
        <v>31</v>
      </c>
      <c r="F43" s="483" t="s">
        <v>4805</v>
      </c>
      <c r="G43" s="486" t="s">
        <v>550</v>
      </c>
      <c r="H43" s="483" t="s">
        <v>4906</v>
      </c>
      <c r="I43" s="483" t="s">
        <v>4807</v>
      </c>
      <c r="J43" s="483" t="s">
        <v>4808</v>
      </c>
      <c r="K43" s="483" t="s">
        <v>4844</v>
      </c>
      <c r="L43" s="483">
        <v>1</v>
      </c>
      <c r="M43" s="483">
        <v>0</v>
      </c>
      <c r="N43" s="483" t="s">
        <v>4810</v>
      </c>
      <c r="O43" s="483" t="s">
        <v>4811</v>
      </c>
      <c r="P43" s="483">
        <v>1</v>
      </c>
      <c r="Q43" s="483" t="s">
        <v>4824</v>
      </c>
      <c r="R43" s="483" t="s">
        <v>4908</v>
      </c>
      <c r="S43" s="483" t="s">
        <v>4864</v>
      </c>
      <c r="T43" s="483" t="s">
        <v>4826</v>
      </c>
      <c r="U43" s="483" t="s">
        <v>4910</v>
      </c>
    </row>
    <row r="44" spans="1:21" ht="78.75">
      <c r="A44" s="482" t="s">
        <v>4802</v>
      </c>
      <c r="B44" s="483" t="s">
        <v>4919</v>
      </c>
      <c r="C44" s="483" t="s">
        <v>4920</v>
      </c>
      <c r="D44" s="483" t="s">
        <v>4804</v>
      </c>
      <c r="E44" s="483">
        <v>31</v>
      </c>
      <c r="F44" s="483" t="s">
        <v>4805</v>
      </c>
      <c r="G44" s="486" t="s">
        <v>550</v>
      </c>
      <c r="H44" s="483" t="s">
        <v>4906</v>
      </c>
      <c r="I44" s="483" t="s">
        <v>4807</v>
      </c>
      <c r="J44" s="483" t="s">
        <v>4808</v>
      </c>
      <c r="K44" s="483" t="s">
        <v>4844</v>
      </c>
      <c r="L44" s="483">
        <v>1</v>
      </c>
      <c r="M44" s="483">
        <v>1</v>
      </c>
      <c r="N44" s="483" t="s">
        <v>4810</v>
      </c>
      <c r="O44" s="483" t="s">
        <v>4811</v>
      </c>
      <c r="P44" s="483">
        <v>1</v>
      </c>
      <c r="Q44" s="483" t="s">
        <v>4824</v>
      </c>
      <c r="R44" s="483" t="s">
        <v>4921</v>
      </c>
      <c r="S44" s="483" t="s">
        <v>4864</v>
      </c>
      <c r="T44" s="483" t="s">
        <v>1516</v>
      </c>
      <c r="U44" s="483" t="s">
        <v>4910</v>
      </c>
    </row>
    <row r="45" spans="1:21" ht="67.5">
      <c r="A45" s="482" t="s">
        <v>4802</v>
      </c>
      <c r="B45" s="487" t="s">
        <v>2336</v>
      </c>
      <c r="C45" s="483" t="s">
        <v>4922</v>
      </c>
      <c r="D45" s="483" t="s">
        <v>4804</v>
      </c>
      <c r="E45" s="483">
        <v>31</v>
      </c>
      <c r="F45" s="483" t="s">
        <v>4805</v>
      </c>
      <c r="G45" s="486" t="s">
        <v>550</v>
      </c>
      <c r="H45" s="483" t="s">
        <v>4906</v>
      </c>
      <c r="I45" s="483" t="s">
        <v>4807</v>
      </c>
      <c r="J45" s="483" t="s">
        <v>4808</v>
      </c>
      <c r="K45" s="483" t="s">
        <v>4809</v>
      </c>
      <c r="L45" s="483">
        <v>1</v>
      </c>
      <c r="M45" s="483">
        <v>0</v>
      </c>
      <c r="N45" s="483" t="s">
        <v>4810</v>
      </c>
      <c r="O45" s="483" t="s">
        <v>4811</v>
      </c>
      <c r="P45" s="483">
        <v>2</v>
      </c>
      <c r="Q45" s="483" t="s">
        <v>4879</v>
      </c>
      <c r="R45" s="483" t="s">
        <v>4923</v>
      </c>
      <c r="S45" s="483" t="s">
        <v>4864</v>
      </c>
      <c r="T45" s="483" t="s">
        <v>1516</v>
      </c>
      <c r="U45" s="483" t="s">
        <v>4910</v>
      </c>
    </row>
    <row r="46" spans="1:21" ht="67.5">
      <c r="A46" s="482" t="s">
        <v>4802</v>
      </c>
      <c r="B46" s="487" t="s">
        <v>2386</v>
      </c>
      <c r="C46" s="483" t="s">
        <v>4924</v>
      </c>
      <c r="D46" s="483" t="s">
        <v>4804</v>
      </c>
      <c r="E46" s="483">
        <v>31</v>
      </c>
      <c r="F46" s="483" t="s">
        <v>4805</v>
      </c>
      <c r="G46" s="486" t="s">
        <v>550</v>
      </c>
      <c r="H46" s="483" t="s">
        <v>4906</v>
      </c>
      <c r="I46" s="483" t="s">
        <v>4807</v>
      </c>
      <c r="J46" s="483" t="s">
        <v>4808</v>
      </c>
      <c r="K46" s="483" t="s">
        <v>4809</v>
      </c>
      <c r="L46" s="483">
        <v>1</v>
      </c>
      <c r="M46" s="483">
        <v>0</v>
      </c>
      <c r="N46" s="483" t="s">
        <v>4810</v>
      </c>
      <c r="O46" s="483" t="s">
        <v>4811</v>
      </c>
      <c r="P46" s="483">
        <v>1</v>
      </c>
      <c r="Q46" s="483" t="s">
        <v>4824</v>
      </c>
      <c r="R46" s="483" t="s">
        <v>4923</v>
      </c>
      <c r="S46" s="483" t="s">
        <v>4864</v>
      </c>
      <c r="T46" s="483" t="s">
        <v>1516</v>
      </c>
      <c r="U46" s="483" t="s">
        <v>4910</v>
      </c>
    </row>
    <row r="47" spans="1:21" ht="67.5">
      <c r="A47" s="482" t="s">
        <v>4802</v>
      </c>
      <c r="B47" s="487" t="s">
        <v>2368</v>
      </c>
      <c r="C47" s="483" t="s">
        <v>4925</v>
      </c>
      <c r="D47" s="483" t="s">
        <v>4804</v>
      </c>
      <c r="E47" s="483">
        <v>31</v>
      </c>
      <c r="F47" s="483" t="s">
        <v>4805</v>
      </c>
      <c r="G47" s="486" t="s">
        <v>550</v>
      </c>
      <c r="H47" s="483" t="s">
        <v>4906</v>
      </c>
      <c r="I47" s="483" t="s">
        <v>4807</v>
      </c>
      <c r="J47" s="483" t="s">
        <v>4808</v>
      </c>
      <c r="K47" s="483" t="s">
        <v>4809</v>
      </c>
      <c r="L47" s="483">
        <v>0</v>
      </c>
      <c r="M47" s="483">
        <v>0</v>
      </c>
      <c r="N47" s="483" t="s">
        <v>4810</v>
      </c>
      <c r="O47" s="483" t="s">
        <v>4811</v>
      </c>
      <c r="P47" s="483">
        <v>1</v>
      </c>
      <c r="Q47" s="483" t="s">
        <v>4824</v>
      </c>
      <c r="R47" s="483" t="s">
        <v>4923</v>
      </c>
      <c r="S47" s="483" t="s">
        <v>4864</v>
      </c>
      <c r="T47" s="483" t="s">
        <v>1516</v>
      </c>
      <c r="U47" s="483" t="s">
        <v>4910</v>
      </c>
    </row>
    <row r="48" spans="1:21" ht="67.5">
      <c r="A48" s="482" t="s">
        <v>4802</v>
      </c>
      <c r="B48" s="487" t="s">
        <v>2373</v>
      </c>
      <c r="C48" s="483" t="s">
        <v>4926</v>
      </c>
      <c r="D48" s="483" t="s">
        <v>4804</v>
      </c>
      <c r="E48" s="483">
        <v>31</v>
      </c>
      <c r="F48" s="483" t="s">
        <v>4805</v>
      </c>
      <c r="G48" s="486" t="s">
        <v>550</v>
      </c>
      <c r="H48" s="483" t="s">
        <v>4906</v>
      </c>
      <c r="I48" s="483" t="s">
        <v>4807</v>
      </c>
      <c r="J48" s="483" t="s">
        <v>4808</v>
      </c>
      <c r="K48" s="483" t="s">
        <v>4809</v>
      </c>
      <c r="L48" s="483">
        <v>0</v>
      </c>
      <c r="M48" s="483">
        <v>0</v>
      </c>
      <c r="N48" s="483" t="s">
        <v>4810</v>
      </c>
      <c r="O48" s="483" t="s">
        <v>4811</v>
      </c>
      <c r="P48" s="483">
        <v>1</v>
      </c>
      <c r="Q48" s="483" t="s">
        <v>4824</v>
      </c>
      <c r="R48" s="483" t="s">
        <v>4923</v>
      </c>
      <c r="S48" s="483" t="s">
        <v>4864</v>
      </c>
      <c r="T48" s="483" t="s">
        <v>1516</v>
      </c>
      <c r="U48" s="483" t="s">
        <v>4910</v>
      </c>
    </row>
    <row r="49" spans="1:21" ht="67.5">
      <c r="A49" s="482" t="s">
        <v>4802</v>
      </c>
      <c r="B49" s="487" t="s">
        <v>2340</v>
      </c>
      <c r="C49" s="483" t="s">
        <v>4927</v>
      </c>
      <c r="D49" s="483" t="s">
        <v>4804</v>
      </c>
      <c r="E49" s="483">
        <v>31</v>
      </c>
      <c r="F49" s="483" t="s">
        <v>4805</v>
      </c>
      <c r="G49" s="486" t="s">
        <v>550</v>
      </c>
      <c r="H49" s="483" t="s">
        <v>4906</v>
      </c>
      <c r="I49" s="483" t="s">
        <v>4807</v>
      </c>
      <c r="J49" s="483" t="s">
        <v>4808</v>
      </c>
      <c r="K49" s="483" t="s">
        <v>4809</v>
      </c>
      <c r="L49" s="483">
        <v>1</v>
      </c>
      <c r="M49" s="483">
        <v>0</v>
      </c>
      <c r="N49" s="483" t="s">
        <v>4810</v>
      </c>
      <c r="O49" s="483" t="s">
        <v>4811</v>
      </c>
      <c r="P49" s="483">
        <v>2</v>
      </c>
      <c r="Q49" s="483" t="s">
        <v>4879</v>
      </c>
      <c r="R49" s="483" t="s">
        <v>4923</v>
      </c>
      <c r="S49" s="483" t="s">
        <v>4864</v>
      </c>
      <c r="T49" s="483" t="s">
        <v>1516</v>
      </c>
      <c r="U49" s="483" t="s">
        <v>4910</v>
      </c>
    </row>
    <row r="50" spans="1:21" ht="67.5">
      <c r="A50" s="482" t="s">
        <v>4802</v>
      </c>
      <c r="B50" s="483" t="s">
        <v>4928</v>
      </c>
      <c r="C50" s="483" t="s">
        <v>4929</v>
      </c>
      <c r="D50" s="483" t="s">
        <v>4804</v>
      </c>
      <c r="E50" s="483">
        <v>31</v>
      </c>
      <c r="F50" s="483" t="s">
        <v>4805</v>
      </c>
      <c r="G50" s="486" t="s">
        <v>550</v>
      </c>
      <c r="H50" s="483" t="s">
        <v>4906</v>
      </c>
      <c r="I50" s="483" t="s">
        <v>4807</v>
      </c>
      <c r="J50" s="483" t="s">
        <v>4808</v>
      </c>
      <c r="K50" s="483" t="s">
        <v>4809</v>
      </c>
      <c r="L50" s="483">
        <v>1</v>
      </c>
      <c r="M50" s="483">
        <v>0</v>
      </c>
      <c r="N50" s="483" t="s">
        <v>4810</v>
      </c>
      <c r="O50" s="483" t="s">
        <v>4811</v>
      </c>
      <c r="P50" s="483">
        <v>2</v>
      </c>
      <c r="Q50" s="483" t="s">
        <v>4879</v>
      </c>
      <c r="R50" s="483" t="s">
        <v>4841</v>
      </c>
      <c r="S50" s="483" t="s">
        <v>4864</v>
      </c>
      <c r="T50" s="483" t="s">
        <v>1516</v>
      </c>
      <c r="U50" s="483" t="s">
        <v>4910</v>
      </c>
    </row>
    <row r="51" spans="1:21" ht="78.75">
      <c r="A51" s="482" t="s">
        <v>4802</v>
      </c>
      <c r="B51" s="483" t="s">
        <v>4930</v>
      </c>
      <c r="C51" s="483" t="s">
        <v>4931</v>
      </c>
      <c r="D51" s="483" t="s">
        <v>4804</v>
      </c>
      <c r="E51" s="483">
        <v>31</v>
      </c>
      <c r="F51" s="483" t="s">
        <v>4805</v>
      </c>
      <c r="G51" s="486" t="s">
        <v>4932</v>
      </c>
      <c r="H51" s="483" t="s">
        <v>4933</v>
      </c>
      <c r="I51" s="483" t="s">
        <v>4807</v>
      </c>
      <c r="J51" s="483" t="s">
        <v>4808</v>
      </c>
      <c r="K51" s="483" t="s">
        <v>4844</v>
      </c>
      <c r="L51" s="483">
        <v>1</v>
      </c>
      <c r="M51" s="483">
        <v>0</v>
      </c>
      <c r="N51" s="483" t="s">
        <v>4907</v>
      </c>
      <c r="O51" s="483" t="s">
        <v>4811</v>
      </c>
      <c r="P51" s="483">
        <v>1</v>
      </c>
      <c r="Q51" s="483" t="s">
        <v>4824</v>
      </c>
      <c r="R51" s="483" t="s">
        <v>4908</v>
      </c>
      <c r="S51" s="483" t="s">
        <v>4909</v>
      </c>
      <c r="T51" s="483" t="s">
        <v>4826</v>
      </c>
      <c r="U51" s="483" t="s">
        <v>4934</v>
      </c>
    </row>
    <row r="52" spans="1:21" ht="78.75">
      <c r="A52" s="482" t="s">
        <v>4802</v>
      </c>
      <c r="B52" s="483" t="s">
        <v>4935</v>
      </c>
      <c r="C52" s="483" t="s">
        <v>4936</v>
      </c>
      <c r="D52" s="483" t="s">
        <v>4804</v>
      </c>
      <c r="E52" s="483">
        <v>31</v>
      </c>
      <c r="F52" s="483" t="s">
        <v>4805</v>
      </c>
      <c r="G52" s="486" t="s">
        <v>4932</v>
      </c>
      <c r="H52" s="483" t="s">
        <v>4933</v>
      </c>
      <c r="I52" s="483" t="s">
        <v>4807</v>
      </c>
      <c r="J52" s="483" t="s">
        <v>4808</v>
      </c>
      <c r="K52" s="483" t="s">
        <v>4844</v>
      </c>
      <c r="L52" s="483">
        <v>1</v>
      </c>
      <c r="M52" s="483">
        <v>0</v>
      </c>
      <c r="N52" s="483" t="s">
        <v>4907</v>
      </c>
      <c r="O52" s="483" t="s">
        <v>4811</v>
      </c>
      <c r="P52" s="483">
        <v>1</v>
      </c>
      <c r="Q52" s="483" t="s">
        <v>4824</v>
      </c>
      <c r="R52" s="483" t="s">
        <v>4841</v>
      </c>
      <c r="S52" s="483" t="s">
        <v>4909</v>
      </c>
      <c r="T52" s="483" t="s">
        <v>4826</v>
      </c>
      <c r="U52" s="483" t="s">
        <v>4934</v>
      </c>
    </row>
    <row r="53" spans="1:21" ht="67.5">
      <c r="A53" s="482" t="s">
        <v>4802</v>
      </c>
      <c r="B53" s="483" t="s">
        <v>4937</v>
      </c>
      <c r="C53" s="483" t="s">
        <v>4938</v>
      </c>
      <c r="D53" s="483" t="s">
        <v>4804</v>
      </c>
      <c r="E53" s="483">
        <v>31</v>
      </c>
      <c r="F53" s="483" t="s">
        <v>4805</v>
      </c>
      <c r="G53" s="486" t="s">
        <v>4932</v>
      </c>
      <c r="H53" s="483" t="s">
        <v>4933</v>
      </c>
      <c r="I53" s="483" t="s">
        <v>4807</v>
      </c>
      <c r="J53" s="483" t="s">
        <v>4808</v>
      </c>
      <c r="K53" s="483" t="s">
        <v>4809</v>
      </c>
      <c r="L53" s="483">
        <v>1</v>
      </c>
      <c r="M53" s="483">
        <v>0</v>
      </c>
      <c r="N53" s="483" t="s">
        <v>4810</v>
      </c>
      <c r="O53" s="483" t="s">
        <v>4811</v>
      </c>
      <c r="P53" s="483">
        <v>1</v>
      </c>
      <c r="Q53" s="483" t="s">
        <v>4824</v>
      </c>
      <c r="R53" s="483" t="s">
        <v>4923</v>
      </c>
      <c r="S53" s="483" t="s">
        <v>4864</v>
      </c>
      <c r="T53" s="483" t="s">
        <v>1516</v>
      </c>
      <c r="U53" s="483" t="s">
        <v>4910</v>
      </c>
    </row>
    <row r="54" spans="1:21" ht="78.75">
      <c r="A54" s="482" t="s">
        <v>4802</v>
      </c>
      <c r="B54" s="490" t="s">
        <v>4939</v>
      </c>
      <c r="C54" s="483" t="s">
        <v>4940</v>
      </c>
      <c r="D54" s="483" t="s">
        <v>4804</v>
      </c>
      <c r="E54" s="483">
        <v>31</v>
      </c>
      <c r="F54" s="483" t="s">
        <v>4805</v>
      </c>
      <c r="G54" s="486" t="s">
        <v>4932</v>
      </c>
      <c r="H54" s="483" t="s">
        <v>4933</v>
      </c>
      <c r="I54" s="483" t="s">
        <v>4807</v>
      </c>
      <c r="J54" s="483" t="s">
        <v>4808</v>
      </c>
      <c r="K54" s="483" t="s">
        <v>4809</v>
      </c>
      <c r="L54" s="483">
        <v>0</v>
      </c>
      <c r="M54" s="483">
        <v>0</v>
      </c>
      <c r="N54" s="483" t="s">
        <v>4810</v>
      </c>
      <c r="O54" s="483" t="s">
        <v>4811</v>
      </c>
      <c r="P54" s="483">
        <v>3</v>
      </c>
      <c r="Q54" s="483" t="s">
        <v>4812</v>
      </c>
      <c r="R54" s="483" t="s">
        <v>4908</v>
      </c>
      <c r="S54" s="483" t="s">
        <v>4864</v>
      </c>
      <c r="T54" s="483" t="s">
        <v>1516</v>
      </c>
      <c r="U54" s="483" t="s">
        <v>4934</v>
      </c>
    </row>
    <row r="55" spans="1:21" ht="78.75">
      <c r="A55" s="482" t="s">
        <v>4802</v>
      </c>
      <c r="B55" s="487" t="s">
        <v>2350</v>
      </c>
      <c r="C55" s="483" t="s">
        <v>4941</v>
      </c>
      <c r="D55" s="483" t="s">
        <v>4804</v>
      </c>
      <c r="E55" s="483">
        <v>31</v>
      </c>
      <c r="F55" s="483" t="s">
        <v>4805</v>
      </c>
      <c r="G55" s="486" t="s">
        <v>4932</v>
      </c>
      <c r="H55" s="483" t="s">
        <v>4933</v>
      </c>
      <c r="I55" s="483" t="s">
        <v>4807</v>
      </c>
      <c r="J55" s="483" t="s">
        <v>4808</v>
      </c>
      <c r="K55" s="483" t="s">
        <v>4809</v>
      </c>
      <c r="L55" s="483">
        <v>0</v>
      </c>
      <c r="M55" s="483">
        <v>0</v>
      </c>
      <c r="N55" s="483" t="s">
        <v>4810</v>
      </c>
      <c r="O55" s="483" t="s">
        <v>4811</v>
      </c>
      <c r="P55" s="483">
        <v>2</v>
      </c>
      <c r="Q55" s="483" t="s">
        <v>4879</v>
      </c>
      <c r="R55" s="483" t="s">
        <v>4908</v>
      </c>
      <c r="S55" s="483" t="s">
        <v>4864</v>
      </c>
      <c r="T55" s="483" t="s">
        <v>1516</v>
      </c>
      <c r="U55" s="483" t="s">
        <v>4942</v>
      </c>
    </row>
    <row r="56" spans="1:21" ht="56.25">
      <c r="A56" s="482" t="s">
        <v>4802</v>
      </c>
      <c r="B56" s="490" t="s">
        <v>4943</v>
      </c>
      <c r="C56" s="483" t="s">
        <v>4944</v>
      </c>
      <c r="D56" s="483" t="s">
        <v>4804</v>
      </c>
      <c r="E56" s="483">
        <v>31</v>
      </c>
      <c r="F56" s="483" t="s">
        <v>4805</v>
      </c>
      <c r="G56" s="486" t="s">
        <v>572</v>
      </c>
      <c r="H56" s="483" t="s">
        <v>4945</v>
      </c>
      <c r="I56" s="483" t="s">
        <v>4807</v>
      </c>
      <c r="J56" s="483" t="s">
        <v>4808</v>
      </c>
      <c r="K56" s="483" t="s">
        <v>4844</v>
      </c>
      <c r="L56" s="483">
        <v>0</v>
      </c>
      <c r="M56" s="483">
        <v>0</v>
      </c>
      <c r="N56" s="483" t="s">
        <v>4907</v>
      </c>
      <c r="O56" s="483" t="s">
        <v>4811</v>
      </c>
      <c r="P56" s="483">
        <v>3</v>
      </c>
      <c r="Q56" s="483" t="s">
        <v>4812</v>
      </c>
      <c r="R56" s="483" t="s">
        <v>4841</v>
      </c>
      <c r="S56" s="483" t="s">
        <v>4909</v>
      </c>
      <c r="T56" s="483" t="s">
        <v>1516</v>
      </c>
      <c r="U56" s="483" t="s">
        <v>4946</v>
      </c>
    </row>
    <row r="57" spans="1:21" ht="67.5">
      <c r="A57" s="482" t="s">
        <v>4802</v>
      </c>
      <c r="B57" s="483" t="s">
        <v>4947</v>
      </c>
      <c r="C57" s="483" t="s">
        <v>4948</v>
      </c>
      <c r="D57" s="483" t="s">
        <v>4804</v>
      </c>
      <c r="E57" s="483">
        <v>31</v>
      </c>
      <c r="F57" s="483" t="s">
        <v>4805</v>
      </c>
      <c r="G57" s="486" t="s">
        <v>572</v>
      </c>
      <c r="H57" s="483" t="s">
        <v>4945</v>
      </c>
      <c r="I57" s="483" t="s">
        <v>4807</v>
      </c>
      <c r="J57" s="483" t="s">
        <v>4808</v>
      </c>
      <c r="K57" s="483" t="s">
        <v>4844</v>
      </c>
      <c r="L57" s="483">
        <v>1</v>
      </c>
      <c r="M57" s="483">
        <v>0</v>
      </c>
      <c r="N57" s="483" t="s">
        <v>4907</v>
      </c>
      <c r="O57" s="483" t="s">
        <v>4811</v>
      </c>
      <c r="P57" s="483">
        <v>0</v>
      </c>
      <c r="Q57" s="483" t="s">
        <v>4817</v>
      </c>
      <c r="R57" s="483" t="s">
        <v>4841</v>
      </c>
      <c r="S57" s="483" t="s">
        <v>4909</v>
      </c>
      <c r="T57" s="483" t="s">
        <v>4826</v>
      </c>
      <c r="U57" s="483" t="s">
        <v>4946</v>
      </c>
    </row>
    <row r="58" spans="1:21" ht="78.75">
      <c r="A58" s="482" t="s">
        <v>4802</v>
      </c>
      <c r="B58" s="483" t="s">
        <v>4949</v>
      </c>
      <c r="C58" s="483" t="s">
        <v>4950</v>
      </c>
      <c r="D58" s="483" t="s">
        <v>4804</v>
      </c>
      <c r="E58" s="483">
        <v>31</v>
      </c>
      <c r="F58" s="483" t="s">
        <v>4805</v>
      </c>
      <c r="G58" s="486" t="s">
        <v>572</v>
      </c>
      <c r="H58" s="483" t="s">
        <v>4945</v>
      </c>
      <c r="I58" s="483" t="s">
        <v>4807</v>
      </c>
      <c r="J58" s="483" t="s">
        <v>4808</v>
      </c>
      <c r="K58" s="483" t="s">
        <v>4809</v>
      </c>
      <c r="L58" s="483">
        <v>1</v>
      </c>
      <c r="M58" s="483">
        <v>0</v>
      </c>
      <c r="N58" s="483" t="s">
        <v>4907</v>
      </c>
      <c r="O58" s="483" t="s">
        <v>4811</v>
      </c>
      <c r="P58" s="483">
        <v>0</v>
      </c>
      <c r="Q58" s="483" t="s">
        <v>4817</v>
      </c>
      <c r="R58" s="483" t="s">
        <v>4841</v>
      </c>
      <c r="S58" s="483" t="s">
        <v>4909</v>
      </c>
      <c r="T58" s="483" t="s">
        <v>1516</v>
      </c>
      <c r="U58" s="483" t="s">
        <v>4946</v>
      </c>
    </row>
    <row r="59" spans="1:21" ht="101.25">
      <c r="A59" s="482" t="s">
        <v>4802</v>
      </c>
      <c r="B59" s="483" t="s">
        <v>4951</v>
      </c>
      <c r="C59" s="483" t="s">
        <v>4952</v>
      </c>
      <c r="D59" s="483" t="s">
        <v>4804</v>
      </c>
      <c r="E59" s="483">
        <v>31</v>
      </c>
      <c r="F59" s="483" t="s">
        <v>4805</v>
      </c>
      <c r="G59" s="486" t="s">
        <v>572</v>
      </c>
      <c r="H59" s="483" t="s">
        <v>4945</v>
      </c>
      <c r="I59" s="483" t="s">
        <v>4807</v>
      </c>
      <c r="J59" s="483" t="s">
        <v>4808</v>
      </c>
      <c r="K59" s="483" t="s">
        <v>4809</v>
      </c>
      <c r="L59" s="483">
        <v>1</v>
      </c>
      <c r="M59" s="483">
        <v>0</v>
      </c>
      <c r="N59" s="483" t="s">
        <v>4810</v>
      </c>
      <c r="O59" s="483" t="s">
        <v>4811</v>
      </c>
      <c r="P59" s="483">
        <v>2</v>
      </c>
      <c r="Q59" s="483" t="s">
        <v>4879</v>
      </c>
      <c r="R59" s="483" t="s">
        <v>4908</v>
      </c>
      <c r="S59" s="483" t="s">
        <v>4864</v>
      </c>
      <c r="T59" s="483" t="s">
        <v>1516</v>
      </c>
      <c r="U59" s="483" t="s">
        <v>4946</v>
      </c>
    </row>
    <row r="60" spans="1:21" ht="78.75">
      <c r="A60" s="482" t="s">
        <v>4802</v>
      </c>
      <c r="B60" s="483" t="s">
        <v>4953</v>
      </c>
      <c r="C60" s="483" t="s">
        <v>4954</v>
      </c>
      <c r="D60" s="483" t="s">
        <v>4804</v>
      </c>
      <c r="E60" s="483">
        <v>31</v>
      </c>
      <c r="F60" s="483" t="s">
        <v>4805</v>
      </c>
      <c r="G60" s="486" t="s">
        <v>572</v>
      </c>
      <c r="H60" s="483" t="s">
        <v>4945</v>
      </c>
      <c r="I60" s="483" t="s">
        <v>4807</v>
      </c>
      <c r="J60" s="483" t="s">
        <v>4808</v>
      </c>
      <c r="K60" s="483" t="s">
        <v>4809</v>
      </c>
      <c r="L60" s="483">
        <v>1</v>
      </c>
      <c r="M60" s="483">
        <v>0</v>
      </c>
      <c r="N60" s="483" t="s">
        <v>4810</v>
      </c>
      <c r="O60" s="483" t="s">
        <v>4811</v>
      </c>
      <c r="P60" s="483">
        <v>0</v>
      </c>
      <c r="Q60" s="483" t="s">
        <v>4817</v>
      </c>
      <c r="R60" s="483" t="s">
        <v>4908</v>
      </c>
      <c r="S60" s="483" t="s">
        <v>4864</v>
      </c>
      <c r="T60" s="483" t="s">
        <v>1516</v>
      </c>
      <c r="U60" s="483" t="s">
        <v>4946</v>
      </c>
    </row>
    <row r="61" spans="1:21" ht="33.75">
      <c r="A61" s="482" t="s">
        <v>4802</v>
      </c>
      <c r="B61" s="487" t="s">
        <v>2362</v>
      </c>
      <c r="C61" s="483" t="s">
        <v>4955</v>
      </c>
      <c r="D61" s="483" t="s">
        <v>4804</v>
      </c>
      <c r="E61" s="483">
        <v>31</v>
      </c>
      <c r="F61" s="483" t="s">
        <v>4805</v>
      </c>
      <c r="G61" s="486" t="s">
        <v>572</v>
      </c>
      <c r="H61" s="483" t="s">
        <v>4945</v>
      </c>
      <c r="I61" s="483" t="s">
        <v>4807</v>
      </c>
      <c r="J61" s="483" t="s">
        <v>4808</v>
      </c>
      <c r="K61" s="483" t="s">
        <v>4809</v>
      </c>
      <c r="L61" s="483">
        <v>0</v>
      </c>
      <c r="M61" s="483">
        <v>0</v>
      </c>
      <c r="N61" s="483" t="s">
        <v>4810</v>
      </c>
      <c r="O61" s="483" t="s">
        <v>4811</v>
      </c>
      <c r="P61" s="483">
        <v>1</v>
      </c>
      <c r="Q61" s="483" t="s">
        <v>4824</v>
      </c>
      <c r="R61" s="483" t="s">
        <v>4908</v>
      </c>
      <c r="S61" s="483" t="s">
        <v>4864</v>
      </c>
      <c r="T61" s="483" t="s">
        <v>1516</v>
      </c>
      <c r="U61" s="483" t="s">
        <v>4946</v>
      </c>
    </row>
    <row r="62" spans="1:21" ht="33.75">
      <c r="A62" s="482" t="s">
        <v>4802</v>
      </c>
      <c r="B62" s="487" t="s">
        <v>2980</v>
      </c>
      <c r="C62" s="483" t="s">
        <v>4956</v>
      </c>
      <c r="D62" s="483" t="s">
        <v>4804</v>
      </c>
      <c r="E62" s="483">
        <v>32</v>
      </c>
      <c r="F62" s="483" t="s">
        <v>4957</v>
      </c>
      <c r="G62" s="486" t="s">
        <v>243</v>
      </c>
      <c r="H62" s="483" t="s">
        <v>4958</v>
      </c>
      <c r="I62" s="483" t="s">
        <v>4807</v>
      </c>
      <c r="J62" s="483" t="s">
        <v>4808</v>
      </c>
      <c r="K62" s="483" t="s">
        <v>4809</v>
      </c>
      <c r="L62" s="483">
        <v>1</v>
      </c>
      <c r="M62" s="483">
        <v>0</v>
      </c>
      <c r="N62" s="483" t="s">
        <v>4907</v>
      </c>
      <c r="O62" s="483" t="s">
        <v>4811</v>
      </c>
      <c r="P62" s="483">
        <v>1</v>
      </c>
      <c r="Q62" s="483" t="s">
        <v>4824</v>
      </c>
      <c r="R62" s="483" t="s">
        <v>4841</v>
      </c>
      <c r="S62" s="483" t="s">
        <v>4959</v>
      </c>
      <c r="T62" s="483" t="s">
        <v>1516</v>
      </c>
      <c r="U62" s="483" t="s">
        <v>4960</v>
      </c>
    </row>
    <row r="63" spans="1:21" ht="101.25">
      <c r="A63" s="482" t="s">
        <v>4802</v>
      </c>
      <c r="B63" s="483" t="s">
        <v>4961</v>
      </c>
      <c r="C63" s="483" t="s">
        <v>4962</v>
      </c>
      <c r="D63" s="483" t="s">
        <v>4804</v>
      </c>
      <c r="E63" s="483">
        <v>32</v>
      </c>
      <c r="F63" s="483" t="s">
        <v>4957</v>
      </c>
      <c r="G63" s="486" t="s">
        <v>243</v>
      </c>
      <c r="H63" s="483" t="s">
        <v>4958</v>
      </c>
      <c r="I63" s="483" t="s">
        <v>4807</v>
      </c>
      <c r="J63" s="483" t="s">
        <v>4808</v>
      </c>
      <c r="K63" s="483" t="s">
        <v>4809</v>
      </c>
      <c r="L63" s="483">
        <v>1</v>
      </c>
      <c r="M63" s="483">
        <v>0</v>
      </c>
      <c r="N63" s="483" t="s">
        <v>4810</v>
      </c>
      <c r="O63" s="483" t="s">
        <v>4811</v>
      </c>
      <c r="P63" s="483">
        <v>1</v>
      </c>
      <c r="Q63" s="483" t="s">
        <v>4824</v>
      </c>
      <c r="R63" s="483" t="s">
        <v>4963</v>
      </c>
      <c r="S63" s="483" t="s">
        <v>4964</v>
      </c>
      <c r="T63" s="483" t="s">
        <v>4826</v>
      </c>
      <c r="U63" s="483" t="s">
        <v>4960</v>
      </c>
    </row>
    <row r="64" spans="1:21" ht="33.75">
      <c r="A64" s="482" t="s">
        <v>4802</v>
      </c>
      <c r="B64" s="490" t="s">
        <v>4965</v>
      </c>
      <c r="C64" s="483" t="s">
        <v>4966</v>
      </c>
      <c r="D64" s="483" t="s">
        <v>4804</v>
      </c>
      <c r="E64" s="483">
        <v>32</v>
      </c>
      <c r="F64" s="483" t="s">
        <v>4957</v>
      </c>
      <c r="G64" s="486" t="s">
        <v>243</v>
      </c>
      <c r="H64" s="483" t="s">
        <v>4958</v>
      </c>
      <c r="I64" s="483" t="s">
        <v>4807</v>
      </c>
      <c r="J64" s="483" t="s">
        <v>4808</v>
      </c>
      <c r="K64" s="483" t="s">
        <v>4809</v>
      </c>
      <c r="L64" s="483">
        <v>1</v>
      </c>
      <c r="M64" s="483">
        <v>0</v>
      </c>
      <c r="N64" s="483" t="s">
        <v>4810</v>
      </c>
      <c r="O64" s="483" t="s">
        <v>4811</v>
      </c>
      <c r="P64" s="483">
        <v>1</v>
      </c>
      <c r="Q64" s="483" t="s">
        <v>4824</v>
      </c>
      <c r="R64" s="483" t="s">
        <v>4963</v>
      </c>
      <c r="S64" s="483" t="s">
        <v>4964</v>
      </c>
      <c r="T64" s="483" t="s">
        <v>1516</v>
      </c>
      <c r="U64" s="483" t="s">
        <v>4960</v>
      </c>
    </row>
    <row r="65" spans="1:21" ht="33.75">
      <c r="A65" s="482" t="s">
        <v>4802</v>
      </c>
      <c r="B65" s="487" t="s">
        <v>2885</v>
      </c>
      <c r="C65" s="483" t="s">
        <v>4967</v>
      </c>
      <c r="D65" s="483" t="s">
        <v>4804</v>
      </c>
      <c r="E65" s="483">
        <v>32</v>
      </c>
      <c r="F65" s="483" t="s">
        <v>4957</v>
      </c>
      <c r="G65" s="486" t="s">
        <v>243</v>
      </c>
      <c r="H65" s="483" t="s">
        <v>4958</v>
      </c>
      <c r="I65" s="483" t="s">
        <v>4807</v>
      </c>
      <c r="J65" s="483" t="s">
        <v>4808</v>
      </c>
      <c r="K65" s="483" t="s">
        <v>4809</v>
      </c>
      <c r="L65" s="483">
        <v>1</v>
      </c>
      <c r="M65" s="483">
        <v>0</v>
      </c>
      <c r="N65" s="483" t="s">
        <v>4810</v>
      </c>
      <c r="O65" s="483" t="s">
        <v>4811</v>
      </c>
      <c r="P65" s="483">
        <v>1</v>
      </c>
      <c r="Q65" s="483" t="s">
        <v>4824</v>
      </c>
      <c r="R65" s="483" t="s">
        <v>4963</v>
      </c>
      <c r="S65" s="483" t="s">
        <v>4964</v>
      </c>
      <c r="T65" s="483" t="s">
        <v>1516</v>
      </c>
      <c r="U65" s="483" t="s">
        <v>4960</v>
      </c>
    </row>
    <row r="66" spans="1:21" ht="33.75">
      <c r="A66" s="482" t="s">
        <v>4802</v>
      </c>
      <c r="B66" s="489" t="s">
        <v>2808</v>
      </c>
      <c r="C66" s="483" t="s">
        <v>4968</v>
      </c>
      <c r="D66" s="483" t="s">
        <v>4804</v>
      </c>
      <c r="E66" s="483">
        <v>32</v>
      </c>
      <c r="F66" s="483" t="s">
        <v>4957</v>
      </c>
      <c r="G66" s="486" t="s">
        <v>243</v>
      </c>
      <c r="H66" s="483" t="s">
        <v>4958</v>
      </c>
      <c r="I66" s="483" t="s">
        <v>4807</v>
      </c>
      <c r="J66" s="483" t="s">
        <v>4808</v>
      </c>
      <c r="K66" s="483" t="s">
        <v>4809</v>
      </c>
      <c r="L66" s="483">
        <v>1</v>
      </c>
      <c r="M66" s="483">
        <v>0</v>
      </c>
      <c r="N66" s="483" t="s">
        <v>4810</v>
      </c>
      <c r="O66" s="483" t="s">
        <v>4811</v>
      </c>
      <c r="P66" s="483">
        <v>1</v>
      </c>
      <c r="Q66" s="483" t="s">
        <v>4824</v>
      </c>
      <c r="R66" s="483" t="s">
        <v>4963</v>
      </c>
      <c r="S66" s="483" t="s">
        <v>4964</v>
      </c>
      <c r="T66" s="483" t="s">
        <v>1516</v>
      </c>
      <c r="U66" s="483" t="s">
        <v>4960</v>
      </c>
    </row>
    <row r="67" spans="1:21" ht="33.75">
      <c r="A67" s="482" t="s">
        <v>4802</v>
      </c>
      <c r="B67" s="487" t="s">
        <v>3040</v>
      </c>
      <c r="C67" s="483" t="s">
        <v>4969</v>
      </c>
      <c r="D67" s="483" t="s">
        <v>4804</v>
      </c>
      <c r="E67" s="483">
        <v>32</v>
      </c>
      <c r="F67" s="483" t="s">
        <v>4957</v>
      </c>
      <c r="G67" s="486" t="s">
        <v>243</v>
      </c>
      <c r="H67" s="483" t="s">
        <v>4958</v>
      </c>
      <c r="I67" s="483" t="s">
        <v>4807</v>
      </c>
      <c r="J67" s="483" t="s">
        <v>4808</v>
      </c>
      <c r="K67" s="483" t="s">
        <v>4809</v>
      </c>
      <c r="L67" s="483">
        <v>1</v>
      </c>
      <c r="M67" s="483">
        <v>0</v>
      </c>
      <c r="N67" s="483" t="s">
        <v>4810</v>
      </c>
      <c r="O67" s="483" t="s">
        <v>4811</v>
      </c>
      <c r="P67" s="483">
        <v>1</v>
      </c>
      <c r="Q67" s="483" t="s">
        <v>4824</v>
      </c>
      <c r="R67" s="483" t="s">
        <v>4963</v>
      </c>
      <c r="S67" s="483" t="s">
        <v>4964</v>
      </c>
      <c r="T67" s="483" t="s">
        <v>1516</v>
      </c>
      <c r="U67" s="483" t="s">
        <v>4960</v>
      </c>
    </row>
    <row r="68" spans="1:21" ht="22.5">
      <c r="A68" s="482" t="s">
        <v>4802</v>
      </c>
      <c r="B68" s="487" t="s">
        <v>2993</v>
      </c>
      <c r="C68" s="483" t="s">
        <v>4970</v>
      </c>
      <c r="D68" s="483" t="s">
        <v>4804</v>
      </c>
      <c r="E68" s="483">
        <v>32</v>
      </c>
      <c r="F68" s="483" t="s">
        <v>4957</v>
      </c>
      <c r="G68" s="486" t="s">
        <v>243</v>
      </c>
      <c r="H68" s="483" t="s">
        <v>4958</v>
      </c>
      <c r="I68" s="483" t="s">
        <v>4807</v>
      </c>
      <c r="J68" s="483" t="s">
        <v>4808</v>
      </c>
      <c r="K68" s="483" t="s">
        <v>4809</v>
      </c>
      <c r="L68" s="483">
        <v>1</v>
      </c>
      <c r="M68" s="483">
        <v>0</v>
      </c>
      <c r="N68" s="483" t="s">
        <v>4810</v>
      </c>
      <c r="O68" s="483" t="s">
        <v>4811</v>
      </c>
      <c r="P68" s="483">
        <v>1</v>
      </c>
      <c r="Q68" s="483" t="s">
        <v>4824</v>
      </c>
      <c r="R68" s="483" t="s">
        <v>4963</v>
      </c>
      <c r="S68" s="483" t="s">
        <v>4964</v>
      </c>
      <c r="T68" s="483" t="s">
        <v>1516</v>
      </c>
      <c r="U68" s="483" t="s">
        <v>4960</v>
      </c>
    </row>
    <row r="69" spans="1:21" ht="33.75">
      <c r="A69" s="482" t="s">
        <v>4802</v>
      </c>
      <c r="B69" s="487" t="s">
        <v>2854</v>
      </c>
      <c r="C69" s="483" t="s">
        <v>4971</v>
      </c>
      <c r="D69" s="483" t="s">
        <v>4804</v>
      </c>
      <c r="E69" s="483">
        <v>32</v>
      </c>
      <c r="F69" s="483" t="s">
        <v>4957</v>
      </c>
      <c r="G69" s="486" t="s">
        <v>243</v>
      </c>
      <c r="H69" s="483" t="s">
        <v>4958</v>
      </c>
      <c r="I69" s="483" t="s">
        <v>4807</v>
      </c>
      <c r="J69" s="483" t="s">
        <v>4808</v>
      </c>
      <c r="K69" s="483" t="s">
        <v>4844</v>
      </c>
      <c r="L69" s="483">
        <v>0</v>
      </c>
      <c r="M69" s="483" t="s">
        <v>1516</v>
      </c>
      <c r="N69" s="483" t="s">
        <v>4810</v>
      </c>
      <c r="O69" s="483" t="s">
        <v>4811</v>
      </c>
      <c r="P69" s="483">
        <v>1</v>
      </c>
      <c r="Q69" s="483" t="s">
        <v>4824</v>
      </c>
      <c r="R69" s="483" t="s">
        <v>4963</v>
      </c>
      <c r="S69" s="483" t="s">
        <v>4964</v>
      </c>
      <c r="T69" s="483" t="s">
        <v>1516</v>
      </c>
      <c r="U69" s="483" t="s">
        <v>4960</v>
      </c>
    </row>
    <row r="70" spans="1:21" ht="33.75">
      <c r="A70" s="482" t="s">
        <v>4802</v>
      </c>
      <c r="B70" s="487" t="s">
        <v>2852</v>
      </c>
      <c r="C70" s="483" t="s">
        <v>4972</v>
      </c>
      <c r="D70" s="483" t="s">
        <v>4804</v>
      </c>
      <c r="E70" s="483">
        <v>32</v>
      </c>
      <c r="F70" s="483" t="s">
        <v>4957</v>
      </c>
      <c r="G70" s="486" t="s">
        <v>243</v>
      </c>
      <c r="H70" s="483" t="s">
        <v>4958</v>
      </c>
      <c r="I70" s="483" t="s">
        <v>4807</v>
      </c>
      <c r="J70" s="483" t="s">
        <v>4808</v>
      </c>
      <c r="K70" s="483" t="s">
        <v>4809</v>
      </c>
      <c r="L70" s="483">
        <v>0</v>
      </c>
      <c r="M70" s="483" t="s">
        <v>1516</v>
      </c>
      <c r="N70" s="483" t="s">
        <v>4810</v>
      </c>
      <c r="O70" s="483" t="s">
        <v>4811</v>
      </c>
      <c r="P70" s="483">
        <v>1</v>
      </c>
      <c r="Q70" s="483" t="s">
        <v>4824</v>
      </c>
      <c r="R70" s="483" t="s">
        <v>4963</v>
      </c>
      <c r="S70" s="483" t="s">
        <v>4964</v>
      </c>
      <c r="T70" s="483" t="s">
        <v>1516</v>
      </c>
      <c r="U70" s="483" t="s">
        <v>4960</v>
      </c>
    </row>
    <row r="71" spans="1:21" ht="45">
      <c r="A71" s="482" t="s">
        <v>4802</v>
      </c>
      <c r="B71" s="487" t="s">
        <v>2799</v>
      </c>
      <c r="C71" s="483" t="s">
        <v>4973</v>
      </c>
      <c r="D71" s="483" t="s">
        <v>4804</v>
      </c>
      <c r="E71" s="483">
        <v>32</v>
      </c>
      <c r="F71" s="483" t="s">
        <v>4957</v>
      </c>
      <c r="G71" s="486" t="s">
        <v>243</v>
      </c>
      <c r="H71" s="483" t="s">
        <v>4958</v>
      </c>
      <c r="I71" s="483" t="s">
        <v>4807</v>
      </c>
      <c r="J71" s="483" t="s">
        <v>4808</v>
      </c>
      <c r="K71" s="483" t="s">
        <v>4809</v>
      </c>
      <c r="L71" s="483">
        <v>1</v>
      </c>
      <c r="M71" s="483">
        <v>0</v>
      </c>
      <c r="N71" s="483" t="s">
        <v>4810</v>
      </c>
      <c r="O71" s="483" t="s">
        <v>4811</v>
      </c>
      <c r="P71" s="483">
        <v>1</v>
      </c>
      <c r="Q71" s="483" t="s">
        <v>4824</v>
      </c>
      <c r="R71" s="483" t="s">
        <v>4963</v>
      </c>
      <c r="S71" s="483" t="s">
        <v>4964</v>
      </c>
      <c r="T71" s="483" t="s">
        <v>1516</v>
      </c>
      <c r="U71" s="483" t="s">
        <v>4960</v>
      </c>
    </row>
    <row r="72" spans="1:21" ht="67.5">
      <c r="A72" s="482" t="s">
        <v>4802</v>
      </c>
      <c r="B72" s="487" t="s">
        <v>2787</v>
      </c>
      <c r="C72" s="483" t="s">
        <v>4974</v>
      </c>
      <c r="D72" s="483" t="s">
        <v>4804</v>
      </c>
      <c r="E72" s="483">
        <v>32</v>
      </c>
      <c r="F72" s="483" t="s">
        <v>4957</v>
      </c>
      <c r="G72" s="486" t="s">
        <v>243</v>
      </c>
      <c r="H72" s="483" t="s">
        <v>4958</v>
      </c>
      <c r="I72" s="483" t="s">
        <v>4807</v>
      </c>
      <c r="J72" s="483" t="s">
        <v>4808</v>
      </c>
      <c r="K72" s="483" t="s">
        <v>4809</v>
      </c>
      <c r="L72" s="483">
        <v>1</v>
      </c>
      <c r="M72" s="483">
        <v>0</v>
      </c>
      <c r="N72" s="483" t="s">
        <v>4810</v>
      </c>
      <c r="O72" s="483" t="s">
        <v>4811</v>
      </c>
      <c r="P72" s="483">
        <v>1</v>
      </c>
      <c r="Q72" s="483" t="s">
        <v>4824</v>
      </c>
      <c r="R72" s="483" t="s">
        <v>4963</v>
      </c>
      <c r="S72" s="483" t="s">
        <v>4964</v>
      </c>
      <c r="T72" s="483" t="s">
        <v>1516</v>
      </c>
      <c r="U72" s="483" t="s">
        <v>4960</v>
      </c>
    </row>
    <row r="73" spans="1:21" ht="33.75">
      <c r="A73" s="482" t="s">
        <v>4802</v>
      </c>
      <c r="B73" s="489" t="s">
        <v>2813</v>
      </c>
      <c r="C73" s="483" t="s">
        <v>4975</v>
      </c>
      <c r="D73" s="483" t="s">
        <v>4804</v>
      </c>
      <c r="E73" s="483">
        <v>32</v>
      </c>
      <c r="F73" s="483" t="s">
        <v>4957</v>
      </c>
      <c r="G73" s="486" t="s">
        <v>243</v>
      </c>
      <c r="H73" s="483" t="s">
        <v>4958</v>
      </c>
      <c r="I73" s="483" t="s">
        <v>4807</v>
      </c>
      <c r="J73" s="483" t="s">
        <v>4808</v>
      </c>
      <c r="K73" s="483" t="s">
        <v>4809</v>
      </c>
      <c r="L73" s="483">
        <v>1</v>
      </c>
      <c r="M73" s="483">
        <v>0</v>
      </c>
      <c r="N73" s="483" t="s">
        <v>4810</v>
      </c>
      <c r="O73" s="483" t="s">
        <v>4811</v>
      </c>
      <c r="P73" s="483">
        <v>1</v>
      </c>
      <c r="Q73" s="483" t="s">
        <v>4824</v>
      </c>
      <c r="R73" s="483" t="s">
        <v>4963</v>
      </c>
      <c r="S73" s="483" t="s">
        <v>4964</v>
      </c>
      <c r="T73" s="483" t="s">
        <v>1516</v>
      </c>
      <c r="U73" s="483" t="s">
        <v>4960</v>
      </c>
    </row>
    <row r="74" spans="1:21" ht="33.75">
      <c r="A74" s="482" t="s">
        <v>4802</v>
      </c>
      <c r="B74" s="489" t="s">
        <v>2805</v>
      </c>
      <c r="C74" s="483" t="s">
        <v>4976</v>
      </c>
      <c r="D74" s="483" t="s">
        <v>4804</v>
      </c>
      <c r="E74" s="483">
        <v>32</v>
      </c>
      <c r="F74" s="483" t="s">
        <v>4957</v>
      </c>
      <c r="G74" s="486" t="s">
        <v>243</v>
      </c>
      <c r="H74" s="483" t="s">
        <v>4958</v>
      </c>
      <c r="I74" s="483" t="s">
        <v>4807</v>
      </c>
      <c r="J74" s="483" t="s">
        <v>4808</v>
      </c>
      <c r="K74" s="483" t="s">
        <v>4809</v>
      </c>
      <c r="L74" s="483">
        <v>1</v>
      </c>
      <c r="M74" s="483">
        <v>0</v>
      </c>
      <c r="N74" s="483" t="s">
        <v>4810</v>
      </c>
      <c r="O74" s="483" t="s">
        <v>4811</v>
      </c>
      <c r="P74" s="483">
        <v>1</v>
      </c>
      <c r="Q74" s="483" t="s">
        <v>4824</v>
      </c>
      <c r="R74" s="483" t="s">
        <v>4963</v>
      </c>
      <c r="S74" s="483" t="s">
        <v>4964</v>
      </c>
      <c r="T74" s="483" t="s">
        <v>1516</v>
      </c>
      <c r="U74" s="483" t="s">
        <v>4960</v>
      </c>
    </row>
    <row r="75" spans="1:21" ht="33.75">
      <c r="A75" s="482" t="s">
        <v>4802</v>
      </c>
      <c r="B75" s="487" t="s">
        <v>3035</v>
      </c>
      <c r="C75" s="483" t="s">
        <v>4977</v>
      </c>
      <c r="D75" s="483" t="s">
        <v>4804</v>
      </c>
      <c r="E75" s="483">
        <v>32</v>
      </c>
      <c r="F75" s="483" t="s">
        <v>4957</v>
      </c>
      <c r="G75" s="486" t="s">
        <v>243</v>
      </c>
      <c r="H75" s="483" t="s">
        <v>4958</v>
      </c>
      <c r="I75" s="483" t="s">
        <v>4807</v>
      </c>
      <c r="J75" s="483" t="s">
        <v>4808</v>
      </c>
      <c r="K75" s="483" t="s">
        <v>4809</v>
      </c>
      <c r="L75" s="483">
        <v>1</v>
      </c>
      <c r="M75" s="483">
        <v>0</v>
      </c>
      <c r="N75" s="483" t="s">
        <v>4810</v>
      </c>
      <c r="O75" s="483" t="s">
        <v>4811</v>
      </c>
      <c r="P75" s="483">
        <v>1</v>
      </c>
      <c r="Q75" s="483" t="s">
        <v>4824</v>
      </c>
      <c r="R75" s="483" t="s">
        <v>4963</v>
      </c>
      <c r="S75" s="483" t="s">
        <v>4964</v>
      </c>
      <c r="T75" s="483" t="s">
        <v>1516</v>
      </c>
      <c r="U75" s="483" t="s">
        <v>4960</v>
      </c>
    </row>
    <row r="76" spans="1:21" ht="33.75">
      <c r="A76" s="482" t="s">
        <v>4802</v>
      </c>
      <c r="B76" s="489" t="s">
        <v>3417</v>
      </c>
      <c r="C76" s="483" t="s">
        <v>4978</v>
      </c>
      <c r="D76" s="483" t="s">
        <v>4804</v>
      </c>
      <c r="E76" s="483">
        <v>32</v>
      </c>
      <c r="F76" s="483" t="s">
        <v>4957</v>
      </c>
      <c r="G76" s="486" t="s">
        <v>243</v>
      </c>
      <c r="H76" s="483" t="s">
        <v>4958</v>
      </c>
      <c r="I76" s="483" t="s">
        <v>4807</v>
      </c>
      <c r="J76" s="483" t="s">
        <v>4808</v>
      </c>
      <c r="K76" s="483" t="s">
        <v>4979</v>
      </c>
      <c r="L76" s="483">
        <v>0</v>
      </c>
      <c r="M76" s="483">
        <v>0</v>
      </c>
      <c r="N76" s="483" t="s">
        <v>4810</v>
      </c>
      <c r="O76" s="483" t="s">
        <v>4811</v>
      </c>
      <c r="P76" s="483">
        <v>1</v>
      </c>
      <c r="Q76" s="483" t="s">
        <v>4824</v>
      </c>
      <c r="R76" s="483" t="s">
        <v>4963</v>
      </c>
      <c r="S76" s="483" t="s">
        <v>4964</v>
      </c>
      <c r="T76" s="483" t="s">
        <v>1516</v>
      </c>
      <c r="U76" s="483" t="s">
        <v>4960</v>
      </c>
    </row>
    <row r="77" spans="1:21" ht="22.5">
      <c r="A77" s="482" t="s">
        <v>4802</v>
      </c>
      <c r="B77" s="489" t="s">
        <v>3412</v>
      </c>
      <c r="C77" s="483" t="s">
        <v>4980</v>
      </c>
      <c r="D77" s="483" t="s">
        <v>4804</v>
      </c>
      <c r="E77" s="483">
        <v>32</v>
      </c>
      <c r="F77" s="483" t="s">
        <v>4957</v>
      </c>
      <c r="G77" s="486" t="s">
        <v>243</v>
      </c>
      <c r="H77" s="483" t="s">
        <v>4958</v>
      </c>
      <c r="I77" s="483" t="s">
        <v>4807</v>
      </c>
      <c r="J77" s="483" t="s">
        <v>4808</v>
      </c>
      <c r="K77" s="483" t="s">
        <v>4809</v>
      </c>
      <c r="L77" s="483">
        <v>0</v>
      </c>
      <c r="M77" s="483">
        <v>0</v>
      </c>
      <c r="N77" s="483" t="s">
        <v>4810</v>
      </c>
      <c r="O77" s="483" t="s">
        <v>4811</v>
      </c>
      <c r="P77" s="483">
        <v>1</v>
      </c>
      <c r="Q77" s="483" t="s">
        <v>4824</v>
      </c>
      <c r="R77" s="483" t="s">
        <v>4963</v>
      </c>
      <c r="S77" s="483" t="s">
        <v>4964</v>
      </c>
      <c r="T77" s="483" t="s">
        <v>1516</v>
      </c>
      <c r="U77" s="483" t="s">
        <v>4960</v>
      </c>
    </row>
    <row r="78" spans="1:21" ht="33.75">
      <c r="A78" s="482" t="s">
        <v>4802</v>
      </c>
      <c r="B78" s="483" t="s">
        <v>4981</v>
      </c>
      <c r="C78" s="483" t="s">
        <v>4982</v>
      </c>
      <c r="D78" s="483" t="s">
        <v>4804</v>
      </c>
      <c r="E78" s="483">
        <v>32</v>
      </c>
      <c r="F78" s="483" t="s">
        <v>4957</v>
      </c>
      <c r="G78" s="486" t="s">
        <v>243</v>
      </c>
      <c r="H78" s="483" t="s">
        <v>4958</v>
      </c>
      <c r="I78" s="483" t="s">
        <v>4807</v>
      </c>
      <c r="J78" s="483" t="s">
        <v>4808</v>
      </c>
      <c r="K78" s="483" t="s">
        <v>4809</v>
      </c>
      <c r="L78" s="483">
        <v>0</v>
      </c>
      <c r="M78" s="483">
        <v>0</v>
      </c>
      <c r="N78" s="483" t="s">
        <v>4810</v>
      </c>
      <c r="O78" s="483" t="s">
        <v>4811</v>
      </c>
      <c r="P78" s="483">
        <v>1</v>
      </c>
      <c r="Q78" s="483" t="s">
        <v>4824</v>
      </c>
      <c r="R78" s="483" t="s">
        <v>4963</v>
      </c>
      <c r="S78" s="483" t="s">
        <v>4964</v>
      </c>
      <c r="T78" s="483" t="s">
        <v>1516</v>
      </c>
      <c r="U78" s="483" t="s">
        <v>4960</v>
      </c>
    </row>
    <row r="79" spans="1:21" ht="45">
      <c r="A79" s="482" t="s">
        <v>4802</v>
      </c>
      <c r="B79" s="489" t="s">
        <v>2594</v>
      </c>
      <c r="C79" s="483" t="s">
        <v>4983</v>
      </c>
      <c r="D79" s="483" t="s">
        <v>4804</v>
      </c>
      <c r="E79" s="483">
        <v>32</v>
      </c>
      <c r="F79" s="483" t="s">
        <v>4957</v>
      </c>
      <c r="G79" s="486" t="s">
        <v>243</v>
      </c>
      <c r="H79" s="483" t="s">
        <v>4958</v>
      </c>
      <c r="I79" s="483" t="s">
        <v>4807</v>
      </c>
      <c r="J79" s="483" t="s">
        <v>4808</v>
      </c>
      <c r="K79" s="483" t="s">
        <v>4809</v>
      </c>
      <c r="L79" s="483">
        <v>1</v>
      </c>
      <c r="M79" s="483">
        <v>0</v>
      </c>
      <c r="N79" s="483" t="s">
        <v>4810</v>
      </c>
      <c r="O79" s="483" t="s">
        <v>4811</v>
      </c>
      <c r="P79" s="483">
        <v>0</v>
      </c>
      <c r="Q79" s="483" t="s">
        <v>4817</v>
      </c>
      <c r="R79" s="483" t="s">
        <v>4963</v>
      </c>
      <c r="S79" s="483" t="s">
        <v>4964</v>
      </c>
      <c r="T79" s="483" t="s">
        <v>1516</v>
      </c>
      <c r="U79" s="483" t="s">
        <v>4984</v>
      </c>
    </row>
    <row r="80" spans="1:21" ht="45">
      <c r="A80" s="482" t="s">
        <v>4802</v>
      </c>
      <c r="B80" s="487" t="s">
        <v>2849</v>
      </c>
      <c r="C80" s="483" t="s">
        <v>4985</v>
      </c>
      <c r="D80" s="483" t="s">
        <v>4804</v>
      </c>
      <c r="E80" s="483">
        <v>32</v>
      </c>
      <c r="F80" s="483" t="s">
        <v>4957</v>
      </c>
      <c r="G80" s="486" t="s">
        <v>243</v>
      </c>
      <c r="H80" s="483" t="s">
        <v>4958</v>
      </c>
      <c r="I80" s="483" t="s">
        <v>4807</v>
      </c>
      <c r="J80" s="483" t="s">
        <v>4808</v>
      </c>
      <c r="K80" s="483" t="s">
        <v>4809</v>
      </c>
      <c r="L80" s="483">
        <v>1</v>
      </c>
      <c r="M80" s="483">
        <v>0</v>
      </c>
      <c r="N80" s="483" t="s">
        <v>4810</v>
      </c>
      <c r="O80" s="483" t="s">
        <v>4811</v>
      </c>
      <c r="P80" s="483">
        <v>1</v>
      </c>
      <c r="Q80" s="483" t="s">
        <v>4824</v>
      </c>
      <c r="R80" s="483" t="s">
        <v>4963</v>
      </c>
      <c r="S80" s="483" t="s">
        <v>4964</v>
      </c>
      <c r="T80" s="483" t="s">
        <v>1516</v>
      </c>
      <c r="U80" s="483" t="s">
        <v>4960</v>
      </c>
    </row>
    <row r="81" spans="1:21" ht="33.75">
      <c r="A81" s="482" t="s">
        <v>4802</v>
      </c>
      <c r="B81" s="483" t="s">
        <v>4986</v>
      </c>
      <c r="C81" s="483" t="s">
        <v>4987</v>
      </c>
      <c r="D81" s="483" t="s">
        <v>4804</v>
      </c>
      <c r="E81" s="483">
        <v>32</v>
      </c>
      <c r="F81" s="483" t="s">
        <v>4957</v>
      </c>
      <c r="G81" s="486" t="s">
        <v>243</v>
      </c>
      <c r="H81" s="483" t="s">
        <v>4958</v>
      </c>
      <c r="I81" s="483" t="s">
        <v>4807</v>
      </c>
      <c r="J81" s="483" t="s">
        <v>4808</v>
      </c>
      <c r="K81" s="483" t="s">
        <v>4809</v>
      </c>
      <c r="L81" s="483">
        <v>1</v>
      </c>
      <c r="M81" s="483">
        <v>0</v>
      </c>
      <c r="N81" s="483" t="s">
        <v>4810</v>
      </c>
      <c r="O81" s="483" t="s">
        <v>4811</v>
      </c>
      <c r="P81" s="483">
        <v>1</v>
      </c>
      <c r="Q81" s="483" t="s">
        <v>4824</v>
      </c>
      <c r="R81" s="483" t="s">
        <v>4963</v>
      </c>
      <c r="S81" s="483" t="s">
        <v>4964</v>
      </c>
      <c r="T81" s="483" t="s">
        <v>1516</v>
      </c>
      <c r="U81" s="483" t="s">
        <v>4960</v>
      </c>
    </row>
    <row r="82" spans="1:21" ht="22.5">
      <c r="A82" s="482" t="s">
        <v>4802</v>
      </c>
      <c r="B82" s="487" t="s">
        <v>2821</v>
      </c>
      <c r="C82" s="483" t="s">
        <v>4988</v>
      </c>
      <c r="D82" s="483" t="s">
        <v>4804</v>
      </c>
      <c r="E82" s="483">
        <v>32</v>
      </c>
      <c r="F82" s="483" t="s">
        <v>4957</v>
      </c>
      <c r="G82" s="486" t="s">
        <v>243</v>
      </c>
      <c r="H82" s="483" t="s">
        <v>4958</v>
      </c>
      <c r="I82" s="483" t="s">
        <v>4807</v>
      </c>
      <c r="J82" s="483" t="s">
        <v>4808</v>
      </c>
      <c r="K82" s="483" t="s">
        <v>4809</v>
      </c>
      <c r="L82" s="483">
        <v>1</v>
      </c>
      <c r="M82" s="483">
        <v>0</v>
      </c>
      <c r="N82" s="483" t="s">
        <v>4810</v>
      </c>
      <c r="O82" s="483" t="s">
        <v>4811</v>
      </c>
      <c r="P82" s="483">
        <v>1</v>
      </c>
      <c r="Q82" s="483" t="s">
        <v>4824</v>
      </c>
      <c r="R82" s="483" t="s">
        <v>4963</v>
      </c>
      <c r="S82" s="483" t="s">
        <v>4964</v>
      </c>
      <c r="T82" s="483" t="s">
        <v>1516</v>
      </c>
      <c r="U82" s="483" t="s">
        <v>4960</v>
      </c>
    </row>
    <row r="83" spans="1:21" ht="45">
      <c r="A83" s="482" t="s">
        <v>4802</v>
      </c>
      <c r="B83" s="487" t="s">
        <v>2860</v>
      </c>
      <c r="C83" s="483" t="s">
        <v>4989</v>
      </c>
      <c r="D83" s="483" t="s">
        <v>4804</v>
      </c>
      <c r="E83" s="483">
        <v>32</v>
      </c>
      <c r="F83" s="483" t="s">
        <v>4957</v>
      </c>
      <c r="G83" s="486" t="s">
        <v>243</v>
      </c>
      <c r="H83" s="483" t="s">
        <v>4958</v>
      </c>
      <c r="I83" s="483" t="s">
        <v>4807</v>
      </c>
      <c r="J83" s="483" t="s">
        <v>4808</v>
      </c>
      <c r="K83" s="483" t="s">
        <v>4809</v>
      </c>
      <c r="L83" s="483">
        <v>0</v>
      </c>
      <c r="M83" s="483">
        <v>0</v>
      </c>
      <c r="N83" s="483" t="s">
        <v>4810</v>
      </c>
      <c r="O83" s="483" t="s">
        <v>4811</v>
      </c>
      <c r="P83" s="483">
        <v>1</v>
      </c>
      <c r="Q83" s="483" t="s">
        <v>4824</v>
      </c>
      <c r="R83" s="483" t="s">
        <v>4963</v>
      </c>
      <c r="S83" s="483" t="s">
        <v>4964</v>
      </c>
      <c r="T83" s="483" t="s">
        <v>1516</v>
      </c>
      <c r="U83" s="483" t="s">
        <v>4960</v>
      </c>
    </row>
    <row r="84" spans="1:21" ht="33.75">
      <c r="A84" s="482" t="s">
        <v>4802</v>
      </c>
      <c r="B84" s="483" t="s">
        <v>4990</v>
      </c>
      <c r="C84" s="483" t="s">
        <v>4991</v>
      </c>
      <c r="D84" s="483" t="s">
        <v>4804</v>
      </c>
      <c r="E84" s="483">
        <v>32</v>
      </c>
      <c r="F84" s="483" t="s">
        <v>4957</v>
      </c>
      <c r="G84" s="486" t="s">
        <v>243</v>
      </c>
      <c r="H84" s="483" t="s">
        <v>4958</v>
      </c>
      <c r="I84" s="483" t="s">
        <v>4807</v>
      </c>
      <c r="J84" s="483" t="s">
        <v>4808</v>
      </c>
      <c r="K84" s="483" t="s">
        <v>4809</v>
      </c>
      <c r="L84" s="483">
        <v>1</v>
      </c>
      <c r="M84" s="483">
        <v>0</v>
      </c>
      <c r="N84" s="483" t="s">
        <v>4810</v>
      </c>
      <c r="O84" s="483" t="s">
        <v>4811</v>
      </c>
      <c r="P84" s="483">
        <v>1</v>
      </c>
      <c r="Q84" s="483" t="s">
        <v>4824</v>
      </c>
      <c r="R84" s="483" t="s">
        <v>4963</v>
      </c>
      <c r="S84" s="483" t="s">
        <v>4992</v>
      </c>
      <c r="T84" s="483" t="s">
        <v>1516</v>
      </c>
      <c r="U84" s="483" t="s">
        <v>4960</v>
      </c>
    </row>
    <row r="85" spans="1:21" ht="67.5">
      <c r="A85" s="482" t="s">
        <v>4802</v>
      </c>
      <c r="B85" s="487" t="s">
        <v>3374</v>
      </c>
      <c r="C85" s="483" t="s">
        <v>4993</v>
      </c>
      <c r="D85" s="483" t="s">
        <v>4804</v>
      </c>
      <c r="E85" s="483">
        <v>32</v>
      </c>
      <c r="F85" s="483" t="s">
        <v>4957</v>
      </c>
      <c r="G85" s="486" t="s">
        <v>243</v>
      </c>
      <c r="H85" s="483" t="s">
        <v>4958</v>
      </c>
      <c r="I85" s="483" t="s">
        <v>4807</v>
      </c>
      <c r="J85" s="483" t="s">
        <v>4808</v>
      </c>
      <c r="K85" s="483" t="s">
        <v>4809</v>
      </c>
      <c r="L85" s="483">
        <v>1</v>
      </c>
      <c r="M85" s="483">
        <v>0</v>
      </c>
      <c r="N85" s="483" t="s">
        <v>4810</v>
      </c>
      <c r="O85" s="483" t="s">
        <v>4811</v>
      </c>
      <c r="P85" s="483">
        <v>1</v>
      </c>
      <c r="Q85" s="483" t="s">
        <v>4824</v>
      </c>
      <c r="R85" s="483" t="s">
        <v>4963</v>
      </c>
      <c r="S85" s="483" t="s">
        <v>4992</v>
      </c>
      <c r="T85" s="483" t="s">
        <v>1516</v>
      </c>
      <c r="U85" s="483" t="s">
        <v>4960</v>
      </c>
    </row>
    <row r="86" spans="1:21" ht="78.75">
      <c r="A86" s="482" t="s">
        <v>4802</v>
      </c>
      <c r="B86" s="487" t="s">
        <v>4520</v>
      </c>
      <c r="C86" s="483" t="s">
        <v>4994</v>
      </c>
      <c r="D86" s="483" t="s">
        <v>4804</v>
      </c>
      <c r="E86" s="483">
        <v>32</v>
      </c>
      <c r="F86" s="483" t="s">
        <v>4957</v>
      </c>
      <c r="G86" s="486" t="s">
        <v>243</v>
      </c>
      <c r="H86" s="483" t="s">
        <v>4958</v>
      </c>
      <c r="I86" s="483" t="s">
        <v>4807</v>
      </c>
      <c r="J86" s="483" t="s">
        <v>4808</v>
      </c>
      <c r="K86" s="483" t="s">
        <v>4809</v>
      </c>
      <c r="L86" s="483">
        <v>1</v>
      </c>
      <c r="M86" s="483">
        <v>0</v>
      </c>
      <c r="N86" s="483" t="s">
        <v>4810</v>
      </c>
      <c r="O86" s="483" t="s">
        <v>4811</v>
      </c>
      <c r="P86" s="483">
        <v>1</v>
      </c>
      <c r="Q86" s="483" t="s">
        <v>4824</v>
      </c>
      <c r="R86" s="483" t="s">
        <v>4963</v>
      </c>
      <c r="S86" s="483" t="s">
        <v>4992</v>
      </c>
      <c r="T86" s="483" t="s">
        <v>1516</v>
      </c>
      <c r="U86" s="483" t="s">
        <v>4960</v>
      </c>
    </row>
    <row r="87" spans="1:21" ht="56.25">
      <c r="A87" s="482" t="s">
        <v>4802</v>
      </c>
      <c r="B87" s="483" t="s">
        <v>4995</v>
      </c>
      <c r="C87" s="483" t="s">
        <v>4996</v>
      </c>
      <c r="D87" s="483" t="s">
        <v>4804</v>
      </c>
      <c r="E87" s="483">
        <v>32</v>
      </c>
      <c r="F87" s="483" t="s">
        <v>4957</v>
      </c>
      <c r="G87" s="486" t="s">
        <v>243</v>
      </c>
      <c r="H87" s="483" t="s">
        <v>4958</v>
      </c>
      <c r="I87" s="483" t="s">
        <v>4807</v>
      </c>
      <c r="J87" s="483" t="s">
        <v>4808</v>
      </c>
      <c r="K87" s="483" t="s">
        <v>4997</v>
      </c>
      <c r="L87" s="483">
        <v>1</v>
      </c>
      <c r="M87" s="483">
        <v>0</v>
      </c>
      <c r="N87" s="483" t="s">
        <v>4810</v>
      </c>
      <c r="O87" s="483" t="s">
        <v>4811</v>
      </c>
      <c r="P87" s="483">
        <v>1</v>
      </c>
      <c r="Q87" s="483" t="s">
        <v>4824</v>
      </c>
      <c r="R87" s="483" t="s">
        <v>4963</v>
      </c>
      <c r="S87" s="483" t="s">
        <v>4998</v>
      </c>
      <c r="T87" s="483" t="s">
        <v>1516</v>
      </c>
      <c r="U87" s="483" t="s">
        <v>4999</v>
      </c>
    </row>
    <row r="88" spans="1:21" ht="33.75">
      <c r="A88" s="482" t="s">
        <v>4802</v>
      </c>
      <c r="B88" s="483" t="s">
        <v>5000</v>
      </c>
      <c r="C88" s="483" t="s">
        <v>5001</v>
      </c>
      <c r="D88" s="483" t="s">
        <v>4804</v>
      </c>
      <c r="E88" s="483">
        <v>32</v>
      </c>
      <c r="F88" s="483" t="s">
        <v>4957</v>
      </c>
      <c r="G88" s="486" t="s">
        <v>243</v>
      </c>
      <c r="H88" s="483" t="s">
        <v>4958</v>
      </c>
      <c r="I88" s="483" t="s">
        <v>4807</v>
      </c>
      <c r="J88" s="483" t="s">
        <v>4808</v>
      </c>
      <c r="K88" s="483" t="s">
        <v>4809</v>
      </c>
      <c r="L88" s="483">
        <v>1</v>
      </c>
      <c r="M88" s="483">
        <v>0</v>
      </c>
      <c r="N88" s="483" t="s">
        <v>4845</v>
      </c>
      <c r="O88" s="483" t="s">
        <v>4811</v>
      </c>
      <c r="P88" s="483">
        <v>0</v>
      </c>
      <c r="Q88" s="483" t="s">
        <v>4817</v>
      </c>
      <c r="R88" s="483" t="s">
        <v>4963</v>
      </c>
      <c r="S88" s="483" t="s">
        <v>5002</v>
      </c>
      <c r="T88" s="483" t="s">
        <v>1516</v>
      </c>
      <c r="U88" s="483" t="s">
        <v>4960</v>
      </c>
    </row>
    <row r="89" spans="1:21" ht="67.5">
      <c r="A89" s="482" t="s">
        <v>4802</v>
      </c>
      <c r="B89" s="490" t="s">
        <v>5003</v>
      </c>
      <c r="C89" s="483" t="s">
        <v>5004</v>
      </c>
      <c r="D89" s="483" t="s">
        <v>4804</v>
      </c>
      <c r="E89" s="483">
        <v>32</v>
      </c>
      <c r="F89" s="483" t="s">
        <v>4957</v>
      </c>
      <c r="G89" s="486" t="s">
        <v>243</v>
      </c>
      <c r="H89" s="483" t="s">
        <v>4958</v>
      </c>
      <c r="I89" s="483" t="s">
        <v>4807</v>
      </c>
      <c r="J89" s="483" t="s">
        <v>4808</v>
      </c>
      <c r="K89" s="483" t="s">
        <v>4809</v>
      </c>
      <c r="L89" s="483">
        <v>1</v>
      </c>
      <c r="M89" s="483">
        <v>0</v>
      </c>
      <c r="N89" s="483" t="s">
        <v>4845</v>
      </c>
      <c r="O89" s="483" t="s">
        <v>4811</v>
      </c>
      <c r="P89" s="483">
        <v>3</v>
      </c>
      <c r="Q89" s="483" t="s">
        <v>4812</v>
      </c>
      <c r="R89" s="483" t="s">
        <v>4963</v>
      </c>
      <c r="S89" s="483" t="s">
        <v>5005</v>
      </c>
      <c r="T89" s="483" t="s">
        <v>1516</v>
      </c>
      <c r="U89" s="483" t="s">
        <v>4960</v>
      </c>
    </row>
    <row r="90" spans="1:21" ht="56.25">
      <c r="A90" s="482" t="s">
        <v>4802</v>
      </c>
      <c r="B90" s="487" t="s">
        <v>3318</v>
      </c>
      <c r="C90" s="483" t="s">
        <v>5006</v>
      </c>
      <c r="D90" s="483" t="s">
        <v>4804</v>
      </c>
      <c r="E90" s="483">
        <v>32</v>
      </c>
      <c r="F90" s="483" t="s">
        <v>4957</v>
      </c>
      <c r="G90" s="486" t="s">
        <v>243</v>
      </c>
      <c r="H90" s="483" t="s">
        <v>4958</v>
      </c>
      <c r="I90" s="483" t="s">
        <v>4807</v>
      </c>
      <c r="J90" s="483" t="s">
        <v>4808</v>
      </c>
      <c r="K90" s="483" t="s">
        <v>4809</v>
      </c>
      <c r="L90" s="483">
        <v>1</v>
      </c>
      <c r="M90" s="483">
        <v>0</v>
      </c>
      <c r="N90" s="483" t="s">
        <v>4845</v>
      </c>
      <c r="O90" s="483" t="s">
        <v>4811</v>
      </c>
      <c r="P90" s="483">
        <v>3</v>
      </c>
      <c r="Q90" s="483" t="s">
        <v>4812</v>
      </c>
      <c r="R90" s="483" t="s">
        <v>4963</v>
      </c>
      <c r="S90" s="483" t="s">
        <v>5005</v>
      </c>
      <c r="T90" s="483" t="s">
        <v>1516</v>
      </c>
      <c r="U90" s="483" t="s">
        <v>4960</v>
      </c>
    </row>
    <row r="91" spans="1:21" ht="67.5">
      <c r="A91" s="482" t="s">
        <v>4802</v>
      </c>
      <c r="B91" s="490" t="s">
        <v>5007</v>
      </c>
      <c r="C91" s="483" t="s">
        <v>5008</v>
      </c>
      <c r="D91" s="483" t="s">
        <v>4804</v>
      </c>
      <c r="E91" s="483">
        <v>32</v>
      </c>
      <c r="F91" s="483" t="s">
        <v>4957</v>
      </c>
      <c r="G91" s="486" t="s">
        <v>243</v>
      </c>
      <c r="H91" s="483" t="s">
        <v>4958</v>
      </c>
      <c r="I91" s="483" t="s">
        <v>4807</v>
      </c>
      <c r="J91" s="483" t="s">
        <v>4808</v>
      </c>
      <c r="K91" s="483" t="s">
        <v>4809</v>
      </c>
      <c r="L91" s="483">
        <v>1</v>
      </c>
      <c r="M91" s="483">
        <v>0</v>
      </c>
      <c r="N91" s="483" t="s">
        <v>4845</v>
      </c>
      <c r="O91" s="483" t="s">
        <v>4811</v>
      </c>
      <c r="P91" s="483">
        <v>3</v>
      </c>
      <c r="Q91" s="483" t="s">
        <v>4812</v>
      </c>
      <c r="R91" s="483" t="s">
        <v>4963</v>
      </c>
      <c r="S91" s="483" t="s">
        <v>5005</v>
      </c>
      <c r="T91" s="483" t="s">
        <v>1516</v>
      </c>
      <c r="U91" s="483" t="s">
        <v>4960</v>
      </c>
    </row>
    <row r="92" spans="1:21" ht="78.75">
      <c r="A92" s="482" t="s">
        <v>4802</v>
      </c>
      <c r="B92" s="483" t="s">
        <v>5009</v>
      </c>
      <c r="C92" s="483" t="s">
        <v>5010</v>
      </c>
      <c r="D92" s="483" t="s">
        <v>4804</v>
      </c>
      <c r="E92" s="483">
        <v>32</v>
      </c>
      <c r="F92" s="483" t="s">
        <v>4957</v>
      </c>
      <c r="G92" s="486" t="s">
        <v>843</v>
      </c>
      <c r="H92" s="483" t="s">
        <v>5011</v>
      </c>
      <c r="I92" s="483" t="s">
        <v>4807</v>
      </c>
      <c r="J92" s="483" t="s">
        <v>4808</v>
      </c>
      <c r="K92" s="483" t="s">
        <v>4844</v>
      </c>
      <c r="L92" s="483">
        <v>1</v>
      </c>
      <c r="M92" s="483">
        <v>0</v>
      </c>
      <c r="N92" s="483" t="s">
        <v>4810</v>
      </c>
      <c r="O92" s="483" t="s">
        <v>4811</v>
      </c>
      <c r="P92" s="483">
        <v>2</v>
      </c>
      <c r="Q92" s="483" t="s">
        <v>4879</v>
      </c>
      <c r="R92" s="483" t="s">
        <v>5012</v>
      </c>
      <c r="S92" s="483" t="s">
        <v>5013</v>
      </c>
      <c r="T92" s="483" t="s">
        <v>1516</v>
      </c>
      <c r="U92" s="483" t="s">
        <v>5014</v>
      </c>
    </row>
    <row r="93" spans="1:21" ht="45">
      <c r="A93" s="482" t="s">
        <v>4802</v>
      </c>
      <c r="B93" s="487" t="s">
        <v>2419</v>
      </c>
      <c r="C93" s="483" t="s">
        <v>5015</v>
      </c>
      <c r="D93" s="483" t="s">
        <v>4804</v>
      </c>
      <c r="E93" s="483">
        <v>33</v>
      </c>
      <c r="F93" s="483" t="s">
        <v>5016</v>
      </c>
      <c r="G93" s="486" t="s">
        <v>199</v>
      </c>
      <c r="H93" s="483" t="s">
        <v>5017</v>
      </c>
      <c r="I93" s="483" t="s">
        <v>4807</v>
      </c>
      <c r="J93" s="483" t="s">
        <v>4808</v>
      </c>
      <c r="K93" s="483" t="s">
        <v>4809</v>
      </c>
      <c r="L93" s="483">
        <v>0</v>
      </c>
      <c r="M93" s="483">
        <v>0</v>
      </c>
      <c r="N93" s="483" t="s">
        <v>4810</v>
      </c>
      <c r="O93" s="483" t="s">
        <v>4811</v>
      </c>
      <c r="P93" s="483">
        <v>3</v>
      </c>
      <c r="Q93" s="483" t="s">
        <v>4812</v>
      </c>
      <c r="R93" s="483" t="s">
        <v>5018</v>
      </c>
      <c r="S93" s="483" t="s">
        <v>4992</v>
      </c>
      <c r="T93" s="483" t="s">
        <v>1516</v>
      </c>
      <c r="U93" s="483" t="s">
        <v>5019</v>
      </c>
    </row>
    <row r="94" spans="1:21" ht="56.25">
      <c r="A94" s="482" t="s">
        <v>4802</v>
      </c>
      <c r="B94" s="487" t="s">
        <v>3570</v>
      </c>
      <c r="C94" s="483" t="s">
        <v>5020</v>
      </c>
      <c r="D94" s="483" t="s">
        <v>4804</v>
      </c>
      <c r="E94" s="483">
        <v>33</v>
      </c>
      <c r="F94" s="483" t="s">
        <v>5016</v>
      </c>
      <c r="G94" s="486" t="s">
        <v>199</v>
      </c>
      <c r="H94" s="483" t="s">
        <v>5017</v>
      </c>
      <c r="I94" s="483" t="s">
        <v>4807</v>
      </c>
      <c r="J94" s="483" t="s">
        <v>4808</v>
      </c>
      <c r="K94" s="483" t="s">
        <v>4809</v>
      </c>
      <c r="L94" s="483">
        <v>0</v>
      </c>
      <c r="M94" s="483">
        <v>0</v>
      </c>
      <c r="N94" s="483" t="s">
        <v>4810</v>
      </c>
      <c r="O94" s="483" t="s">
        <v>4811</v>
      </c>
      <c r="P94" s="483">
        <v>3</v>
      </c>
      <c r="Q94" s="483" t="s">
        <v>4812</v>
      </c>
      <c r="R94" s="483" t="s">
        <v>5018</v>
      </c>
      <c r="S94" s="483" t="s">
        <v>4992</v>
      </c>
      <c r="T94" s="483" t="s">
        <v>1516</v>
      </c>
      <c r="U94" s="483" t="s">
        <v>5019</v>
      </c>
    </row>
    <row r="95" spans="1:21" ht="78.75">
      <c r="A95" s="482" t="s">
        <v>4802</v>
      </c>
      <c r="B95" s="489" t="s">
        <v>3538</v>
      </c>
      <c r="C95" s="483" t="s">
        <v>5021</v>
      </c>
      <c r="D95" s="483" t="s">
        <v>4804</v>
      </c>
      <c r="E95" s="483">
        <v>33</v>
      </c>
      <c r="F95" s="483" t="s">
        <v>5016</v>
      </c>
      <c r="G95" s="486" t="s">
        <v>199</v>
      </c>
      <c r="H95" s="483" t="s">
        <v>5017</v>
      </c>
      <c r="I95" s="483" t="s">
        <v>4807</v>
      </c>
      <c r="J95" s="483" t="s">
        <v>4808</v>
      </c>
      <c r="K95" s="483" t="s">
        <v>4809</v>
      </c>
      <c r="L95" s="483">
        <v>0</v>
      </c>
      <c r="M95" s="483">
        <v>0</v>
      </c>
      <c r="N95" s="483" t="s">
        <v>4810</v>
      </c>
      <c r="O95" s="483" t="s">
        <v>4811</v>
      </c>
      <c r="P95" s="483">
        <v>3</v>
      </c>
      <c r="Q95" s="483" t="s">
        <v>4812</v>
      </c>
      <c r="R95" s="483" t="s">
        <v>5018</v>
      </c>
      <c r="S95" s="483" t="s">
        <v>4992</v>
      </c>
      <c r="T95" s="483" t="s">
        <v>1516</v>
      </c>
      <c r="U95" s="483" t="s">
        <v>5019</v>
      </c>
    </row>
    <row r="96" spans="1:21" ht="78.75">
      <c r="A96" s="482" t="s">
        <v>4802</v>
      </c>
      <c r="B96" s="483" t="s">
        <v>5022</v>
      </c>
      <c r="C96" s="483" t="s">
        <v>5023</v>
      </c>
      <c r="D96" s="483" t="s">
        <v>4804</v>
      </c>
      <c r="E96" s="483">
        <v>33</v>
      </c>
      <c r="F96" s="483" t="s">
        <v>5016</v>
      </c>
      <c r="G96" s="486" t="s">
        <v>199</v>
      </c>
      <c r="H96" s="483" t="s">
        <v>5017</v>
      </c>
      <c r="I96" s="483" t="s">
        <v>4807</v>
      </c>
      <c r="J96" s="483" t="s">
        <v>4808</v>
      </c>
      <c r="K96" s="483" t="s">
        <v>4844</v>
      </c>
      <c r="L96" s="483">
        <v>1</v>
      </c>
      <c r="M96" s="483">
        <v>0</v>
      </c>
      <c r="N96" s="483" t="s">
        <v>4810</v>
      </c>
      <c r="O96" s="483" t="s">
        <v>4811</v>
      </c>
      <c r="P96" s="483">
        <v>1</v>
      </c>
      <c r="Q96" s="483" t="s">
        <v>4824</v>
      </c>
      <c r="R96" s="483" t="s">
        <v>5018</v>
      </c>
      <c r="S96" s="483" t="s">
        <v>4992</v>
      </c>
      <c r="T96" s="483" t="s">
        <v>1516</v>
      </c>
      <c r="U96" s="483" t="s">
        <v>5019</v>
      </c>
    </row>
    <row r="97" spans="1:21" ht="56.25">
      <c r="A97" s="482" t="s">
        <v>4802</v>
      </c>
      <c r="B97" s="487" t="s">
        <v>3558</v>
      </c>
      <c r="C97" s="483" t="s">
        <v>5024</v>
      </c>
      <c r="D97" s="483" t="s">
        <v>4804</v>
      </c>
      <c r="E97" s="483">
        <v>33</v>
      </c>
      <c r="F97" s="483" t="s">
        <v>5016</v>
      </c>
      <c r="G97" s="486" t="s">
        <v>199</v>
      </c>
      <c r="H97" s="483" t="s">
        <v>5017</v>
      </c>
      <c r="I97" s="483" t="s">
        <v>4807</v>
      </c>
      <c r="J97" s="483" t="s">
        <v>4808</v>
      </c>
      <c r="K97" s="483" t="s">
        <v>4809</v>
      </c>
      <c r="L97" s="483">
        <v>0</v>
      </c>
      <c r="M97" s="483">
        <v>0</v>
      </c>
      <c r="N97" s="483" t="s">
        <v>4810</v>
      </c>
      <c r="O97" s="483" t="s">
        <v>4811</v>
      </c>
      <c r="P97" s="483">
        <v>3</v>
      </c>
      <c r="Q97" s="483" t="s">
        <v>4812</v>
      </c>
      <c r="R97" s="483" t="s">
        <v>5018</v>
      </c>
      <c r="S97" s="483" t="s">
        <v>4992</v>
      </c>
      <c r="T97" s="483" t="s">
        <v>1516</v>
      </c>
      <c r="U97" s="483" t="s">
        <v>5019</v>
      </c>
    </row>
    <row r="98" spans="1:21" ht="67.5">
      <c r="A98" s="482" t="s">
        <v>4802</v>
      </c>
      <c r="B98" s="483" t="s">
        <v>5025</v>
      </c>
      <c r="C98" s="483" t="s">
        <v>5026</v>
      </c>
      <c r="D98" s="483" t="s">
        <v>4804</v>
      </c>
      <c r="E98" s="483">
        <v>33</v>
      </c>
      <c r="F98" s="483" t="s">
        <v>5016</v>
      </c>
      <c r="G98" s="486" t="s">
        <v>199</v>
      </c>
      <c r="H98" s="483" t="s">
        <v>5017</v>
      </c>
      <c r="I98" s="483" t="s">
        <v>4807</v>
      </c>
      <c r="J98" s="483" t="s">
        <v>4808</v>
      </c>
      <c r="K98" s="483" t="s">
        <v>4809</v>
      </c>
      <c r="L98" s="483">
        <v>1</v>
      </c>
      <c r="M98" s="483">
        <v>0</v>
      </c>
      <c r="N98" s="483" t="s">
        <v>4810</v>
      </c>
      <c r="O98" s="483" t="s">
        <v>4811</v>
      </c>
      <c r="P98" s="483">
        <v>3</v>
      </c>
      <c r="Q98" s="483" t="s">
        <v>4812</v>
      </c>
      <c r="R98" s="483" t="s">
        <v>5018</v>
      </c>
      <c r="S98" s="483" t="s">
        <v>4992</v>
      </c>
      <c r="T98" s="483" t="s">
        <v>1516</v>
      </c>
      <c r="U98" s="483" t="s">
        <v>5019</v>
      </c>
    </row>
    <row r="99" spans="1:21" ht="45">
      <c r="A99" s="482" t="s">
        <v>4802</v>
      </c>
      <c r="B99" s="487" t="s">
        <v>3692</v>
      </c>
      <c r="C99" s="483" t="s">
        <v>5027</v>
      </c>
      <c r="D99" s="483" t="s">
        <v>4804</v>
      </c>
      <c r="E99" s="483">
        <v>33</v>
      </c>
      <c r="F99" s="483" t="s">
        <v>5016</v>
      </c>
      <c r="G99" s="486" t="s">
        <v>199</v>
      </c>
      <c r="H99" s="483" t="s">
        <v>5017</v>
      </c>
      <c r="I99" s="483" t="s">
        <v>4807</v>
      </c>
      <c r="J99" s="483" t="s">
        <v>4808</v>
      </c>
      <c r="K99" s="483" t="s">
        <v>4844</v>
      </c>
      <c r="L99" s="483">
        <v>0</v>
      </c>
      <c r="M99" s="483">
        <v>0</v>
      </c>
      <c r="N99" s="483" t="s">
        <v>4845</v>
      </c>
      <c r="O99" s="483" t="s">
        <v>4811</v>
      </c>
      <c r="P99" s="483">
        <v>3</v>
      </c>
      <c r="Q99" s="483" t="s">
        <v>4812</v>
      </c>
      <c r="R99" s="483" t="s">
        <v>5018</v>
      </c>
      <c r="S99" s="483" t="s">
        <v>5028</v>
      </c>
      <c r="T99" s="483" t="s">
        <v>1516</v>
      </c>
      <c r="U99" s="483" t="s">
        <v>5029</v>
      </c>
    </row>
    <row r="100" spans="1:21" ht="45">
      <c r="A100" s="482" t="s">
        <v>4802</v>
      </c>
      <c r="B100" s="487" t="s">
        <v>3739</v>
      </c>
      <c r="C100" s="483" t="s">
        <v>5030</v>
      </c>
      <c r="D100" s="483" t="s">
        <v>4804</v>
      </c>
      <c r="E100" s="483">
        <v>33</v>
      </c>
      <c r="F100" s="483" t="s">
        <v>5016</v>
      </c>
      <c r="G100" s="486" t="s">
        <v>199</v>
      </c>
      <c r="H100" s="483" t="s">
        <v>5017</v>
      </c>
      <c r="I100" s="483" t="s">
        <v>4807</v>
      </c>
      <c r="J100" s="483" t="s">
        <v>4808</v>
      </c>
      <c r="K100" s="483" t="s">
        <v>4844</v>
      </c>
      <c r="L100" s="483">
        <v>1</v>
      </c>
      <c r="M100" s="483">
        <v>0</v>
      </c>
      <c r="N100" s="483" t="s">
        <v>4845</v>
      </c>
      <c r="O100" s="483" t="s">
        <v>4811</v>
      </c>
      <c r="P100" s="483">
        <v>0</v>
      </c>
      <c r="Q100" s="483" t="s">
        <v>4817</v>
      </c>
      <c r="R100" s="483" t="s">
        <v>5018</v>
      </c>
      <c r="S100" s="483" t="s">
        <v>5028</v>
      </c>
      <c r="T100" s="483" t="s">
        <v>1516</v>
      </c>
      <c r="U100" s="483" t="s">
        <v>5029</v>
      </c>
    </row>
    <row r="101" spans="1:21" ht="123.75">
      <c r="A101" s="482" t="s">
        <v>4802</v>
      </c>
      <c r="B101" s="483" t="s">
        <v>5031</v>
      </c>
      <c r="C101" s="483" t="s">
        <v>5032</v>
      </c>
      <c r="D101" s="483" t="s">
        <v>4804</v>
      </c>
      <c r="E101" s="483">
        <v>33</v>
      </c>
      <c r="F101" s="483" t="s">
        <v>5016</v>
      </c>
      <c r="G101" s="486" t="s">
        <v>199</v>
      </c>
      <c r="H101" s="483" t="s">
        <v>5017</v>
      </c>
      <c r="I101" s="483" t="s">
        <v>4807</v>
      </c>
      <c r="J101" s="483" t="s">
        <v>4808</v>
      </c>
      <c r="K101" s="483" t="s">
        <v>4809</v>
      </c>
      <c r="L101" s="483">
        <v>1</v>
      </c>
      <c r="M101" s="483">
        <v>1</v>
      </c>
      <c r="N101" s="483" t="s">
        <v>4845</v>
      </c>
      <c r="O101" s="483" t="s">
        <v>4811</v>
      </c>
      <c r="P101" s="483">
        <v>3</v>
      </c>
      <c r="Q101" s="483" t="s">
        <v>4812</v>
      </c>
      <c r="R101" s="483" t="s">
        <v>5018</v>
      </c>
      <c r="S101" s="483" t="s">
        <v>5033</v>
      </c>
      <c r="T101" s="483" t="s">
        <v>1516</v>
      </c>
      <c r="U101" s="483" t="s">
        <v>5034</v>
      </c>
    </row>
    <row r="102" spans="1:21" ht="101.25">
      <c r="A102" s="482" t="s">
        <v>4802</v>
      </c>
      <c r="B102" s="483" t="s">
        <v>5035</v>
      </c>
      <c r="C102" s="483" t="s">
        <v>5036</v>
      </c>
      <c r="D102" s="483" t="s">
        <v>4804</v>
      </c>
      <c r="E102" s="483">
        <v>33</v>
      </c>
      <c r="F102" s="483" t="s">
        <v>5016</v>
      </c>
      <c r="G102" s="486" t="s">
        <v>199</v>
      </c>
      <c r="H102" s="483" t="s">
        <v>5017</v>
      </c>
      <c r="I102" s="483" t="s">
        <v>4807</v>
      </c>
      <c r="J102" s="483" t="s">
        <v>4808</v>
      </c>
      <c r="K102" s="483" t="s">
        <v>4809</v>
      </c>
      <c r="L102" s="483">
        <v>1</v>
      </c>
      <c r="M102" s="483">
        <v>1</v>
      </c>
      <c r="N102" s="483" t="s">
        <v>4845</v>
      </c>
      <c r="O102" s="483" t="s">
        <v>4811</v>
      </c>
      <c r="P102" s="483">
        <v>3</v>
      </c>
      <c r="Q102" s="483" t="s">
        <v>4812</v>
      </c>
      <c r="R102" s="483" t="s">
        <v>5018</v>
      </c>
      <c r="S102" s="483" t="s">
        <v>5033</v>
      </c>
      <c r="T102" s="483" t="s">
        <v>1516</v>
      </c>
      <c r="U102" s="483" t="s">
        <v>5014</v>
      </c>
    </row>
    <row r="103" spans="1:21" ht="56.25">
      <c r="A103" s="482" t="s">
        <v>4802</v>
      </c>
      <c r="B103" s="483" t="s">
        <v>5037</v>
      </c>
      <c r="C103" s="483" t="s">
        <v>5038</v>
      </c>
      <c r="D103" s="483" t="s">
        <v>4804</v>
      </c>
      <c r="E103" s="483">
        <v>33</v>
      </c>
      <c r="F103" s="483" t="s">
        <v>5016</v>
      </c>
      <c r="G103" s="486" t="s">
        <v>199</v>
      </c>
      <c r="H103" s="483" t="s">
        <v>5017</v>
      </c>
      <c r="I103" s="483" t="s">
        <v>4807</v>
      </c>
      <c r="J103" s="483" t="s">
        <v>4808</v>
      </c>
      <c r="K103" s="483" t="s">
        <v>4809</v>
      </c>
      <c r="L103" s="483">
        <v>0</v>
      </c>
      <c r="M103" s="483">
        <v>0</v>
      </c>
      <c r="N103" s="483" t="s">
        <v>4845</v>
      </c>
      <c r="O103" s="483" t="s">
        <v>4811</v>
      </c>
      <c r="P103" s="483">
        <v>3</v>
      </c>
      <c r="Q103" s="483" t="s">
        <v>4812</v>
      </c>
      <c r="R103" s="483" t="s">
        <v>5018</v>
      </c>
      <c r="S103" s="483" t="s">
        <v>5033</v>
      </c>
      <c r="T103" s="483" t="s">
        <v>1516</v>
      </c>
      <c r="U103" s="483" t="s">
        <v>5019</v>
      </c>
    </row>
    <row r="104" spans="1:21" ht="112.5">
      <c r="A104" s="482" t="s">
        <v>4802</v>
      </c>
      <c r="B104" s="483" t="s">
        <v>5039</v>
      </c>
      <c r="C104" s="483" t="s">
        <v>5040</v>
      </c>
      <c r="D104" s="483" t="s">
        <v>4804</v>
      </c>
      <c r="E104" s="483">
        <v>33</v>
      </c>
      <c r="F104" s="483" t="s">
        <v>5016</v>
      </c>
      <c r="G104" s="486" t="s">
        <v>199</v>
      </c>
      <c r="H104" s="483" t="s">
        <v>5017</v>
      </c>
      <c r="I104" s="483" t="s">
        <v>4807</v>
      </c>
      <c r="J104" s="483" t="s">
        <v>4808</v>
      </c>
      <c r="K104" s="483" t="s">
        <v>4809</v>
      </c>
      <c r="L104" s="483">
        <v>1</v>
      </c>
      <c r="M104" s="483">
        <v>1</v>
      </c>
      <c r="N104" s="483" t="s">
        <v>4845</v>
      </c>
      <c r="O104" s="483" t="s">
        <v>4811</v>
      </c>
      <c r="P104" s="483">
        <v>2</v>
      </c>
      <c r="Q104" s="483" t="s">
        <v>4879</v>
      </c>
      <c r="R104" s="483" t="s">
        <v>5018</v>
      </c>
      <c r="S104" s="483" t="s">
        <v>5033</v>
      </c>
      <c r="T104" s="483" t="s">
        <v>1516</v>
      </c>
      <c r="U104" s="483" t="s">
        <v>4901</v>
      </c>
    </row>
    <row r="105" spans="1:21" ht="67.5">
      <c r="A105" s="482" t="s">
        <v>4802</v>
      </c>
      <c r="B105" s="483" t="s">
        <v>5041</v>
      </c>
      <c r="C105" s="483" t="s">
        <v>5042</v>
      </c>
      <c r="D105" s="483" t="s">
        <v>4804</v>
      </c>
      <c r="E105" s="483">
        <v>33</v>
      </c>
      <c r="F105" s="483" t="s">
        <v>5016</v>
      </c>
      <c r="G105" s="486" t="s">
        <v>199</v>
      </c>
      <c r="H105" s="483" t="s">
        <v>5017</v>
      </c>
      <c r="I105" s="483" t="s">
        <v>4807</v>
      </c>
      <c r="J105" s="483" t="s">
        <v>4808</v>
      </c>
      <c r="K105" s="483" t="s">
        <v>4809</v>
      </c>
      <c r="L105" s="483">
        <v>1</v>
      </c>
      <c r="M105" s="483">
        <v>1</v>
      </c>
      <c r="N105" s="483" t="s">
        <v>4845</v>
      </c>
      <c r="O105" s="483" t="s">
        <v>4811</v>
      </c>
      <c r="P105" s="483">
        <v>0</v>
      </c>
      <c r="Q105" s="483" t="s">
        <v>4817</v>
      </c>
      <c r="R105" s="483" t="s">
        <v>5018</v>
      </c>
      <c r="S105" s="483" t="s">
        <v>5043</v>
      </c>
      <c r="T105" s="483" t="s">
        <v>1516</v>
      </c>
      <c r="U105" s="483" t="s">
        <v>5044</v>
      </c>
    </row>
    <row r="106" spans="1:21" ht="123.75">
      <c r="A106" s="482" t="s">
        <v>4802</v>
      </c>
      <c r="B106" s="483" t="s">
        <v>5045</v>
      </c>
      <c r="C106" s="483" t="s">
        <v>5046</v>
      </c>
      <c r="D106" s="483" t="s">
        <v>4804</v>
      </c>
      <c r="E106" s="483">
        <v>33</v>
      </c>
      <c r="F106" s="483" t="s">
        <v>5016</v>
      </c>
      <c r="G106" s="486" t="s">
        <v>199</v>
      </c>
      <c r="H106" s="483" t="s">
        <v>5017</v>
      </c>
      <c r="I106" s="483" t="s">
        <v>4807</v>
      </c>
      <c r="J106" s="483" t="s">
        <v>4808</v>
      </c>
      <c r="K106" s="483" t="s">
        <v>4809</v>
      </c>
      <c r="L106" s="483">
        <v>1</v>
      </c>
      <c r="M106" s="483">
        <v>1</v>
      </c>
      <c r="N106" s="483" t="s">
        <v>4845</v>
      </c>
      <c r="O106" s="483" t="s">
        <v>4811</v>
      </c>
      <c r="P106" s="483">
        <v>0</v>
      </c>
      <c r="Q106" s="483" t="s">
        <v>4817</v>
      </c>
      <c r="R106" s="483" t="s">
        <v>5018</v>
      </c>
      <c r="S106" s="483" t="s">
        <v>5047</v>
      </c>
      <c r="T106" s="483" t="s">
        <v>1516</v>
      </c>
      <c r="U106" s="483" t="s">
        <v>5048</v>
      </c>
    </row>
    <row r="107" spans="1:21" ht="112.5">
      <c r="A107" s="482" t="s">
        <v>4802</v>
      </c>
      <c r="B107" s="483" t="s">
        <v>5049</v>
      </c>
      <c r="C107" s="483" t="s">
        <v>5050</v>
      </c>
      <c r="D107" s="483" t="s">
        <v>4804</v>
      </c>
      <c r="E107" s="483">
        <v>33</v>
      </c>
      <c r="F107" s="483" t="s">
        <v>5016</v>
      </c>
      <c r="G107" s="486" t="s">
        <v>199</v>
      </c>
      <c r="H107" s="483" t="s">
        <v>5017</v>
      </c>
      <c r="I107" s="483" t="s">
        <v>4807</v>
      </c>
      <c r="J107" s="483" t="s">
        <v>4808</v>
      </c>
      <c r="K107" s="483" t="s">
        <v>4809</v>
      </c>
      <c r="L107" s="483">
        <v>1</v>
      </c>
      <c r="M107" s="483">
        <v>1</v>
      </c>
      <c r="N107" s="483" t="s">
        <v>4845</v>
      </c>
      <c r="O107" s="483" t="s">
        <v>4811</v>
      </c>
      <c r="P107" s="483">
        <v>2</v>
      </c>
      <c r="Q107" s="483" t="s">
        <v>4879</v>
      </c>
      <c r="R107" s="483" t="s">
        <v>5018</v>
      </c>
      <c r="S107" s="483" t="s">
        <v>5047</v>
      </c>
      <c r="T107" s="483" t="s">
        <v>1516</v>
      </c>
      <c r="U107" s="483" t="s">
        <v>5048</v>
      </c>
    </row>
    <row r="108" spans="1:21" ht="146.25">
      <c r="A108" s="482" t="s">
        <v>4802</v>
      </c>
      <c r="B108" s="483" t="s">
        <v>5051</v>
      </c>
      <c r="C108" s="483" t="s">
        <v>5052</v>
      </c>
      <c r="D108" s="483" t="s">
        <v>4804</v>
      </c>
      <c r="E108" s="483">
        <v>33</v>
      </c>
      <c r="F108" s="483" t="s">
        <v>5016</v>
      </c>
      <c r="G108" s="486" t="s">
        <v>199</v>
      </c>
      <c r="H108" s="483" t="s">
        <v>5017</v>
      </c>
      <c r="I108" s="483" t="s">
        <v>4807</v>
      </c>
      <c r="J108" s="483" t="s">
        <v>4808</v>
      </c>
      <c r="K108" s="483" t="s">
        <v>4809</v>
      </c>
      <c r="L108" s="483">
        <v>1</v>
      </c>
      <c r="M108" s="483">
        <v>1</v>
      </c>
      <c r="N108" s="483" t="s">
        <v>4845</v>
      </c>
      <c r="O108" s="483" t="s">
        <v>4811</v>
      </c>
      <c r="P108" s="483">
        <v>0</v>
      </c>
      <c r="Q108" s="483" t="s">
        <v>4817</v>
      </c>
      <c r="R108" s="483" t="s">
        <v>5018</v>
      </c>
      <c r="S108" s="483" t="s">
        <v>5047</v>
      </c>
      <c r="T108" s="483" t="s">
        <v>1516</v>
      </c>
      <c r="U108" s="483" t="s">
        <v>5048</v>
      </c>
    </row>
    <row r="109" spans="1:21" ht="56.25">
      <c r="A109" s="482" t="s">
        <v>4802</v>
      </c>
      <c r="B109" s="487" t="s">
        <v>3554</v>
      </c>
      <c r="C109" s="483" t="s">
        <v>5053</v>
      </c>
      <c r="D109" s="483" t="s">
        <v>4804</v>
      </c>
      <c r="E109" s="483">
        <v>33</v>
      </c>
      <c r="F109" s="483" t="s">
        <v>5016</v>
      </c>
      <c r="G109" s="486" t="s">
        <v>199</v>
      </c>
      <c r="H109" s="483" t="s">
        <v>5017</v>
      </c>
      <c r="I109" s="483" t="s">
        <v>4807</v>
      </c>
      <c r="J109" s="483" t="s">
        <v>4808</v>
      </c>
      <c r="K109" s="483" t="s">
        <v>4809</v>
      </c>
      <c r="L109" s="483">
        <v>0</v>
      </c>
      <c r="M109" s="483">
        <v>1</v>
      </c>
      <c r="N109" s="483" t="s">
        <v>4845</v>
      </c>
      <c r="O109" s="483" t="s">
        <v>4811</v>
      </c>
      <c r="P109" s="483">
        <v>0</v>
      </c>
      <c r="Q109" s="483" t="s">
        <v>4817</v>
      </c>
      <c r="R109" s="483" t="s">
        <v>5018</v>
      </c>
      <c r="S109" s="483" t="s">
        <v>5033</v>
      </c>
      <c r="T109" s="483" t="s">
        <v>1516</v>
      </c>
      <c r="U109" s="483" t="s">
        <v>5054</v>
      </c>
    </row>
    <row r="110" spans="1:21" ht="90">
      <c r="A110" s="482" t="s">
        <v>4802</v>
      </c>
      <c r="B110" s="489" t="s">
        <v>3563</v>
      </c>
      <c r="C110" s="483" t="s">
        <v>5055</v>
      </c>
      <c r="D110" s="483" t="s">
        <v>4804</v>
      </c>
      <c r="E110" s="483">
        <v>33</v>
      </c>
      <c r="F110" s="483" t="s">
        <v>5016</v>
      </c>
      <c r="G110" s="486" t="s">
        <v>199</v>
      </c>
      <c r="H110" s="483" t="s">
        <v>5017</v>
      </c>
      <c r="I110" s="483" t="s">
        <v>4807</v>
      </c>
      <c r="J110" s="483" t="s">
        <v>4808</v>
      </c>
      <c r="K110" s="483" t="s">
        <v>4809</v>
      </c>
      <c r="L110" s="483">
        <v>0</v>
      </c>
      <c r="M110" s="483">
        <v>1</v>
      </c>
      <c r="N110" s="483" t="s">
        <v>4845</v>
      </c>
      <c r="O110" s="483" t="s">
        <v>4811</v>
      </c>
      <c r="P110" s="483">
        <v>0</v>
      </c>
      <c r="Q110" s="483" t="s">
        <v>4817</v>
      </c>
      <c r="R110" s="483" t="s">
        <v>5018</v>
      </c>
      <c r="S110" s="483" t="s">
        <v>5033</v>
      </c>
      <c r="T110" s="483" t="s">
        <v>1516</v>
      </c>
      <c r="U110" s="483" t="s">
        <v>5054</v>
      </c>
    </row>
    <row r="111" spans="1:21" ht="45">
      <c r="A111" s="482" t="s">
        <v>4802</v>
      </c>
      <c r="B111" s="483" t="s">
        <v>3654</v>
      </c>
      <c r="C111" s="483" t="s">
        <v>5056</v>
      </c>
      <c r="D111" s="483" t="s">
        <v>4804</v>
      </c>
      <c r="E111" s="483">
        <v>33</v>
      </c>
      <c r="F111" s="483" t="s">
        <v>5016</v>
      </c>
      <c r="G111" s="486" t="s">
        <v>329</v>
      </c>
      <c r="H111" s="483" t="s">
        <v>5057</v>
      </c>
      <c r="I111" s="483" t="s">
        <v>4807</v>
      </c>
      <c r="J111" s="483" t="s">
        <v>4808</v>
      </c>
      <c r="K111" s="483" t="s">
        <v>4844</v>
      </c>
      <c r="L111" s="483">
        <v>1</v>
      </c>
      <c r="M111" s="483">
        <v>0</v>
      </c>
      <c r="N111" s="483" t="s">
        <v>4810</v>
      </c>
      <c r="O111" s="483" t="s">
        <v>4811</v>
      </c>
      <c r="P111" s="483">
        <v>3</v>
      </c>
      <c r="Q111" s="483" t="s">
        <v>4812</v>
      </c>
      <c r="R111" s="483" t="s">
        <v>5018</v>
      </c>
      <c r="S111" s="483" t="s">
        <v>4992</v>
      </c>
      <c r="T111" s="483" t="s">
        <v>1516</v>
      </c>
      <c r="U111" s="483" t="s">
        <v>5058</v>
      </c>
    </row>
    <row r="112" spans="1:21" ht="56.25">
      <c r="A112" s="482" t="s">
        <v>4802</v>
      </c>
      <c r="B112" s="487" t="s">
        <v>4214</v>
      </c>
      <c r="C112" s="483" t="s">
        <v>5059</v>
      </c>
      <c r="D112" s="483" t="s">
        <v>4804</v>
      </c>
      <c r="E112" s="483">
        <v>33</v>
      </c>
      <c r="F112" s="483" t="s">
        <v>5016</v>
      </c>
      <c r="G112" s="486" t="s">
        <v>329</v>
      </c>
      <c r="H112" s="483" t="s">
        <v>5057</v>
      </c>
      <c r="I112" s="483" t="s">
        <v>4807</v>
      </c>
      <c r="J112" s="483" t="s">
        <v>4808</v>
      </c>
      <c r="K112" s="483" t="s">
        <v>4809</v>
      </c>
      <c r="L112" s="483">
        <v>1</v>
      </c>
      <c r="M112" s="483">
        <v>0</v>
      </c>
      <c r="N112" s="483" t="s">
        <v>4810</v>
      </c>
      <c r="O112" s="483" t="s">
        <v>4811</v>
      </c>
      <c r="P112" s="483">
        <v>2</v>
      </c>
      <c r="Q112" s="483" t="s">
        <v>4879</v>
      </c>
      <c r="R112" s="483" t="s">
        <v>5018</v>
      </c>
      <c r="S112" s="483" t="s">
        <v>4992</v>
      </c>
      <c r="T112" s="483" t="s">
        <v>1516</v>
      </c>
      <c r="U112" s="483" t="s">
        <v>5029</v>
      </c>
    </row>
    <row r="113" spans="1:21" ht="45">
      <c r="A113" s="482" t="s">
        <v>4802</v>
      </c>
      <c r="B113" s="483" t="s">
        <v>5060</v>
      </c>
      <c r="C113" s="483" t="s">
        <v>5061</v>
      </c>
      <c r="D113" s="483" t="s">
        <v>4804</v>
      </c>
      <c r="E113" s="483">
        <v>33</v>
      </c>
      <c r="F113" s="483" t="s">
        <v>5016</v>
      </c>
      <c r="G113" s="486" t="s">
        <v>329</v>
      </c>
      <c r="H113" s="483" t="s">
        <v>5057</v>
      </c>
      <c r="I113" s="483" t="s">
        <v>4807</v>
      </c>
      <c r="J113" s="483" t="s">
        <v>4808</v>
      </c>
      <c r="K113" s="483" t="s">
        <v>4809</v>
      </c>
      <c r="L113" s="483">
        <v>1</v>
      </c>
      <c r="M113" s="483">
        <v>0</v>
      </c>
      <c r="N113" s="483" t="s">
        <v>4810</v>
      </c>
      <c r="O113" s="483" t="s">
        <v>4811</v>
      </c>
      <c r="P113" s="483">
        <v>0</v>
      </c>
      <c r="Q113" s="483" t="s">
        <v>4817</v>
      </c>
      <c r="R113" s="483" t="s">
        <v>5018</v>
      </c>
      <c r="S113" s="483" t="s">
        <v>4992</v>
      </c>
      <c r="T113" s="483" t="s">
        <v>1516</v>
      </c>
      <c r="U113" s="483" t="s">
        <v>5029</v>
      </c>
    </row>
    <row r="114" spans="1:21" ht="90">
      <c r="A114" s="482" t="s">
        <v>4802</v>
      </c>
      <c r="B114" s="483" t="s">
        <v>5062</v>
      </c>
      <c r="C114" s="483" t="s">
        <v>5063</v>
      </c>
      <c r="D114" s="483" t="s">
        <v>4804</v>
      </c>
      <c r="E114" s="483">
        <v>33</v>
      </c>
      <c r="F114" s="483" t="s">
        <v>5016</v>
      </c>
      <c r="G114" s="486" t="s">
        <v>329</v>
      </c>
      <c r="H114" s="483" t="s">
        <v>5057</v>
      </c>
      <c r="I114" s="483" t="s">
        <v>4807</v>
      </c>
      <c r="J114" s="483" t="s">
        <v>4808</v>
      </c>
      <c r="K114" s="483" t="s">
        <v>4809</v>
      </c>
      <c r="L114" s="483">
        <v>1</v>
      </c>
      <c r="M114" s="483">
        <v>0</v>
      </c>
      <c r="N114" s="483" t="s">
        <v>4810</v>
      </c>
      <c r="O114" s="483" t="s">
        <v>4811</v>
      </c>
      <c r="P114" s="483">
        <v>1</v>
      </c>
      <c r="Q114" s="483" t="s">
        <v>4824</v>
      </c>
      <c r="R114" s="483" t="s">
        <v>5018</v>
      </c>
      <c r="S114" s="483" t="s">
        <v>4992</v>
      </c>
      <c r="T114" s="483" t="s">
        <v>1516</v>
      </c>
      <c r="U114" s="483" t="s">
        <v>5064</v>
      </c>
    </row>
    <row r="115" spans="1:21" ht="45">
      <c r="A115" s="482" t="s">
        <v>4802</v>
      </c>
      <c r="B115" s="487" t="s">
        <v>3644</v>
      </c>
      <c r="C115" s="483" t="s">
        <v>5065</v>
      </c>
      <c r="D115" s="483" t="s">
        <v>4804</v>
      </c>
      <c r="E115" s="483">
        <v>33</v>
      </c>
      <c r="F115" s="483" t="s">
        <v>5016</v>
      </c>
      <c r="G115" s="486" t="s">
        <v>329</v>
      </c>
      <c r="H115" s="483" t="s">
        <v>5057</v>
      </c>
      <c r="I115" s="483" t="s">
        <v>4807</v>
      </c>
      <c r="J115" s="483" t="s">
        <v>4808</v>
      </c>
      <c r="K115" s="483" t="s">
        <v>4844</v>
      </c>
      <c r="L115" s="483">
        <v>0</v>
      </c>
      <c r="M115" s="483" t="s">
        <v>1516</v>
      </c>
      <c r="N115" s="483" t="s">
        <v>5066</v>
      </c>
      <c r="O115" s="483" t="s">
        <v>4811</v>
      </c>
      <c r="P115" s="483">
        <v>0</v>
      </c>
      <c r="Q115" s="483" t="s">
        <v>4817</v>
      </c>
      <c r="R115" s="483" t="s">
        <v>5018</v>
      </c>
      <c r="S115" s="483" t="s">
        <v>4992</v>
      </c>
      <c r="T115" s="483" t="s">
        <v>1516</v>
      </c>
      <c r="U115" s="483" t="s">
        <v>5058</v>
      </c>
    </row>
    <row r="116" spans="1:21" ht="90">
      <c r="A116" s="482" t="s">
        <v>4802</v>
      </c>
      <c r="B116" s="483" t="s">
        <v>5067</v>
      </c>
      <c r="C116" s="483" t="s">
        <v>5068</v>
      </c>
      <c r="D116" s="483" t="s">
        <v>4804</v>
      </c>
      <c r="E116" s="483">
        <v>33</v>
      </c>
      <c r="F116" s="483" t="s">
        <v>5016</v>
      </c>
      <c r="G116" s="486" t="s">
        <v>329</v>
      </c>
      <c r="H116" s="483" t="s">
        <v>5057</v>
      </c>
      <c r="I116" s="483" t="s">
        <v>4807</v>
      </c>
      <c r="J116" s="483" t="s">
        <v>4808</v>
      </c>
      <c r="K116" s="483" t="s">
        <v>4809</v>
      </c>
      <c r="L116" s="483">
        <v>1</v>
      </c>
      <c r="M116" s="483">
        <v>1</v>
      </c>
      <c r="N116" s="483" t="s">
        <v>4845</v>
      </c>
      <c r="O116" s="483" t="s">
        <v>4811</v>
      </c>
      <c r="P116" s="483">
        <v>0</v>
      </c>
      <c r="Q116" s="483" t="s">
        <v>4817</v>
      </c>
      <c r="R116" s="483" t="s">
        <v>5018</v>
      </c>
      <c r="S116" s="483" t="s">
        <v>5069</v>
      </c>
      <c r="T116" s="483" t="s">
        <v>1516</v>
      </c>
      <c r="U116" s="483" t="s">
        <v>5029</v>
      </c>
    </row>
    <row r="117" spans="1:21" ht="45">
      <c r="A117" s="482" t="s">
        <v>4802</v>
      </c>
      <c r="B117" s="487" t="s">
        <v>4068</v>
      </c>
      <c r="C117" s="483" t="s">
        <v>5070</v>
      </c>
      <c r="D117" s="483" t="s">
        <v>4804</v>
      </c>
      <c r="E117" s="483">
        <v>33</v>
      </c>
      <c r="F117" s="483" t="s">
        <v>5016</v>
      </c>
      <c r="G117" s="486" t="s">
        <v>329</v>
      </c>
      <c r="H117" s="483" t="s">
        <v>5057</v>
      </c>
      <c r="I117" s="483" t="s">
        <v>4807</v>
      </c>
      <c r="J117" s="483" t="s">
        <v>4808</v>
      </c>
      <c r="K117" s="483" t="s">
        <v>4979</v>
      </c>
      <c r="L117" s="483">
        <v>0</v>
      </c>
      <c r="M117" s="483">
        <v>1</v>
      </c>
      <c r="N117" s="483" t="s">
        <v>4845</v>
      </c>
      <c r="O117" s="483" t="s">
        <v>4811</v>
      </c>
      <c r="P117" s="483">
        <v>0</v>
      </c>
      <c r="Q117" s="483" t="s">
        <v>4817</v>
      </c>
      <c r="R117" s="483" t="s">
        <v>5018</v>
      </c>
      <c r="S117" s="483" t="s">
        <v>5071</v>
      </c>
      <c r="T117" s="483" t="s">
        <v>1516</v>
      </c>
      <c r="U117" s="483" t="s">
        <v>5029</v>
      </c>
    </row>
    <row r="118" spans="1:21" ht="33.75">
      <c r="A118" s="482" t="s">
        <v>4802</v>
      </c>
      <c r="B118" s="487" t="s">
        <v>4177</v>
      </c>
      <c r="C118" s="483" t="s">
        <v>5072</v>
      </c>
      <c r="D118" s="483" t="s">
        <v>4804</v>
      </c>
      <c r="E118" s="483">
        <v>33</v>
      </c>
      <c r="F118" s="483" t="s">
        <v>5016</v>
      </c>
      <c r="G118" s="486" t="s">
        <v>981</v>
      </c>
      <c r="H118" s="483" t="s">
        <v>5073</v>
      </c>
      <c r="I118" s="483" t="s">
        <v>4807</v>
      </c>
      <c r="J118" s="483" t="s">
        <v>4808</v>
      </c>
      <c r="K118" s="483" t="s">
        <v>4809</v>
      </c>
      <c r="L118" s="483">
        <v>0</v>
      </c>
      <c r="M118" s="483">
        <v>0</v>
      </c>
      <c r="N118" s="483" t="s">
        <v>4810</v>
      </c>
      <c r="O118" s="483" t="s">
        <v>4811</v>
      </c>
      <c r="P118" s="483">
        <v>3</v>
      </c>
      <c r="Q118" s="483" t="s">
        <v>4812</v>
      </c>
      <c r="R118" s="483" t="s">
        <v>5018</v>
      </c>
      <c r="S118" s="483" t="s">
        <v>4992</v>
      </c>
      <c r="T118" s="483" t="s">
        <v>1516</v>
      </c>
      <c r="U118" s="483" t="s">
        <v>5019</v>
      </c>
    </row>
    <row r="119" spans="1:21" ht="56.25">
      <c r="A119" s="482" t="s">
        <v>4802</v>
      </c>
      <c r="B119" s="483" t="s">
        <v>5074</v>
      </c>
      <c r="C119" s="483" t="s">
        <v>5075</v>
      </c>
      <c r="D119" s="483" t="s">
        <v>4804</v>
      </c>
      <c r="E119" s="483">
        <v>33</v>
      </c>
      <c r="F119" s="483" t="s">
        <v>5016</v>
      </c>
      <c r="G119" s="486" t="s">
        <v>981</v>
      </c>
      <c r="H119" s="483" t="s">
        <v>5073</v>
      </c>
      <c r="I119" s="483" t="s">
        <v>4807</v>
      </c>
      <c r="J119" s="483" t="s">
        <v>4808</v>
      </c>
      <c r="K119" s="483" t="s">
        <v>4809</v>
      </c>
      <c r="L119" s="483">
        <v>0</v>
      </c>
      <c r="M119" s="483">
        <v>0</v>
      </c>
      <c r="N119" s="483" t="s">
        <v>4810</v>
      </c>
      <c r="O119" s="483" t="s">
        <v>4811</v>
      </c>
      <c r="P119" s="483">
        <v>3</v>
      </c>
      <c r="Q119" s="483" t="s">
        <v>4812</v>
      </c>
      <c r="R119" s="483" t="s">
        <v>5018</v>
      </c>
      <c r="S119" s="483" t="s">
        <v>5076</v>
      </c>
      <c r="T119" s="483" t="s">
        <v>1516</v>
      </c>
      <c r="U119" s="483" t="s">
        <v>5054</v>
      </c>
    </row>
    <row r="120" spans="1:21" ht="56.25">
      <c r="A120" s="482" t="s">
        <v>4802</v>
      </c>
      <c r="B120" s="483" t="s">
        <v>5077</v>
      </c>
      <c r="C120" s="483" t="s">
        <v>5078</v>
      </c>
      <c r="D120" s="483" t="s">
        <v>4804</v>
      </c>
      <c r="E120" s="483">
        <v>33</v>
      </c>
      <c r="F120" s="483" t="s">
        <v>5016</v>
      </c>
      <c r="G120" s="486" t="s">
        <v>981</v>
      </c>
      <c r="H120" s="483" t="s">
        <v>5073</v>
      </c>
      <c r="I120" s="483" t="s">
        <v>4807</v>
      </c>
      <c r="J120" s="483" t="s">
        <v>4808</v>
      </c>
      <c r="K120" s="483" t="s">
        <v>4844</v>
      </c>
      <c r="L120" s="483">
        <v>1</v>
      </c>
      <c r="M120" s="483">
        <v>1</v>
      </c>
      <c r="N120" s="483" t="s">
        <v>4810</v>
      </c>
      <c r="O120" s="483" t="s">
        <v>4811</v>
      </c>
      <c r="P120" s="483">
        <v>3</v>
      </c>
      <c r="Q120" s="483" t="s">
        <v>4812</v>
      </c>
      <c r="R120" s="483" t="s">
        <v>5018</v>
      </c>
      <c r="S120" s="483" t="s">
        <v>5076</v>
      </c>
      <c r="T120" s="483" t="s">
        <v>1516</v>
      </c>
      <c r="U120" s="483" t="s">
        <v>5079</v>
      </c>
    </row>
    <row r="121" spans="1:21" ht="67.5">
      <c r="A121" s="482" t="s">
        <v>4802</v>
      </c>
      <c r="B121" s="483" t="s">
        <v>5080</v>
      </c>
      <c r="C121" s="483" t="s">
        <v>5081</v>
      </c>
      <c r="D121" s="483" t="s">
        <v>4804</v>
      </c>
      <c r="E121" s="483">
        <v>33</v>
      </c>
      <c r="F121" s="483" t="s">
        <v>5016</v>
      </c>
      <c r="G121" s="486" t="s">
        <v>981</v>
      </c>
      <c r="H121" s="483" t="s">
        <v>5073</v>
      </c>
      <c r="I121" s="483" t="s">
        <v>4807</v>
      </c>
      <c r="J121" s="483" t="s">
        <v>4808</v>
      </c>
      <c r="K121" s="483" t="s">
        <v>4809</v>
      </c>
      <c r="L121" s="483">
        <v>1</v>
      </c>
      <c r="M121" s="483">
        <v>0</v>
      </c>
      <c r="N121" s="483" t="s">
        <v>4810</v>
      </c>
      <c r="O121" s="483" t="s">
        <v>4811</v>
      </c>
      <c r="P121" s="483">
        <v>3</v>
      </c>
      <c r="Q121" s="483" t="s">
        <v>4812</v>
      </c>
      <c r="R121" s="483" t="s">
        <v>5018</v>
      </c>
      <c r="S121" s="483" t="s">
        <v>5076</v>
      </c>
      <c r="T121" s="483" t="s">
        <v>1516</v>
      </c>
      <c r="U121" s="483" t="s">
        <v>5054</v>
      </c>
    </row>
    <row r="122" spans="1:21" ht="56.25">
      <c r="A122" s="482" t="s">
        <v>4802</v>
      </c>
      <c r="B122" s="483" t="s">
        <v>5082</v>
      </c>
      <c r="C122" s="483" t="s">
        <v>5075</v>
      </c>
      <c r="D122" s="483" t="s">
        <v>4804</v>
      </c>
      <c r="E122" s="483">
        <v>33</v>
      </c>
      <c r="F122" s="483" t="s">
        <v>5016</v>
      </c>
      <c r="G122" s="486" t="s">
        <v>981</v>
      </c>
      <c r="H122" s="483" t="s">
        <v>5073</v>
      </c>
      <c r="I122" s="483" t="s">
        <v>4807</v>
      </c>
      <c r="J122" s="483" t="s">
        <v>4808</v>
      </c>
      <c r="K122" s="483" t="s">
        <v>4809</v>
      </c>
      <c r="L122" s="483">
        <v>0</v>
      </c>
      <c r="M122" s="483">
        <v>1</v>
      </c>
      <c r="N122" s="483" t="s">
        <v>4845</v>
      </c>
      <c r="O122" s="483" t="s">
        <v>4811</v>
      </c>
      <c r="P122" s="483">
        <v>0</v>
      </c>
      <c r="Q122" s="483" t="s">
        <v>4817</v>
      </c>
      <c r="R122" s="483" t="s">
        <v>5018</v>
      </c>
      <c r="S122" s="483" t="s">
        <v>5083</v>
      </c>
      <c r="T122" s="483" t="s">
        <v>1516</v>
      </c>
      <c r="U122" s="483" t="s">
        <v>5054</v>
      </c>
    </row>
    <row r="123" spans="1:21" ht="45">
      <c r="A123" s="482" t="s">
        <v>4802</v>
      </c>
      <c r="B123" s="487" t="s">
        <v>4185</v>
      </c>
      <c r="C123" s="483" t="s">
        <v>5084</v>
      </c>
      <c r="D123" s="483" t="s">
        <v>4804</v>
      </c>
      <c r="E123" s="483">
        <v>33</v>
      </c>
      <c r="F123" s="483" t="s">
        <v>5016</v>
      </c>
      <c r="G123" s="486" t="s">
        <v>981</v>
      </c>
      <c r="H123" s="483" t="s">
        <v>5073</v>
      </c>
      <c r="I123" s="483" t="s">
        <v>4807</v>
      </c>
      <c r="J123" s="483" t="s">
        <v>4808</v>
      </c>
      <c r="K123" s="483" t="s">
        <v>4809</v>
      </c>
      <c r="L123" s="483">
        <v>0</v>
      </c>
      <c r="M123" s="483">
        <v>0</v>
      </c>
      <c r="N123" s="483" t="s">
        <v>4845</v>
      </c>
      <c r="O123" s="483" t="s">
        <v>4811</v>
      </c>
      <c r="P123" s="483">
        <v>0</v>
      </c>
      <c r="Q123" s="483" t="s">
        <v>4817</v>
      </c>
      <c r="R123" s="483" t="s">
        <v>5018</v>
      </c>
      <c r="S123" s="483" t="s">
        <v>5083</v>
      </c>
      <c r="T123" s="483" t="s">
        <v>1516</v>
      </c>
      <c r="U123" s="483" t="s">
        <v>5054</v>
      </c>
    </row>
    <row r="124" spans="1:21" ht="56.25">
      <c r="A124" s="482" t="s">
        <v>4802</v>
      </c>
      <c r="B124" s="483" t="s">
        <v>5085</v>
      </c>
      <c r="C124" s="483" t="s">
        <v>5086</v>
      </c>
      <c r="D124" s="483" t="s">
        <v>4804</v>
      </c>
      <c r="E124" s="483">
        <v>34</v>
      </c>
      <c r="F124" s="483" t="s">
        <v>5087</v>
      </c>
      <c r="G124" s="486" t="s">
        <v>762</v>
      </c>
      <c r="H124" s="483" t="s">
        <v>5088</v>
      </c>
      <c r="I124" s="483" t="s">
        <v>4807</v>
      </c>
      <c r="J124" s="483" t="s">
        <v>4808</v>
      </c>
      <c r="K124" s="483" t="s">
        <v>4809</v>
      </c>
      <c r="L124" s="483">
        <v>1</v>
      </c>
      <c r="M124" s="483">
        <v>1</v>
      </c>
      <c r="N124" s="483" t="s">
        <v>4810</v>
      </c>
      <c r="O124" s="483" t="s">
        <v>4811</v>
      </c>
      <c r="P124" s="483">
        <v>1</v>
      </c>
      <c r="Q124" s="483" t="s">
        <v>4824</v>
      </c>
      <c r="R124" s="483" t="s">
        <v>5089</v>
      </c>
      <c r="S124" s="483" t="s">
        <v>4814</v>
      </c>
      <c r="T124" s="483" t="s">
        <v>1516</v>
      </c>
      <c r="U124" s="483" t="s">
        <v>5064</v>
      </c>
    </row>
    <row r="125" spans="1:21" ht="45">
      <c r="A125" s="482" t="s">
        <v>4802</v>
      </c>
      <c r="B125" s="490" t="s">
        <v>5090</v>
      </c>
      <c r="C125" s="483" t="s">
        <v>5091</v>
      </c>
      <c r="D125" s="483" t="s">
        <v>4804</v>
      </c>
      <c r="E125" s="483">
        <v>34</v>
      </c>
      <c r="F125" s="483" t="s">
        <v>5087</v>
      </c>
      <c r="G125" s="486" t="s">
        <v>762</v>
      </c>
      <c r="H125" s="483" t="s">
        <v>5088</v>
      </c>
      <c r="I125" s="483" t="s">
        <v>4807</v>
      </c>
      <c r="J125" s="483" t="s">
        <v>4808</v>
      </c>
      <c r="K125" s="483" t="s">
        <v>4809</v>
      </c>
      <c r="L125" s="483">
        <v>1</v>
      </c>
      <c r="M125" s="483">
        <v>0</v>
      </c>
      <c r="N125" s="483" t="s">
        <v>4810</v>
      </c>
      <c r="O125" s="483" t="s">
        <v>4811</v>
      </c>
      <c r="P125" s="483">
        <v>0</v>
      </c>
      <c r="Q125" s="483" t="s">
        <v>4817</v>
      </c>
      <c r="R125" s="483" t="s">
        <v>5092</v>
      </c>
      <c r="S125" s="483" t="s">
        <v>4814</v>
      </c>
      <c r="T125" s="483" t="s">
        <v>1516</v>
      </c>
      <c r="U125" s="483" t="s">
        <v>5093</v>
      </c>
    </row>
    <row r="126" spans="1:21" ht="45">
      <c r="A126" s="482" t="s">
        <v>4802</v>
      </c>
      <c r="B126" s="487" t="s">
        <v>4459</v>
      </c>
      <c r="C126" s="483" t="s">
        <v>5094</v>
      </c>
      <c r="D126" s="483" t="s">
        <v>4804</v>
      </c>
      <c r="E126" s="483">
        <v>34</v>
      </c>
      <c r="F126" s="483" t="s">
        <v>5087</v>
      </c>
      <c r="G126" s="486" t="s">
        <v>762</v>
      </c>
      <c r="H126" s="483" t="s">
        <v>5088</v>
      </c>
      <c r="I126" s="483" t="s">
        <v>4807</v>
      </c>
      <c r="J126" s="483" t="s">
        <v>4808</v>
      </c>
      <c r="K126" s="483" t="s">
        <v>4809</v>
      </c>
      <c r="L126" s="483">
        <v>0</v>
      </c>
      <c r="M126" s="483" t="s">
        <v>1516</v>
      </c>
      <c r="N126" s="483" t="s">
        <v>4810</v>
      </c>
      <c r="O126" s="483" t="s">
        <v>4811</v>
      </c>
      <c r="P126" s="483">
        <v>1</v>
      </c>
      <c r="Q126" s="483" t="s">
        <v>4824</v>
      </c>
      <c r="R126" s="483" t="s">
        <v>5095</v>
      </c>
      <c r="S126" s="483" t="s">
        <v>4814</v>
      </c>
      <c r="T126" s="483" t="s">
        <v>1516</v>
      </c>
      <c r="U126" s="483" t="s">
        <v>5096</v>
      </c>
    </row>
    <row r="127" spans="1:21" ht="45">
      <c r="A127" s="482" t="s">
        <v>4802</v>
      </c>
      <c r="B127" s="487" t="s">
        <v>4408</v>
      </c>
      <c r="C127" s="483" t="s">
        <v>5097</v>
      </c>
      <c r="D127" s="483" t="s">
        <v>4804</v>
      </c>
      <c r="E127" s="483">
        <v>34</v>
      </c>
      <c r="F127" s="483" t="s">
        <v>5087</v>
      </c>
      <c r="G127" s="486" t="s">
        <v>762</v>
      </c>
      <c r="H127" s="483" t="s">
        <v>5088</v>
      </c>
      <c r="I127" s="483" t="s">
        <v>4807</v>
      </c>
      <c r="J127" s="483" t="s">
        <v>4808</v>
      </c>
      <c r="K127" s="483" t="s">
        <v>4809</v>
      </c>
      <c r="L127" s="483">
        <v>1</v>
      </c>
      <c r="M127" s="483">
        <v>0</v>
      </c>
      <c r="N127" s="483" t="s">
        <v>4810</v>
      </c>
      <c r="O127" s="483" t="s">
        <v>4811</v>
      </c>
      <c r="P127" s="483">
        <v>1</v>
      </c>
      <c r="Q127" s="483" t="s">
        <v>4824</v>
      </c>
      <c r="R127" s="483" t="s">
        <v>5095</v>
      </c>
      <c r="S127" s="483" t="s">
        <v>4814</v>
      </c>
      <c r="T127" s="483" t="s">
        <v>1516</v>
      </c>
      <c r="U127" s="483" t="s">
        <v>5096</v>
      </c>
    </row>
    <row r="128" spans="1:21" ht="45">
      <c r="A128" s="482" t="s">
        <v>4802</v>
      </c>
      <c r="B128" s="489" t="s">
        <v>2930</v>
      </c>
      <c r="C128" s="483" t="s">
        <v>5098</v>
      </c>
      <c r="D128" s="483" t="s">
        <v>4804</v>
      </c>
      <c r="E128" s="483">
        <v>34</v>
      </c>
      <c r="F128" s="483" t="s">
        <v>5087</v>
      </c>
      <c r="G128" s="486" t="s">
        <v>762</v>
      </c>
      <c r="H128" s="483" t="s">
        <v>5088</v>
      </c>
      <c r="I128" s="483" t="s">
        <v>4807</v>
      </c>
      <c r="J128" s="483" t="s">
        <v>4808</v>
      </c>
      <c r="K128" s="483" t="s">
        <v>4809</v>
      </c>
      <c r="L128" s="483">
        <v>1</v>
      </c>
      <c r="M128" s="483">
        <v>0</v>
      </c>
      <c r="N128" s="483" t="s">
        <v>4810</v>
      </c>
      <c r="O128" s="483" t="s">
        <v>4811</v>
      </c>
      <c r="P128" s="483">
        <v>0</v>
      </c>
      <c r="Q128" s="483" t="s">
        <v>4817</v>
      </c>
      <c r="R128" s="483" t="s">
        <v>5092</v>
      </c>
      <c r="S128" s="483" t="s">
        <v>4814</v>
      </c>
      <c r="T128" s="483" t="s">
        <v>1516</v>
      </c>
      <c r="U128" s="483" t="s">
        <v>5093</v>
      </c>
    </row>
    <row r="129" spans="1:21" ht="56.25">
      <c r="A129" s="482" t="s">
        <v>4802</v>
      </c>
      <c r="B129" s="489" t="s">
        <v>4447</v>
      </c>
      <c r="C129" s="483" t="s">
        <v>5099</v>
      </c>
      <c r="D129" s="483" t="s">
        <v>4804</v>
      </c>
      <c r="E129" s="483">
        <v>34</v>
      </c>
      <c r="F129" s="483" t="s">
        <v>5087</v>
      </c>
      <c r="G129" s="486" t="s">
        <v>762</v>
      </c>
      <c r="H129" s="483" t="s">
        <v>5088</v>
      </c>
      <c r="I129" s="483" t="s">
        <v>4807</v>
      </c>
      <c r="J129" s="483" t="s">
        <v>4808</v>
      </c>
      <c r="K129" s="483" t="s">
        <v>4809</v>
      </c>
      <c r="L129" s="483">
        <v>1</v>
      </c>
      <c r="M129" s="483">
        <v>0</v>
      </c>
      <c r="N129" s="483" t="s">
        <v>4810</v>
      </c>
      <c r="O129" s="483" t="s">
        <v>4811</v>
      </c>
      <c r="P129" s="483">
        <v>3</v>
      </c>
      <c r="Q129" s="483" t="s">
        <v>4812</v>
      </c>
      <c r="R129" s="483" t="s">
        <v>5100</v>
      </c>
      <c r="S129" s="483" t="s">
        <v>4814</v>
      </c>
      <c r="T129" s="483" t="s">
        <v>1516</v>
      </c>
      <c r="U129" s="483" t="s">
        <v>5101</v>
      </c>
    </row>
    <row r="130" spans="1:21" ht="45">
      <c r="A130" s="482" t="s">
        <v>4802</v>
      </c>
      <c r="B130" s="483" t="s">
        <v>5102</v>
      </c>
      <c r="C130" s="483" t="s">
        <v>5103</v>
      </c>
      <c r="D130" s="483" t="s">
        <v>4804</v>
      </c>
      <c r="E130" s="483">
        <v>34</v>
      </c>
      <c r="F130" s="483" t="s">
        <v>5087</v>
      </c>
      <c r="G130" s="486" t="s">
        <v>762</v>
      </c>
      <c r="H130" s="483" t="s">
        <v>5088</v>
      </c>
      <c r="I130" s="483" t="s">
        <v>4807</v>
      </c>
      <c r="J130" s="483" t="s">
        <v>4808</v>
      </c>
      <c r="K130" s="483" t="s">
        <v>4844</v>
      </c>
      <c r="L130" s="483">
        <v>0</v>
      </c>
      <c r="M130" s="483">
        <v>0</v>
      </c>
      <c r="N130" s="483" t="s">
        <v>4810</v>
      </c>
      <c r="O130" s="483" t="s">
        <v>4811</v>
      </c>
      <c r="P130" s="483">
        <v>0</v>
      </c>
      <c r="Q130" s="483" t="s">
        <v>4817</v>
      </c>
      <c r="R130" s="483" t="s">
        <v>5095</v>
      </c>
      <c r="S130" s="483" t="s">
        <v>4814</v>
      </c>
      <c r="T130" s="483" t="s">
        <v>1516</v>
      </c>
      <c r="U130" s="483" t="s">
        <v>5096</v>
      </c>
    </row>
    <row r="131" spans="1:21" ht="45">
      <c r="A131" s="482" t="s">
        <v>4802</v>
      </c>
      <c r="B131" s="487" t="s">
        <v>4437</v>
      </c>
      <c r="C131" s="483" t="s">
        <v>5104</v>
      </c>
      <c r="D131" s="483" t="s">
        <v>4804</v>
      </c>
      <c r="E131" s="483">
        <v>34</v>
      </c>
      <c r="F131" s="483" t="s">
        <v>5087</v>
      </c>
      <c r="G131" s="486" t="s">
        <v>762</v>
      </c>
      <c r="H131" s="483" t="s">
        <v>5088</v>
      </c>
      <c r="I131" s="483" t="s">
        <v>4807</v>
      </c>
      <c r="J131" s="483" t="s">
        <v>4808</v>
      </c>
      <c r="K131" s="483" t="s">
        <v>4809</v>
      </c>
      <c r="L131" s="483">
        <v>1</v>
      </c>
      <c r="M131" s="483">
        <v>1</v>
      </c>
      <c r="N131" s="483" t="s">
        <v>4845</v>
      </c>
      <c r="O131" s="483" t="s">
        <v>4811</v>
      </c>
      <c r="P131" s="483">
        <v>0</v>
      </c>
      <c r="Q131" s="483" t="s">
        <v>4817</v>
      </c>
      <c r="R131" s="483" t="s">
        <v>5089</v>
      </c>
      <c r="S131" s="483" t="s">
        <v>5105</v>
      </c>
      <c r="T131" s="483" t="s">
        <v>1516</v>
      </c>
      <c r="U131" s="483" t="s">
        <v>5106</v>
      </c>
    </row>
    <row r="132" spans="1:21" ht="45">
      <c r="A132" s="482" t="s">
        <v>4802</v>
      </c>
      <c r="B132" s="489" t="s">
        <v>4442</v>
      </c>
      <c r="C132" s="483" t="s">
        <v>5107</v>
      </c>
      <c r="D132" s="483" t="s">
        <v>4804</v>
      </c>
      <c r="E132" s="483">
        <v>34</v>
      </c>
      <c r="F132" s="483" t="s">
        <v>5087</v>
      </c>
      <c r="G132" s="486" t="s">
        <v>762</v>
      </c>
      <c r="H132" s="483" t="s">
        <v>5088</v>
      </c>
      <c r="I132" s="483" t="s">
        <v>4807</v>
      </c>
      <c r="J132" s="483" t="s">
        <v>4808</v>
      </c>
      <c r="K132" s="483" t="s">
        <v>4809</v>
      </c>
      <c r="L132" s="483">
        <v>1</v>
      </c>
      <c r="M132" s="483">
        <v>0</v>
      </c>
      <c r="N132" s="483" t="s">
        <v>5108</v>
      </c>
      <c r="O132" s="483" t="s">
        <v>4811</v>
      </c>
      <c r="P132" s="483">
        <v>2</v>
      </c>
      <c r="Q132" s="483" t="s">
        <v>4879</v>
      </c>
      <c r="R132" s="483" t="s">
        <v>5109</v>
      </c>
      <c r="S132" s="483" t="s">
        <v>4814</v>
      </c>
      <c r="T132" s="483" t="s">
        <v>5110</v>
      </c>
      <c r="U132" s="483" t="s">
        <v>5106</v>
      </c>
    </row>
    <row r="133" spans="1:21" ht="90">
      <c r="A133" s="482" t="s">
        <v>4802</v>
      </c>
      <c r="B133" s="489" t="s">
        <v>4391</v>
      </c>
      <c r="C133" s="483" t="s">
        <v>5111</v>
      </c>
      <c r="D133" s="483" t="s">
        <v>4804</v>
      </c>
      <c r="E133" s="483">
        <v>35</v>
      </c>
      <c r="F133" s="483" t="s">
        <v>5112</v>
      </c>
      <c r="G133" s="486" t="s">
        <v>683</v>
      </c>
      <c r="H133" s="483" t="s">
        <v>5113</v>
      </c>
      <c r="I133" s="483" t="s">
        <v>4807</v>
      </c>
      <c r="J133" s="483" t="s">
        <v>4808</v>
      </c>
      <c r="K133" s="483" t="s">
        <v>4809</v>
      </c>
      <c r="L133" s="483">
        <v>0</v>
      </c>
      <c r="M133" s="483">
        <v>0</v>
      </c>
      <c r="N133" s="483" t="s">
        <v>4810</v>
      </c>
      <c r="O133" s="483" t="s">
        <v>4811</v>
      </c>
      <c r="P133" s="483">
        <v>1</v>
      </c>
      <c r="Q133" s="483" t="s">
        <v>4824</v>
      </c>
      <c r="R133" s="483" t="s">
        <v>5114</v>
      </c>
      <c r="S133" s="484" t="s">
        <v>4819</v>
      </c>
      <c r="T133" s="483" t="s">
        <v>1516</v>
      </c>
      <c r="U133" s="483" t="s">
        <v>5115</v>
      </c>
    </row>
    <row r="134" spans="1:21" ht="33.75">
      <c r="A134" s="482" t="s">
        <v>4802</v>
      </c>
      <c r="B134" s="483" t="s">
        <v>5116</v>
      </c>
      <c r="C134" s="483" t="s">
        <v>5117</v>
      </c>
      <c r="D134" s="483" t="s">
        <v>4804</v>
      </c>
      <c r="E134" s="483">
        <v>35</v>
      </c>
      <c r="F134" s="483" t="s">
        <v>5112</v>
      </c>
      <c r="G134" s="486" t="s">
        <v>250</v>
      </c>
      <c r="H134" s="483" t="s">
        <v>5118</v>
      </c>
      <c r="I134" s="483" t="s">
        <v>4807</v>
      </c>
      <c r="J134" s="483" t="s">
        <v>4862</v>
      </c>
      <c r="K134" s="483" t="s">
        <v>1516</v>
      </c>
      <c r="L134" s="483" t="s">
        <v>1516</v>
      </c>
      <c r="M134" s="483" t="s">
        <v>1516</v>
      </c>
      <c r="N134" s="483" t="s">
        <v>4845</v>
      </c>
      <c r="O134" s="483" t="s">
        <v>4811</v>
      </c>
      <c r="P134" s="483">
        <v>0</v>
      </c>
      <c r="Q134" s="483" t="s">
        <v>4817</v>
      </c>
      <c r="R134" s="483" t="s">
        <v>1516</v>
      </c>
      <c r="S134" s="483" t="s">
        <v>1516</v>
      </c>
      <c r="T134" s="483" t="s">
        <v>1516</v>
      </c>
      <c r="U134" s="483" t="s">
        <v>5115</v>
      </c>
    </row>
    <row r="135" spans="1:21" ht="45">
      <c r="A135" s="482" t="s">
        <v>4802</v>
      </c>
      <c r="B135" s="483" t="s">
        <v>5119</v>
      </c>
      <c r="C135" s="483" t="s">
        <v>5120</v>
      </c>
      <c r="D135" s="483" t="s">
        <v>4804</v>
      </c>
      <c r="E135" s="483">
        <v>36</v>
      </c>
      <c r="F135" s="483" t="s">
        <v>5121</v>
      </c>
      <c r="G135" s="486" t="s">
        <v>205</v>
      </c>
      <c r="H135" s="483" t="s">
        <v>5122</v>
      </c>
      <c r="I135" s="483" t="s">
        <v>4807</v>
      </c>
      <c r="J135" s="483" t="s">
        <v>4862</v>
      </c>
      <c r="K135" s="483" t="s">
        <v>4863</v>
      </c>
      <c r="L135" s="483">
        <v>0</v>
      </c>
      <c r="M135" s="483">
        <v>0</v>
      </c>
      <c r="N135" s="483" t="s">
        <v>4810</v>
      </c>
      <c r="O135" s="483" t="s">
        <v>4811</v>
      </c>
      <c r="P135" s="483">
        <v>0</v>
      </c>
      <c r="Q135" s="483" t="s">
        <v>4817</v>
      </c>
      <c r="R135" s="484" t="s">
        <v>4819</v>
      </c>
      <c r="S135" s="483" t="s">
        <v>4964</v>
      </c>
      <c r="T135" s="483" t="s">
        <v>1516</v>
      </c>
      <c r="U135" s="483" t="s">
        <v>5064</v>
      </c>
    </row>
    <row r="136" spans="1:21" ht="90">
      <c r="A136" s="482" t="s">
        <v>4802</v>
      </c>
      <c r="B136" s="483" t="s">
        <v>5123</v>
      </c>
      <c r="C136" s="483" t="s">
        <v>5124</v>
      </c>
      <c r="D136" s="483" t="s">
        <v>4804</v>
      </c>
      <c r="E136" s="483">
        <v>36</v>
      </c>
      <c r="F136" s="483" t="s">
        <v>5121</v>
      </c>
      <c r="G136" s="486" t="s">
        <v>5125</v>
      </c>
      <c r="H136" s="483" t="s">
        <v>5126</v>
      </c>
      <c r="I136" s="483" t="s">
        <v>4807</v>
      </c>
      <c r="J136" s="483" t="s">
        <v>4808</v>
      </c>
      <c r="K136" s="483" t="s">
        <v>4809</v>
      </c>
      <c r="L136" s="483">
        <v>1</v>
      </c>
      <c r="M136" s="483">
        <v>0</v>
      </c>
      <c r="N136" s="483" t="s">
        <v>4810</v>
      </c>
      <c r="O136" s="483" t="s">
        <v>4811</v>
      </c>
      <c r="P136" s="483">
        <v>2</v>
      </c>
      <c r="Q136" s="483" t="s">
        <v>4879</v>
      </c>
      <c r="R136" s="484" t="s">
        <v>4819</v>
      </c>
      <c r="S136" s="483" t="s">
        <v>4964</v>
      </c>
      <c r="T136" s="483" t="s">
        <v>1516</v>
      </c>
      <c r="U136" s="483" t="s">
        <v>5127</v>
      </c>
    </row>
    <row r="137" spans="1:21" ht="45">
      <c r="A137" s="482" t="s">
        <v>4802</v>
      </c>
      <c r="B137" s="483" t="s">
        <v>5128</v>
      </c>
      <c r="C137" s="483" t="s">
        <v>5129</v>
      </c>
      <c r="D137" s="483" t="s">
        <v>4804</v>
      </c>
      <c r="E137" s="483">
        <v>36</v>
      </c>
      <c r="F137" s="483" t="s">
        <v>5121</v>
      </c>
      <c r="G137" s="486" t="s">
        <v>5125</v>
      </c>
      <c r="H137" s="483" t="s">
        <v>5126</v>
      </c>
      <c r="I137" s="483" t="s">
        <v>4807</v>
      </c>
      <c r="J137" s="483" t="s">
        <v>4808</v>
      </c>
      <c r="K137" s="483" t="s">
        <v>4844</v>
      </c>
      <c r="L137" s="483">
        <v>1</v>
      </c>
      <c r="M137" s="483">
        <v>0</v>
      </c>
      <c r="N137" s="483" t="s">
        <v>4810</v>
      </c>
      <c r="O137" s="483" t="s">
        <v>4811</v>
      </c>
      <c r="P137" s="483">
        <v>2</v>
      </c>
      <c r="Q137" s="483" t="s">
        <v>4879</v>
      </c>
      <c r="R137" s="484" t="s">
        <v>4819</v>
      </c>
      <c r="S137" s="483" t="s">
        <v>4964</v>
      </c>
      <c r="T137" s="483" t="s">
        <v>1516</v>
      </c>
      <c r="U137" s="483" t="s">
        <v>5127</v>
      </c>
    </row>
    <row r="138" spans="1:21" ht="78.75">
      <c r="A138" s="482" t="s">
        <v>4802</v>
      </c>
      <c r="B138" s="483" t="s">
        <v>5130</v>
      </c>
      <c r="C138" s="483" t="s">
        <v>5131</v>
      </c>
      <c r="D138" s="483" t="s">
        <v>4804</v>
      </c>
      <c r="E138" s="483">
        <v>36</v>
      </c>
      <c r="F138" s="483" t="s">
        <v>5121</v>
      </c>
      <c r="G138" s="486" t="s">
        <v>5125</v>
      </c>
      <c r="H138" s="483" t="s">
        <v>5126</v>
      </c>
      <c r="I138" s="483" t="s">
        <v>4807</v>
      </c>
      <c r="J138" s="483" t="s">
        <v>4808</v>
      </c>
      <c r="K138" s="483" t="s">
        <v>4844</v>
      </c>
      <c r="L138" s="483">
        <v>1</v>
      </c>
      <c r="M138" s="483">
        <v>0</v>
      </c>
      <c r="N138" s="483" t="s">
        <v>5132</v>
      </c>
      <c r="O138" s="483" t="s">
        <v>4811</v>
      </c>
      <c r="P138" s="483">
        <v>2</v>
      </c>
      <c r="Q138" s="483" t="s">
        <v>4879</v>
      </c>
      <c r="R138" s="483" t="s">
        <v>5133</v>
      </c>
      <c r="S138" s="483" t="s">
        <v>5134</v>
      </c>
      <c r="T138" s="483" t="s">
        <v>1516</v>
      </c>
      <c r="U138" s="483" t="s">
        <v>5135</v>
      </c>
    </row>
    <row r="139" spans="1:21" ht="22.5">
      <c r="A139" s="482" t="s">
        <v>4802</v>
      </c>
      <c r="B139" s="483" t="s">
        <v>5136</v>
      </c>
      <c r="C139" s="483" t="s">
        <v>5137</v>
      </c>
      <c r="D139" s="483" t="s">
        <v>4804</v>
      </c>
      <c r="E139" s="483">
        <v>40</v>
      </c>
      <c r="F139" s="483" t="s">
        <v>5138</v>
      </c>
      <c r="G139" s="486" t="s">
        <v>5139</v>
      </c>
      <c r="H139" s="483" t="s">
        <v>5140</v>
      </c>
      <c r="I139" s="483" t="s">
        <v>4807</v>
      </c>
      <c r="J139" s="483" t="s">
        <v>4808</v>
      </c>
      <c r="K139" s="483" t="s">
        <v>5141</v>
      </c>
      <c r="L139" s="483">
        <v>1</v>
      </c>
      <c r="M139" s="483">
        <v>0</v>
      </c>
      <c r="N139" s="483" t="s">
        <v>4810</v>
      </c>
      <c r="O139" s="483" t="s">
        <v>4811</v>
      </c>
      <c r="P139" s="483">
        <v>0</v>
      </c>
      <c r="Q139" s="483" t="s">
        <v>4817</v>
      </c>
      <c r="R139" s="483" t="s">
        <v>5142</v>
      </c>
      <c r="S139" s="483" t="s">
        <v>5143</v>
      </c>
      <c r="T139" s="483" t="s">
        <v>1516</v>
      </c>
      <c r="U139" s="483" t="s">
        <v>5144</v>
      </c>
    </row>
    <row r="140" spans="1:21" ht="45">
      <c r="A140" s="482" t="s">
        <v>4802</v>
      </c>
      <c r="B140" s="483" t="s">
        <v>5145</v>
      </c>
      <c r="C140" s="483" t="s">
        <v>5146</v>
      </c>
      <c r="D140" s="483" t="s">
        <v>4804</v>
      </c>
      <c r="E140" s="483">
        <v>40</v>
      </c>
      <c r="F140" s="483" t="s">
        <v>5138</v>
      </c>
      <c r="G140" s="486" t="s">
        <v>5139</v>
      </c>
      <c r="H140" s="483" t="s">
        <v>5140</v>
      </c>
      <c r="I140" s="483" t="s">
        <v>4807</v>
      </c>
      <c r="J140" s="483" t="s">
        <v>4808</v>
      </c>
      <c r="K140" s="483" t="s">
        <v>5141</v>
      </c>
      <c r="L140" s="483">
        <v>1</v>
      </c>
      <c r="M140" s="483">
        <v>0</v>
      </c>
      <c r="N140" s="483" t="s">
        <v>4845</v>
      </c>
      <c r="O140" s="483" t="s">
        <v>4811</v>
      </c>
      <c r="P140" s="483">
        <v>0</v>
      </c>
      <c r="Q140" s="483" t="s">
        <v>4817</v>
      </c>
      <c r="R140" s="483" t="s">
        <v>5147</v>
      </c>
      <c r="S140" s="483" t="s">
        <v>5148</v>
      </c>
      <c r="T140" s="483" t="s">
        <v>1516</v>
      </c>
      <c r="U140" s="483" t="s">
        <v>5135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6EAD-FADF-41A8-BE84-CD33161D9E2D}">
  <sheetPr filterMode="1"/>
  <dimension ref="A2:O407"/>
  <sheetViews>
    <sheetView topLeftCell="G1" workbookViewId="0">
      <selection activeCell="G414" sqref="G414"/>
    </sheetView>
  </sheetViews>
  <sheetFormatPr defaultRowHeight="15"/>
  <cols>
    <col min="1" max="1" width="35.5703125" bestFit="1" customWidth="1"/>
    <col min="2" max="2" width="44" bestFit="1" customWidth="1"/>
    <col min="3" max="3" width="20.140625" hidden="1" customWidth="1"/>
    <col min="4" max="4" width="0" hidden="1" customWidth="1"/>
    <col min="5" max="5" width="60.42578125" customWidth="1"/>
    <col min="6" max="6" width="12" bestFit="1" customWidth="1"/>
    <col min="7" max="7" width="248" bestFit="1" customWidth="1"/>
    <col min="8" max="9" width="10.85546875" bestFit="1" customWidth="1"/>
    <col min="10" max="10" width="25.85546875" bestFit="1" customWidth="1"/>
    <col min="11" max="12" width="10.85546875" bestFit="1" customWidth="1"/>
    <col min="13" max="13" width="78.5703125" bestFit="1" customWidth="1"/>
    <col min="14" max="14" width="154.28515625" bestFit="1" customWidth="1"/>
    <col min="15" max="15" width="10.7109375" bestFit="1" customWidth="1"/>
  </cols>
  <sheetData>
    <row r="2" spans="1:15">
      <c r="A2" t="s">
        <v>5149</v>
      </c>
    </row>
    <row r="4" spans="1:15">
      <c r="O4" t="s">
        <v>5150</v>
      </c>
    </row>
    <row r="7" spans="1:15" ht="45">
      <c r="A7" t="s">
        <v>5151</v>
      </c>
      <c r="B7" t="s">
        <v>5152</v>
      </c>
      <c r="C7" t="s">
        <v>5153</v>
      </c>
      <c r="E7" t="s">
        <v>5154</v>
      </c>
      <c r="F7" s="241" t="s">
        <v>5155</v>
      </c>
      <c r="G7" t="s">
        <v>1720</v>
      </c>
      <c r="H7" s="241" t="s">
        <v>5156</v>
      </c>
      <c r="I7" s="241" t="s">
        <v>5157</v>
      </c>
      <c r="J7" t="s">
        <v>5158</v>
      </c>
      <c r="K7" s="241" t="s">
        <v>5159</v>
      </c>
      <c r="L7" s="241" t="s">
        <v>5160</v>
      </c>
      <c r="M7" t="s">
        <v>5161</v>
      </c>
      <c r="N7" t="s">
        <v>1727</v>
      </c>
    </row>
    <row r="8" spans="1:15" hidden="1">
      <c r="A8" t="s">
        <v>5162</v>
      </c>
      <c r="B8" t="s">
        <v>5163</v>
      </c>
      <c r="C8" t="s">
        <v>5164</v>
      </c>
      <c r="E8" t="s">
        <v>5165</v>
      </c>
      <c r="F8" t="s">
        <v>2344</v>
      </c>
      <c r="G8" t="s">
        <v>4905</v>
      </c>
      <c r="H8" t="s">
        <v>5166</v>
      </c>
      <c r="I8" t="s">
        <v>5167</v>
      </c>
      <c r="J8" t="s">
        <v>5168</v>
      </c>
      <c r="N8" t="s">
        <v>4910</v>
      </c>
    </row>
    <row r="9" spans="1:15" hidden="1">
      <c r="A9" t="s">
        <v>5169</v>
      </c>
      <c r="B9" t="s">
        <v>5170</v>
      </c>
      <c r="C9" t="s">
        <v>5171</v>
      </c>
      <c r="E9" t="s">
        <v>5172</v>
      </c>
      <c r="F9" t="s">
        <v>2980</v>
      </c>
      <c r="G9" t="s">
        <v>4956</v>
      </c>
      <c r="H9" t="s">
        <v>5166</v>
      </c>
      <c r="I9" t="s">
        <v>5167</v>
      </c>
      <c r="J9" t="s">
        <v>5168</v>
      </c>
      <c r="N9" t="s">
        <v>4960</v>
      </c>
    </row>
    <row r="10" spans="1:15" hidden="1">
      <c r="A10" t="s">
        <v>5173</v>
      </c>
      <c r="B10" t="s">
        <v>5174</v>
      </c>
      <c r="C10" t="s">
        <v>5175</v>
      </c>
      <c r="E10" t="s">
        <v>5176</v>
      </c>
      <c r="F10" t="s">
        <v>2980</v>
      </c>
      <c r="G10" t="s">
        <v>4956</v>
      </c>
      <c r="H10" t="s">
        <v>5166</v>
      </c>
      <c r="I10" t="s">
        <v>5167</v>
      </c>
      <c r="J10" t="s">
        <v>5168</v>
      </c>
      <c r="K10" t="s">
        <v>5177</v>
      </c>
      <c r="L10" t="s">
        <v>5178</v>
      </c>
      <c r="M10" t="s">
        <v>5179</v>
      </c>
      <c r="N10" t="s">
        <v>4960</v>
      </c>
    </row>
    <row r="11" spans="1:15" hidden="1">
      <c r="A11" t="s">
        <v>5162</v>
      </c>
      <c r="B11" t="s">
        <v>5163</v>
      </c>
      <c r="C11" t="s">
        <v>5164</v>
      </c>
      <c r="E11" t="s">
        <v>5165</v>
      </c>
      <c r="F11" t="s">
        <v>4820</v>
      </c>
      <c r="G11" t="s">
        <v>4821</v>
      </c>
      <c r="H11" t="s">
        <v>5180</v>
      </c>
      <c r="I11" t="s">
        <v>5167</v>
      </c>
      <c r="J11" t="s">
        <v>5168</v>
      </c>
      <c r="N11" t="s">
        <v>4815</v>
      </c>
    </row>
    <row r="12" spans="1:15" hidden="1">
      <c r="A12" t="s">
        <v>5181</v>
      </c>
      <c r="B12" t="s">
        <v>5182</v>
      </c>
      <c r="C12" t="s">
        <v>5183</v>
      </c>
      <c r="E12" t="s">
        <v>5184</v>
      </c>
      <c r="F12" t="s">
        <v>2303</v>
      </c>
      <c r="G12" t="s">
        <v>4849</v>
      </c>
      <c r="H12" t="s">
        <v>5180</v>
      </c>
      <c r="I12" t="s">
        <v>5167</v>
      </c>
      <c r="J12" t="s">
        <v>5168</v>
      </c>
      <c r="N12" t="s">
        <v>4852</v>
      </c>
    </row>
    <row r="13" spans="1:15" hidden="1">
      <c r="A13" t="s">
        <v>5185</v>
      </c>
      <c r="B13" t="s">
        <v>5186</v>
      </c>
      <c r="C13" t="s">
        <v>5187</v>
      </c>
      <c r="E13" t="s">
        <v>5188</v>
      </c>
      <c r="F13" t="s">
        <v>2303</v>
      </c>
      <c r="G13" t="s">
        <v>4849</v>
      </c>
      <c r="H13" t="s">
        <v>5180</v>
      </c>
      <c r="I13" t="s">
        <v>5167</v>
      </c>
      <c r="J13" t="s">
        <v>5168</v>
      </c>
      <c r="K13" t="s">
        <v>5189</v>
      </c>
      <c r="L13" t="s">
        <v>5167</v>
      </c>
      <c r="M13" t="s">
        <v>5179</v>
      </c>
      <c r="N13" t="s">
        <v>4852</v>
      </c>
    </row>
    <row r="14" spans="1:15" hidden="1">
      <c r="A14" t="s">
        <v>5169</v>
      </c>
      <c r="B14" t="s">
        <v>5170</v>
      </c>
      <c r="C14" t="s">
        <v>5171</v>
      </c>
      <c r="E14" t="s">
        <v>5172</v>
      </c>
      <c r="F14" t="s">
        <v>2303</v>
      </c>
      <c r="G14" t="s">
        <v>4849</v>
      </c>
      <c r="H14" t="s">
        <v>5180</v>
      </c>
      <c r="I14" t="s">
        <v>5167</v>
      </c>
      <c r="J14" t="s">
        <v>5168</v>
      </c>
      <c r="N14" t="s">
        <v>4852</v>
      </c>
    </row>
    <row r="15" spans="1:15" hidden="1">
      <c r="A15" t="s">
        <v>5190</v>
      </c>
      <c r="B15" t="s">
        <v>5191</v>
      </c>
      <c r="C15" t="s">
        <v>5192</v>
      </c>
      <c r="E15" t="s">
        <v>5193</v>
      </c>
      <c r="F15" t="s">
        <v>2303</v>
      </c>
      <c r="G15" t="s">
        <v>4849</v>
      </c>
      <c r="H15" t="s">
        <v>5180</v>
      </c>
      <c r="I15" t="s">
        <v>5167</v>
      </c>
      <c r="J15" t="s">
        <v>5168</v>
      </c>
      <c r="K15" t="s">
        <v>5194</v>
      </c>
      <c r="L15" t="s">
        <v>5167</v>
      </c>
      <c r="M15" t="s">
        <v>5195</v>
      </c>
      <c r="N15" t="s">
        <v>4852</v>
      </c>
    </row>
    <row r="16" spans="1:15" hidden="1">
      <c r="A16" t="s">
        <v>5196</v>
      </c>
      <c r="B16" t="s">
        <v>5197</v>
      </c>
      <c r="C16" t="s">
        <v>5198</v>
      </c>
      <c r="E16" t="s">
        <v>5199</v>
      </c>
      <c r="F16" t="s">
        <v>2303</v>
      </c>
      <c r="G16" t="s">
        <v>4849</v>
      </c>
      <c r="H16" t="s">
        <v>5180</v>
      </c>
      <c r="I16" t="s">
        <v>5167</v>
      </c>
      <c r="J16" t="s">
        <v>5168</v>
      </c>
      <c r="K16" t="s">
        <v>5189</v>
      </c>
      <c r="L16" t="s">
        <v>5167</v>
      </c>
      <c r="M16" t="s">
        <v>5200</v>
      </c>
      <c r="N16" t="s">
        <v>4852</v>
      </c>
    </row>
    <row r="17" spans="1:14" hidden="1">
      <c r="A17" t="s">
        <v>5201</v>
      </c>
      <c r="B17" t="s">
        <v>5202</v>
      </c>
      <c r="C17" t="s">
        <v>5203</v>
      </c>
      <c r="E17" t="s">
        <v>5204</v>
      </c>
      <c r="F17" t="s">
        <v>2289</v>
      </c>
      <c r="G17" t="s">
        <v>4853</v>
      </c>
      <c r="H17" t="s">
        <v>5180</v>
      </c>
      <c r="I17" t="s">
        <v>5167</v>
      </c>
      <c r="J17" t="s">
        <v>5168</v>
      </c>
      <c r="K17" t="s">
        <v>5189</v>
      </c>
      <c r="L17" t="s">
        <v>5167</v>
      </c>
      <c r="M17" t="s">
        <v>5179</v>
      </c>
      <c r="N17" t="s">
        <v>4852</v>
      </c>
    </row>
    <row r="18" spans="1:14" hidden="1">
      <c r="A18" t="s">
        <v>5190</v>
      </c>
      <c r="B18" t="s">
        <v>5191</v>
      </c>
      <c r="C18" t="s">
        <v>5192</v>
      </c>
      <c r="E18" t="s">
        <v>5193</v>
      </c>
      <c r="F18" t="s">
        <v>2289</v>
      </c>
      <c r="G18" t="s">
        <v>4853</v>
      </c>
      <c r="H18" t="s">
        <v>5180</v>
      </c>
      <c r="I18" t="s">
        <v>5167</v>
      </c>
      <c r="J18" t="s">
        <v>5168</v>
      </c>
      <c r="N18" t="s">
        <v>4852</v>
      </c>
    </row>
    <row r="19" spans="1:14" hidden="1">
      <c r="A19" t="s">
        <v>5205</v>
      </c>
      <c r="B19" t="s">
        <v>5206</v>
      </c>
      <c r="C19" t="s">
        <v>5207</v>
      </c>
      <c r="E19" t="s">
        <v>5208</v>
      </c>
      <c r="F19" t="s">
        <v>2289</v>
      </c>
      <c r="G19" t="s">
        <v>4853</v>
      </c>
      <c r="H19" t="s">
        <v>5180</v>
      </c>
      <c r="I19" t="s">
        <v>5167</v>
      </c>
      <c r="J19" t="s">
        <v>5168</v>
      </c>
      <c r="K19" t="s">
        <v>5194</v>
      </c>
      <c r="L19" t="s">
        <v>5167</v>
      </c>
      <c r="M19" t="s">
        <v>5179</v>
      </c>
      <c r="N19" t="s">
        <v>4852</v>
      </c>
    </row>
    <row r="20" spans="1:14" hidden="1">
      <c r="A20" t="s">
        <v>5173</v>
      </c>
      <c r="B20" t="s">
        <v>5174</v>
      </c>
      <c r="C20" t="s">
        <v>5175</v>
      </c>
      <c r="E20" t="s">
        <v>5176</v>
      </c>
      <c r="F20" t="s">
        <v>2289</v>
      </c>
      <c r="G20" t="s">
        <v>4853</v>
      </c>
      <c r="H20" t="s">
        <v>5180</v>
      </c>
      <c r="I20" t="s">
        <v>5167</v>
      </c>
      <c r="J20" t="s">
        <v>5168</v>
      </c>
      <c r="K20" t="s">
        <v>5177</v>
      </c>
      <c r="L20" t="s">
        <v>5178</v>
      </c>
      <c r="M20" t="s">
        <v>5179</v>
      </c>
      <c r="N20" t="s">
        <v>4852</v>
      </c>
    </row>
    <row r="21" spans="1:14" hidden="1">
      <c r="A21" t="s">
        <v>5196</v>
      </c>
      <c r="B21" t="s">
        <v>5197</v>
      </c>
      <c r="C21" t="s">
        <v>5198</v>
      </c>
      <c r="E21" t="s">
        <v>5199</v>
      </c>
      <c r="F21" t="s">
        <v>2289</v>
      </c>
      <c r="G21" t="s">
        <v>4853</v>
      </c>
      <c r="H21" t="s">
        <v>5180</v>
      </c>
      <c r="I21" t="s">
        <v>5167</v>
      </c>
      <c r="J21" t="s">
        <v>5168</v>
      </c>
      <c r="K21" t="s">
        <v>5189</v>
      </c>
      <c r="L21" t="s">
        <v>5167</v>
      </c>
      <c r="M21" t="s">
        <v>5209</v>
      </c>
      <c r="N21" t="s">
        <v>4852</v>
      </c>
    </row>
    <row r="22" spans="1:14">
      <c r="A22" t="s">
        <v>5210</v>
      </c>
      <c r="B22" t="s">
        <v>5211</v>
      </c>
      <c r="C22" t="s">
        <v>5212</v>
      </c>
      <c r="E22" t="s">
        <v>5213</v>
      </c>
      <c r="F22" t="s">
        <v>2298</v>
      </c>
      <c r="G22" t="s">
        <v>4854</v>
      </c>
      <c r="H22" t="s">
        <v>5180</v>
      </c>
      <c r="I22" t="s">
        <v>5167</v>
      </c>
      <c r="J22" t="s">
        <v>5168</v>
      </c>
      <c r="K22" t="s">
        <v>5194</v>
      </c>
      <c r="L22" t="s">
        <v>5167</v>
      </c>
      <c r="M22" t="s">
        <v>5214</v>
      </c>
      <c r="N22" t="s">
        <v>4852</v>
      </c>
    </row>
    <row r="23" spans="1:14">
      <c r="A23" t="s">
        <v>5210</v>
      </c>
      <c r="B23" t="s">
        <v>5211</v>
      </c>
      <c r="C23" t="s">
        <v>5212</v>
      </c>
      <c r="E23" t="s">
        <v>5213</v>
      </c>
      <c r="F23" t="s">
        <v>4855</v>
      </c>
      <c r="G23" t="s">
        <v>4856</v>
      </c>
      <c r="H23" t="s">
        <v>5180</v>
      </c>
      <c r="I23" t="s">
        <v>5167</v>
      </c>
      <c r="J23" t="s">
        <v>5168</v>
      </c>
      <c r="K23" t="s">
        <v>5194</v>
      </c>
      <c r="L23" t="s">
        <v>5167</v>
      </c>
      <c r="M23" t="s">
        <v>5215</v>
      </c>
      <c r="N23" t="s">
        <v>4852</v>
      </c>
    </row>
    <row r="24" spans="1:14">
      <c r="A24" t="s">
        <v>5216</v>
      </c>
      <c r="B24" t="s">
        <v>5217</v>
      </c>
      <c r="C24" t="s">
        <v>5218</v>
      </c>
      <c r="E24" t="s">
        <v>5219</v>
      </c>
      <c r="F24" t="s">
        <v>4855</v>
      </c>
      <c r="G24" t="s">
        <v>4856</v>
      </c>
      <c r="H24" t="s">
        <v>5180</v>
      </c>
      <c r="I24" t="s">
        <v>5167</v>
      </c>
      <c r="J24" t="s">
        <v>5168</v>
      </c>
      <c r="N24" t="s">
        <v>4852</v>
      </c>
    </row>
    <row r="25" spans="1:14">
      <c r="A25" t="s">
        <v>5196</v>
      </c>
      <c r="B25" t="s">
        <v>5197</v>
      </c>
      <c r="C25" t="s">
        <v>5198</v>
      </c>
      <c r="E25" t="s">
        <v>5199</v>
      </c>
      <c r="F25" t="s">
        <v>4855</v>
      </c>
      <c r="G25" t="s">
        <v>4856</v>
      </c>
      <c r="H25" t="s">
        <v>5180</v>
      </c>
      <c r="I25" t="s">
        <v>5167</v>
      </c>
      <c r="J25" t="s">
        <v>5168</v>
      </c>
      <c r="K25" t="s">
        <v>5189</v>
      </c>
      <c r="L25" t="s">
        <v>5167</v>
      </c>
      <c r="M25" t="s">
        <v>5209</v>
      </c>
      <c r="N25" t="s">
        <v>4852</v>
      </c>
    </row>
    <row r="26" spans="1:14" hidden="1">
      <c r="A26" t="s">
        <v>5220</v>
      </c>
      <c r="B26" t="s">
        <v>5221</v>
      </c>
      <c r="C26" t="s">
        <v>5222</v>
      </c>
      <c r="E26" t="s">
        <v>5188</v>
      </c>
      <c r="F26" t="s">
        <v>2306</v>
      </c>
      <c r="G26" t="s">
        <v>4859</v>
      </c>
      <c r="H26" t="s">
        <v>5180</v>
      </c>
      <c r="I26" t="s">
        <v>5167</v>
      </c>
      <c r="J26" t="s">
        <v>5168</v>
      </c>
      <c r="N26" t="s">
        <v>4852</v>
      </c>
    </row>
    <row r="27" spans="1:14" hidden="1">
      <c r="A27" t="s">
        <v>5210</v>
      </c>
      <c r="B27" t="s">
        <v>5211</v>
      </c>
      <c r="C27" t="s">
        <v>5212</v>
      </c>
      <c r="E27" t="s">
        <v>5213</v>
      </c>
      <c r="F27" t="s">
        <v>2306</v>
      </c>
      <c r="G27" t="s">
        <v>4859</v>
      </c>
      <c r="H27" t="s">
        <v>5180</v>
      </c>
      <c r="I27" t="s">
        <v>5167</v>
      </c>
      <c r="J27" t="s">
        <v>5168</v>
      </c>
      <c r="K27" t="s">
        <v>5194</v>
      </c>
      <c r="L27" t="s">
        <v>5167</v>
      </c>
      <c r="M27" t="s">
        <v>5214</v>
      </c>
      <c r="N27" t="s">
        <v>4852</v>
      </c>
    </row>
    <row r="28" spans="1:14" hidden="1">
      <c r="A28" t="s">
        <v>5201</v>
      </c>
      <c r="B28" t="s">
        <v>5202</v>
      </c>
      <c r="C28" t="s">
        <v>5203</v>
      </c>
      <c r="E28" t="s">
        <v>5204</v>
      </c>
      <c r="F28" t="s">
        <v>2306</v>
      </c>
      <c r="G28" t="s">
        <v>4859</v>
      </c>
      <c r="H28" t="s">
        <v>5180</v>
      </c>
      <c r="I28" t="s">
        <v>5167</v>
      </c>
      <c r="J28" t="s">
        <v>5168</v>
      </c>
      <c r="N28" t="s">
        <v>4852</v>
      </c>
    </row>
    <row r="29" spans="1:14" hidden="1">
      <c r="A29" t="s">
        <v>5223</v>
      </c>
      <c r="B29" t="s">
        <v>5224</v>
      </c>
      <c r="C29" t="s">
        <v>5225</v>
      </c>
      <c r="E29" t="s">
        <v>5226</v>
      </c>
      <c r="F29" t="s">
        <v>4871</v>
      </c>
      <c r="G29" t="s">
        <v>4872</v>
      </c>
      <c r="H29" t="s">
        <v>5180</v>
      </c>
      <c r="I29" t="s">
        <v>5167</v>
      </c>
      <c r="J29" t="s">
        <v>5168</v>
      </c>
      <c r="N29" t="s">
        <v>4852</v>
      </c>
    </row>
    <row r="30" spans="1:14" hidden="1">
      <c r="A30" t="s">
        <v>5227</v>
      </c>
      <c r="B30" t="s">
        <v>5228</v>
      </c>
      <c r="C30" t="s">
        <v>5229</v>
      </c>
      <c r="E30" t="s">
        <v>5230</v>
      </c>
      <c r="F30" t="s">
        <v>4871</v>
      </c>
      <c r="G30" t="s">
        <v>4872</v>
      </c>
      <c r="H30" t="s">
        <v>5180</v>
      </c>
      <c r="I30" t="s">
        <v>5167</v>
      </c>
      <c r="J30" t="s">
        <v>5168</v>
      </c>
      <c r="K30" t="s">
        <v>5177</v>
      </c>
      <c r="L30" t="s">
        <v>5231</v>
      </c>
      <c r="M30" t="s">
        <v>5195</v>
      </c>
      <c r="N30" t="s">
        <v>4852</v>
      </c>
    </row>
    <row r="31" spans="1:14" hidden="1">
      <c r="A31" t="s">
        <v>5232</v>
      </c>
      <c r="B31" t="s">
        <v>5233</v>
      </c>
      <c r="C31" t="s">
        <v>5234</v>
      </c>
      <c r="E31" t="s">
        <v>5235</v>
      </c>
      <c r="F31" t="s">
        <v>4898</v>
      </c>
      <c r="G31" t="s">
        <v>4899</v>
      </c>
      <c r="H31" t="s">
        <v>5180</v>
      </c>
      <c r="I31" t="s">
        <v>5167</v>
      </c>
      <c r="J31" t="s">
        <v>5168</v>
      </c>
      <c r="K31" t="s">
        <v>5236</v>
      </c>
      <c r="L31" t="s">
        <v>5231</v>
      </c>
      <c r="M31" t="s">
        <v>5195</v>
      </c>
      <c r="N31" t="s">
        <v>4901</v>
      </c>
    </row>
    <row r="32" spans="1:14" hidden="1">
      <c r="A32" t="s">
        <v>5169</v>
      </c>
      <c r="B32" t="s">
        <v>5170</v>
      </c>
      <c r="C32" t="s">
        <v>5171</v>
      </c>
      <c r="E32" t="s">
        <v>5172</v>
      </c>
      <c r="F32" t="s">
        <v>4898</v>
      </c>
      <c r="G32" t="s">
        <v>4899</v>
      </c>
      <c r="H32" t="s">
        <v>5180</v>
      </c>
      <c r="I32" t="s">
        <v>5167</v>
      </c>
      <c r="J32" t="s">
        <v>5168</v>
      </c>
      <c r="N32" t="s">
        <v>4901</v>
      </c>
    </row>
    <row r="33" spans="1:14" hidden="1">
      <c r="A33" t="s">
        <v>5205</v>
      </c>
      <c r="B33" t="s">
        <v>5206</v>
      </c>
      <c r="C33" t="s">
        <v>5207</v>
      </c>
      <c r="E33" t="s">
        <v>5208</v>
      </c>
      <c r="F33" t="s">
        <v>4898</v>
      </c>
      <c r="G33" t="s">
        <v>4899</v>
      </c>
      <c r="H33" t="s">
        <v>5180</v>
      </c>
      <c r="I33" t="s">
        <v>5167</v>
      </c>
      <c r="J33" t="s">
        <v>5168</v>
      </c>
      <c r="K33" t="s">
        <v>5194</v>
      </c>
      <c r="L33" t="s">
        <v>5167</v>
      </c>
      <c r="M33" t="s">
        <v>5179</v>
      </c>
      <c r="N33" t="s">
        <v>4901</v>
      </c>
    </row>
    <row r="34" spans="1:14" hidden="1">
      <c r="A34" t="s">
        <v>5196</v>
      </c>
      <c r="B34" t="s">
        <v>5197</v>
      </c>
      <c r="C34" t="s">
        <v>5198</v>
      </c>
      <c r="E34" t="s">
        <v>5199</v>
      </c>
      <c r="F34" t="s">
        <v>4898</v>
      </c>
      <c r="G34" t="s">
        <v>4899</v>
      </c>
      <c r="H34" t="s">
        <v>5180</v>
      </c>
      <c r="I34" t="s">
        <v>5167</v>
      </c>
      <c r="J34" t="s">
        <v>5168</v>
      </c>
      <c r="K34" t="s">
        <v>5189</v>
      </c>
      <c r="L34" t="s">
        <v>5167</v>
      </c>
      <c r="M34" t="s">
        <v>5237</v>
      </c>
      <c r="N34" t="s">
        <v>4901</v>
      </c>
    </row>
    <row r="35" spans="1:14" hidden="1">
      <c r="A35" t="s">
        <v>5238</v>
      </c>
      <c r="B35" t="s">
        <v>5239</v>
      </c>
      <c r="C35" t="s">
        <v>5240</v>
      </c>
      <c r="E35" t="s">
        <v>5241</v>
      </c>
      <c r="F35" t="s">
        <v>4898</v>
      </c>
      <c r="G35" t="s">
        <v>4899</v>
      </c>
      <c r="H35" t="s">
        <v>5180</v>
      </c>
      <c r="I35" t="s">
        <v>5167</v>
      </c>
      <c r="J35" t="s">
        <v>5168</v>
      </c>
      <c r="K35" t="s">
        <v>5189</v>
      </c>
      <c r="L35" t="s">
        <v>5167</v>
      </c>
      <c r="M35" t="s">
        <v>5195</v>
      </c>
      <c r="N35" t="s">
        <v>4901</v>
      </c>
    </row>
    <row r="36" spans="1:14" hidden="1">
      <c r="A36" t="s">
        <v>5181</v>
      </c>
      <c r="B36" t="s">
        <v>5182</v>
      </c>
      <c r="C36" t="s">
        <v>5183</v>
      </c>
      <c r="E36" t="s">
        <v>5184</v>
      </c>
      <c r="F36" t="s">
        <v>2368</v>
      </c>
      <c r="G36" t="s">
        <v>4925</v>
      </c>
      <c r="H36" t="s">
        <v>5180</v>
      </c>
      <c r="I36" t="s">
        <v>5167</v>
      </c>
      <c r="J36" t="s">
        <v>5168</v>
      </c>
      <c r="N36" t="s">
        <v>4910</v>
      </c>
    </row>
    <row r="37" spans="1:14" hidden="1">
      <c r="A37" t="s">
        <v>5242</v>
      </c>
      <c r="B37" t="s">
        <v>5243</v>
      </c>
      <c r="C37" t="s">
        <v>5244</v>
      </c>
      <c r="E37" t="s">
        <v>5245</v>
      </c>
      <c r="F37" t="s">
        <v>2368</v>
      </c>
      <c r="G37" t="s">
        <v>4925</v>
      </c>
      <c r="H37" t="s">
        <v>5180</v>
      </c>
      <c r="I37" t="s">
        <v>5167</v>
      </c>
      <c r="J37" t="s">
        <v>5168</v>
      </c>
      <c r="K37" t="s">
        <v>5189</v>
      </c>
      <c r="L37" t="s">
        <v>5167</v>
      </c>
      <c r="M37" t="s">
        <v>5195</v>
      </c>
      <c r="N37" t="s">
        <v>4910</v>
      </c>
    </row>
    <row r="38" spans="1:14" hidden="1">
      <c r="A38" t="s">
        <v>5210</v>
      </c>
      <c r="B38" t="s">
        <v>5211</v>
      </c>
      <c r="C38" t="s">
        <v>5212</v>
      </c>
      <c r="E38" t="s">
        <v>5213</v>
      </c>
      <c r="F38" t="s">
        <v>2368</v>
      </c>
      <c r="G38" t="s">
        <v>4925</v>
      </c>
      <c r="H38" t="s">
        <v>5180</v>
      </c>
      <c r="I38" t="s">
        <v>5167</v>
      </c>
      <c r="J38" t="s">
        <v>5168</v>
      </c>
      <c r="N38" t="s">
        <v>4910</v>
      </c>
    </row>
    <row r="39" spans="1:14" hidden="1">
      <c r="A39" t="s">
        <v>5181</v>
      </c>
      <c r="B39" t="s">
        <v>5182</v>
      </c>
      <c r="C39" t="s">
        <v>5183</v>
      </c>
      <c r="E39" t="s">
        <v>5184</v>
      </c>
      <c r="F39" t="s">
        <v>2373</v>
      </c>
      <c r="G39" t="s">
        <v>4926</v>
      </c>
      <c r="H39" t="s">
        <v>5180</v>
      </c>
      <c r="I39" t="s">
        <v>5167</v>
      </c>
      <c r="J39" t="s">
        <v>5168</v>
      </c>
      <c r="N39" t="s">
        <v>4910</v>
      </c>
    </row>
    <row r="40" spans="1:14" hidden="1">
      <c r="A40" t="s">
        <v>5238</v>
      </c>
      <c r="B40" t="s">
        <v>5239</v>
      </c>
      <c r="C40" t="s">
        <v>5240</v>
      </c>
      <c r="E40" t="s">
        <v>5241</v>
      </c>
      <c r="F40" t="s">
        <v>2373</v>
      </c>
      <c r="G40" t="s">
        <v>4926</v>
      </c>
      <c r="H40" t="s">
        <v>5180</v>
      </c>
      <c r="I40" t="s">
        <v>5167</v>
      </c>
      <c r="J40" t="s">
        <v>5168</v>
      </c>
      <c r="K40" t="s">
        <v>5189</v>
      </c>
      <c r="L40" t="s">
        <v>5167</v>
      </c>
      <c r="M40" t="s">
        <v>5195</v>
      </c>
      <c r="N40" t="s">
        <v>4910</v>
      </c>
    </row>
    <row r="41" spans="1:14" hidden="1">
      <c r="A41" t="s">
        <v>5223</v>
      </c>
      <c r="B41" t="s">
        <v>5224</v>
      </c>
      <c r="C41" t="s">
        <v>5225</v>
      </c>
      <c r="E41" t="s">
        <v>5226</v>
      </c>
      <c r="F41" t="s">
        <v>2340</v>
      </c>
      <c r="G41" t="s">
        <v>4927</v>
      </c>
      <c r="H41" t="s">
        <v>5180</v>
      </c>
      <c r="I41" t="s">
        <v>5167</v>
      </c>
      <c r="J41" t="s">
        <v>5168</v>
      </c>
      <c r="K41" t="s">
        <v>5194</v>
      </c>
      <c r="L41" t="s">
        <v>5167</v>
      </c>
      <c r="M41" t="s">
        <v>5179</v>
      </c>
      <c r="N41" t="s">
        <v>4910</v>
      </c>
    </row>
    <row r="42" spans="1:14" hidden="1">
      <c r="A42" t="s">
        <v>5185</v>
      </c>
      <c r="B42" t="s">
        <v>5186</v>
      </c>
      <c r="C42" t="s">
        <v>5187</v>
      </c>
      <c r="E42" t="s">
        <v>5188</v>
      </c>
      <c r="F42" t="s">
        <v>2340</v>
      </c>
      <c r="G42" t="s">
        <v>4927</v>
      </c>
      <c r="H42" t="s">
        <v>5180</v>
      </c>
      <c r="I42" t="s">
        <v>5167</v>
      </c>
      <c r="J42" t="s">
        <v>5168</v>
      </c>
      <c r="K42" t="s">
        <v>5189</v>
      </c>
      <c r="L42" t="s">
        <v>5167</v>
      </c>
      <c r="M42" t="s">
        <v>5179</v>
      </c>
      <c r="N42" t="s">
        <v>4910</v>
      </c>
    </row>
    <row r="43" spans="1:14" hidden="1">
      <c r="A43" t="s">
        <v>5173</v>
      </c>
      <c r="B43" t="s">
        <v>5174</v>
      </c>
      <c r="C43" t="s">
        <v>5175</v>
      </c>
      <c r="E43" t="s">
        <v>5176</v>
      </c>
      <c r="F43" t="s">
        <v>2340</v>
      </c>
      <c r="G43" t="s">
        <v>4927</v>
      </c>
      <c r="H43" t="s">
        <v>5180</v>
      </c>
      <c r="I43" t="s">
        <v>5167</v>
      </c>
      <c r="J43" t="s">
        <v>5168</v>
      </c>
      <c r="K43" t="s">
        <v>5177</v>
      </c>
      <c r="L43" t="s">
        <v>5178</v>
      </c>
      <c r="M43" t="s">
        <v>5179</v>
      </c>
      <c r="N43" t="s">
        <v>4910</v>
      </c>
    </row>
    <row r="44" spans="1:14" hidden="1">
      <c r="A44" t="s">
        <v>5173</v>
      </c>
      <c r="B44" t="s">
        <v>5174</v>
      </c>
      <c r="C44" t="s">
        <v>5175</v>
      </c>
      <c r="E44" t="s">
        <v>5176</v>
      </c>
      <c r="F44" t="s">
        <v>4513</v>
      </c>
      <c r="G44" t="s">
        <v>4902</v>
      </c>
      <c r="H44" t="s">
        <v>5180</v>
      </c>
      <c r="I44" t="s">
        <v>5167</v>
      </c>
      <c r="J44" t="s">
        <v>5168</v>
      </c>
      <c r="N44" t="s">
        <v>4904</v>
      </c>
    </row>
    <row r="45" spans="1:14" hidden="1">
      <c r="A45" t="s">
        <v>5227</v>
      </c>
      <c r="B45" t="s">
        <v>5228</v>
      </c>
      <c r="C45" t="s">
        <v>5229</v>
      </c>
      <c r="E45" t="s">
        <v>5230</v>
      </c>
      <c r="F45" t="s">
        <v>4513</v>
      </c>
      <c r="G45" t="s">
        <v>4902</v>
      </c>
      <c r="H45" t="s">
        <v>5180</v>
      </c>
      <c r="I45" t="s">
        <v>5167</v>
      </c>
      <c r="J45" t="s">
        <v>5168</v>
      </c>
      <c r="K45" t="s">
        <v>5177</v>
      </c>
      <c r="L45" t="s">
        <v>5231</v>
      </c>
      <c r="M45" t="s">
        <v>5195</v>
      </c>
      <c r="N45" t="s">
        <v>4904</v>
      </c>
    </row>
    <row r="46" spans="1:14" hidden="1">
      <c r="A46" t="s">
        <v>5162</v>
      </c>
      <c r="B46" t="s">
        <v>5163</v>
      </c>
      <c r="C46" t="s">
        <v>5164</v>
      </c>
      <c r="E46" t="s">
        <v>5165</v>
      </c>
      <c r="F46" t="s">
        <v>2350</v>
      </c>
      <c r="G46" t="s">
        <v>4941</v>
      </c>
      <c r="H46" t="s">
        <v>5180</v>
      </c>
      <c r="I46" t="s">
        <v>5167</v>
      </c>
      <c r="J46" t="s">
        <v>5168</v>
      </c>
      <c r="N46" t="s">
        <v>4942</v>
      </c>
    </row>
    <row r="47" spans="1:14" hidden="1">
      <c r="A47" t="s">
        <v>5232</v>
      </c>
      <c r="B47" t="s">
        <v>5233</v>
      </c>
      <c r="C47" t="s">
        <v>5234</v>
      </c>
      <c r="E47" t="s">
        <v>5235</v>
      </c>
      <c r="F47" t="s">
        <v>4965</v>
      </c>
      <c r="G47" t="s">
        <v>4966</v>
      </c>
      <c r="H47" t="s">
        <v>5180</v>
      </c>
      <c r="I47" t="s">
        <v>5167</v>
      </c>
      <c r="J47" t="s">
        <v>5168</v>
      </c>
      <c r="K47" t="s">
        <v>5236</v>
      </c>
      <c r="L47" t="s">
        <v>5231</v>
      </c>
      <c r="M47" t="s">
        <v>5195</v>
      </c>
      <c r="N47" t="s">
        <v>4960</v>
      </c>
    </row>
    <row r="48" spans="1:14" hidden="1">
      <c r="A48" t="s">
        <v>5181</v>
      </c>
      <c r="B48" t="s">
        <v>5182</v>
      </c>
      <c r="C48" t="s">
        <v>5246</v>
      </c>
      <c r="E48" t="s">
        <v>5247</v>
      </c>
      <c r="F48" t="s">
        <v>4965</v>
      </c>
      <c r="G48" t="s">
        <v>4966</v>
      </c>
      <c r="H48" t="s">
        <v>5180</v>
      </c>
      <c r="I48" t="s">
        <v>5167</v>
      </c>
      <c r="J48" t="s">
        <v>5168</v>
      </c>
      <c r="N48" t="s">
        <v>4960</v>
      </c>
    </row>
    <row r="49" spans="1:14" hidden="1">
      <c r="A49" t="s">
        <v>5223</v>
      </c>
      <c r="B49" t="s">
        <v>5224</v>
      </c>
      <c r="C49" t="s">
        <v>5225</v>
      </c>
      <c r="E49" t="s">
        <v>5226</v>
      </c>
      <c r="F49" t="s">
        <v>4965</v>
      </c>
      <c r="G49" t="s">
        <v>4966</v>
      </c>
      <c r="H49" t="s">
        <v>5180</v>
      </c>
      <c r="I49" t="s">
        <v>5167</v>
      </c>
      <c r="J49" t="s">
        <v>5168</v>
      </c>
      <c r="N49" t="s">
        <v>4960</v>
      </c>
    </row>
    <row r="50" spans="1:14" hidden="1">
      <c r="A50" t="s">
        <v>5248</v>
      </c>
      <c r="B50" t="s">
        <v>5249</v>
      </c>
      <c r="C50" t="s">
        <v>5250</v>
      </c>
      <c r="E50" t="s">
        <v>5251</v>
      </c>
      <c r="F50" t="s">
        <v>4965</v>
      </c>
      <c r="G50" t="s">
        <v>4966</v>
      </c>
      <c r="H50" t="s">
        <v>5180</v>
      </c>
      <c r="I50" t="s">
        <v>5167</v>
      </c>
      <c r="J50" t="s">
        <v>5168</v>
      </c>
      <c r="K50" t="s">
        <v>5177</v>
      </c>
      <c r="L50" t="s">
        <v>5178</v>
      </c>
      <c r="M50" t="s">
        <v>5195</v>
      </c>
      <c r="N50" t="s">
        <v>4960</v>
      </c>
    </row>
    <row r="51" spans="1:14" hidden="1">
      <c r="A51" t="s">
        <v>5181</v>
      </c>
      <c r="B51" t="s">
        <v>5182</v>
      </c>
      <c r="C51" t="s">
        <v>5246</v>
      </c>
      <c r="E51" t="s">
        <v>5247</v>
      </c>
      <c r="F51" t="s">
        <v>2854</v>
      </c>
      <c r="G51" t="s">
        <v>4971</v>
      </c>
      <c r="H51" t="s">
        <v>5180</v>
      </c>
      <c r="I51" t="s">
        <v>5167</v>
      </c>
      <c r="J51" t="s">
        <v>5168</v>
      </c>
      <c r="N51" t="s">
        <v>4960</v>
      </c>
    </row>
    <row r="52" spans="1:14" hidden="1">
      <c r="A52" t="s">
        <v>5205</v>
      </c>
      <c r="B52" t="s">
        <v>5206</v>
      </c>
      <c r="C52" t="s">
        <v>5252</v>
      </c>
      <c r="E52" t="s">
        <v>5253</v>
      </c>
      <c r="F52" t="s">
        <v>2854</v>
      </c>
      <c r="G52" t="s">
        <v>4971</v>
      </c>
      <c r="H52" t="s">
        <v>5180</v>
      </c>
      <c r="I52" t="s">
        <v>5167</v>
      </c>
      <c r="J52" t="s">
        <v>5168</v>
      </c>
      <c r="K52" t="s">
        <v>5194</v>
      </c>
      <c r="L52" t="s">
        <v>5167</v>
      </c>
      <c r="M52" t="s">
        <v>5179</v>
      </c>
      <c r="N52" t="s">
        <v>4960</v>
      </c>
    </row>
    <row r="53" spans="1:14" hidden="1">
      <c r="A53" t="s">
        <v>5216</v>
      </c>
      <c r="B53" t="s">
        <v>5217</v>
      </c>
      <c r="C53" t="s">
        <v>5218</v>
      </c>
      <c r="E53" t="s">
        <v>5219</v>
      </c>
      <c r="F53" t="s">
        <v>2854</v>
      </c>
      <c r="G53" t="s">
        <v>4971</v>
      </c>
      <c r="H53" t="s">
        <v>5180</v>
      </c>
      <c r="I53" t="s">
        <v>5167</v>
      </c>
      <c r="J53" t="s">
        <v>5168</v>
      </c>
      <c r="N53" t="s">
        <v>4960</v>
      </c>
    </row>
    <row r="54" spans="1:14" hidden="1">
      <c r="A54" t="s">
        <v>5216</v>
      </c>
      <c r="B54" t="s">
        <v>5217</v>
      </c>
      <c r="C54" t="s">
        <v>5218</v>
      </c>
      <c r="E54" t="s">
        <v>5219</v>
      </c>
      <c r="F54" t="s">
        <v>2852</v>
      </c>
      <c r="G54" t="s">
        <v>4972</v>
      </c>
      <c r="H54" t="s">
        <v>5180</v>
      </c>
      <c r="I54" t="s">
        <v>5167</v>
      </c>
      <c r="J54" t="s">
        <v>5168</v>
      </c>
      <c r="N54" t="s">
        <v>4960</v>
      </c>
    </row>
    <row r="55" spans="1:14" hidden="1">
      <c r="A55" t="s">
        <v>5242</v>
      </c>
      <c r="B55" t="s">
        <v>5243</v>
      </c>
      <c r="C55" t="s">
        <v>5254</v>
      </c>
      <c r="E55" t="s">
        <v>5255</v>
      </c>
      <c r="F55" t="s">
        <v>2799</v>
      </c>
      <c r="G55" t="s">
        <v>4973</v>
      </c>
      <c r="H55" t="s">
        <v>5180</v>
      </c>
      <c r="I55" t="s">
        <v>5167</v>
      </c>
      <c r="J55" t="s">
        <v>5168</v>
      </c>
      <c r="K55" t="s">
        <v>5189</v>
      </c>
      <c r="L55" t="s">
        <v>5167</v>
      </c>
      <c r="M55" t="s">
        <v>5195</v>
      </c>
      <c r="N55" t="s">
        <v>4960</v>
      </c>
    </row>
    <row r="56" spans="1:14" hidden="1">
      <c r="A56" t="s">
        <v>5210</v>
      </c>
      <c r="B56" t="s">
        <v>5211</v>
      </c>
      <c r="C56" t="s">
        <v>5256</v>
      </c>
      <c r="E56" t="s">
        <v>5257</v>
      </c>
      <c r="F56" t="s">
        <v>2799</v>
      </c>
      <c r="G56" t="s">
        <v>4973</v>
      </c>
      <c r="H56" t="s">
        <v>5180</v>
      </c>
      <c r="I56" t="s">
        <v>5167</v>
      </c>
      <c r="J56" t="s">
        <v>5168</v>
      </c>
      <c r="N56" t="s">
        <v>4960</v>
      </c>
    </row>
    <row r="57" spans="1:14" hidden="1">
      <c r="A57" t="s">
        <v>5205</v>
      </c>
      <c r="B57" t="s">
        <v>5206</v>
      </c>
      <c r="C57" t="s">
        <v>5252</v>
      </c>
      <c r="E57" t="s">
        <v>5253</v>
      </c>
      <c r="F57" t="s">
        <v>2799</v>
      </c>
      <c r="G57" t="s">
        <v>4973</v>
      </c>
      <c r="H57" t="s">
        <v>5180</v>
      </c>
      <c r="I57" t="s">
        <v>5167</v>
      </c>
      <c r="J57" t="s">
        <v>5168</v>
      </c>
      <c r="K57" t="s">
        <v>5194</v>
      </c>
      <c r="L57" t="s">
        <v>5167</v>
      </c>
      <c r="M57" t="s">
        <v>5179</v>
      </c>
      <c r="N57" t="s">
        <v>4960</v>
      </c>
    </row>
    <row r="58" spans="1:14" hidden="1">
      <c r="A58" t="s">
        <v>5238</v>
      </c>
      <c r="B58" t="s">
        <v>5239</v>
      </c>
      <c r="C58" t="s">
        <v>5258</v>
      </c>
      <c r="E58" t="s">
        <v>5259</v>
      </c>
      <c r="F58" t="s">
        <v>2799</v>
      </c>
      <c r="G58" t="s">
        <v>4973</v>
      </c>
      <c r="H58" t="s">
        <v>5180</v>
      </c>
      <c r="I58" t="s">
        <v>5167</v>
      </c>
      <c r="J58" t="s">
        <v>5168</v>
      </c>
      <c r="N58" t="s">
        <v>4960</v>
      </c>
    </row>
    <row r="59" spans="1:14" hidden="1">
      <c r="A59" t="s">
        <v>5201</v>
      </c>
      <c r="B59" t="s">
        <v>5202</v>
      </c>
      <c r="C59" t="s">
        <v>5260</v>
      </c>
      <c r="E59" t="s">
        <v>5261</v>
      </c>
      <c r="F59" t="s">
        <v>2787</v>
      </c>
      <c r="G59" t="s">
        <v>4974</v>
      </c>
      <c r="H59" t="s">
        <v>5180</v>
      </c>
      <c r="I59" t="s">
        <v>5167</v>
      </c>
      <c r="J59" t="s">
        <v>5168</v>
      </c>
      <c r="K59" t="s">
        <v>5189</v>
      </c>
      <c r="L59" t="s">
        <v>5167</v>
      </c>
      <c r="M59" t="s">
        <v>5179</v>
      </c>
      <c r="N59" t="s">
        <v>4960</v>
      </c>
    </row>
    <row r="60" spans="1:14" hidden="1">
      <c r="A60" t="s">
        <v>5185</v>
      </c>
      <c r="B60" t="s">
        <v>5186</v>
      </c>
      <c r="C60" t="s">
        <v>5187</v>
      </c>
      <c r="E60" t="s">
        <v>5188</v>
      </c>
      <c r="F60" t="s">
        <v>2787</v>
      </c>
      <c r="G60" t="s">
        <v>4974</v>
      </c>
      <c r="H60" t="s">
        <v>5180</v>
      </c>
      <c r="I60" t="s">
        <v>5167</v>
      </c>
      <c r="J60" t="s">
        <v>5168</v>
      </c>
      <c r="K60" t="s">
        <v>5189</v>
      </c>
      <c r="L60" t="s">
        <v>5167</v>
      </c>
      <c r="M60" t="s">
        <v>5179</v>
      </c>
      <c r="N60" t="s">
        <v>4960</v>
      </c>
    </row>
    <row r="61" spans="1:14" hidden="1">
      <c r="A61" t="s">
        <v>5190</v>
      </c>
      <c r="B61" t="s">
        <v>5191</v>
      </c>
      <c r="C61" t="s">
        <v>5262</v>
      </c>
      <c r="E61" t="s">
        <v>5263</v>
      </c>
      <c r="F61" t="s">
        <v>2787</v>
      </c>
      <c r="G61" t="s">
        <v>4974</v>
      </c>
      <c r="H61" t="s">
        <v>5180</v>
      </c>
      <c r="I61" t="s">
        <v>5167</v>
      </c>
      <c r="J61" t="s">
        <v>5168</v>
      </c>
      <c r="K61" t="s">
        <v>5194</v>
      </c>
      <c r="L61" t="s">
        <v>5167</v>
      </c>
      <c r="M61" t="s">
        <v>5195</v>
      </c>
      <c r="N61" t="s">
        <v>4960</v>
      </c>
    </row>
    <row r="62" spans="1:14" hidden="1">
      <c r="A62" t="s">
        <v>5162</v>
      </c>
      <c r="B62" t="s">
        <v>5163</v>
      </c>
      <c r="C62" t="s">
        <v>5264</v>
      </c>
      <c r="E62" t="s">
        <v>5265</v>
      </c>
      <c r="F62" t="s">
        <v>2787</v>
      </c>
      <c r="G62" t="s">
        <v>4974</v>
      </c>
      <c r="H62" t="s">
        <v>5180</v>
      </c>
      <c r="I62" t="s">
        <v>5167</v>
      </c>
      <c r="J62" t="s">
        <v>5168</v>
      </c>
      <c r="N62" t="s">
        <v>4960</v>
      </c>
    </row>
    <row r="63" spans="1:14" hidden="1">
      <c r="A63" t="s">
        <v>5196</v>
      </c>
      <c r="B63" t="s">
        <v>5197</v>
      </c>
      <c r="C63" t="s">
        <v>5266</v>
      </c>
      <c r="E63" t="s">
        <v>5267</v>
      </c>
      <c r="F63" t="s">
        <v>2787</v>
      </c>
      <c r="G63" t="s">
        <v>4974</v>
      </c>
      <c r="H63" t="s">
        <v>5180</v>
      </c>
      <c r="I63" t="s">
        <v>5167</v>
      </c>
      <c r="J63" t="s">
        <v>5168</v>
      </c>
      <c r="K63" t="s">
        <v>5189</v>
      </c>
      <c r="L63" t="s">
        <v>5167</v>
      </c>
      <c r="M63" t="s">
        <v>5195</v>
      </c>
      <c r="N63" t="s">
        <v>4960</v>
      </c>
    </row>
    <row r="64" spans="1:14" hidden="1">
      <c r="A64" t="s">
        <v>5268</v>
      </c>
      <c r="B64" t="s">
        <v>5269</v>
      </c>
      <c r="C64" t="s">
        <v>5270</v>
      </c>
      <c r="E64" t="s">
        <v>5271</v>
      </c>
      <c r="F64" t="s">
        <v>4986</v>
      </c>
      <c r="G64" t="s">
        <v>4987</v>
      </c>
      <c r="H64" t="s">
        <v>5180</v>
      </c>
      <c r="I64" t="s">
        <v>5167</v>
      </c>
      <c r="J64" t="s">
        <v>5168</v>
      </c>
      <c r="N64" t="s">
        <v>4960</v>
      </c>
    </row>
    <row r="65" spans="1:14" hidden="1">
      <c r="A65" t="s">
        <v>5196</v>
      </c>
      <c r="B65" t="s">
        <v>5197</v>
      </c>
      <c r="C65" t="s">
        <v>5266</v>
      </c>
      <c r="E65" t="s">
        <v>5267</v>
      </c>
      <c r="F65" t="s">
        <v>2821</v>
      </c>
      <c r="G65" t="s">
        <v>4988</v>
      </c>
      <c r="H65" t="s">
        <v>5180</v>
      </c>
      <c r="I65" t="s">
        <v>5167</v>
      </c>
      <c r="J65" t="s">
        <v>5168</v>
      </c>
      <c r="K65" t="s">
        <v>5189</v>
      </c>
      <c r="L65" t="s">
        <v>5167</v>
      </c>
      <c r="M65" t="s">
        <v>5195</v>
      </c>
      <c r="N65" t="s">
        <v>4960</v>
      </c>
    </row>
    <row r="66" spans="1:14" hidden="1">
      <c r="A66" t="s">
        <v>5205</v>
      </c>
      <c r="B66" t="s">
        <v>5206</v>
      </c>
      <c r="C66" t="s">
        <v>5252</v>
      </c>
      <c r="E66" t="s">
        <v>5253</v>
      </c>
      <c r="F66" t="s">
        <v>4990</v>
      </c>
      <c r="G66" t="s">
        <v>4991</v>
      </c>
      <c r="H66" t="s">
        <v>5180</v>
      </c>
      <c r="I66" t="s">
        <v>5167</v>
      </c>
      <c r="J66" t="s">
        <v>5168</v>
      </c>
      <c r="K66" t="s">
        <v>5194</v>
      </c>
      <c r="L66" t="s">
        <v>5167</v>
      </c>
      <c r="M66" t="s">
        <v>5179</v>
      </c>
      <c r="N66" t="s">
        <v>4960</v>
      </c>
    </row>
    <row r="67" spans="1:14" hidden="1">
      <c r="A67" t="s">
        <v>5173</v>
      </c>
      <c r="B67" t="s">
        <v>5174</v>
      </c>
      <c r="C67" t="s">
        <v>5272</v>
      </c>
      <c r="E67" t="s">
        <v>5273</v>
      </c>
      <c r="F67" t="s">
        <v>3374</v>
      </c>
      <c r="G67" t="s">
        <v>4993</v>
      </c>
      <c r="H67" t="s">
        <v>5180</v>
      </c>
      <c r="I67" t="s">
        <v>5167</v>
      </c>
      <c r="J67" t="s">
        <v>5168</v>
      </c>
      <c r="K67" t="s">
        <v>5177</v>
      </c>
      <c r="L67" t="s">
        <v>5178</v>
      </c>
      <c r="M67" t="s">
        <v>5179</v>
      </c>
      <c r="N67" t="s">
        <v>4960</v>
      </c>
    </row>
    <row r="68" spans="1:14" hidden="1">
      <c r="A68" t="s">
        <v>5196</v>
      </c>
      <c r="B68" t="s">
        <v>5197</v>
      </c>
      <c r="C68" t="s">
        <v>5266</v>
      </c>
      <c r="E68" t="s">
        <v>5267</v>
      </c>
      <c r="F68" t="s">
        <v>3374</v>
      </c>
      <c r="G68" t="s">
        <v>4993</v>
      </c>
      <c r="H68" t="s">
        <v>5180</v>
      </c>
      <c r="I68" t="s">
        <v>5167</v>
      </c>
      <c r="J68" t="s">
        <v>5168</v>
      </c>
      <c r="K68" t="s">
        <v>5189</v>
      </c>
      <c r="L68" t="s">
        <v>5167</v>
      </c>
      <c r="M68" t="s">
        <v>5195</v>
      </c>
      <c r="N68" t="s">
        <v>4960</v>
      </c>
    </row>
    <row r="69" spans="1:14" hidden="1">
      <c r="A69" t="s">
        <v>5268</v>
      </c>
      <c r="B69" t="s">
        <v>5269</v>
      </c>
      <c r="C69" t="s">
        <v>5274</v>
      </c>
      <c r="E69" t="s">
        <v>5275</v>
      </c>
      <c r="F69" t="s">
        <v>4520</v>
      </c>
      <c r="G69" t="s">
        <v>4994</v>
      </c>
      <c r="H69" t="s">
        <v>5180</v>
      </c>
      <c r="I69" t="s">
        <v>5167</v>
      </c>
      <c r="J69" t="s">
        <v>5168</v>
      </c>
      <c r="N69" t="s">
        <v>4960</v>
      </c>
    </row>
    <row r="70" spans="1:14" hidden="1">
      <c r="A70" t="s">
        <v>5232</v>
      </c>
      <c r="B70" t="s">
        <v>5233</v>
      </c>
      <c r="C70" t="s">
        <v>5276</v>
      </c>
      <c r="E70" t="s">
        <v>5277</v>
      </c>
      <c r="F70" t="s">
        <v>4177</v>
      </c>
      <c r="G70" t="s">
        <v>5072</v>
      </c>
      <c r="H70" t="s">
        <v>5180</v>
      </c>
      <c r="I70" t="s">
        <v>5167</v>
      </c>
      <c r="J70" t="s">
        <v>5168</v>
      </c>
      <c r="N70" t="s">
        <v>5019</v>
      </c>
    </row>
    <row r="71" spans="1:14" hidden="1">
      <c r="A71" t="s">
        <v>5162</v>
      </c>
      <c r="B71" t="s">
        <v>5163</v>
      </c>
      <c r="C71" t="s">
        <v>5278</v>
      </c>
      <c r="E71" t="s">
        <v>5279</v>
      </c>
      <c r="F71" t="s">
        <v>4177</v>
      </c>
      <c r="G71" t="s">
        <v>5072</v>
      </c>
      <c r="H71" t="s">
        <v>5180</v>
      </c>
      <c r="I71" t="s">
        <v>5167</v>
      </c>
      <c r="J71" t="s">
        <v>5168</v>
      </c>
      <c r="N71" t="s">
        <v>5019</v>
      </c>
    </row>
    <row r="72" spans="1:14" hidden="1">
      <c r="A72" t="s">
        <v>5173</v>
      </c>
      <c r="B72" t="s">
        <v>5174</v>
      </c>
      <c r="C72" t="s">
        <v>5280</v>
      </c>
      <c r="E72" t="s">
        <v>5281</v>
      </c>
      <c r="F72" t="s">
        <v>4177</v>
      </c>
      <c r="G72" t="s">
        <v>5072</v>
      </c>
      <c r="H72" t="s">
        <v>5180</v>
      </c>
      <c r="I72" t="s">
        <v>5167</v>
      </c>
      <c r="J72" t="s">
        <v>5168</v>
      </c>
      <c r="K72" t="s">
        <v>5177</v>
      </c>
      <c r="L72" t="s">
        <v>5178</v>
      </c>
      <c r="M72" t="s">
        <v>5179</v>
      </c>
      <c r="N72" t="s">
        <v>5019</v>
      </c>
    </row>
    <row r="73" spans="1:14" hidden="1">
      <c r="A73" t="s">
        <v>5169</v>
      </c>
      <c r="B73" t="s">
        <v>5170</v>
      </c>
      <c r="C73" t="s">
        <v>5171</v>
      </c>
      <c r="E73" t="s">
        <v>5172</v>
      </c>
      <c r="F73" t="s">
        <v>5022</v>
      </c>
      <c r="G73" t="s">
        <v>5023</v>
      </c>
      <c r="H73" t="s">
        <v>5180</v>
      </c>
      <c r="I73" t="s">
        <v>5167</v>
      </c>
      <c r="J73" t="s">
        <v>5168</v>
      </c>
      <c r="K73" t="s">
        <v>5177</v>
      </c>
      <c r="L73" t="s">
        <v>5178</v>
      </c>
      <c r="M73" t="s">
        <v>5195</v>
      </c>
      <c r="N73" t="s">
        <v>5019</v>
      </c>
    </row>
    <row r="74" spans="1:14" hidden="1">
      <c r="A74" t="s">
        <v>5190</v>
      </c>
      <c r="B74" t="s">
        <v>5191</v>
      </c>
      <c r="C74" t="s">
        <v>5262</v>
      </c>
      <c r="E74" t="s">
        <v>5263</v>
      </c>
      <c r="F74" t="s">
        <v>5022</v>
      </c>
      <c r="G74" t="s">
        <v>5023</v>
      </c>
      <c r="H74" t="s">
        <v>5180</v>
      </c>
      <c r="I74" t="s">
        <v>5167</v>
      </c>
      <c r="J74" t="s">
        <v>5168</v>
      </c>
      <c r="K74" t="s">
        <v>5194</v>
      </c>
      <c r="L74" t="s">
        <v>5167</v>
      </c>
      <c r="M74" t="s">
        <v>5195</v>
      </c>
      <c r="N74" t="s">
        <v>5019</v>
      </c>
    </row>
    <row r="75" spans="1:14" hidden="1">
      <c r="A75" t="s">
        <v>5216</v>
      </c>
      <c r="B75" t="s">
        <v>5217</v>
      </c>
      <c r="C75" t="s">
        <v>5282</v>
      </c>
      <c r="E75" t="s">
        <v>5283</v>
      </c>
      <c r="F75" t="s">
        <v>5022</v>
      </c>
      <c r="G75" t="s">
        <v>5023</v>
      </c>
      <c r="H75" t="s">
        <v>5180</v>
      </c>
      <c r="I75" t="s">
        <v>5167</v>
      </c>
      <c r="J75" t="s">
        <v>5168</v>
      </c>
      <c r="N75" t="s">
        <v>5019</v>
      </c>
    </row>
    <row r="76" spans="1:14" hidden="1">
      <c r="A76" t="s">
        <v>5284</v>
      </c>
      <c r="B76" t="s">
        <v>5285</v>
      </c>
      <c r="C76" t="s">
        <v>5286</v>
      </c>
      <c r="E76" t="s">
        <v>5287</v>
      </c>
      <c r="F76" t="s">
        <v>3654</v>
      </c>
      <c r="G76" t="s">
        <v>5056</v>
      </c>
      <c r="H76" t="s">
        <v>5180</v>
      </c>
      <c r="I76" t="s">
        <v>5167</v>
      </c>
      <c r="J76" t="s">
        <v>5168</v>
      </c>
      <c r="K76" t="s">
        <v>5189</v>
      </c>
      <c r="L76" t="s">
        <v>5167</v>
      </c>
      <c r="M76" t="s">
        <v>5214</v>
      </c>
      <c r="N76" t="s">
        <v>5058</v>
      </c>
    </row>
    <row r="77" spans="1:14" hidden="1">
      <c r="A77" t="s">
        <v>5185</v>
      </c>
      <c r="B77" t="s">
        <v>5186</v>
      </c>
      <c r="C77" t="s">
        <v>5288</v>
      </c>
      <c r="E77" t="s">
        <v>5289</v>
      </c>
      <c r="F77" t="s">
        <v>3654</v>
      </c>
      <c r="G77" t="s">
        <v>5056</v>
      </c>
      <c r="H77" t="s">
        <v>5180</v>
      </c>
      <c r="I77" t="s">
        <v>5167</v>
      </c>
      <c r="J77" t="s">
        <v>5168</v>
      </c>
      <c r="K77" t="s">
        <v>5189</v>
      </c>
      <c r="L77" t="s">
        <v>5167</v>
      </c>
      <c r="M77" t="s">
        <v>5214</v>
      </c>
      <c r="N77" t="s">
        <v>5058</v>
      </c>
    </row>
    <row r="78" spans="1:14" hidden="1">
      <c r="A78" t="s">
        <v>5190</v>
      </c>
      <c r="B78" t="s">
        <v>5191</v>
      </c>
      <c r="C78" t="s">
        <v>5262</v>
      </c>
      <c r="E78" t="s">
        <v>5263</v>
      </c>
      <c r="F78" t="s">
        <v>3654</v>
      </c>
      <c r="G78" t="s">
        <v>5056</v>
      </c>
      <c r="H78" t="s">
        <v>5180</v>
      </c>
      <c r="I78" t="s">
        <v>5167</v>
      </c>
      <c r="J78" t="s">
        <v>5168</v>
      </c>
      <c r="K78" t="s">
        <v>5194</v>
      </c>
      <c r="L78" t="s">
        <v>5167</v>
      </c>
      <c r="M78" t="s">
        <v>5195</v>
      </c>
      <c r="N78" t="s">
        <v>5058</v>
      </c>
    </row>
    <row r="79" spans="1:14" hidden="1">
      <c r="A79" t="s">
        <v>5181</v>
      </c>
      <c r="B79" t="s">
        <v>5182</v>
      </c>
      <c r="C79" t="s">
        <v>5290</v>
      </c>
      <c r="E79" t="s">
        <v>5291</v>
      </c>
      <c r="F79" t="s">
        <v>5062</v>
      </c>
      <c r="G79" t="s">
        <v>5063</v>
      </c>
      <c r="H79" t="s">
        <v>5180</v>
      </c>
      <c r="I79" t="s">
        <v>5167</v>
      </c>
      <c r="J79" t="s">
        <v>5168</v>
      </c>
      <c r="N79" t="s">
        <v>5064</v>
      </c>
    </row>
    <row r="80" spans="1:14" hidden="1">
      <c r="A80" t="s">
        <v>5242</v>
      </c>
      <c r="B80" t="s">
        <v>5243</v>
      </c>
      <c r="C80" t="s">
        <v>5292</v>
      </c>
      <c r="E80" t="s">
        <v>5283</v>
      </c>
      <c r="F80" t="s">
        <v>5062</v>
      </c>
      <c r="G80" t="s">
        <v>5063</v>
      </c>
      <c r="H80" t="s">
        <v>5180</v>
      </c>
      <c r="I80" t="s">
        <v>5167</v>
      </c>
      <c r="J80" t="s">
        <v>5168</v>
      </c>
      <c r="K80" t="s">
        <v>5189</v>
      </c>
      <c r="L80" t="s">
        <v>5167</v>
      </c>
      <c r="M80" t="s">
        <v>5195</v>
      </c>
      <c r="N80" t="s">
        <v>5064</v>
      </c>
    </row>
    <row r="81" spans="1:14" hidden="1">
      <c r="A81" t="s">
        <v>5210</v>
      </c>
      <c r="B81" t="s">
        <v>5211</v>
      </c>
      <c r="C81" t="s">
        <v>5293</v>
      </c>
      <c r="E81" t="s">
        <v>5294</v>
      </c>
      <c r="F81" t="s">
        <v>5062</v>
      </c>
      <c r="G81" t="s">
        <v>5063</v>
      </c>
      <c r="H81" t="s">
        <v>5180</v>
      </c>
      <c r="I81" t="s">
        <v>5167</v>
      </c>
      <c r="J81" t="s">
        <v>5168</v>
      </c>
      <c r="N81" t="s">
        <v>5064</v>
      </c>
    </row>
    <row r="82" spans="1:14" hidden="1">
      <c r="A82" t="s">
        <v>5268</v>
      </c>
      <c r="B82" t="s">
        <v>5269</v>
      </c>
      <c r="C82" t="s">
        <v>5295</v>
      </c>
      <c r="E82" t="s">
        <v>5296</v>
      </c>
      <c r="F82" t="s">
        <v>5062</v>
      </c>
      <c r="G82" t="s">
        <v>5063</v>
      </c>
      <c r="H82" t="s">
        <v>5180</v>
      </c>
      <c r="I82" t="s">
        <v>5167</v>
      </c>
      <c r="J82" t="s">
        <v>5168</v>
      </c>
      <c r="N82" t="s">
        <v>5064</v>
      </c>
    </row>
    <row r="83" spans="1:14" hidden="1">
      <c r="A83" t="s">
        <v>5181</v>
      </c>
      <c r="B83" t="s">
        <v>5182</v>
      </c>
      <c r="C83" t="s">
        <v>5297</v>
      </c>
      <c r="E83" t="s">
        <v>5298</v>
      </c>
      <c r="F83" t="s">
        <v>4391</v>
      </c>
      <c r="G83" t="s">
        <v>5111</v>
      </c>
      <c r="H83" t="s">
        <v>5180</v>
      </c>
      <c r="I83" t="s">
        <v>5167</v>
      </c>
      <c r="J83" t="s">
        <v>5168</v>
      </c>
      <c r="N83" t="s">
        <v>5115</v>
      </c>
    </row>
    <row r="84" spans="1:14" hidden="1">
      <c r="A84" t="s">
        <v>5248</v>
      </c>
      <c r="B84" t="s">
        <v>5249</v>
      </c>
      <c r="C84" t="s">
        <v>5299</v>
      </c>
      <c r="E84" t="s">
        <v>5300</v>
      </c>
      <c r="F84" t="s">
        <v>4391</v>
      </c>
      <c r="G84" t="s">
        <v>5111</v>
      </c>
      <c r="H84" t="s">
        <v>5180</v>
      </c>
      <c r="I84" t="s">
        <v>5167</v>
      </c>
      <c r="J84" t="s">
        <v>5168</v>
      </c>
      <c r="K84" t="s">
        <v>5177</v>
      </c>
      <c r="L84" t="s">
        <v>5178</v>
      </c>
      <c r="M84" t="s">
        <v>5195</v>
      </c>
      <c r="N84" t="s">
        <v>5115</v>
      </c>
    </row>
    <row r="85" spans="1:14" hidden="1">
      <c r="A85" t="s">
        <v>5210</v>
      </c>
      <c r="B85" t="s">
        <v>5211</v>
      </c>
      <c r="C85" t="s">
        <v>5301</v>
      </c>
      <c r="E85" t="s">
        <v>5302</v>
      </c>
      <c r="F85" t="s">
        <v>4391</v>
      </c>
      <c r="G85" t="s">
        <v>5111</v>
      </c>
      <c r="H85" t="s">
        <v>5180</v>
      </c>
      <c r="I85" t="s">
        <v>5167</v>
      </c>
      <c r="J85" t="s">
        <v>5168</v>
      </c>
      <c r="N85" t="s">
        <v>5115</v>
      </c>
    </row>
    <row r="86" spans="1:14" hidden="1">
      <c r="A86" t="s">
        <v>5201</v>
      </c>
      <c r="B86" t="s">
        <v>5202</v>
      </c>
      <c r="C86" t="s">
        <v>5303</v>
      </c>
      <c r="E86" t="s">
        <v>5304</v>
      </c>
      <c r="F86" t="s">
        <v>4391</v>
      </c>
      <c r="G86" t="s">
        <v>5111</v>
      </c>
      <c r="H86" t="s">
        <v>5180</v>
      </c>
      <c r="I86" t="s">
        <v>5167</v>
      </c>
      <c r="J86" t="s">
        <v>5168</v>
      </c>
      <c r="K86" t="s">
        <v>5189</v>
      </c>
      <c r="L86" t="s">
        <v>5167</v>
      </c>
      <c r="M86" t="s">
        <v>5214</v>
      </c>
      <c r="N86" t="s">
        <v>5115</v>
      </c>
    </row>
    <row r="87" spans="1:14" hidden="1">
      <c r="A87" t="s">
        <v>5169</v>
      </c>
      <c r="B87" t="s">
        <v>5170</v>
      </c>
      <c r="C87" t="s">
        <v>5305</v>
      </c>
      <c r="E87" t="s">
        <v>5306</v>
      </c>
      <c r="F87" t="s">
        <v>4391</v>
      </c>
      <c r="G87" t="s">
        <v>5111</v>
      </c>
      <c r="H87" t="s">
        <v>5180</v>
      </c>
      <c r="I87" t="s">
        <v>5167</v>
      </c>
      <c r="J87" t="s">
        <v>5168</v>
      </c>
      <c r="N87" t="s">
        <v>5115</v>
      </c>
    </row>
    <row r="88" spans="1:14" hidden="1">
      <c r="A88" t="s">
        <v>5190</v>
      </c>
      <c r="B88" t="s">
        <v>5191</v>
      </c>
      <c r="C88" t="s">
        <v>5307</v>
      </c>
      <c r="E88" t="s">
        <v>5308</v>
      </c>
      <c r="F88" t="s">
        <v>4391</v>
      </c>
      <c r="G88" t="s">
        <v>5111</v>
      </c>
      <c r="H88" t="s">
        <v>5180</v>
      </c>
      <c r="I88" t="s">
        <v>5167</v>
      </c>
      <c r="J88" t="s">
        <v>5168</v>
      </c>
      <c r="K88" t="s">
        <v>5194</v>
      </c>
      <c r="L88" t="s">
        <v>5167</v>
      </c>
      <c r="M88" t="s">
        <v>5195</v>
      </c>
      <c r="N88" t="s">
        <v>5115</v>
      </c>
    </row>
    <row r="89" spans="1:14" hidden="1">
      <c r="A89" t="s">
        <v>5173</v>
      </c>
      <c r="B89" t="s">
        <v>5174</v>
      </c>
      <c r="C89" t="s">
        <v>5280</v>
      </c>
      <c r="E89" t="s">
        <v>5281</v>
      </c>
      <c r="F89" t="s">
        <v>4391</v>
      </c>
      <c r="G89" t="s">
        <v>5111</v>
      </c>
      <c r="H89" t="s">
        <v>5180</v>
      </c>
      <c r="I89" t="s">
        <v>5167</v>
      </c>
      <c r="J89" t="s">
        <v>5168</v>
      </c>
      <c r="K89" t="s">
        <v>5177</v>
      </c>
      <c r="L89" t="s">
        <v>5178</v>
      </c>
      <c r="M89" t="s">
        <v>5179</v>
      </c>
      <c r="N89" t="s">
        <v>5115</v>
      </c>
    </row>
    <row r="90" spans="1:14" hidden="1">
      <c r="A90" t="s">
        <v>5181</v>
      </c>
      <c r="B90" t="s">
        <v>5182</v>
      </c>
      <c r="C90" t="s">
        <v>5246</v>
      </c>
      <c r="E90" t="s">
        <v>5247</v>
      </c>
      <c r="F90" t="s">
        <v>5009</v>
      </c>
      <c r="G90" t="s">
        <v>5010</v>
      </c>
      <c r="H90" t="s">
        <v>5180</v>
      </c>
      <c r="I90" t="s">
        <v>5167</v>
      </c>
      <c r="J90" t="s">
        <v>5168</v>
      </c>
      <c r="N90" t="s">
        <v>5014</v>
      </c>
    </row>
    <row r="91" spans="1:14" hidden="1">
      <c r="A91" t="s">
        <v>5284</v>
      </c>
      <c r="B91" t="s">
        <v>5285</v>
      </c>
      <c r="C91" t="s">
        <v>5309</v>
      </c>
      <c r="E91" t="s">
        <v>5310</v>
      </c>
      <c r="F91" t="s">
        <v>5009</v>
      </c>
      <c r="G91" t="s">
        <v>5010</v>
      </c>
      <c r="H91" t="s">
        <v>5180</v>
      </c>
      <c r="I91" t="s">
        <v>5167</v>
      </c>
      <c r="J91" t="s">
        <v>5168</v>
      </c>
      <c r="K91" t="s">
        <v>5189</v>
      </c>
      <c r="L91" t="s">
        <v>5167</v>
      </c>
      <c r="M91" t="s">
        <v>5195</v>
      </c>
      <c r="N91" t="s">
        <v>5014</v>
      </c>
    </row>
    <row r="92" spans="1:14" hidden="1">
      <c r="A92" t="s">
        <v>5210</v>
      </c>
      <c r="B92" t="s">
        <v>5211</v>
      </c>
      <c r="C92" t="s">
        <v>5212</v>
      </c>
      <c r="E92" t="s">
        <v>5213</v>
      </c>
      <c r="F92" t="s">
        <v>5009</v>
      </c>
      <c r="G92" t="s">
        <v>5010</v>
      </c>
      <c r="H92" t="s">
        <v>5180</v>
      </c>
      <c r="I92" t="s">
        <v>5167</v>
      </c>
      <c r="J92" t="s">
        <v>5168</v>
      </c>
      <c r="K92" t="s">
        <v>5194</v>
      </c>
      <c r="L92" t="s">
        <v>5167</v>
      </c>
      <c r="M92" t="s">
        <v>5311</v>
      </c>
      <c r="N92" t="s">
        <v>5014</v>
      </c>
    </row>
    <row r="93" spans="1:14" hidden="1">
      <c r="A93" t="s">
        <v>5185</v>
      </c>
      <c r="B93" t="s">
        <v>5186</v>
      </c>
      <c r="C93" t="s">
        <v>5312</v>
      </c>
      <c r="E93" t="s">
        <v>5313</v>
      </c>
      <c r="F93" t="s">
        <v>5009</v>
      </c>
      <c r="G93" t="s">
        <v>5010</v>
      </c>
      <c r="H93" t="s">
        <v>5180</v>
      </c>
      <c r="I93" t="s">
        <v>5167</v>
      </c>
      <c r="J93" t="s">
        <v>5168</v>
      </c>
      <c r="K93" t="s">
        <v>5189</v>
      </c>
      <c r="L93" t="s">
        <v>5167</v>
      </c>
      <c r="M93" t="s">
        <v>5179</v>
      </c>
      <c r="N93" t="s">
        <v>5014</v>
      </c>
    </row>
    <row r="94" spans="1:14" hidden="1">
      <c r="A94" t="s">
        <v>5173</v>
      </c>
      <c r="B94" t="s">
        <v>5174</v>
      </c>
      <c r="C94" t="s">
        <v>5272</v>
      </c>
      <c r="E94" t="s">
        <v>5273</v>
      </c>
      <c r="F94" t="s">
        <v>5009</v>
      </c>
      <c r="G94" t="s">
        <v>5010</v>
      </c>
      <c r="H94" t="s">
        <v>5180</v>
      </c>
      <c r="I94" t="s">
        <v>5167</v>
      </c>
      <c r="J94" t="s">
        <v>5168</v>
      </c>
      <c r="K94" t="s">
        <v>5177</v>
      </c>
      <c r="L94" t="s">
        <v>5178</v>
      </c>
      <c r="M94" t="s">
        <v>5179</v>
      </c>
      <c r="N94" t="s">
        <v>5014</v>
      </c>
    </row>
    <row r="95" spans="1:14" hidden="1">
      <c r="A95" t="s">
        <v>5196</v>
      </c>
      <c r="B95" t="s">
        <v>5197</v>
      </c>
      <c r="C95" t="s">
        <v>5314</v>
      </c>
      <c r="E95" t="s">
        <v>5315</v>
      </c>
      <c r="F95" t="s">
        <v>5009</v>
      </c>
      <c r="G95" t="s">
        <v>5010</v>
      </c>
      <c r="H95" t="s">
        <v>5180</v>
      </c>
      <c r="I95" t="s">
        <v>5167</v>
      </c>
      <c r="J95" t="s">
        <v>5168</v>
      </c>
      <c r="K95" t="s">
        <v>5189</v>
      </c>
      <c r="L95" t="s">
        <v>5167</v>
      </c>
      <c r="M95" t="s">
        <v>5195</v>
      </c>
      <c r="N95" t="s">
        <v>5014</v>
      </c>
    </row>
    <row r="96" spans="1:14" hidden="1">
      <c r="A96" t="s">
        <v>5227</v>
      </c>
      <c r="B96" t="s">
        <v>5228</v>
      </c>
      <c r="C96" t="s">
        <v>5316</v>
      </c>
      <c r="E96" t="s">
        <v>5265</v>
      </c>
      <c r="F96" t="s">
        <v>5009</v>
      </c>
      <c r="G96" t="s">
        <v>5010</v>
      </c>
      <c r="H96" t="s">
        <v>5180</v>
      </c>
      <c r="I96" t="s">
        <v>5167</v>
      </c>
      <c r="J96" t="s">
        <v>5168</v>
      </c>
      <c r="N96" t="s">
        <v>5014</v>
      </c>
    </row>
    <row r="97" spans="1:14" hidden="1">
      <c r="A97" t="s">
        <v>5181</v>
      </c>
      <c r="B97" t="s">
        <v>5182</v>
      </c>
      <c r="C97" t="s">
        <v>5290</v>
      </c>
      <c r="E97" t="s">
        <v>5291</v>
      </c>
      <c r="F97" t="s">
        <v>5119</v>
      </c>
      <c r="G97" t="s">
        <v>5120</v>
      </c>
      <c r="H97" t="s">
        <v>5180</v>
      </c>
      <c r="I97" t="s">
        <v>5167</v>
      </c>
      <c r="J97" t="s">
        <v>5168</v>
      </c>
      <c r="N97" t="s">
        <v>5064</v>
      </c>
    </row>
    <row r="98" spans="1:14" hidden="1">
      <c r="A98" t="s">
        <v>5223</v>
      </c>
      <c r="B98" t="s">
        <v>5224</v>
      </c>
      <c r="C98" t="s">
        <v>5317</v>
      </c>
      <c r="E98" t="s">
        <v>5318</v>
      </c>
      <c r="F98" t="s">
        <v>5119</v>
      </c>
      <c r="G98" t="s">
        <v>5120</v>
      </c>
      <c r="H98" t="s">
        <v>5180</v>
      </c>
      <c r="I98" t="s">
        <v>5167</v>
      </c>
      <c r="J98" t="s">
        <v>5168</v>
      </c>
      <c r="K98" t="s">
        <v>5194</v>
      </c>
      <c r="L98" t="s">
        <v>5167</v>
      </c>
      <c r="M98" t="s">
        <v>5179</v>
      </c>
      <c r="N98" t="s">
        <v>5064</v>
      </c>
    </row>
    <row r="99" spans="1:14" hidden="1">
      <c r="A99" t="s">
        <v>5242</v>
      </c>
      <c r="B99" t="s">
        <v>5243</v>
      </c>
      <c r="C99" t="s">
        <v>5319</v>
      </c>
      <c r="E99" t="s">
        <v>5320</v>
      </c>
      <c r="F99" t="s">
        <v>5119</v>
      </c>
      <c r="G99" t="s">
        <v>5120</v>
      </c>
      <c r="H99" t="s">
        <v>5180</v>
      </c>
      <c r="I99" t="s">
        <v>5167</v>
      </c>
      <c r="J99" t="s">
        <v>5168</v>
      </c>
      <c r="K99" t="s">
        <v>5189</v>
      </c>
      <c r="L99" t="s">
        <v>5167</v>
      </c>
      <c r="M99" t="s">
        <v>5195</v>
      </c>
      <c r="N99" t="s">
        <v>5064</v>
      </c>
    </row>
    <row r="100" spans="1:14" hidden="1">
      <c r="A100" t="s">
        <v>5321</v>
      </c>
      <c r="B100" t="s">
        <v>5322</v>
      </c>
      <c r="C100" t="s">
        <v>5323</v>
      </c>
      <c r="E100" t="s">
        <v>5324</v>
      </c>
      <c r="F100" t="s">
        <v>5119</v>
      </c>
      <c r="G100" t="s">
        <v>5120</v>
      </c>
      <c r="H100" t="s">
        <v>5180</v>
      </c>
      <c r="I100" t="s">
        <v>5167</v>
      </c>
      <c r="J100" t="s">
        <v>5168</v>
      </c>
      <c r="K100" t="s">
        <v>5325</v>
      </c>
      <c r="L100" t="s">
        <v>5231</v>
      </c>
      <c r="M100" t="s">
        <v>5326</v>
      </c>
      <c r="N100" t="s">
        <v>5064</v>
      </c>
    </row>
    <row r="101" spans="1:14" hidden="1">
      <c r="A101" t="s">
        <v>5162</v>
      </c>
      <c r="B101" t="s">
        <v>5163</v>
      </c>
      <c r="C101" t="s">
        <v>5327</v>
      </c>
      <c r="E101" t="s">
        <v>5328</v>
      </c>
      <c r="F101" t="s">
        <v>5119</v>
      </c>
      <c r="G101" t="s">
        <v>5120</v>
      </c>
      <c r="H101" t="s">
        <v>5180</v>
      </c>
      <c r="I101" t="s">
        <v>5167</v>
      </c>
      <c r="J101" t="s">
        <v>5168</v>
      </c>
      <c r="N101" t="s">
        <v>5064</v>
      </c>
    </row>
    <row r="102" spans="1:14" hidden="1">
      <c r="A102" t="s">
        <v>5173</v>
      </c>
      <c r="B102" t="s">
        <v>5174</v>
      </c>
      <c r="C102" t="s">
        <v>5329</v>
      </c>
      <c r="E102" t="s">
        <v>5330</v>
      </c>
      <c r="F102" t="s">
        <v>5119</v>
      </c>
      <c r="G102" t="s">
        <v>5120</v>
      </c>
      <c r="H102" t="s">
        <v>5180</v>
      </c>
      <c r="I102" t="s">
        <v>5167</v>
      </c>
      <c r="J102" t="s">
        <v>5168</v>
      </c>
      <c r="K102" t="s">
        <v>5177</v>
      </c>
      <c r="L102" t="s">
        <v>5178</v>
      </c>
      <c r="M102" t="s">
        <v>5179</v>
      </c>
      <c r="N102" t="s">
        <v>5064</v>
      </c>
    </row>
    <row r="103" spans="1:14" hidden="1">
      <c r="A103" t="s">
        <v>5227</v>
      </c>
      <c r="B103" t="s">
        <v>5228</v>
      </c>
      <c r="C103" t="s">
        <v>5331</v>
      </c>
      <c r="E103" t="s">
        <v>5328</v>
      </c>
      <c r="F103" t="s">
        <v>5119</v>
      </c>
      <c r="G103" t="s">
        <v>5120</v>
      </c>
      <c r="H103" t="s">
        <v>5180</v>
      </c>
      <c r="I103" t="s">
        <v>5167</v>
      </c>
      <c r="J103" t="s">
        <v>5168</v>
      </c>
      <c r="N103" t="s">
        <v>5064</v>
      </c>
    </row>
    <row r="104" spans="1:14" hidden="1">
      <c r="A104" t="s">
        <v>5321</v>
      </c>
      <c r="B104" t="s">
        <v>5322</v>
      </c>
      <c r="C104" t="s">
        <v>5332</v>
      </c>
      <c r="E104" t="s">
        <v>5333</v>
      </c>
      <c r="F104" t="s">
        <v>5136</v>
      </c>
      <c r="G104" t="s">
        <v>5137</v>
      </c>
      <c r="H104" t="s">
        <v>5180</v>
      </c>
      <c r="I104" t="s">
        <v>5167</v>
      </c>
      <c r="J104" t="s">
        <v>5168</v>
      </c>
      <c r="N104" t="s">
        <v>5144</v>
      </c>
    </row>
    <row r="105" spans="1:14" hidden="1">
      <c r="A105" t="s">
        <v>5196</v>
      </c>
      <c r="B105" t="s">
        <v>5197</v>
      </c>
      <c r="C105" t="s">
        <v>5334</v>
      </c>
      <c r="E105" t="s">
        <v>5335</v>
      </c>
      <c r="F105" t="s">
        <v>5136</v>
      </c>
      <c r="G105" t="s">
        <v>5137</v>
      </c>
      <c r="H105" t="s">
        <v>5180</v>
      </c>
      <c r="I105" t="s">
        <v>5167</v>
      </c>
      <c r="J105" t="s">
        <v>5168</v>
      </c>
      <c r="K105" t="s">
        <v>5189</v>
      </c>
      <c r="L105" t="s">
        <v>5167</v>
      </c>
      <c r="M105" t="s">
        <v>5336</v>
      </c>
      <c r="N105" t="s">
        <v>5144</v>
      </c>
    </row>
    <row r="106" spans="1:14" hidden="1">
      <c r="A106" t="s">
        <v>5232</v>
      </c>
      <c r="B106" t="s">
        <v>5233</v>
      </c>
      <c r="C106" t="s">
        <v>5337</v>
      </c>
      <c r="E106" t="s">
        <v>5338</v>
      </c>
      <c r="F106" t="s">
        <v>5339</v>
      </c>
      <c r="G106" t="s">
        <v>5340</v>
      </c>
      <c r="H106" t="s">
        <v>5180</v>
      </c>
      <c r="I106" t="s">
        <v>5167</v>
      </c>
      <c r="J106" t="s">
        <v>5168</v>
      </c>
      <c r="K106" t="s">
        <v>5236</v>
      </c>
      <c r="L106" t="s">
        <v>5231</v>
      </c>
      <c r="M106" t="s">
        <v>5200</v>
      </c>
      <c r="N106" t="s">
        <v>4827</v>
      </c>
    </row>
    <row r="107" spans="1:14" hidden="1">
      <c r="A107" t="s">
        <v>5341</v>
      </c>
      <c r="B107" t="s">
        <v>5342</v>
      </c>
      <c r="C107" t="s">
        <v>5343</v>
      </c>
      <c r="E107" t="s">
        <v>5344</v>
      </c>
      <c r="F107" t="s">
        <v>5339</v>
      </c>
      <c r="G107" t="s">
        <v>5340</v>
      </c>
      <c r="H107" t="s">
        <v>5180</v>
      </c>
      <c r="I107" t="s">
        <v>5167</v>
      </c>
      <c r="J107" t="s">
        <v>5168</v>
      </c>
      <c r="N107" t="s">
        <v>4827</v>
      </c>
    </row>
    <row r="108" spans="1:14" hidden="1">
      <c r="A108" t="s">
        <v>5223</v>
      </c>
      <c r="B108" t="s">
        <v>5224</v>
      </c>
      <c r="C108" t="s">
        <v>5345</v>
      </c>
      <c r="E108" t="s">
        <v>5346</v>
      </c>
      <c r="F108" t="s">
        <v>5347</v>
      </c>
      <c r="G108" t="s">
        <v>5348</v>
      </c>
      <c r="H108" t="s">
        <v>5180</v>
      </c>
      <c r="I108" t="s">
        <v>5167</v>
      </c>
      <c r="J108" t="s">
        <v>5168</v>
      </c>
      <c r="N108" t="s">
        <v>4815</v>
      </c>
    </row>
    <row r="109" spans="1:14" hidden="1">
      <c r="A109" t="s">
        <v>5162</v>
      </c>
      <c r="B109" t="s">
        <v>5163</v>
      </c>
      <c r="C109" t="s">
        <v>5349</v>
      </c>
      <c r="E109" t="s">
        <v>5350</v>
      </c>
      <c r="F109" t="s">
        <v>5347</v>
      </c>
      <c r="G109" t="s">
        <v>5348</v>
      </c>
      <c r="H109" t="s">
        <v>5180</v>
      </c>
      <c r="I109" t="s">
        <v>5167</v>
      </c>
      <c r="J109" t="s">
        <v>5168</v>
      </c>
      <c r="N109" t="s">
        <v>4815</v>
      </c>
    </row>
    <row r="110" spans="1:14" hidden="1">
      <c r="A110" t="s">
        <v>5238</v>
      </c>
      <c r="B110" t="s">
        <v>5239</v>
      </c>
      <c r="C110" t="s">
        <v>5351</v>
      </c>
      <c r="E110" t="s">
        <v>5352</v>
      </c>
      <c r="F110" t="s">
        <v>5347</v>
      </c>
      <c r="G110" t="s">
        <v>5348</v>
      </c>
      <c r="H110" t="s">
        <v>5180</v>
      </c>
      <c r="I110" t="s">
        <v>5167</v>
      </c>
      <c r="J110" t="s">
        <v>5168</v>
      </c>
      <c r="N110" t="s">
        <v>4815</v>
      </c>
    </row>
    <row r="111" spans="1:14" hidden="1">
      <c r="A111" t="s">
        <v>5341</v>
      </c>
      <c r="B111" t="s">
        <v>5342</v>
      </c>
      <c r="C111" t="s">
        <v>5353</v>
      </c>
      <c r="E111" t="s">
        <v>5354</v>
      </c>
      <c r="F111" t="s">
        <v>5347</v>
      </c>
      <c r="G111" t="s">
        <v>5348</v>
      </c>
      <c r="H111" t="s">
        <v>5180</v>
      </c>
      <c r="I111" t="s">
        <v>5167</v>
      </c>
      <c r="J111" t="s">
        <v>5168</v>
      </c>
      <c r="N111" t="s">
        <v>4815</v>
      </c>
    </row>
    <row r="112" spans="1:14" hidden="1">
      <c r="A112" t="s">
        <v>5201</v>
      </c>
      <c r="B112" t="s">
        <v>5202</v>
      </c>
      <c r="C112" t="s">
        <v>5355</v>
      </c>
      <c r="E112" t="s">
        <v>5356</v>
      </c>
      <c r="F112" t="s">
        <v>5357</v>
      </c>
      <c r="G112" t="s">
        <v>5358</v>
      </c>
      <c r="H112" t="s">
        <v>5180</v>
      </c>
      <c r="I112" t="s">
        <v>5167</v>
      </c>
      <c r="J112" t="s">
        <v>5168</v>
      </c>
      <c r="K112" t="s">
        <v>5359</v>
      </c>
      <c r="L112" t="s">
        <v>5167</v>
      </c>
      <c r="M112" t="s">
        <v>5179</v>
      </c>
      <c r="N112" t="s">
        <v>5360</v>
      </c>
    </row>
    <row r="113" spans="1:14">
      <c r="A113" t="s">
        <v>5242</v>
      </c>
      <c r="B113" t="s">
        <v>5243</v>
      </c>
      <c r="C113" t="s">
        <v>5361</v>
      </c>
      <c r="E113" t="s">
        <v>5362</v>
      </c>
      <c r="F113" t="s">
        <v>5363</v>
      </c>
      <c r="G113" t="s">
        <v>5364</v>
      </c>
      <c r="H113" t="s">
        <v>5180</v>
      </c>
      <c r="I113" t="s">
        <v>5167</v>
      </c>
      <c r="J113" t="s">
        <v>5168</v>
      </c>
      <c r="K113" t="s">
        <v>5189</v>
      </c>
      <c r="L113" t="s">
        <v>5167</v>
      </c>
      <c r="M113" t="s">
        <v>5365</v>
      </c>
      <c r="N113" t="s">
        <v>4852</v>
      </c>
    </row>
    <row r="114" spans="1:14">
      <c r="A114" t="s">
        <v>5242</v>
      </c>
      <c r="B114" t="s">
        <v>5243</v>
      </c>
      <c r="C114" t="s">
        <v>5366</v>
      </c>
      <c r="E114" t="s">
        <v>5367</v>
      </c>
      <c r="F114" t="s">
        <v>5363</v>
      </c>
      <c r="G114" t="s">
        <v>5364</v>
      </c>
      <c r="H114" t="s">
        <v>5180</v>
      </c>
      <c r="I114" t="s">
        <v>5167</v>
      </c>
      <c r="J114" t="s">
        <v>5168</v>
      </c>
      <c r="K114" t="s">
        <v>5368</v>
      </c>
      <c r="L114" t="s">
        <v>5167</v>
      </c>
      <c r="M114" t="s">
        <v>5365</v>
      </c>
      <c r="N114" t="s">
        <v>4852</v>
      </c>
    </row>
    <row r="115" spans="1:14">
      <c r="A115" t="s">
        <v>5210</v>
      </c>
      <c r="B115" t="s">
        <v>5211</v>
      </c>
      <c r="C115" t="s">
        <v>5369</v>
      </c>
      <c r="E115" t="s">
        <v>5370</v>
      </c>
      <c r="F115" t="s">
        <v>5363</v>
      </c>
      <c r="G115" t="s">
        <v>5364</v>
      </c>
      <c r="H115" t="s">
        <v>5180</v>
      </c>
      <c r="I115" t="s">
        <v>5167</v>
      </c>
      <c r="J115" t="s">
        <v>5168</v>
      </c>
      <c r="K115" t="s">
        <v>5194</v>
      </c>
      <c r="L115" t="s">
        <v>5167</v>
      </c>
      <c r="M115" t="s">
        <v>5311</v>
      </c>
      <c r="N115" t="s">
        <v>4852</v>
      </c>
    </row>
    <row r="116" spans="1:14">
      <c r="A116" t="s">
        <v>5196</v>
      </c>
      <c r="B116" t="s">
        <v>5197</v>
      </c>
      <c r="C116" t="s">
        <v>5371</v>
      </c>
      <c r="E116" t="s">
        <v>5372</v>
      </c>
      <c r="F116" t="s">
        <v>5363</v>
      </c>
      <c r="G116" t="s">
        <v>5364</v>
      </c>
      <c r="H116" t="s">
        <v>5180</v>
      </c>
      <c r="I116" t="s">
        <v>5167</v>
      </c>
      <c r="J116" t="s">
        <v>5168</v>
      </c>
      <c r="K116" t="s">
        <v>5373</v>
      </c>
      <c r="L116" t="s">
        <v>5374</v>
      </c>
      <c r="M116" t="s">
        <v>5200</v>
      </c>
      <c r="N116" t="s">
        <v>4852</v>
      </c>
    </row>
    <row r="117" spans="1:14" hidden="1">
      <c r="A117" t="s">
        <v>5205</v>
      </c>
      <c r="B117" t="s">
        <v>5206</v>
      </c>
      <c r="C117" t="s">
        <v>5375</v>
      </c>
      <c r="E117" t="s">
        <v>5376</v>
      </c>
      <c r="F117" t="s">
        <v>5377</v>
      </c>
      <c r="G117" t="s">
        <v>5378</v>
      </c>
      <c r="H117" t="s">
        <v>5180</v>
      </c>
      <c r="I117" t="s">
        <v>5167</v>
      </c>
      <c r="J117" t="s">
        <v>5168</v>
      </c>
      <c r="K117" t="s">
        <v>5194</v>
      </c>
      <c r="L117" t="s">
        <v>5167</v>
      </c>
      <c r="M117" t="s">
        <v>5179</v>
      </c>
      <c r="N117" t="s">
        <v>4852</v>
      </c>
    </row>
    <row r="118" spans="1:14" hidden="1">
      <c r="A118" t="s">
        <v>5162</v>
      </c>
      <c r="B118" t="s">
        <v>5163</v>
      </c>
      <c r="C118" t="s">
        <v>5379</v>
      </c>
      <c r="E118" t="s">
        <v>5362</v>
      </c>
      <c r="F118" t="s">
        <v>5377</v>
      </c>
      <c r="G118" t="s">
        <v>5378</v>
      </c>
      <c r="H118" t="s">
        <v>5180</v>
      </c>
      <c r="I118" t="s">
        <v>5167</v>
      </c>
      <c r="J118" t="s">
        <v>5168</v>
      </c>
      <c r="N118" t="s">
        <v>4852</v>
      </c>
    </row>
    <row r="119" spans="1:14" hidden="1">
      <c r="A119" t="s">
        <v>5173</v>
      </c>
      <c r="B119" t="s">
        <v>5174</v>
      </c>
      <c r="C119" t="s">
        <v>5380</v>
      </c>
      <c r="E119" t="s">
        <v>5381</v>
      </c>
      <c r="F119" t="s">
        <v>5377</v>
      </c>
      <c r="G119" t="s">
        <v>5378</v>
      </c>
      <c r="H119" t="s">
        <v>5180</v>
      </c>
      <c r="I119" t="s">
        <v>5167</v>
      </c>
      <c r="J119" t="s">
        <v>5168</v>
      </c>
      <c r="K119" t="s">
        <v>5177</v>
      </c>
      <c r="L119" t="s">
        <v>5178</v>
      </c>
      <c r="M119" t="s">
        <v>5179</v>
      </c>
      <c r="N119" t="s">
        <v>4852</v>
      </c>
    </row>
    <row r="120" spans="1:14" hidden="1">
      <c r="A120" t="s">
        <v>5216</v>
      </c>
      <c r="B120" t="s">
        <v>5217</v>
      </c>
      <c r="C120" t="s">
        <v>5382</v>
      </c>
      <c r="E120" t="s">
        <v>5383</v>
      </c>
      <c r="F120" t="s">
        <v>5377</v>
      </c>
      <c r="G120" t="s">
        <v>5378</v>
      </c>
      <c r="H120" t="s">
        <v>5180</v>
      </c>
      <c r="I120" t="s">
        <v>5167</v>
      </c>
      <c r="J120" t="s">
        <v>5168</v>
      </c>
      <c r="K120" t="s">
        <v>5177</v>
      </c>
      <c r="L120" t="s">
        <v>5178</v>
      </c>
      <c r="M120" t="s">
        <v>5195</v>
      </c>
      <c r="N120" t="s">
        <v>4852</v>
      </c>
    </row>
    <row r="121" spans="1:14" hidden="1">
      <c r="A121" t="s">
        <v>5238</v>
      </c>
      <c r="B121" t="s">
        <v>5239</v>
      </c>
      <c r="C121" t="s">
        <v>5351</v>
      </c>
      <c r="E121" t="s">
        <v>5352</v>
      </c>
      <c r="F121" t="s">
        <v>5377</v>
      </c>
      <c r="G121" t="s">
        <v>5378</v>
      </c>
      <c r="H121" t="s">
        <v>5180</v>
      </c>
      <c r="I121" t="s">
        <v>5167</v>
      </c>
      <c r="J121" t="s">
        <v>5168</v>
      </c>
      <c r="N121" t="s">
        <v>4852</v>
      </c>
    </row>
    <row r="122" spans="1:14" hidden="1">
      <c r="A122" t="s">
        <v>5242</v>
      </c>
      <c r="B122" t="s">
        <v>5243</v>
      </c>
      <c r="C122" t="s">
        <v>5361</v>
      </c>
      <c r="E122" t="s">
        <v>5362</v>
      </c>
      <c r="F122" t="s">
        <v>5384</v>
      </c>
      <c r="G122" t="s">
        <v>5385</v>
      </c>
      <c r="H122" t="s">
        <v>5180</v>
      </c>
      <c r="I122" t="s">
        <v>5167</v>
      </c>
      <c r="J122" t="s">
        <v>5168</v>
      </c>
      <c r="K122" t="s">
        <v>5189</v>
      </c>
      <c r="L122" t="s">
        <v>5167</v>
      </c>
      <c r="M122" t="s">
        <v>5195</v>
      </c>
      <c r="N122" t="s">
        <v>4852</v>
      </c>
    </row>
    <row r="123" spans="1:14" hidden="1">
      <c r="A123" t="s">
        <v>5242</v>
      </c>
      <c r="B123" t="s">
        <v>5243</v>
      </c>
      <c r="C123" t="s">
        <v>5366</v>
      </c>
      <c r="E123" t="s">
        <v>5367</v>
      </c>
      <c r="F123" t="s">
        <v>5384</v>
      </c>
      <c r="G123" t="s">
        <v>5385</v>
      </c>
      <c r="H123" t="s">
        <v>5180</v>
      </c>
      <c r="I123" t="s">
        <v>5167</v>
      </c>
      <c r="J123" t="s">
        <v>5168</v>
      </c>
      <c r="N123" t="s">
        <v>4852</v>
      </c>
    </row>
    <row r="124" spans="1:14" hidden="1">
      <c r="A124" t="s">
        <v>5205</v>
      </c>
      <c r="B124" t="s">
        <v>5206</v>
      </c>
      <c r="C124" t="s">
        <v>5375</v>
      </c>
      <c r="E124" t="s">
        <v>5376</v>
      </c>
      <c r="F124" t="s">
        <v>5386</v>
      </c>
      <c r="G124" t="s">
        <v>5387</v>
      </c>
      <c r="H124" t="s">
        <v>5180</v>
      </c>
      <c r="I124" t="s">
        <v>5167</v>
      </c>
      <c r="J124" t="s">
        <v>5168</v>
      </c>
      <c r="K124" t="s">
        <v>5194</v>
      </c>
      <c r="L124" t="s">
        <v>5167</v>
      </c>
      <c r="M124" t="s">
        <v>5179</v>
      </c>
      <c r="N124" t="s">
        <v>4852</v>
      </c>
    </row>
    <row r="125" spans="1:14" hidden="1">
      <c r="A125" t="s">
        <v>5185</v>
      </c>
      <c r="B125" t="s">
        <v>5186</v>
      </c>
      <c r="C125" t="s">
        <v>5388</v>
      </c>
      <c r="E125" t="s">
        <v>5389</v>
      </c>
      <c r="F125" t="s">
        <v>5390</v>
      </c>
      <c r="G125" t="s">
        <v>5391</v>
      </c>
      <c r="H125" t="s">
        <v>5180</v>
      </c>
      <c r="I125" t="s">
        <v>5167</v>
      </c>
      <c r="J125" t="s">
        <v>5168</v>
      </c>
      <c r="K125" t="s">
        <v>5189</v>
      </c>
      <c r="L125" t="s">
        <v>5167</v>
      </c>
      <c r="M125" t="s">
        <v>5215</v>
      </c>
      <c r="N125" t="s">
        <v>4852</v>
      </c>
    </row>
    <row r="126" spans="1:14" hidden="1">
      <c r="A126" t="s">
        <v>5181</v>
      </c>
      <c r="B126" t="s">
        <v>5182</v>
      </c>
      <c r="C126" t="s">
        <v>5392</v>
      </c>
      <c r="E126" t="s">
        <v>5393</v>
      </c>
      <c r="F126" t="s">
        <v>5394</v>
      </c>
      <c r="G126" t="s">
        <v>5395</v>
      </c>
      <c r="H126" t="s">
        <v>5180</v>
      </c>
      <c r="I126" t="s">
        <v>5167</v>
      </c>
      <c r="J126" t="s">
        <v>5168</v>
      </c>
      <c r="N126" t="s">
        <v>4815</v>
      </c>
    </row>
    <row r="127" spans="1:14" hidden="1">
      <c r="A127" t="s">
        <v>5238</v>
      </c>
      <c r="B127" t="s">
        <v>5239</v>
      </c>
      <c r="C127" t="s">
        <v>5351</v>
      </c>
      <c r="E127" t="s">
        <v>5352</v>
      </c>
      <c r="F127" t="s">
        <v>5394</v>
      </c>
      <c r="G127" t="s">
        <v>5395</v>
      </c>
      <c r="H127" t="s">
        <v>5180</v>
      </c>
      <c r="I127" t="s">
        <v>5167</v>
      </c>
      <c r="J127" t="s">
        <v>5168</v>
      </c>
      <c r="K127" t="s">
        <v>5189</v>
      </c>
      <c r="L127" t="s">
        <v>5167</v>
      </c>
      <c r="M127" t="s">
        <v>5195</v>
      </c>
      <c r="N127" t="s">
        <v>4815</v>
      </c>
    </row>
    <row r="128" spans="1:14" hidden="1">
      <c r="A128" t="s">
        <v>5227</v>
      </c>
      <c r="B128" t="s">
        <v>5228</v>
      </c>
      <c r="C128" t="s">
        <v>5396</v>
      </c>
      <c r="E128" t="s">
        <v>5397</v>
      </c>
      <c r="F128" t="s">
        <v>5398</v>
      </c>
      <c r="G128" t="s">
        <v>5399</v>
      </c>
      <c r="H128" t="s">
        <v>5180</v>
      </c>
      <c r="I128" t="s">
        <v>5167</v>
      </c>
      <c r="J128" t="s">
        <v>5168</v>
      </c>
      <c r="K128" t="s">
        <v>5177</v>
      </c>
      <c r="L128" t="s">
        <v>5400</v>
      </c>
      <c r="M128" t="s">
        <v>5195</v>
      </c>
      <c r="N128" t="s">
        <v>5093</v>
      </c>
    </row>
    <row r="129" spans="1:14" hidden="1">
      <c r="A129" t="s">
        <v>5190</v>
      </c>
      <c r="B129" t="s">
        <v>5191</v>
      </c>
      <c r="C129" t="s">
        <v>5401</v>
      </c>
      <c r="E129" t="s">
        <v>5402</v>
      </c>
      <c r="F129" t="s">
        <v>5403</v>
      </c>
      <c r="G129" t="s">
        <v>5404</v>
      </c>
      <c r="H129" t="s">
        <v>5180</v>
      </c>
      <c r="I129" t="s">
        <v>5167</v>
      </c>
      <c r="J129" t="s">
        <v>5168</v>
      </c>
      <c r="K129" t="s">
        <v>5194</v>
      </c>
      <c r="L129" t="s">
        <v>5167</v>
      </c>
      <c r="M129" t="s">
        <v>5195</v>
      </c>
      <c r="N129" t="s">
        <v>4838</v>
      </c>
    </row>
    <row r="130" spans="1:14" hidden="1">
      <c r="A130" t="s">
        <v>5201</v>
      </c>
      <c r="B130" t="s">
        <v>5202</v>
      </c>
      <c r="C130" t="s">
        <v>5405</v>
      </c>
      <c r="E130" t="s">
        <v>5406</v>
      </c>
      <c r="F130" t="s">
        <v>5407</v>
      </c>
      <c r="G130" t="s">
        <v>5408</v>
      </c>
      <c r="H130" t="s">
        <v>5180</v>
      </c>
      <c r="I130" t="s">
        <v>5167</v>
      </c>
      <c r="J130" t="s">
        <v>5168</v>
      </c>
      <c r="K130" t="s">
        <v>5359</v>
      </c>
      <c r="L130" t="s">
        <v>5374</v>
      </c>
      <c r="M130" t="s">
        <v>5179</v>
      </c>
      <c r="N130" t="s">
        <v>4838</v>
      </c>
    </row>
    <row r="131" spans="1:14" hidden="1">
      <c r="A131" t="s">
        <v>5181</v>
      </c>
      <c r="B131" t="s">
        <v>5182</v>
      </c>
      <c r="C131" t="s">
        <v>5392</v>
      </c>
      <c r="E131" t="s">
        <v>5393</v>
      </c>
      <c r="F131" t="s">
        <v>5409</v>
      </c>
      <c r="G131" t="s">
        <v>5410</v>
      </c>
      <c r="H131" t="s">
        <v>5180</v>
      </c>
      <c r="I131" t="s">
        <v>5167</v>
      </c>
      <c r="J131" t="s">
        <v>5168</v>
      </c>
      <c r="N131" t="s">
        <v>4827</v>
      </c>
    </row>
    <row r="132" spans="1:14" hidden="1">
      <c r="A132" t="s">
        <v>5227</v>
      </c>
      <c r="B132" t="s">
        <v>5228</v>
      </c>
      <c r="C132" t="s">
        <v>5411</v>
      </c>
      <c r="E132" t="s">
        <v>5412</v>
      </c>
      <c r="F132" t="s">
        <v>5413</v>
      </c>
      <c r="G132" t="s">
        <v>5414</v>
      </c>
      <c r="H132" t="s">
        <v>5180</v>
      </c>
      <c r="I132" t="s">
        <v>5167</v>
      </c>
      <c r="J132" t="s">
        <v>5168</v>
      </c>
      <c r="K132" t="s">
        <v>5177</v>
      </c>
      <c r="L132" t="s">
        <v>5400</v>
      </c>
      <c r="M132" t="s">
        <v>5195</v>
      </c>
      <c r="N132" t="s">
        <v>4838</v>
      </c>
    </row>
    <row r="133" spans="1:14" hidden="1">
      <c r="A133" t="s">
        <v>5181</v>
      </c>
      <c r="B133" t="s">
        <v>5182</v>
      </c>
      <c r="C133" t="s">
        <v>5415</v>
      </c>
      <c r="E133" t="s">
        <v>5416</v>
      </c>
      <c r="F133" t="s">
        <v>5417</v>
      </c>
      <c r="G133" t="s">
        <v>5418</v>
      </c>
      <c r="H133" t="s">
        <v>5180</v>
      </c>
      <c r="I133" t="s">
        <v>5167</v>
      </c>
      <c r="J133" t="s">
        <v>5168</v>
      </c>
      <c r="N133" t="s">
        <v>5419</v>
      </c>
    </row>
    <row r="134" spans="1:14" hidden="1">
      <c r="A134" t="s">
        <v>5196</v>
      </c>
      <c r="B134" t="s">
        <v>5197</v>
      </c>
      <c r="C134" t="s">
        <v>5420</v>
      </c>
      <c r="E134" t="s">
        <v>5176</v>
      </c>
      <c r="F134" t="s">
        <v>5417</v>
      </c>
      <c r="G134" t="s">
        <v>5418</v>
      </c>
      <c r="H134" t="s">
        <v>5180</v>
      </c>
      <c r="I134" t="s">
        <v>5167</v>
      </c>
      <c r="J134" t="s">
        <v>5168</v>
      </c>
      <c r="K134" t="s">
        <v>5189</v>
      </c>
      <c r="L134" t="s">
        <v>5167</v>
      </c>
      <c r="M134" t="s">
        <v>5195</v>
      </c>
      <c r="N134" t="s">
        <v>5419</v>
      </c>
    </row>
    <row r="135" spans="1:14" hidden="1">
      <c r="A135" t="s">
        <v>5227</v>
      </c>
      <c r="B135" t="s">
        <v>5228</v>
      </c>
      <c r="C135" t="s">
        <v>5421</v>
      </c>
      <c r="E135" t="s">
        <v>5422</v>
      </c>
      <c r="F135" t="s">
        <v>5423</v>
      </c>
      <c r="G135" t="s">
        <v>5424</v>
      </c>
      <c r="H135" t="s">
        <v>5180</v>
      </c>
      <c r="I135" t="s">
        <v>5167</v>
      </c>
      <c r="J135" t="s">
        <v>5168</v>
      </c>
      <c r="K135" t="s">
        <v>5177</v>
      </c>
      <c r="L135" t="s">
        <v>5400</v>
      </c>
      <c r="M135" t="s">
        <v>5195</v>
      </c>
      <c r="N135" t="s">
        <v>4910</v>
      </c>
    </row>
    <row r="136" spans="1:14" hidden="1">
      <c r="A136" t="s">
        <v>5181</v>
      </c>
      <c r="B136" t="s">
        <v>5182</v>
      </c>
      <c r="C136" t="s">
        <v>5415</v>
      </c>
      <c r="E136" t="s">
        <v>5416</v>
      </c>
      <c r="F136" t="s">
        <v>5425</v>
      </c>
      <c r="G136" t="s">
        <v>5426</v>
      </c>
      <c r="H136" t="s">
        <v>5180</v>
      </c>
      <c r="I136" t="s">
        <v>5167</v>
      </c>
      <c r="J136" t="s">
        <v>5168</v>
      </c>
      <c r="N136" t="s">
        <v>4910</v>
      </c>
    </row>
    <row r="137" spans="1:14" hidden="1">
      <c r="A137" t="s">
        <v>5201</v>
      </c>
      <c r="B137" t="s">
        <v>5202</v>
      </c>
      <c r="C137" t="s">
        <v>5427</v>
      </c>
      <c r="E137" t="s">
        <v>5428</v>
      </c>
      <c r="F137" t="s">
        <v>5425</v>
      </c>
      <c r="G137" t="s">
        <v>5426</v>
      </c>
      <c r="H137" t="s">
        <v>5180</v>
      </c>
      <c r="I137" t="s">
        <v>5167</v>
      </c>
      <c r="J137" t="s">
        <v>5168</v>
      </c>
      <c r="K137" t="s">
        <v>5359</v>
      </c>
      <c r="L137" t="s">
        <v>5167</v>
      </c>
      <c r="M137" t="s">
        <v>5179</v>
      </c>
      <c r="N137" t="s">
        <v>4910</v>
      </c>
    </row>
    <row r="138" spans="1:14" hidden="1">
      <c r="A138" t="s">
        <v>5181</v>
      </c>
      <c r="B138" t="s">
        <v>5182</v>
      </c>
      <c r="C138" t="s">
        <v>5415</v>
      </c>
      <c r="E138" t="s">
        <v>5416</v>
      </c>
      <c r="F138" t="s">
        <v>5429</v>
      </c>
      <c r="G138" t="s">
        <v>5430</v>
      </c>
      <c r="H138" t="s">
        <v>5180</v>
      </c>
      <c r="I138" t="s">
        <v>5167</v>
      </c>
      <c r="J138" t="s">
        <v>5168</v>
      </c>
      <c r="N138" t="s">
        <v>4910</v>
      </c>
    </row>
    <row r="139" spans="1:14" hidden="1">
      <c r="A139" t="s">
        <v>5173</v>
      </c>
      <c r="B139" t="s">
        <v>5174</v>
      </c>
      <c r="C139" t="s">
        <v>5431</v>
      </c>
      <c r="E139" t="s">
        <v>5432</v>
      </c>
      <c r="F139" t="s">
        <v>5429</v>
      </c>
      <c r="G139" t="s">
        <v>5430</v>
      </c>
      <c r="H139" t="s">
        <v>5180</v>
      </c>
      <c r="I139" t="s">
        <v>5167</v>
      </c>
      <c r="J139" t="s">
        <v>5168</v>
      </c>
      <c r="K139" t="s">
        <v>5177</v>
      </c>
      <c r="L139" t="s">
        <v>5178</v>
      </c>
      <c r="M139" t="s">
        <v>5179</v>
      </c>
      <c r="N139" t="s">
        <v>4910</v>
      </c>
    </row>
    <row r="140" spans="1:14" hidden="1">
      <c r="A140" t="s">
        <v>5227</v>
      </c>
      <c r="B140" t="s">
        <v>5228</v>
      </c>
      <c r="C140" t="s">
        <v>5421</v>
      </c>
      <c r="E140" t="s">
        <v>5422</v>
      </c>
      <c r="F140" t="s">
        <v>5429</v>
      </c>
      <c r="G140" t="s">
        <v>5430</v>
      </c>
      <c r="H140" t="s">
        <v>5180</v>
      </c>
      <c r="I140" t="s">
        <v>5167</v>
      </c>
      <c r="J140" t="s">
        <v>5168</v>
      </c>
      <c r="N140" t="s">
        <v>4910</v>
      </c>
    </row>
    <row r="141" spans="1:14" hidden="1">
      <c r="A141" t="s">
        <v>5205</v>
      </c>
      <c r="B141" t="s">
        <v>5206</v>
      </c>
      <c r="C141" t="s">
        <v>5433</v>
      </c>
      <c r="E141" t="s">
        <v>5434</v>
      </c>
      <c r="F141" t="s">
        <v>5435</v>
      </c>
      <c r="G141" t="s">
        <v>5436</v>
      </c>
      <c r="H141" t="s">
        <v>5180</v>
      </c>
      <c r="I141" t="s">
        <v>5167</v>
      </c>
      <c r="J141" t="s">
        <v>5168</v>
      </c>
      <c r="K141" t="s">
        <v>5194</v>
      </c>
      <c r="L141" t="s">
        <v>5167</v>
      </c>
      <c r="M141" t="s">
        <v>5179</v>
      </c>
      <c r="N141" t="s">
        <v>4910</v>
      </c>
    </row>
    <row r="142" spans="1:14" hidden="1">
      <c r="A142" t="s">
        <v>5162</v>
      </c>
      <c r="B142" t="s">
        <v>5163</v>
      </c>
      <c r="C142" t="s">
        <v>5437</v>
      </c>
      <c r="E142" t="s">
        <v>5438</v>
      </c>
      <c r="F142" t="s">
        <v>5435</v>
      </c>
      <c r="G142" t="s">
        <v>5436</v>
      </c>
      <c r="H142" t="s">
        <v>5180</v>
      </c>
      <c r="I142" t="s">
        <v>5167</v>
      </c>
      <c r="J142" t="s">
        <v>5168</v>
      </c>
      <c r="N142" t="s">
        <v>4910</v>
      </c>
    </row>
    <row r="143" spans="1:14" hidden="1">
      <c r="A143" t="s">
        <v>5321</v>
      </c>
      <c r="B143" t="s">
        <v>5322</v>
      </c>
      <c r="C143" t="s">
        <v>5439</v>
      </c>
      <c r="E143" t="s">
        <v>5440</v>
      </c>
      <c r="F143" t="s">
        <v>5441</v>
      </c>
      <c r="G143" t="s">
        <v>5442</v>
      </c>
      <c r="H143" t="s">
        <v>5180</v>
      </c>
      <c r="I143" t="s">
        <v>5167</v>
      </c>
      <c r="J143" t="s">
        <v>5168</v>
      </c>
      <c r="N143" t="s">
        <v>4942</v>
      </c>
    </row>
    <row r="144" spans="1:14" hidden="1">
      <c r="A144" t="s">
        <v>5201</v>
      </c>
      <c r="B144" t="s">
        <v>5202</v>
      </c>
      <c r="C144" t="s">
        <v>5427</v>
      </c>
      <c r="E144" t="s">
        <v>5428</v>
      </c>
      <c r="F144" t="s">
        <v>5443</v>
      </c>
      <c r="G144" t="s">
        <v>5444</v>
      </c>
      <c r="H144" t="s">
        <v>5180</v>
      </c>
      <c r="I144" t="s">
        <v>5167</v>
      </c>
      <c r="J144" t="s">
        <v>5168</v>
      </c>
      <c r="K144" t="s">
        <v>5359</v>
      </c>
      <c r="L144" t="s">
        <v>5167</v>
      </c>
      <c r="M144" t="s">
        <v>5179</v>
      </c>
      <c r="N144" t="s">
        <v>4942</v>
      </c>
    </row>
    <row r="145" spans="1:14" hidden="1">
      <c r="A145" t="s">
        <v>5162</v>
      </c>
      <c r="B145" t="s">
        <v>5163</v>
      </c>
      <c r="C145" t="s">
        <v>5437</v>
      </c>
      <c r="E145" t="s">
        <v>5438</v>
      </c>
      <c r="F145" t="s">
        <v>5443</v>
      </c>
      <c r="G145" t="s">
        <v>5444</v>
      </c>
      <c r="H145" t="s">
        <v>5180</v>
      </c>
      <c r="I145" t="s">
        <v>5167</v>
      </c>
      <c r="J145" t="s">
        <v>5168</v>
      </c>
      <c r="N145" t="s">
        <v>4942</v>
      </c>
    </row>
    <row r="146" spans="1:14" hidden="1">
      <c r="A146" t="s">
        <v>5238</v>
      </c>
      <c r="B146" t="s">
        <v>5239</v>
      </c>
      <c r="C146" t="s">
        <v>5445</v>
      </c>
      <c r="E146" t="s">
        <v>5446</v>
      </c>
      <c r="F146" t="s">
        <v>5443</v>
      </c>
      <c r="G146" t="s">
        <v>5444</v>
      </c>
      <c r="H146" t="s">
        <v>5180</v>
      </c>
      <c r="I146" t="s">
        <v>5167</v>
      </c>
      <c r="J146" t="s">
        <v>5168</v>
      </c>
      <c r="N146" t="s">
        <v>4942</v>
      </c>
    </row>
    <row r="147" spans="1:14" hidden="1">
      <c r="A147" t="s">
        <v>5232</v>
      </c>
      <c r="B147" t="s">
        <v>5233</v>
      </c>
      <c r="C147" t="s">
        <v>5447</v>
      </c>
      <c r="E147" t="s">
        <v>5448</v>
      </c>
      <c r="F147" t="s">
        <v>5449</v>
      </c>
      <c r="G147" t="s">
        <v>5450</v>
      </c>
      <c r="H147" t="s">
        <v>5180</v>
      </c>
      <c r="I147" t="s">
        <v>5167</v>
      </c>
      <c r="J147" t="s">
        <v>5168</v>
      </c>
      <c r="K147" t="s">
        <v>5236</v>
      </c>
      <c r="L147" t="s">
        <v>5231</v>
      </c>
      <c r="M147" t="s">
        <v>5195</v>
      </c>
      <c r="N147" t="s">
        <v>4942</v>
      </c>
    </row>
    <row r="148" spans="1:14" hidden="1">
      <c r="A148" t="s">
        <v>5185</v>
      </c>
      <c r="B148" t="s">
        <v>5186</v>
      </c>
      <c r="C148" t="s">
        <v>5451</v>
      </c>
      <c r="E148" t="s">
        <v>5452</v>
      </c>
      <c r="F148" t="s">
        <v>5453</v>
      </c>
      <c r="G148" t="s">
        <v>5454</v>
      </c>
      <c r="H148" t="s">
        <v>5180</v>
      </c>
      <c r="I148" t="s">
        <v>5167</v>
      </c>
      <c r="J148" t="s">
        <v>5168</v>
      </c>
      <c r="K148" t="s">
        <v>5189</v>
      </c>
      <c r="L148" t="s">
        <v>5167</v>
      </c>
      <c r="M148" t="s">
        <v>5179</v>
      </c>
      <c r="N148" t="s">
        <v>4942</v>
      </c>
    </row>
    <row r="149" spans="1:14" hidden="1">
      <c r="A149" t="s">
        <v>5232</v>
      </c>
      <c r="B149" t="s">
        <v>5233</v>
      </c>
      <c r="C149" t="s">
        <v>5455</v>
      </c>
      <c r="E149" t="s">
        <v>5456</v>
      </c>
      <c r="F149" t="s">
        <v>5457</v>
      </c>
      <c r="G149" t="s">
        <v>5458</v>
      </c>
      <c r="H149" t="s">
        <v>5180</v>
      </c>
      <c r="I149" t="s">
        <v>5167</v>
      </c>
      <c r="J149" t="s">
        <v>5168</v>
      </c>
      <c r="K149" t="s">
        <v>5236</v>
      </c>
      <c r="L149" t="s">
        <v>5231</v>
      </c>
      <c r="M149" t="s">
        <v>5200</v>
      </c>
      <c r="N149" t="s">
        <v>4960</v>
      </c>
    </row>
    <row r="150" spans="1:14" hidden="1">
      <c r="A150" t="s">
        <v>5227</v>
      </c>
      <c r="B150" t="s">
        <v>5228</v>
      </c>
      <c r="C150" t="s">
        <v>5459</v>
      </c>
      <c r="E150" t="s">
        <v>5460</v>
      </c>
      <c r="F150" t="s">
        <v>5461</v>
      </c>
      <c r="G150" t="s">
        <v>5462</v>
      </c>
      <c r="H150" t="s">
        <v>5180</v>
      </c>
      <c r="I150" t="s">
        <v>5167</v>
      </c>
      <c r="J150" t="s">
        <v>5168</v>
      </c>
      <c r="K150" t="s">
        <v>5177</v>
      </c>
      <c r="L150" t="s">
        <v>5400</v>
      </c>
      <c r="M150" t="s">
        <v>5195</v>
      </c>
      <c r="N150" t="s">
        <v>5463</v>
      </c>
    </row>
    <row r="151" spans="1:14" hidden="1">
      <c r="A151" t="s">
        <v>5220</v>
      </c>
      <c r="B151" t="s">
        <v>5221</v>
      </c>
      <c r="C151" t="s">
        <v>5464</v>
      </c>
      <c r="E151" t="s">
        <v>5465</v>
      </c>
      <c r="F151" t="s">
        <v>5466</v>
      </c>
      <c r="G151" t="s">
        <v>5467</v>
      </c>
      <c r="H151" t="s">
        <v>5180</v>
      </c>
      <c r="I151" t="s">
        <v>5167</v>
      </c>
      <c r="J151" t="s">
        <v>5168</v>
      </c>
      <c r="N151" t="s">
        <v>4960</v>
      </c>
    </row>
    <row r="152" spans="1:14" hidden="1">
      <c r="A152" t="s">
        <v>5169</v>
      </c>
      <c r="B152" t="s">
        <v>5170</v>
      </c>
      <c r="C152" t="s">
        <v>5468</v>
      </c>
      <c r="E152" t="s">
        <v>5469</v>
      </c>
      <c r="F152" t="s">
        <v>5470</v>
      </c>
      <c r="G152" t="s">
        <v>5471</v>
      </c>
      <c r="H152" t="s">
        <v>5180</v>
      </c>
      <c r="I152" t="s">
        <v>5167</v>
      </c>
      <c r="J152" t="s">
        <v>5168</v>
      </c>
      <c r="N152" t="s">
        <v>4984</v>
      </c>
    </row>
    <row r="153" spans="1:14" hidden="1">
      <c r="A153" t="s">
        <v>5173</v>
      </c>
      <c r="B153" t="s">
        <v>5174</v>
      </c>
      <c r="C153" t="s">
        <v>5472</v>
      </c>
      <c r="E153" t="s">
        <v>5473</v>
      </c>
      <c r="F153" t="s">
        <v>5470</v>
      </c>
      <c r="G153" t="s">
        <v>5471</v>
      </c>
      <c r="H153" t="s">
        <v>5180</v>
      </c>
      <c r="I153" t="s">
        <v>5167</v>
      </c>
      <c r="J153" t="s">
        <v>5168</v>
      </c>
      <c r="K153" t="s">
        <v>5177</v>
      </c>
      <c r="L153" t="s">
        <v>5474</v>
      </c>
      <c r="M153" t="s">
        <v>5179</v>
      </c>
      <c r="N153" t="s">
        <v>4984</v>
      </c>
    </row>
    <row r="154" spans="1:14" hidden="1">
      <c r="A154" t="s">
        <v>5227</v>
      </c>
      <c r="B154" t="s">
        <v>5228</v>
      </c>
      <c r="C154" t="s">
        <v>5475</v>
      </c>
      <c r="E154" t="s">
        <v>5476</v>
      </c>
      <c r="F154" t="s">
        <v>5470</v>
      </c>
      <c r="G154" t="s">
        <v>5471</v>
      </c>
      <c r="H154" t="s">
        <v>5180</v>
      </c>
      <c r="I154" t="s">
        <v>5167</v>
      </c>
      <c r="J154" t="s">
        <v>5168</v>
      </c>
      <c r="K154" t="s">
        <v>5177</v>
      </c>
      <c r="L154" t="s">
        <v>5400</v>
      </c>
      <c r="M154" t="s">
        <v>5195</v>
      </c>
      <c r="N154" t="s">
        <v>4984</v>
      </c>
    </row>
    <row r="155" spans="1:14" hidden="1">
      <c r="A155" t="s">
        <v>5181</v>
      </c>
      <c r="B155" t="s">
        <v>5182</v>
      </c>
      <c r="C155" t="s">
        <v>5477</v>
      </c>
      <c r="E155" t="s">
        <v>5478</v>
      </c>
      <c r="F155" t="s">
        <v>5479</v>
      </c>
      <c r="G155" t="s">
        <v>5480</v>
      </c>
      <c r="H155" t="s">
        <v>5180</v>
      </c>
      <c r="I155" t="s">
        <v>5167</v>
      </c>
      <c r="J155" t="s">
        <v>5168</v>
      </c>
      <c r="N155" t="s">
        <v>4984</v>
      </c>
    </row>
    <row r="156" spans="1:14" hidden="1">
      <c r="A156" t="s">
        <v>5220</v>
      </c>
      <c r="B156" t="s">
        <v>5221</v>
      </c>
      <c r="C156" t="s">
        <v>5481</v>
      </c>
      <c r="E156" t="s">
        <v>5482</v>
      </c>
      <c r="F156" t="s">
        <v>5479</v>
      </c>
      <c r="G156" t="s">
        <v>5480</v>
      </c>
      <c r="H156" t="s">
        <v>5180</v>
      </c>
      <c r="I156" t="s">
        <v>5167</v>
      </c>
      <c r="J156" t="s">
        <v>5168</v>
      </c>
      <c r="N156" t="s">
        <v>4984</v>
      </c>
    </row>
    <row r="157" spans="1:14" hidden="1">
      <c r="A157" t="s">
        <v>5210</v>
      </c>
      <c r="B157" t="s">
        <v>5211</v>
      </c>
      <c r="C157" t="s">
        <v>5483</v>
      </c>
      <c r="E157" t="s">
        <v>5484</v>
      </c>
      <c r="F157" t="s">
        <v>5479</v>
      </c>
      <c r="G157" t="s">
        <v>5480</v>
      </c>
      <c r="H157" t="s">
        <v>5180</v>
      </c>
      <c r="I157" t="s">
        <v>5167</v>
      </c>
      <c r="J157" t="s">
        <v>5168</v>
      </c>
      <c r="K157" t="s">
        <v>5194</v>
      </c>
      <c r="L157" t="s">
        <v>5167</v>
      </c>
      <c r="M157" t="s">
        <v>5214</v>
      </c>
      <c r="N157" t="s">
        <v>4984</v>
      </c>
    </row>
    <row r="158" spans="1:14" hidden="1">
      <c r="A158" t="s">
        <v>5321</v>
      </c>
      <c r="B158" t="s">
        <v>5322</v>
      </c>
      <c r="C158" t="s">
        <v>5485</v>
      </c>
      <c r="E158" t="s">
        <v>5486</v>
      </c>
      <c r="F158" t="s">
        <v>5479</v>
      </c>
      <c r="G158" t="s">
        <v>5480</v>
      </c>
      <c r="H158" t="s">
        <v>5180</v>
      </c>
      <c r="I158" t="s">
        <v>5167</v>
      </c>
      <c r="J158" t="s">
        <v>5168</v>
      </c>
      <c r="N158" t="s">
        <v>4984</v>
      </c>
    </row>
    <row r="159" spans="1:14" hidden="1">
      <c r="A159" t="s">
        <v>5201</v>
      </c>
      <c r="B159" t="s">
        <v>5202</v>
      </c>
      <c r="C159" t="s">
        <v>5487</v>
      </c>
      <c r="E159" t="s">
        <v>5488</v>
      </c>
      <c r="F159" t="s">
        <v>5479</v>
      </c>
      <c r="G159" t="s">
        <v>5480</v>
      </c>
      <c r="H159" t="s">
        <v>5180</v>
      </c>
      <c r="I159" t="s">
        <v>5167</v>
      </c>
      <c r="J159" t="s">
        <v>5168</v>
      </c>
      <c r="K159" t="s">
        <v>5189</v>
      </c>
      <c r="L159" t="s">
        <v>5167</v>
      </c>
      <c r="M159" t="s">
        <v>5179</v>
      </c>
      <c r="N159" t="s">
        <v>4984</v>
      </c>
    </row>
    <row r="160" spans="1:14" hidden="1">
      <c r="A160" t="s">
        <v>5162</v>
      </c>
      <c r="B160" t="s">
        <v>5163</v>
      </c>
      <c r="C160" t="s">
        <v>5489</v>
      </c>
      <c r="E160" t="s">
        <v>5490</v>
      </c>
      <c r="F160" t="s">
        <v>5491</v>
      </c>
      <c r="G160" t="s">
        <v>5492</v>
      </c>
      <c r="H160" t="s">
        <v>5180</v>
      </c>
      <c r="I160" t="s">
        <v>5167</v>
      </c>
      <c r="J160" t="s">
        <v>5168</v>
      </c>
      <c r="N160" t="s">
        <v>4960</v>
      </c>
    </row>
    <row r="161" spans="1:14" hidden="1">
      <c r="A161" t="s">
        <v>5216</v>
      </c>
      <c r="B161" t="s">
        <v>5217</v>
      </c>
      <c r="C161" t="s">
        <v>5493</v>
      </c>
      <c r="E161" t="s">
        <v>5494</v>
      </c>
      <c r="F161" t="s">
        <v>5491</v>
      </c>
      <c r="G161" t="s">
        <v>5492</v>
      </c>
      <c r="H161" t="s">
        <v>5180</v>
      </c>
      <c r="I161" t="s">
        <v>5167</v>
      </c>
      <c r="J161" t="s">
        <v>5168</v>
      </c>
      <c r="N161" t="s">
        <v>4960</v>
      </c>
    </row>
    <row r="162" spans="1:14" hidden="1">
      <c r="A162" t="s">
        <v>5321</v>
      </c>
      <c r="B162" t="s">
        <v>5322</v>
      </c>
      <c r="C162" t="s">
        <v>5495</v>
      </c>
      <c r="E162" t="s">
        <v>5496</v>
      </c>
      <c r="F162" t="s">
        <v>5497</v>
      </c>
      <c r="G162" t="s">
        <v>5498</v>
      </c>
      <c r="H162" t="s">
        <v>5180</v>
      </c>
      <c r="I162" t="s">
        <v>5167</v>
      </c>
      <c r="J162" t="s">
        <v>5168</v>
      </c>
      <c r="N162" t="s">
        <v>4984</v>
      </c>
    </row>
    <row r="163" spans="1:14" hidden="1">
      <c r="A163" t="s">
        <v>5201</v>
      </c>
      <c r="B163" t="s">
        <v>5202</v>
      </c>
      <c r="C163" t="s">
        <v>5487</v>
      </c>
      <c r="E163" t="s">
        <v>5488</v>
      </c>
      <c r="F163" t="s">
        <v>5497</v>
      </c>
      <c r="G163" t="s">
        <v>5498</v>
      </c>
      <c r="H163" t="s">
        <v>5180</v>
      </c>
      <c r="I163" t="s">
        <v>5167</v>
      </c>
      <c r="J163" t="s">
        <v>5168</v>
      </c>
      <c r="K163" t="s">
        <v>5189</v>
      </c>
      <c r="L163" t="s">
        <v>5167</v>
      </c>
      <c r="M163" t="s">
        <v>5179</v>
      </c>
      <c r="N163" t="s">
        <v>4984</v>
      </c>
    </row>
    <row r="164" spans="1:14" hidden="1">
      <c r="A164" t="s">
        <v>5162</v>
      </c>
      <c r="B164" t="s">
        <v>5163</v>
      </c>
      <c r="C164" t="s">
        <v>5499</v>
      </c>
      <c r="E164" t="s">
        <v>5500</v>
      </c>
      <c r="F164" t="s">
        <v>5497</v>
      </c>
      <c r="G164" t="s">
        <v>5498</v>
      </c>
      <c r="H164" t="s">
        <v>5180</v>
      </c>
      <c r="I164" t="s">
        <v>5167</v>
      </c>
      <c r="J164" t="s">
        <v>5168</v>
      </c>
      <c r="N164" t="s">
        <v>4984</v>
      </c>
    </row>
    <row r="165" spans="1:14" hidden="1">
      <c r="A165" t="s">
        <v>5227</v>
      </c>
      <c r="B165" t="s">
        <v>5228</v>
      </c>
      <c r="C165" t="s">
        <v>5475</v>
      </c>
      <c r="E165" t="s">
        <v>5476</v>
      </c>
      <c r="F165" t="s">
        <v>5497</v>
      </c>
      <c r="G165" t="s">
        <v>5498</v>
      </c>
      <c r="H165" t="s">
        <v>5180</v>
      </c>
      <c r="I165" t="s">
        <v>5167</v>
      </c>
      <c r="J165" t="s">
        <v>5168</v>
      </c>
      <c r="K165" t="s">
        <v>5177</v>
      </c>
      <c r="L165" t="s">
        <v>5400</v>
      </c>
      <c r="M165" t="s">
        <v>5195</v>
      </c>
      <c r="N165" t="s">
        <v>4984</v>
      </c>
    </row>
    <row r="166" spans="1:14" hidden="1">
      <c r="A166" t="s">
        <v>5185</v>
      </c>
      <c r="B166" t="s">
        <v>5186</v>
      </c>
      <c r="C166" t="s">
        <v>5451</v>
      </c>
      <c r="E166" t="s">
        <v>5452</v>
      </c>
      <c r="F166" t="s">
        <v>5501</v>
      </c>
      <c r="G166" t="s">
        <v>5502</v>
      </c>
      <c r="H166" t="s">
        <v>5180</v>
      </c>
      <c r="I166" t="s">
        <v>5167</v>
      </c>
      <c r="J166" t="s">
        <v>5168</v>
      </c>
      <c r="K166" t="s">
        <v>5189</v>
      </c>
      <c r="L166" t="s">
        <v>5167</v>
      </c>
      <c r="M166" t="s">
        <v>5179</v>
      </c>
      <c r="N166" t="s">
        <v>4901</v>
      </c>
    </row>
    <row r="167" spans="1:14" hidden="1">
      <c r="A167" t="s">
        <v>5196</v>
      </c>
      <c r="B167" t="s">
        <v>5197</v>
      </c>
      <c r="C167" t="s">
        <v>5503</v>
      </c>
      <c r="E167" t="s">
        <v>5504</v>
      </c>
      <c r="F167" t="s">
        <v>5505</v>
      </c>
      <c r="G167" t="s">
        <v>5506</v>
      </c>
      <c r="H167" t="s">
        <v>5180</v>
      </c>
      <c r="I167" t="s">
        <v>5167</v>
      </c>
      <c r="J167" t="s">
        <v>5168</v>
      </c>
      <c r="K167" t="s">
        <v>5189</v>
      </c>
      <c r="L167" t="s">
        <v>5167</v>
      </c>
      <c r="M167" t="s">
        <v>5195</v>
      </c>
      <c r="N167" t="s">
        <v>4960</v>
      </c>
    </row>
    <row r="168" spans="1:14" hidden="1">
      <c r="A168" t="s">
        <v>5268</v>
      </c>
      <c r="B168" t="s">
        <v>5269</v>
      </c>
      <c r="C168" t="s">
        <v>5507</v>
      </c>
      <c r="E168" t="s">
        <v>5508</v>
      </c>
      <c r="F168" t="s">
        <v>5509</v>
      </c>
      <c r="G168" t="s">
        <v>5510</v>
      </c>
      <c r="H168" t="s">
        <v>5180</v>
      </c>
      <c r="I168" t="s">
        <v>5167</v>
      </c>
      <c r="J168" t="s">
        <v>5168</v>
      </c>
      <c r="K168" t="s">
        <v>5189</v>
      </c>
      <c r="L168" t="s">
        <v>5167</v>
      </c>
      <c r="M168" t="s">
        <v>5200</v>
      </c>
      <c r="N168" t="s">
        <v>4901</v>
      </c>
    </row>
    <row r="169" spans="1:14" hidden="1">
      <c r="A169" t="s">
        <v>5284</v>
      </c>
      <c r="B169" t="s">
        <v>5285</v>
      </c>
      <c r="C169" t="s">
        <v>5511</v>
      </c>
      <c r="E169" t="s">
        <v>5512</v>
      </c>
      <c r="F169" t="s">
        <v>5513</v>
      </c>
      <c r="G169" t="s">
        <v>5514</v>
      </c>
      <c r="H169" t="s">
        <v>5180</v>
      </c>
      <c r="I169" t="s">
        <v>5167</v>
      </c>
      <c r="J169" t="s">
        <v>5168</v>
      </c>
      <c r="K169" t="s">
        <v>5189</v>
      </c>
      <c r="L169" t="s">
        <v>5474</v>
      </c>
      <c r="M169" t="s">
        <v>5195</v>
      </c>
      <c r="N169" t="s">
        <v>4984</v>
      </c>
    </row>
    <row r="170" spans="1:14" hidden="1">
      <c r="A170" t="s">
        <v>5321</v>
      </c>
      <c r="B170" t="s">
        <v>5322</v>
      </c>
      <c r="C170" t="s">
        <v>5485</v>
      </c>
      <c r="E170" t="s">
        <v>5486</v>
      </c>
      <c r="F170" t="s">
        <v>5513</v>
      </c>
      <c r="G170" t="s">
        <v>5514</v>
      </c>
      <c r="H170" t="s">
        <v>5180</v>
      </c>
      <c r="I170" t="s">
        <v>5167</v>
      </c>
      <c r="J170" t="s">
        <v>5168</v>
      </c>
      <c r="N170" t="s">
        <v>4984</v>
      </c>
    </row>
    <row r="171" spans="1:14" hidden="1">
      <c r="A171" t="s">
        <v>5162</v>
      </c>
      <c r="B171" t="s">
        <v>5163</v>
      </c>
      <c r="C171" t="s">
        <v>5489</v>
      </c>
      <c r="E171" t="s">
        <v>5490</v>
      </c>
      <c r="F171" t="s">
        <v>5513</v>
      </c>
      <c r="G171" t="s">
        <v>5514</v>
      </c>
      <c r="H171" t="s">
        <v>5180</v>
      </c>
      <c r="I171" t="s">
        <v>5167</v>
      </c>
      <c r="J171" t="s">
        <v>5168</v>
      </c>
      <c r="N171" t="s">
        <v>4984</v>
      </c>
    </row>
    <row r="172" spans="1:14" hidden="1">
      <c r="A172" t="s">
        <v>5181</v>
      </c>
      <c r="B172" t="s">
        <v>5182</v>
      </c>
      <c r="C172" t="s">
        <v>5515</v>
      </c>
      <c r="E172" t="s">
        <v>5516</v>
      </c>
      <c r="F172" t="s">
        <v>5517</v>
      </c>
      <c r="G172" t="s">
        <v>5518</v>
      </c>
      <c r="H172" t="s">
        <v>5180</v>
      </c>
      <c r="I172" t="s">
        <v>5167</v>
      </c>
      <c r="J172" t="s">
        <v>5168</v>
      </c>
      <c r="N172" t="s">
        <v>4984</v>
      </c>
    </row>
    <row r="173" spans="1:14" hidden="1">
      <c r="A173" t="s">
        <v>5223</v>
      </c>
      <c r="B173" t="s">
        <v>5224</v>
      </c>
      <c r="C173" t="s">
        <v>5519</v>
      </c>
      <c r="E173" t="s">
        <v>5520</v>
      </c>
      <c r="F173" t="s">
        <v>5517</v>
      </c>
      <c r="G173" t="s">
        <v>5518</v>
      </c>
      <c r="H173" t="s">
        <v>5180</v>
      </c>
      <c r="I173" t="s">
        <v>5167</v>
      </c>
      <c r="J173" t="s">
        <v>5168</v>
      </c>
      <c r="N173" t="s">
        <v>4984</v>
      </c>
    </row>
    <row r="174" spans="1:14" hidden="1">
      <c r="A174" t="s">
        <v>5248</v>
      </c>
      <c r="B174" t="s">
        <v>5249</v>
      </c>
      <c r="C174" t="s">
        <v>5521</v>
      </c>
      <c r="E174" t="s">
        <v>5522</v>
      </c>
      <c r="F174" t="s">
        <v>5517</v>
      </c>
      <c r="G174" t="s">
        <v>5518</v>
      </c>
      <c r="H174" t="s">
        <v>5180</v>
      </c>
      <c r="I174" t="s">
        <v>5167</v>
      </c>
      <c r="J174" t="s">
        <v>5168</v>
      </c>
      <c r="K174" t="s">
        <v>5177</v>
      </c>
      <c r="L174" t="s">
        <v>5178</v>
      </c>
      <c r="M174" t="s">
        <v>5195</v>
      </c>
      <c r="N174" t="s">
        <v>4984</v>
      </c>
    </row>
    <row r="175" spans="1:14" hidden="1">
      <c r="A175" t="s">
        <v>5248</v>
      </c>
      <c r="B175" t="s">
        <v>5249</v>
      </c>
      <c r="C175" t="s">
        <v>5523</v>
      </c>
      <c r="E175" t="s">
        <v>5259</v>
      </c>
      <c r="F175" t="s">
        <v>5517</v>
      </c>
      <c r="G175" t="s">
        <v>5518</v>
      </c>
      <c r="H175" t="s">
        <v>5180</v>
      </c>
      <c r="I175" t="s">
        <v>5167</v>
      </c>
      <c r="J175" t="s">
        <v>5168</v>
      </c>
      <c r="N175" t="s">
        <v>4984</v>
      </c>
    </row>
    <row r="176" spans="1:14" hidden="1">
      <c r="A176" t="s">
        <v>5210</v>
      </c>
      <c r="B176" t="s">
        <v>5211</v>
      </c>
      <c r="C176" t="s">
        <v>5483</v>
      </c>
      <c r="E176" t="s">
        <v>5484</v>
      </c>
      <c r="F176" t="s">
        <v>5517</v>
      </c>
      <c r="G176" t="s">
        <v>5518</v>
      </c>
      <c r="H176" t="s">
        <v>5180</v>
      </c>
      <c r="I176" t="s">
        <v>5167</v>
      </c>
      <c r="J176" t="s">
        <v>5168</v>
      </c>
      <c r="K176" t="s">
        <v>5194</v>
      </c>
      <c r="L176" t="s">
        <v>5167</v>
      </c>
      <c r="M176" t="s">
        <v>5214</v>
      </c>
      <c r="N176" t="s">
        <v>4984</v>
      </c>
    </row>
    <row r="177" spans="1:14" hidden="1">
      <c r="A177" t="s">
        <v>5185</v>
      </c>
      <c r="B177" t="s">
        <v>5186</v>
      </c>
      <c r="C177" t="s">
        <v>5451</v>
      </c>
      <c r="E177" t="s">
        <v>5452</v>
      </c>
      <c r="F177" t="s">
        <v>5517</v>
      </c>
      <c r="G177" t="s">
        <v>5518</v>
      </c>
      <c r="H177" t="s">
        <v>5180</v>
      </c>
      <c r="I177" t="s">
        <v>5167</v>
      </c>
      <c r="J177" t="s">
        <v>5168</v>
      </c>
      <c r="K177" t="s">
        <v>5189</v>
      </c>
      <c r="L177" t="s">
        <v>5167</v>
      </c>
      <c r="M177" t="s">
        <v>5179</v>
      </c>
      <c r="N177" t="s">
        <v>4984</v>
      </c>
    </row>
    <row r="178" spans="1:14" hidden="1">
      <c r="A178" t="s">
        <v>5162</v>
      </c>
      <c r="B178" t="s">
        <v>5163</v>
      </c>
      <c r="C178" t="s">
        <v>5489</v>
      </c>
      <c r="E178" t="s">
        <v>5490</v>
      </c>
      <c r="F178" t="s">
        <v>5517</v>
      </c>
      <c r="G178" t="s">
        <v>5518</v>
      </c>
      <c r="H178" t="s">
        <v>5180</v>
      </c>
      <c r="I178" t="s">
        <v>5167</v>
      </c>
      <c r="J178" t="s">
        <v>5168</v>
      </c>
      <c r="N178" t="s">
        <v>4984</v>
      </c>
    </row>
    <row r="179" spans="1:14" hidden="1">
      <c r="A179" t="s">
        <v>5216</v>
      </c>
      <c r="B179" t="s">
        <v>5217</v>
      </c>
      <c r="C179" t="s">
        <v>5493</v>
      </c>
      <c r="E179" t="s">
        <v>5494</v>
      </c>
      <c r="F179" t="s">
        <v>5517</v>
      </c>
      <c r="G179" t="s">
        <v>5518</v>
      </c>
      <c r="H179" t="s">
        <v>5180</v>
      </c>
      <c r="I179" t="s">
        <v>5167</v>
      </c>
      <c r="J179" t="s">
        <v>5168</v>
      </c>
      <c r="K179" t="s">
        <v>5177</v>
      </c>
      <c r="L179" t="s">
        <v>5178</v>
      </c>
      <c r="M179" t="s">
        <v>5195</v>
      </c>
      <c r="N179" t="s">
        <v>4984</v>
      </c>
    </row>
    <row r="180" spans="1:14" hidden="1">
      <c r="A180" t="s">
        <v>5227</v>
      </c>
      <c r="B180" t="s">
        <v>5228</v>
      </c>
      <c r="C180" t="s">
        <v>5475</v>
      </c>
      <c r="E180" t="s">
        <v>5476</v>
      </c>
      <c r="F180" t="s">
        <v>5517</v>
      </c>
      <c r="G180" t="s">
        <v>5518</v>
      </c>
      <c r="H180" t="s">
        <v>5180</v>
      </c>
      <c r="I180" t="s">
        <v>5167</v>
      </c>
      <c r="J180" t="s">
        <v>5168</v>
      </c>
      <c r="K180" t="s">
        <v>5177</v>
      </c>
      <c r="L180" t="s">
        <v>5400</v>
      </c>
      <c r="M180" t="s">
        <v>5195</v>
      </c>
      <c r="N180" t="s">
        <v>4984</v>
      </c>
    </row>
    <row r="181" spans="1:14" hidden="1">
      <c r="A181" t="s">
        <v>5238</v>
      </c>
      <c r="B181" t="s">
        <v>5239</v>
      </c>
      <c r="C181" t="s">
        <v>5524</v>
      </c>
      <c r="E181" t="s">
        <v>5525</v>
      </c>
      <c r="F181" t="s">
        <v>5517</v>
      </c>
      <c r="G181" t="s">
        <v>5518</v>
      </c>
      <c r="H181" t="s">
        <v>5180</v>
      </c>
      <c r="I181" t="s">
        <v>5167</v>
      </c>
      <c r="J181" t="s">
        <v>5168</v>
      </c>
      <c r="K181" t="s">
        <v>5189</v>
      </c>
      <c r="L181" t="s">
        <v>5167</v>
      </c>
      <c r="M181" t="s">
        <v>5179</v>
      </c>
      <c r="N181" t="s">
        <v>4984</v>
      </c>
    </row>
    <row r="182" spans="1:14" hidden="1">
      <c r="A182" t="s">
        <v>5232</v>
      </c>
      <c r="B182" t="s">
        <v>5233</v>
      </c>
      <c r="C182" t="s">
        <v>5526</v>
      </c>
      <c r="E182" t="s">
        <v>5527</v>
      </c>
      <c r="F182" t="s">
        <v>5528</v>
      </c>
      <c r="G182" t="s">
        <v>5529</v>
      </c>
      <c r="H182" t="s">
        <v>5180</v>
      </c>
      <c r="I182" t="s">
        <v>5167</v>
      </c>
      <c r="J182" t="s">
        <v>5168</v>
      </c>
      <c r="K182" t="s">
        <v>5236</v>
      </c>
      <c r="L182" t="s">
        <v>5231</v>
      </c>
      <c r="M182" t="s">
        <v>5200</v>
      </c>
      <c r="N182" t="s">
        <v>4984</v>
      </c>
    </row>
    <row r="183" spans="1:14" hidden="1">
      <c r="A183" t="s">
        <v>5210</v>
      </c>
      <c r="B183" t="s">
        <v>5211</v>
      </c>
      <c r="C183" t="s">
        <v>5483</v>
      </c>
      <c r="E183" t="s">
        <v>5484</v>
      </c>
      <c r="F183" t="s">
        <v>5528</v>
      </c>
      <c r="G183" t="s">
        <v>5529</v>
      </c>
      <c r="H183" t="s">
        <v>5180</v>
      </c>
      <c r="I183" t="s">
        <v>5167</v>
      </c>
      <c r="J183" t="s">
        <v>5168</v>
      </c>
      <c r="K183" t="s">
        <v>5194</v>
      </c>
      <c r="L183" t="s">
        <v>5167</v>
      </c>
      <c r="M183" t="s">
        <v>5214</v>
      </c>
      <c r="N183" t="s">
        <v>4984</v>
      </c>
    </row>
    <row r="184" spans="1:14" hidden="1">
      <c r="A184" t="s">
        <v>5173</v>
      </c>
      <c r="B184" t="s">
        <v>5174</v>
      </c>
      <c r="C184" t="s">
        <v>5431</v>
      </c>
      <c r="E184" t="s">
        <v>5432</v>
      </c>
      <c r="F184" t="s">
        <v>5528</v>
      </c>
      <c r="G184" t="s">
        <v>5529</v>
      </c>
      <c r="H184" t="s">
        <v>5180</v>
      </c>
      <c r="I184" t="s">
        <v>5167</v>
      </c>
      <c r="J184" t="s">
        <v>5168</v>
      </c>
      <c r="K184" t="s">
        <v>5177</v>
      </c>
      <c r="L184" t="s">
        <v>5178</v>
      </c>
      <c r="M184" t="s">
        <v>5179</v>
      </c>
      <c r="N184" t="s">
        <v>4984</v>
      </c>
    </row>
    <row r="185" spans="1:14" hidden="1">
      <c r="A185" t="s">
        <v>5238</v>
      </c>
      <c r="B185" t="s">
        <v>5239</v>
      </c>
      <c r="C185" t="s">
        <v>5524</v>
      </c>
      <c r="E185" t="s">
        <v>5525</v>
      </c>
      <c r="F185" t="s">
        <v>5528</v>
      </c>
      <c r="G185" t="s">
        <v>5529</v>
      </c>
      <c r="H185" t="s">
        <v>5180</v>
      </c>
      <c r="I185" t="s">
        <v>5167</v>
      </c>
      <c r="J185" t="s">
        <v>5168</v>
      </c>
      <c r="K185" t="s">
        <v>5189</v>
      </c>
      <c r="L185" t="s">
        <v>5167</v>
      </c>
      <c r="M185" t="s">
        <v>5179</v>
      </c>
      <c r="N185" t="s">
        <v>4984</v>
      </c>
    </row>
    <row r="186" spans="1:14" hidden="1">
      <c r="A186" t="s">
        <v>5169</v>
      </c>
      <c r="B186" t="s">
        <v>5170</v>
      </c>
      <c r="C186" t="s">
        <v>5468</v>
      </c>
      <c r="E186" t="s">
        <v>5469</v>
      </c>
      <c r="F186" t="s">
        <v>5530</v>
      </c>
      <c r="G186" t="s">
        <v>5531</v>
      </c>
      <c r="H186" t="s">
        <v>5180</v>
      </c>
      <c r="I186" t="s">
        <v>5167</v>
      </c>
      <c r="J186" t="s">
        <v>5168</v>
      </c>
      <c r="N186" t="s">
        <v>4984</v>
      </c>
    </row>
    <row r="187" spans="1:14" hidden="1">
      <c r="A187" t="s">
        <v>5227</v>
      </c>
      <c r="B187" t="s">
        <v>5228</v>
      </c>
      <c r="C187" t="s">
        <v>5475</v>
      </c>
      <c r="E187" t="s">
        <v>5476</v>
      </c>
      <c r="F187" t="s">
        <v>5530</v>
      </c>
      <c r="G187" t="s">
        <v>5531</v>
      </c>
      <c r="H187" t="s">
        <v>5180</v>
      </c>
      <c r="I187" t="s">
        <v>5167</v>
      </c>
      <c r="J187" t="s">
        <v>5168</v>
      </c>
      <c r="K187" t="s">
        <v>5177</v>
      </c>
      <c r="L187" t="s">
        <v>5400</v>
      </c>
      <c r="M187" t="s">
        <v>5195</v>
      </c>
      <c r="N187" t="s">
        <v>4984</v>
      </c>
    </row>
    <row r="188" spans="1:14" hidden="1">
      <c r="A188" t="s">
        <v>5181</v>
      </c>
      <c r="B188" t="s">
        <v>5182</v>
      </c>
      <c r="C188" t="s">
        <v>5477</v>
      </c>
      <c r="E188" t="s">
        <v>5478</v>
      </c>
      <c r="F188" t="s">
        <v>5532</v>
      </c>
      <c r="G188" t="s">
        <v>5533</v>
      </c>
      <c r="H188" t="s">
        <v>5180</v>
      </c>
      <c r="I188" t="s">
        <v>5167</v>
      </c>
      <c r="J188" t="s">
        <v>5168</v>
      </c>
      <c r="N188" t="s">
        <v>4984</v>
      </c>
    </row>
    <row r="189" spans="1:14" hidden="1">
      <c r="A189" t="s">
        <v>5223</v>
      </c>
      <c r="B189" t="s">
        <v>5224</v>
      </c>
      <c r="C189" t="s">
        <v>5519</v>
      </c>
      <c r="E189" t="s">
        <v>5520</v>
      </c>
      <c r="F189" t="s">
        <v>5532</v>
      </c>
      <c r="G189" t="s">
        <v>5533</v>
      </c>
      <c r="H189" t="s">
        <v>5180</v>
      </c>
      <c r="I189" t="s">
        <v>5167</v>
      </c>
      <c r="J189" t="s">
        <v>5168</v>
      </c>
      <c r="N189" t="s">
        <v>4984</v>
      </c>
    </row>
    <row r="190" spans="1:14" hidden="1">
      <c r="A190" t="s">
        <v>5220</v>
      </c>
      <c r="B190" t="s">
        <v>5221</v>
      </c>
      <c r="C190" t="s">
        <v>5534</v>
      </c>
      <c r="E190" t="s">
        <v>5535</v>
      </c>
      <c r="F190" t="s">
        <v>5532</v>
      </c>
      <c r="G190" t="s">
        <v>5533</v>
      </c>
      <c r="H190" t="s">
        <v>5180</v>
      </c>
      <c r="I190" t="s">
        <v>5167</v>
      </c>
      <c r="J190" t="s">
        <v>5168</v>
      </c>
      <c r="N190" t="s">
        <v>4984</v>
      </c>
    </row>
    <row r="191" spans="1:14" hidden="1">
      <c r="A191" t="s">
        <v>5210</v>
      </c>
      <c r="B191" t="s">
        <v>5211</v>
      </c>
      <c r="C191" t="s">
        <v>5536</v>
      </c>
      <c r="E191" t="s">
        <v>5537</v>
      </c>
      <c r="F191" t="s">
        <v>5532</v>
      </c>
      <c r="G191" t="s">
        <v>5533</v>
      </c>
      <c r="H191" t="s">
        <v>5180</v>
      </c>
      <c r="I191" t="s">
        <v>5167</v>
      </c>
      <c r="J191" t="s">
        <v>5168</v>
      </c>
      <c r="K191" t="s">
        <v>5194</v>
      </c>
      <c r="L191" t="s">
        <v>5167</v>
      </c>
      <c r="M191" t="s">
        <v>5214</v>
      </c>
      <c r="N191" t="s">
        <v>4984</v>
      </c>
    </row>
    <row r="192" spans="1:14" hidden="1">
      <c r="A192" t="s">
        <v>5190</v>
      </c>
      <c r="B192" t="s">
        <v>5191</v>
      </c>
      <c r="C192" t="s">
        <v>5538</v>
      </c>
      <c r="E192" t="s">
        <v>5539</v>
      </c>
      <c r="F192" t="s">
        <v>5532</v>
      </c>
      <c r="G192" t="s">
        <v>5533</v>
      </c>
      <c r="H192" t="s">
        <v>5180</v>
      </c>
      <c r="I192" t="s">
        <v>5167</v>
      </c>
      <c r="J192" t="s">
        <v>5168</v>
      </c>
      <c r="K192" t="s">
        <v>5194</v>
      </c>
      <c r="L192" t="s">
        <v>5167</v>
      </c>
      <c r="M192" t="s">
        <v>5195</v>
      </c>
      <c r="N192" t="s">
        <v>4984</v>
      </c>
    </row>
    <row r="193" spans="1:14" hidden="1">
      <c r="A193" t="s">
        <v>5205</v>
      </c>
      <c r="B193" t="s">
        <v>5206</v>
      </c>
      <c r="C193" t="s">
        <v>5540</v>
      </c>
      <c r="E193" t="s">
        <v>5541</v>
      </c>
      <c r="F193" t="s">
        <v>5532</v>
      </c>
      <c r="G193" t="s">
        <v>5533</v>
      </c>
      <c r="H193" t="s">
        <v>5180</v>
      </c>
      <c r="I193" t="s">
        <v>5167</v>
      </c>
      <c r="J193" t="s">
        <v>5168</v>
      </c>
      <c r="K193" t="s">
        <v>5194</v>
      </c>
      <c r="L193" t="s">
        <v>5167</v>
      </c>
      <c r="M193" t="s">
        <v>5179</v>
      </c>
      <c r="N193" t="s">
        <v>4984</v>
      </c>
    </row>
    <row r="194" spans="1:14" hidden="1">
      <c r="A194" t="s">
        <v>5196</v>
      </c>
      <c r="B194" t="s">
        <v>5197</v>
      </c>
      <c r="C194" t="s">
        <v>5542</v>
      </c>
      <c r="E194" t="s">
        <v>5543</v>
      </c>
      <c r="F194" t="s">
        <v>5532</v>
      </c>
      <c r="G194" t="s">
        <v>5533</v>
      </c>
      <c r="H194" t="s">
        <v>5180</v>
      </c>
      <c r="I194" t="s">
        <v>5167</v>
      </c>
      <c r="J194" t="s">
        <v>5168</v>
      </c>
      <c r="K194" t="s">
        <v>5189</v>
      </c>
      <c r="L194" t="s">
        <v>5167</v>
      </c>
      <c r="M194" t="s">
        <v>5200</v>
      </c>
      <c r="N194" t="s">
        <v>4984</v>
      </c>
    </row>
    <row r="195" spans="1:14" hidden="1">
      <c r="A195" t="s">
        <v>5232</v>
      </c>
      <c r="B195" t="s">
        <v>5233</v>
      </c>
      <c r="C195" t="s">
        <v>5526</v>
      </c>
      <c r="E195" t="s">
        <v>5527</v>
      </c>
      <c r="F195" t="s">
        <v>5544</v>
      </c>
      <c r="G195" t="s">
        <v>5545</v>
      </c>
      <c r="H195" t="s">
        <v>5180</v>
      </c>
      <c r="I195" t="s">
        <v>5167</v>
      </c>
      <c r="J195" t="s">
        <v>5168</v>
      </c>
      <c r="K195" t="s">
        <v>5236</v>
      </c>
      <c r="L195" t="s">
        <v>5231</v>
      </c>
      <c r="M195" t="s">
        <v>5200</v>
      </c>
      <c r="N195" t="s">
        <v>4984</v>
      </c>
    </row>
    <row r="196" spans="1:14" hidden="1">
      <c r="A196" t="s">
        <v>5220</v>
      </c>
      <c r="B196" t="s">
        <v>5221</v>
      </c>
      <c r="C196" t="s">
        <v>5546</v>
      </c>
      <c r="E196" t="s">
        <v>5547</v>
      </c>
      <c r="F196" t="s">
        <v>5544</v>
      </c>
      <c r="G196" t="s">
        <v>5545</v>
      </c>
      <c r="H196" t="s">
        <v>5180</v>
      </c>
      <c r="I196" t="s">
        <v>5167</v>
      </c>
      <c r="J196" t="s">
        <v>5168</v>
      </c>
      <c r="N196" t="s">
        <v>4984</v>
      </c>
    </row>
    <row r="197" spans="1:14" hidden="1">
      <c r="A197" t="s">
        <v>5210</v>
      </c>
      <c r="B197" t="s">
        <v>5211</v>
      </c>
      <c r="C197" t="s">
        <v>5483</v>
      </c>
      <c r="E197" t="s">
        <v>5484</v>
      </c>
      <c r="F197" t="s">
        <v>5544</v>
      </c>
      <c r="G197" t="s">
        <v>5545</v>
      </c>
      <c r="H197" t="s">
        <v>5180</v>
      </c>
      <c r="I197" t="s">
        <v>5167</v>
      </c>
      <c r="J197" t="s">
        <v>5168</v>
      </c>
      <c r="N197" t="s">
        <v>4984</v>
      </c>
    </row>
    <row r="198" spans="1:14" hidden="1">
      <c r="A198" t="s">
        <v>5201</v>
      </c>
      <c r="B198" t="s">
        <v>5202</v>
      </c>
      <c r="C198" t="s">
        <v>5548</v>
      </c>
      <c r="E198" t="s">
        <v>5549</v>
      </c>
      <c r="F198" t="s">
        <v>5544</v>
      </c>
      <c r="G198" t="s">
        <v>5545</v>
      </c>
      <c r="H198" t="s">
        <v>5180</v>
      </c>
      <c r="I198" t="s">
        <v>5167</v>
      </c>
      <c r="J198" t="s">
        <v>5168</v>
      </c>
      <c r="K198" t="s">
        <v>5189</v>
      </c>
      <c r="L198" t="s">
        <v>5167</v>
      </c>
      <c r="M198" t="s">
        <v>5179</v>
      </c>
      <c r="N198" t="s">
        <v>4984</v>
      </c>
    </row>
    <row r="199" spans="1:14" hidden="1">
      <c r="A199" t="s">
        <v>5196</v>
      </c>
      <c r="B199" t="s">
        <v>5197</v>
      </c>
      <c r="C199" t="s">
        <v>5503</v>
      </c>
      <c r="E199" t="s">
        <v>5504</v>
      </c>
      <c r="F199" t="s">
        <v>5544</v>
      </c>
      <c r="G199" t="s">
        <v>5545</v>
      </c>
      <c r="H199" t="s">
        <v>5180</v>
      </c>
      <c r="I199" t="s">
        <v>5167</v>
      </c>
      <c r="J199" t="s">
        <v>5168</v>
      </c>
      <c r="K199" t="s">
        <v>5189</v>
      </c>
      <c r="L199" t="s">
        <v>5167</v>
      </c>
      <c r="M199" t="s">
        <v>5195</v>
      </c>
      <c r="N199" t="s">
        <v>4984</v>
      </c>
    </row>
    <row r="200" spans="1:14" hidden="1">
      <c r="A200" t="s">
        <v>5173</v>
      </c>
      <c r="B200" t="s">
        <v>5174</v>
      </c>
      <c r="C200" t="s">
        <v>5472</v>
      </c>
      <c r="E200" t="s">
        <v>5473</v>
      </c>
      <c r="F200" t="s">
        <v>5550</v>
      </c>
      <c r="G200" t="s">
        <v>5551</v>
      </c>
      <c r="H200" t="s">
        <v>5180</v>
      </c>
      <c r="I200" t="s">
        <v>5167</v>
      </c>
      <c r="J200" t="s">
        <v>5168</v>
      </c>
      <c r="K200" t="s">
        <v>5177</v>
      </c>
      <c r="L200" t="s">
        <v>5474</v>
      </c>
      <c r="M200" t="s">
        <v>5179</v>
      </c>
      <c r="N200" t="s">
        <v>4984</v>
      </c>
    </row>
    <row r="201" spans="1:14" hidden="1">
      <c r="A201" t="s">
        <v>5223</v>
      </c>
      <c r="B201" t="s">
        <v>5224</v>
      </c>
      <c r="C201" t="s">
        <v>5552</v>
      </c>
      <c r="E201" t="s">
        <v>5553</v>
      </c>
      <c r="F201" t="s">
        <v>5554</v>
      </c>
      <c r="G201" t="s">
        <v>5555</v>
      </c>
      <c r="H201" t="s">
        <v>5180</v>
      </c>
      <c r="I201" t="s">
        <v>5167</v>
      </c>
      <c r="J201" t="s">
        <v>5168</v>
      </c>
      <c r="K201" t="s">
        <v>5194</v>
      </c>
      <c r="L201" t="s">
        <v>5167</v>
      </c>
      <c r="M201" t="s">
        <v>5200</v>
      </c>
      <c r="N201" t="s">
        <v>4999</v>
      </c>
    </row>
    <row r="202" spans="1:14" hidden="1">
      <c r="A202" t="s">
        <v>5321</v>
      </c>
      <c r="B202" t="s">
        <v>5322</v>
      </c>
      <c r="C202" t="s">
        <v>5485</v>
      </c>
      <c r="E202" t="s">
        <v>5486</v>
      </c>
      <c r="F202" t="s">
        <v>5554</v>
      </c>
      <c r="G202" t="s">
        <v>5555</v>
      </c>
      <c r="H202" t="s">
        <v>5180</v>
      </c>
      <c r="I202" t="s">
        <v>5167</v>
      </c>
      <c r="J202" t="s">
        <v>5168</v>
      </c>
      <c r="N202" t="s">
        <v>4999</v>
      </c>
    </row>
    <row r="203" spans="1:14" hidden="1">
      <c r="A203" t="s">
        <v>5190</v>
      </c>
      <c r="B203" t="s">
        <v>5191</v>
      </c>
      <c r="C203" t="s">
        <v>5556</v>
      </c>
      <c r="E203" t="s">
        <v>5557</v>
      </c>
      <c r="F203" t="s">
        <v>5554</v>
      </c>
      <c r="G203" t="s">
        <v>5555</v>
      </c>
      <c r="H203" t="s">
        <v>5180</v>
      </c>
      <c r="I203" t="s">
        <v>5167</v>
      </c>
      <c r="J203" t="s">
        <v>5168</v>
      </c>
      <c r="K203" t="s">
        <v>5194</v>
      </c>
      <c r="L203" t="s">
        <v>5167</v>
      </c>
      <c r="M203" t="s">
        <v>5195</v>
      </c>
      <c r="N203" t="s">
        <v>4999</v>
      </c>
    </row>
    <row r="204" spans="1:14" hidden="1">
      <c r="A204" t="s">
        <v>5173</v>
      </c>
      <c r="B204" t="s">
        <v>5174</v>
      </c>
      <c r="C204" t="s">
        <v>5558</v>
      </c>
      <c r="E204" t="s">
        <v>5559</v>
      </c>
      <c r="F204" t="s">
        <v>5554</v>
      </c>
      <c r="G204" t="s">
        <v>5555</v>
      </c>
      <c r="H204" t="s">
        <v>5180</v>
      </c>
      <c r="I204" t="s">
        <v>5167</v>
      </c>
      <c r="J204" t="s">
        <v>5168</v>
      </c>
      <c r="K204" t="s">
        <v>5177</v>
      </c>
      <c r="L204" t="s">
        <v>5178</v>
      </c>
      <c r="M204" t="s">
        <v>5179</v>
      </c>
      <c r="N204" t="s">
        <v>4999</v>
      </c>
    </row>
    <row r="205" spans="1:14" hidden="1">
      <c r="A205" t="s">
        <v>5227</v>
      </c>
      <c r="B205" t="s">
        <v>5228</v>
      </c>
      <c r="C205" t="s">
        <v>5560</v>
      </c>
      <c r="E205" t="s">
        <v>5561</v>
      </c>
      <c r="F205" t="s">
        <v>5554</v>
      </c>
      <c r="G205" t="s">
        <v>5555</v>
      </c>
      <c r="H205" t="s">
        <v>5180</v>
      </c>
      <c r="I205" t="s">
        <v>5167</v>
      </c>
      <c r="J205" t="s">
        <v>5168</v>
      </c>
      <c r="N205" t="s">
        <v>4999</v>
      </c>
    </row>
    <row r="206" spans="1:14" hidden="1">
      <c r="A206" t="s">
        <v>5268</v>
      </c>
      <c r="B206" t="s">
        <v>5269</v>
      </c>
      <c r="C206" t="s">
        <v>5562</v>
      </c>
      <c r="E206" t="s">
        <v>5563</v>
      </c>
      <c r="F206" t="s">
        <v>5554</v>
      </c>
      <c r="G206" t="s">
        <v>5555</v>
      </c>
      <c r="H206" t="s">
        <v>5180</v>
      </c>
      <c r="I206" t="s">
        <v>5167</v>
      </c>
      <c r="J206" t="s">
        <v>5168</v>
      </c>
      <c r="N206" t="s">
        <v>4999</v>
      </c>
    </row>
    <row r="207" spans="1:14" hidden="1">
      <c r="A207" t="s">
        <v>5341</v>
      </c>
      <c r="B207" t="s">
        <v>5342</v>
      </c>
      <c r="C207" t="s">
        <v>5564</v>
      </c>
      <c r="E207" t="s">
        <v>5565</v>
      </c>
      <c r="F207" t="s">
        <v>5554</v>
      </c>
      <c r="G207" t="s">
        <v>5555</v>
      </c>
      <c r="H207" t="s">
        <v>5180</v>
      </c>
      <c r="I207" t="s">
        <v>5167</v>
      </c>
      <c r="J207" t="s">
        <v>5168</v>
      </c>
      <c r="N207" t="s">
        <v>4999</v>
      </c>
    </row>
    <row r="208" spans="1:14" hidden="1">
      <c r="A208" t="s">
        <v>5201</v>
      </c>
      <c r="B208" t="s">
        <v>5202</v>
      </c>
      <c r="C208" t="s">
        <v>5566</v>
      </c>
      <c r="E208" t="s">
        <v>5567</v>
      </c>
      <c r="F208" t="s">
        <v>5568</v>
      </c>
      <c r="G208" t="s">
        <v>5569</v>
      </c>
      <c r="H208" t="s">
        <v>5180</v>
      </c>
      <c r="I208" t="s">
        <v>5167</v>
      </c>
      <c r="J208" t="s">
        <v>5168</v>
      </c>
      <c r="K208" t="s">
        <v>5570</v>
      </c>
      <c r="L208" t="s">
        <v>5167</v>
      </c>
      <c r="M208" t="s">
        <v>5179</v>
      </c>
      <c r="N208" t="s">
        <v>5019</v>
      </c>
    </row>
    <row r="209" spans="1:14" hidden="1">
      <c r="A209" t="s">
        <v>5205</v>
      </c>
      <c r="B209" t="s">
        <v>5206</v>
      </c>
      <c r="C209" t="s">
        <v>5571</v>
      </c>
      <c r="E209" t="s">
        <v>5572</v>
      </c>
      <c r="F209" t="s">
        <v>5568</v>
      </c>
      <c r="G209" t="s">
        <v>5569</v>
      </c>
      <c r="H209" t="s">
        <v>5180</v>
      </c>
      <c r="I209" t="s">
        <v>5167</v>
      </c>
      <c r="J209" t="s">
        <v>5168</v>
      </c>
      <c r="K209" t="s">
        <v>5194</v>
      </c>
      <c r="L209" t="s">
        <v>5167</v>
      </c>
      <c r="M209" t="s">
        <v>5179</v>
      </c>
      <c r="N209" t="s">
        <v>5019</v>
      </c>
    </row>
    <row r="210" spans="1:14" hidden="1">
      <c r="A210" t="s">
        <v>5242</v>
      </c>
      <c r="B210" t="s">
        <v>5243</v>
      </c>
      <c r="C210" t="s">
        <v>5573</v>
      </c>
      <c r="E210" t="s">
        <v>5574</v>
      </c>
      <c r="F210" t="s">
        <v>5575</v>
      </c>
      <c r="G210" t="s">
        <v>5576</v>
      </c>
      <c r="H210" t="s">
        <v>5180</v>
      </c>
      <c r="I210" t="s">
        <v>5167</v>
      </c>
      <c r="J210" t="s">
        <v>5168</v>
      </c>
      <c r="K210" t="s">
        <v>5189</v>
      </c>
      <c r="L210" t="s">
        <v>5167</v>
      </c>
      <c r="M210" t="s">
        <v>5195</v>
      </c>
      <c r="N210" t="s">
        <v>5019</v>
      </c>
    </row>
    <row r="211" spans="1:14" hidden="1">
      <c r="A211" t="s">
        <v>5242</v>
      </c>
      <c r="B211" t="s">
        <v>5243</v>
      </c>
      <c r="C211" t="s">
        <v>5577</v>
      </c>
      <c r="E211" t="s">
        <v>5578</v>
      </c>
      <c r="F211" t="s">
        <v>5575</v>
      </c>
      <c r="G211" t="s">
        <v>5576</v>
      </c>
      <c r="H211" t="s">
        <v>5180</v>
      </c>
      <c r="I211" t="s">
        <v>5167</v>
      </c>
      <c r="J211" t="s">
        <v>5168</v>
      </c>
      <c r="N211" t="s">
        <v>5019</v>
      </c>
    </row>
    <row r="212" spans="1:14" hidden="1">
      <c r="A212" t="s">
        <v>5321</v>
      </c>
      <c r="B212" t="s">
        <v>5322</v>
      </c>
      <c r="C212" t="s">
        <v>5579</v>
      </c>
      <c r="E212" t="s">
        <v>5580</v>
      </c>
      <c r="F212" t="s">
        <v>5575</v>
      </c>
      <c r="G212" t="s">
        <v>5576</v>
      </c>
      <c r="H212" t="s">
        <v>5180</v>
      </c>
      <c r="I212" t="s">
        <v>5167</v>
      </c>
      <c r="J212" t="s">
        <v>5168</v>
      </c>
      <c r="N212" t="s">
        <v>5019</v>
      </c>
    </row>
    <row r="213" spans="1:14" hidden="1">
      <c r="A213" t="s">
        <v>5321</v>
      </c>
      <c r="B213" t="s">
        <v>5322</v>
      </c>
      <c r="C213" t="s">
        <v>5581</v>
      </c>
      <c r="E213" t="s">
        <v>5582</v>
      </c>
      <c r="F213" t="s">
        <v>5575</v>
      </c>
      <c r="G213" t="s">
        <v>5576</v>
      </c>
      <c r="H213" t="s">
        <v>5180</v>
      </c>
      <c r="I213" t="s">
        <v>5167</v>
      </c>
      <c r="J213" t="s">
        <v>5168</v>
      </c>
      <c r="K213" t="s">
        <v>5325</v>
      </c>
      <c r="L213" t="s">
        <v>5231</v>
      </c>
      <c r="M213" t="s">
        <v>5326</v>
      </c>
      <c r="N213" t="s">
        <v>5019</v>
      </c>
    </row>
    <row r="214" spans="1:14" hidden="1">
      <c r="A214" t="s">
        <v>5201</v>
      </c>
      <c r="B214" t="s">
        <v>5202</v>
      </c>
      <c r="C214" t="s">
        <v>5566</v>
      </c>
      <c r="E214" t="s">
        <v>5567</v>
      </c>
      <c r="F214" t="s">
        <v>5575</v>
      </c>
      <c r="G214" t="s">
        <v>5576</v>
      </c>
      <c r="H214" t="s">
        <v>5180</v>
      </c>
      <c r="I214" t="s">
        <v>5167</v>
      </c>
      <c r="J214" t="s">
        <v>5168</v>
      </c>
      <c r="K214" t="s">
        <v>5189</v>
      </c>
      <c r="L214" t="s">
        <v>5167</v>
      </c>
      <c r="M214" t="s">
        <v>5179</v>
      </c>
      <c r="N214" t="s">
        <v>5019</v>
      </c>
    </row>
    <row r="215" spans="1:14" hidden="1">
      <c r="A215" t="s">
        <v>5190</v>
      </c>
      <c r="B215" t="s">
        <v>5191</v>
      </c>
      <c r="C215" t="s">
        <v>5583</v>
      </c>
      <c r="E215" t="s">
        <v>5584</v>
      </c>
      <c r="F215" t="s">
        <v>5575</v>
      </c>
      <c r="G215" t="s">
        <v>5576</v>
      </c>
      <c r="H215" t="s">
        <v>5180</v>
      </c>
      <c r="I215" t="s">
        <v>5167</v>
      </c>
      <c r="J215" t="s">
        <v>5168</v>
      </c>
      <c r="K215" t="s">
        <v>5194</v>
      </c>
      <c r="L215" t="s">
        <v>5167</v>
      </c>
      <c r="M215" t="s">
        <v>5195</v>
      </c>
      <c r="N215" t="s">
        <v>5019</v>
      </c>
    </row>
    <row r="216" spans="1:14" hidden="1">
      <c r="A216" t="s">
        <v>5162</v>
      </c>
      <c r="B216" t="s">
        <v>5163</v>
      </c>
      <c r="C216" t="s">
        <v>5585</v>
      </c>
      <c r="E216" t="s">
        <v>5586</v>
      </c>
      <c r="F216" t="s">
        <v>5575</v>
      </c>
      <c r="G216" t="s">
        <v>5576</v>
      </c>
      <c r="H216" t="s">
        <v>5180</v>
      </c>
      <c r="I216" t="s">
        <v>5167</v>
      </c>
      <c r="J216" t="s">
        <v>5168</v>
      </c>
      <c r="K216" t="s">
        <v>5177</v>
      </c>
      <c r="L216" t="s">
        <v>5178</v>
      </c>
      <c r="M216" t="s">
        <v>5195</v>
      </c>
      <c r="N216" t="s">
        <v>5019</v>
      </c>
    </row>
    <row r="217" spans="1:14" hidden="1">
      <c r="A217" t="s">
        <v>5223</v>
      </c>
      <c r="B217" t="s">
        <v>5224</v>
      </c>
      <c r="C217" t="s">
        <v>5552</v>
      </c>
      <c r="E217" t="s">
        <v>5553</v>
      </c>
      <c r="F217" t="s">
        <v>5587</v>
      </c>
      <c r="G217" t="s">
        <v>5588</v>
      </c>
      <c r="H217" t="s">
        <v>5180</v>
      </c>
      <c r="I217" t="s">
        <v>5167</v>
      </c>
      <c r="J217" t="s">
        <v>5168</v>
      </c>
      <c r="K217" t="s">
        <v>5194</v>
      </c>
      <c r="L217" t="s">
        <v>5167</v>
      </c>
      <c r="M217" t="s">
        <v>5215</v>
      </c>
      <c r="N217" t="s">
        <v>5054</v>
      </c>
    </row>
    <row r="218" spans="1:14" hidden="1">
      <c r="A218" t="s">
        <v>5242</v>
      </c>
      <c r="B218" t="s">
        <v>5243</v>
      </c>
      <c r="C218" t="s">
        <v>5589</v>
      </c>
      <c r="E218" t="s">
        <v>5590</v>
      </c>
      <c r="F218" t="s">
        <v>5587</v>
      </c>
      <c r="G218" t="s">
        <v>5588</v>
      </c>
      <c r="H218" t="s">
        <v>5180</v>
      </c>
      <c r="I218" t="s">
        <v>5167</v>
      </c>
      <c r="J218" t="s">
        <v>5168</v>
      </c>
      <c r="K218" t="s">
        <v>5189</v>
      </c>
      <c r="L218" t="s">
        <v>5167</v>
      </c>
      <c r="M218" t="s">
        <v>5195</v>
      </c>
      <c r="N218" t="s">
        <v>5054</v>
      </c>
    </row>
    <row r="219" spans="1:14" hidden="1">
      <c r="A219" t="s">
        <v>5242</v>
      </c>
      <c r="B219" t="s">
        <v>5243</v>
      </c>
      <c r="C219" t="s">
        <v>5591</v>
      </c>
      <c r="E219" t="s">
        <v>5592</v>
      </c>
      <c r="F219" t="s">
        <v>5587</v>
      </c>
      <c r="G219" t="s">
        <v>5588</v>
      </c>
      <c r="H219" t="s">
        <v>5180</v>
      </c>
      <c r="I219" t="s">
        <v>5167</v>
      </c>
      <c r="J219" t="s">
        <v>5168</v>
      </c>
      <c r="K219" t="s">
        <v>5368</v>
      </c>
      <c r="L219" t="s">
        <v>5167</v>
      </c>
      <c r="M219" t="s">
        <v>5195</v>
      </c>
      <c r="N219" t="s">
        <v>5054</v>
      </c>
    </row>
    <row r="220" spans="1:14" hidden="1">
      <c r="A220" t="s">
        <v>5341</v>
      </c>
      <c r="B220" t="s">
        <v>5342</v>
      </c>
      <c r="C220" t="s">
        <v>5593</v>
      </c>
      <c r="E220" t="s">
        <v>5594</v>
      </c>
      <c r="F220" t="s">
        <v>5595</v>
      </c>
      <c r="G220" t="s">
        <v>5596</v>
      </c>
      <c r="H220" t="s">
        <v>5180</v>
      </c>
      <c r="I220" t="s">
        <v>5167</v>
      </c>
      <c r="J220" t="s">
        <v>5168</v>
      </c>
      <c r="K220" t="s">
        <v>5597</v>
      </c>
      <c r="L220" t="s">
        <v>5374</v>
      </c>
      <c r="M220" t="s">
        <v>5200</v>
      </c>
      <c r="N220" t="s">
        <v>5048</v>
      </c>
    </row>
    <row r="221" spans="1:14" hidden="1">
      <c r="A221" t="s">
        <v>5232</v>
      </c>
      <c r="B221" t="s">
        <v>5233</v>
      </c>
      <c r="C221" t="s">
        <v>5598</v>
      </c>
      <c r="E221" t="s">
        <v>5599</v>
      </c>
      <c r="F221" t="s">
        <v>5600</v>
      </c>
      <c r="G221" t="s">
        <v>5601</v>
      </c>
      <c r="H221" t="s">
        <v>5180</v>
      </c>
      <c r="I221" t="s">
        <v>5167</v>
      </c>
      <c r="J221" t="s">
        <v>5168</v>
      </c>
      <c r="K221" t="s">
        <v>5236</v>
      </c>
      <c r="L221" t="s">
        <v>5231</v>
      </c>
      <c r="M221" t="s">
        <v>5200</v>
      </c>
      <c r="N221" t="s">
        <v>5602</v>
      </c>
    </row>
    <row r="222" spans="1:14" hidden="1">
      <c r="A222" t="s">
        <v>5248</v>
      </c>
      <c r="B222" t="s">
        <v>5249</v>
      </c>
      <c r="C222" t="s">
        <v>5603</v>
      </c>
      <c r="E222" t="s">
        <v>5604</v>
      </c>
      <c r="F222" t="s">
        <v>5600</v>
      </c>
      <c r="G222" t="s">
        <v>5601</v>
      </c>
      <c r="H222" t="s">
        <v>5180</v>
      </c>
      <c r="I222" t="s">
        <v>5167</v>
      </c>
      <c r="J222" t="s">
        <v>5168</v>
      </c>
      <c r="K222" t="s">
        <v>5177</v>
      </c>
      <c r="L222" t="s">
        <v>5178</v>
      </c>
      <c r="M222" t="s">
        <v>5195</v>
      </c>
      <c r="N222" t="s">
        <v>5602</v>
      </c>
    </row>
    <row r="223" spans="1:14" hidden="1">
      <c r="A223" t="s">
        <v>5220</v>
      </c>
      <c r="B223" t="s">
        <v>5221</v>
      </c>
      <c r="C223" t="s">
        <v>5605</v>
      </c>
      <c r="E223" t="s">
        <v>5606</v>
      </c>
      <c r="F223" t="s">
        <v>5600</v>
      </c>
      <c r="G223" t="s">
        <v>5601</v>
      </c>
      <c r="H223" t="s">
        <v>5180</v>
      </c>
      <c r="I223" t="s">
        <v>5167</v>
      </c>
      <c r="J223" t="s">
        <v>5168</v>
      </c>
      <c r="N223" t="s">
        <v>5602</v>
      </c>
    </row>
    <row r="224" spans="1:14" hidden="1">
      <c r="A224" t="s">
        <v>5210</v>
      </c>
      <c r="B224" t="s">
        <v>5211</v>
      </c>
      <c r="C224" t="s">
        <v>5607</v>
      </c>
      <c r="E224" t="s">
        <v>5608</v>
      </c>
      <c r="F224" t="s">
        <v>5600</v>
      </c>
      <c r="G224" t="s">
        <v>5601</v>
      </c>
      <c r="H224" t="s">
        <v>5180</v>
      </c>
      <c r="I224" t="s">
        <v>5167</v>
      </c>
      <c r="J224" t="s">
        <v>5168</v>
      </c>
      <c r="N224" t="s">
        <v>5602</v>
      </c>
    </row>
    <row r="225" spans="1:14" hidden="1">
      <c r="A225" t="s">
        <v>5321</v>
      </c>
      <c r="B225" t="s">
        <v>5322</v>
      </c>
      <c r="C225" t="s">
        <v>5579</v>
      </c>
      <c r="E225" t="s">
        <v>5580</v>
      </c>
      <c r="F225" t="s">
        <v>5600</v>
      </c>
      <c r="G225" t="s">
        <v>5601</v>
      </c>
      <c r="H225" t="s">
        <v>5180</v>
      </c>
      <c r="I225" t="s">
        <v>5167</v>
      </c>
      <c r="J225" t="s">
        <v>5168</v>
      </c>
      <c r="K225" t="s">
        <v>5325</v>
      </c>
      <c r="L225" t="s">
        <v>5231</v>
      </c>
      <c r="M225" t="s">
        <v>5326</v>
      </c>
      <c r="N225" t="s">
        <v>5602</v>
      </c>
    </row>
    <row r="226" spans="1:14" hidden="1">
      <c r="A226" t="s">
        <v>5190</v>
      </c>
      <c r="B226" t="s">
        <v>5191</v>
      </c>
      <c r="C226" t="s">
        <v>5583</v>
      </c>
      <c r="E226" t="s">
        <v>5584</v>
      </c>
      <c r="F226" t="s">
        <v>5600</v>
      </c>
      <c r="G226" t="s">
        <v>5601</v>
      </c>
      <c r="H226" t="s">
        <v>5180</v>
      </c>
      <c r="I226" t="s">
        <v>5167</v>
      </c>
      <c r="J226" t="s">
        <v>5168</v>
      </c>
      <c r="K226" t="s">
        <v>5194</v>
      </c>
      <c r="L226" t="s">
        <v>5167</v>
      </c>
      <c r="M226" t="s">
        <v>5195</v>
      </c>
      <c r="N226" t="s">
        <v>5602</v>
      </c>
    </row>
    <row r="227" spans="1:14" hidden="1">
      <c r="A227" t="s">
        <v>5238</v>
      </c>
      <c r="B227" t="s">
        <v>5239</v>
      </c>
      <c r="C227" t="s">
        <v>5609</v>
      </c>
      <c r="E227" t="s">
        <v>5610</v>
      </c>
      <c r="F227" t="s">
        <v>5600</v>
      </c>
      <c r="G227" t="s">
        <v>5601</v>
      </c>
      <c r="H227" t="s">
        <v>5180</v>
      </c>
      <c r="I227" t="s">
        <v>5167</v>
      </c>
      <c r="J227" t="s">
        <v>5168</v>
      </c>
      <c r="K227" t="s">
        <v>5189</v>
      </c>
      <c r="L227" t="s">
        <v>5167</v>
      </c>
      <c r="M227" t="s">
        <v>5200</v>
      </c>
      <c r="N227" t="s">
        <v>5602</v>
      </c>
    </row>
    <row r="228" spans="1:14" hidden="1">
      <c r="A228" t="s">
        <v>5341</v>
      </c>
      <c r="B228" t="s">
        <v>5342</v>
      </c>
      <c r="C228" t="s">
        <v>5611</v>
      </c>
      <c r="E228" t="s">
        <v>5612</v>
      </c>
      <c r="F228" t="s">
        <v>5600</v>
      </c>
      <c r="G228" t="s">
        <v>5601</v>
      </c>
      <c r="H228" t="s">
        <v>5180</v>
      </c>
      <c r="I228" t="s">
        <v>5167</v>
      </c>
      <c r="J228" t="s">
        <v>5168</v>
      </c>
      <c r="N228" t="s">
        <v>5602</v>
      </c>
    </row>
    <row r="229" spans="1:14" hidden="1">
      <c r="A229" t="s">
        <v>5227</v>
      </c>
      <c r="B229" t="s">
        <v>5228</v>
      </c>
      <c r="C229" t="s">
        <v>5613</v>
      </c>
      <c r="E229" t="s">
        <v>5614</v>
      </c>
      <c r="F229" t="s">
        <v>5615</v>
      </c>
      <c r="G229" t="s">
        <v>5616</v>
      </c>
      <c r="H229" t="s">
        <v>5180</v>
      </c>
      <c r="I229" t="s">
        <v>5167</v>
      </c>
      <c r="J229" t="s">
        <v>5168</v>
      </c>
      <c r="K229" t="s">
        <v>5177</v>
      </c>
      <c r="L229" t="s">
        <v>5400</v>
      </c>
      <c r="M229" t="s">
        <v>5195</v>
      </c>
      <c r="N229" t="s">
        <v>5617</v>
      </c>
    </row>
    <row r="230" spans="1:14" hidden="1">
      <c r="A230" t="s">
        <v>5227</v>
      </c>
      <c r="B230" t="s">
        <v>5228</v>
      </c>
      <c r="C230" t="s">
        <v>5459</v>
      </c>
      <c r="E230" t="s">
        <v>5460</v>
      </c>
      <c r="F230" t="s">
        <v>5618</v>
      </c>
      <c r="G230" t="s">
        <v>5619</v>
      </c>
      <c r="H230" t="s">
        <v>5180</v>
      </c>
      <c r="I230" t="s">
        <v>5167</v>
      </c>
      <c r="J230" t="s">
        <v>5168</v>
      </c>
      <c r="K230" t="s">
        <v>5177</v>
      </c>
      <c r="L230" t="s">
        <v>5400</v>
      </c>
      <c r="M230" t="s">
        <v>5195</v>
      </c>
      <c r="N230" t="s">
        <v>5096</v>
      </c>
    </row>
    <row r="231" spans="1:14" hidden="1">
      <c r="A231" t="s">
        <v>5232</v>
      </c>
      <c r="B231" t="s">
        <v>5233</v>
      </c>
      <c r="C231" t="s">
        <v>5620</v>
      </c>
      <c r="E231" t="s">
        <v>5621</v>
      </c>
      <c r="F231" t="s">
        <v>5622</v>
      </c>
      <c r="G231" t="s">
        <v>5623</v>
      </c>
      <c r="H231" t="s">
        <v>5180</v>
      </c>
      <c r="I231" t="s">
        <v>5167</v>
      </c>
      <c r="J231" t="s">
        <v>5168</v>
      </c>
      <c r="K231" t="s">
        <v>5236</v>
      </c>
      <c r="L231" t="s">
        <v>5231</v>
      </c>
      <c r="M231" t="s">
        <v>5195</v>
      </c>
      <c r="N231" t="s">
        <v>5115</v>
      </c>
    </row>
    <row r="232" spans="1:14" hidden="1">
      <c r="A232" t="s">
        <v>5181</v>
      </c>
      <c r="B232" t="s">
        <v>5182</v>
      </c>
      <c r="C232" t="s">
        <v>5624</v>
      </c>
      <c r="E232" t="s">
        <v>5625</v>
      </c>
      <c r="F232" t="s">
        <v>5622</v>
      </c>
      <c r="G232" t="s">
        <v>5623</v>
      </c>
      <c r="H232" t="s">
        <v>5180</v>
      </c>
      <c r="I232" t="s">
        <v>5167</v>
      </c>
      <c r="J232" t="s">
        <v>5168</v>
      </c>
      <c r="N232" t="s">
        <v>5115</v>
      </c>
    </row>
    <row r="233" spans="1:14" hidden="1">
      <c r="A233" t="s">
        <v>5284</v>
      </c>
      <c r="B233" t="s">
        <v>5285</v>
      </c>
      <c r="C233" t="s">
        <v>5626</v>
      </c>
      <c r="E233" t="s">
        <v>5627</v>
      </c>
      <c r="F233" t="s">
        <v>5622</v>
      </c>
      <c r="G233" t="s">
        <v>5623</v>
      </c>
      <c r="H233" t="s">
        <v>5180</v>
      </c>
      <c r="I233" t="s">
        <v>5167</v>
      </c>
      <c r="J233" t="s">
        <v>5168</v>
      </c>
      <c r="K233" t="s">
        <v>5189</v>
      </c>
      <c r="L233" t="s">
        <v>5167</v>
      </c>
      <c r="M233" t="s">
        <v>5195</v>
      </c>
      <c r="N233" t="s">
        <v>5115</v>
      </c>
    </row>
    <row r="234" spans="1:14" hidden="1">
      <c r="A234" t="s">
        <v>5248</v>
      </c>
      <c r="B234" t="s">
        <v>5249</v>
      </c>
      <c r="C234" t="s">
        <v>5628</v>
      </c>
      <c r="E234" t="s">
        <v>5629</v>
      </c>
      <c r="F234" t="s">
        <v>5622</v>
      </c>
      <c r="G234" t="s">
        <v>5623</v>
      </c>
      <c r="H234" t="s">
        <v>5180</v>
      </c>
      <c r="I234" t="s">
        <v>5167</v>
      </c>
      <c r="J234" t="s">
        <v>5168</v>
      </c>
      <c r="K234" t="s">
        <v>5177</v>
      </c>
      <c r="L234" t="s">
        <v>5178</v>
      </c>
      <c r="M234" t="s">
        <v>5195</v>
      </c>
      <c r="N234" t="s">
        <v>5115</v>
      </c>
    </row>
    <row r="235" spans="1:14" hidden="1">
      <c r="A235" t="s">
        <v>5210</v>
      </c>
      <c r="B235" t="s">
        <v>5211</v>
      </c>
      <c r="C235" t="s">
        <v>5630</v>
      </c>
      <c r="E235" t="s">
        <v>5631</v>
      </c>
      <c r="F235" t="s">
        <v>5622</v>
      </c>
      <c r="G235" t="s">
        <v>5623</v>
      </c>
      <c r="H235" t="s">
        <v>5180</v>
      </c>
      <c r="I235" t="s">
        <v>5167</v>
      </c>
      <c r="J235" t="s">
        <v>5168</v>
      </c>
      <c r="K235" t="s">
        <v>5194</v>
      </c>
      <c r="L235" t="s">
        <v>5167</v>
      </c>
      <c r="M235" t="s">
        <v>5311</v>
      </c>
      <c r="N235" t="s">
        <v>5115</v>
      </c>
    </row>
    <row r="236" spans="1:14" hidden="1">
      <c r="A236" t="s">
        <v>5201</v>
      </c>
      <c r="B236" t="s">
        <v>5202</v>
      </c>
      <c r="C236" t="s">
        <v>5632</v>
      </c>
      <c r="E236" t="s">
        <v>5633</v>
      </c>
      <c r="F236" t="s">
        <v>5622</v>
      </c>
      <c r="G236" t="s">
        <v>5623</v>
      </c>
      <c r="H236" t="s">
        <v>5180</v>
      </c>
      <c r="I236" t="s">
        <v>5167</v>
      </c>
      <c r="J236" t="s">
        <v>5168</v>
      </c>
      <c r="K236" t="s">
        <v>5189</v>
      </c>
      <c r="L236" t="s">
        <v>5167</v>
      </c>
      <c r="M236" t="s">
        <v>5214</v>
      </c>
      <c r="N236" t="s">
        <v>5115</v>
      </c>
    </row>
    <row r="237" spans="1:14" hidden="1">
      <c r="A237" t="s">
        <v>5190</v>
      </c>
      <c r="B237" t="s">
        <v>5191</v>
      </c>
      <c r="C237" t="s">
        <v>5634</v>
      </c>
      <c r="E237" t="s">
        <v>5635</v>
      </c>
      <c r="F237" t="s">
        <v>5622</v>
      </c>
      <c r="G237" t="s">
        <v>5623</v>
      </c>
      <c r="H237" t="s">
        <v>5180</v>
      </c>
      <c r="I237" t="s">
        <v>5167</v>
      </c>
      <c r="J237" t="s">
        <v>5168</v>
      </c>
      <c r="K237" t="s">
        <v>5194</v>
      </c>
      <c r="L237" t="s">
        <v>5167</v>
      </c>
      <c r="M237" t="s">
        <v>5200</v>
      </c>
      <c r="N237" t="s">
        <v>5115</v>
      </c>
    </row>
    <row r="238" spans="1:14" hidden="1">
      <c r="A238" t="s">
        <v>5162</v>
      </c>
      <c r="B238" t="s">
        <v>5163</v>
      </c>
      <c r="C238" t="s">
        <v>5636</v>
      </c>
      <c r="E238" t="s">
        <v>5637</v>
      </c>
      <c r="F238" t="s">
        <v>5622</v>
      </c>
      <c r="G238" t="s">
        <v>5623</v>
      </c>
      <c r="H238" t="s">
        <v>5180</v>
      </c>
      <c r="I238" t="s">
        <v>5167</v>
      </c>
      <c r="J238" t="s">
        <v>5168</v>
      </c>
      <c r="N238" t="s">
        <v>5115</v>
      </c>
    </row>
    <row r="239" spans="1:14" hidden="1">
      <c r="A239" t="s">
        <v>5173</v>
      </c>
      <c r="B239" t="s">
        <v>5174</v>
      </c>
      <c r="C239" t="s">
        <v>5638</v>
      </c>
      <c r="E239" t="s">
        <v>5639</v>
      </c>
      <c r="F239" t="s">
        <v>5622</v>
      </c>
      <c r="G239" t="s">
        <v>5623</v>
      </c>
      <c r="H239" t="s">
        <v>5180</v>
      </c>
      <c r="I239" t="s">
        <v>5167</v>
      </c>
      <c r="J239" t="s">
        <v>5168</v>
      </c>
      <c r="K239" t="s">
        <v>5177</v>
      </c>
      <c r="L239" t="s">
        <v>5178</v>
      </c>
      <c r="M239" t="s">
        <v>5179</v>
      </c>
      <c r="N239" t="s">
        <v>5115</v>
      </c>
    </row>
    <row r="240" spans="1:14" hidden="1">
      <c r="A240" t="s">
        <v>5216</v>
      </c>
      <c r="B240" t="s">
        <v>5217</v>
      </c>
      <c r="C240" t="s">
        <v>5640</v>
      </c>
      <c r="E240" t="s">
        <v>5641</v>
      </c>
      <c r="F240" t="s">
        <v>5622</v>
      </c>
      <c r="G240" t="s">
        <v>5623</v>
      </c>
      <c r="H240" t="s">
        <v>5180</v>
      </c>
      <c r="I240" t="s">
        <v>5167</v>
      </c>
      <c r="J240" t="s">
        <v>5168</v>
      </c>
      <c r="K240" t="s">
        <v>5177</v>
      </c>
      <c r="L240" t="s">
        <v>5178</v>
      </c>
      <c r="M240" t="s">
        <v>5195</v>
      </c>
      <c r="N240" t="s">
        <v>5115</v>
      </c>
    </row>
    <row r="241" spans="1:14" hidden="1">
      <c r="A241" t="s">
        <v>5227</v>
      </c>
      <c r="B241" t="s">
        <v>5228</v>
      </c>
      <c r="C241" t="s">
        <v>5642</v>
      </c>
      <c r="E241" t="s">
        <v>5643</v>
      </c>
      <c r="F241" t="s">
        <v>5622</v>
      </c>
      <c r="G241" t="s">
        <v>5623</v>
      </c>
      <c r="H241" t="s">
        <v>5180</v>
      </c>
      <c r="I241" t="s">
        <v>5167</v>
      </c>
      <c r="J241" t="s">
        <v>5168</v>
      </c>
      <c r="K241" t="s">
        <v>5177</v>
      </c>
      <c r="L241" t="s">
        <v>5400</v>
      </c>
      <c r="M241" t="s">
        <v>5195</v>
      </c>
      <c r="N241" t="s">
        <v>5115</v>
      </c>
    </row>
    <row r="242" spans="1:14" hidden="1">
      <c r="A242" t="s">
        <v>5268</v>
      </c>
      <c r="B242" t="s">
        <v>5269</v>
      </c>
      <c r="C242" t="s">
        <v>5644</v>
      </c>
      <c r="E242" t="s">
        <v>5645</v>
      </c>
      <c r="F242" t="s">
        <v>5622</v>
      </c>
      <c r="G242" t="s">
        <v>5623</v>
      </c>
      <c r="H242" t="s">
        <v>5180</v>
      </c>
      <c r="I242" t="s">
        <v>5167</v>
      </c>
      <c r="J242" t="s">
        <v>5168</v>
      </c>
      <c r="N242" t="s">
        <v>5115</v>
      </c>
    </row>
    <row r="243" spans="1:14" hidden="1">
      <c r="A243" t="s">
        <v>5238</v>
      </c>
      <c r="B243" t="s">
        <v>5239</v>
      </c>
      <c r="C243" t="s">
        <v>5646</v>
      </c>
      <c r="E243" t="s">
        <v>5647</v>
      </c>
      <c r="F243" t="s">
        <v>5622</v>
      </c>
      <c r="G243" t="s">
        <v>5623</v>
      </c>
      <c r="H243" t="s">
        <v>5180</v>
      </c>
      <c r="I243" t="s">
        <v>5167</v>
      </c>
      <c r="J243" t="s">
        <v>5168</v>
      </c>
      <c r="K243" t="s">
        <v>5189</v>
      </c>
      <c r="L243" t="s">
        <v>5167</v>
      </c>
      <c r="M243" t="s">
        <v>5195</v>
      </c>
      <c r="N243" t="s">
        <v>5115</v>
      </c>
    </row>
    <row r="244" spans="1:14" hidden="1">
      <c r="A244" t="s">
        <v>5341</v>
      </c>
      <c r="B244" t="s">
        <v>5342</v>
      </c>
      <c r="C244" t="s">
        <v>5648</v>
      </c>
      <c r="E244" t="s">
        <v>5649</v>
      </c>
      <c r="F244" t="s">
        <v>5622</v>
      </c>
      <c r="G244" t="s">
        <v>5623</v>
      </c>
      <c r="H244" t="s">
        <v>5180</v>
      </c>
      <c r="I244" t="s">
        <v>5167</v>
      </c>
      <c r="J244" t="s">
        <v>5168</v>
      </c>
      <c r="K244" t="s">
        <v>5597</v>
      </c>
      <c r="L244" t="s">
        <v>5374</v>
      </c>
      <c r="M244" t="s">
        <v>5200</v>
      </c>
      <c r="N244" t="s">
        <v>5115</v>
      </c>
    </row>
    <row r="245" spans="1:14" hidden="1">
      <c r="A245" t="s">
        <v>5223</v>
      </c>
      <c r="B245" t="s">
        <v>5224</v>
      </c>
      <c r="C245" t="s">
        <v>5650</v>
      </c>
      <c r="E245" t="s">
        <v>5651</v>
      </c>
      <c r="F245" t="s">
        <v>5652</v>
      </c>
      <c r="G245" t="s">
        <v>5653</v>
      </c>
      <c r="H245" t="s">
        <v>5180</v>
      </c>
      <c r="I245" t="s">
        <v>5167</v>
      </c>
      <c r="J245" t="s">
        <v>5168</v>
      </c>
      <c r="N245" t="s">
        <v>5115</v>
      </c>
    </row>
    <row r="246" spans="1:14" hidden="1">
      <c r="A246" t="s">
        <v>5205</v>
      </c>
      <c r="B246" t="s">
        <v>5206</v>
      </c>
      <c r="C246" t="s">
        <v>5654</v>
      </c>
      <c r="E246" t="s">
        <v>5655</v>
      </c>
      <c r="F246" t="s">
        <v>5652</v>
      </c>
      <c r="G246" t="s">
        <v>5653</v>
      </c>
      <c r="H246" t="s">
        <v>5180</v>
      </c>
      <c r="I246" t="s">
        <v>5167</v>
      </c>
      <c r="J246" t="s">
        <v>5168</v>
      </c>
      <c r="K246" t="s">
        <v>5194</v>
      </c>
      <c r="L246" t="s">
        <v>5167</v>
      </c>
      <c r="M246" t="s">
        <v>5179</v>
      </c>
      <c r="N246" t="s">
        <v>5115</v>
      </c>
    </row>
    <row r="247" spans="1:14" hidden="1">
      <c r="A247" t="s">
        <v>5216</v>
      </c>
      <c r="B247" t="s">
        <v>5217</v>
      </c>
      <c r="C247" t="s">
        <v>5640</v>
      </c>
      <c r="E247" t="s">
        <v>5641</v>
      </c>
      <c r="F247" t="s">
        <v>5652</v>
      </c>
      <c r="G247" t="s">
        <v>5653</v>
      </c>
      <c r="H247" t="s">
        <v>5180</v>
      </c>
      <c r="I247" t="s">
        <v>5167</v>
      </c>
      <c r="J247" t="s">
        <v>5168</v>
      </c>
      <c r="N247" t="s">
        <v>5115</v>
      </c>
    </row>
    <row r="248" spans="1:14" hidden="1">
      <c r="A248" t="s">
        <v>5227</v>
      </c>
      <c r="B248" t="s">
        <v>5228</v>
      </c>
      <c r="C248" t="s">
        <v>5642</v>
      </c>
      <c r="E248" t="s">
        <v>5643</v>
      </c>
      <c r="F248" t="s">
        <v>5652</v>
      </c>
      <c r="G248" t="s">
        <v>5653</v>
      </c>
      <c r="H248" t="s">
        <v>5180</v>
      </c>
      <c r="I248" t="s">
        <v>5167</v>
      </c>
      <c r="J248" t="s">
        <v>5168</v>
      </c>
      <c r="K248" t="s">
        <v>5177</v>
      </c>
      <c r="L248" t="s">
        <v>5400</v>
      </c>
      <c r="M248" t="s">
        <v>5195</v>
      </c>
      <c r="N248" t="s">
        <v>5115</v>
      </c>
    </row>
    <row r="249" spans="1:14" hidden="1">
      <c r="A249" t="s">
        <v>5238</v>
      </c>
      <c r="B249" t="s">
        <v>5239</v>
      </c>
      <c r="C249" t="s">
        <v>5646</v>
      </c>
      <c r="E249" t="s">
        <v>5647</v>
      </c>
      <c r="F249" t="s">
        <v>5652</v>
      </c>
      <c r="G249" t="s">
        <v>5653</v>
      </c>
      <c r="H249" t="s">
        <v>5180</v>
      </c>
      <c r="I249" t="s">
        <v>5167</v>
      </c>
      <c r="J249" t="s">
        <v>5168</v>
      </c>
      <c r="K249" t="s">
        <v>5189</v>
      </c>
      <c r="L249" t="s">
        <v>5167</v>
      </c>
      <c r="M249" t="s">
        <v>5195</v>
      </c>
      <c r="N249" t="s">
        <v>5115</v>
      </c>
    </row>
    <row r="250" spans="1:14" hidden="1">
      <c r="A250" t="s">
        <v>5341</v>
      </c>
      <c r="B250" t="s">
        <v>5342</v>
      </c>
      <c r="C250" t="s">
        <v>5648</v>
      </c>
      <c r="E250" t="s">
        <v>5649</v>
      </c>
      <c r="F250" t="s">
        <v>5652</v>
      </c>
      <c r="G250" t="s">
        <v>5653</v>
      </c>
      <c r="H250" t="s">
        <v>5180</v>
      </c>
      <c r="I250" t="s">
        <v>5167</v>
      </c>
      <c r="J250" t="s">
        <v>5168</v>
      </c>
      <c r="N250" t="s">
        <v>5115</v>
      </c>
    </row>
    <row r="251" spans="1:14" hidden="1">
      <c r="A251" t="s">
        <v>5232</v>
      </c>
      <c r="B251" t="s">
        <v>5233</v>
      </c>
      <c r="C251" t="s">
        <v>5656</v>
      </c>
      <c r="E251" t="s">
        <v>5657</v>
      </c>
      <c r="F251" t="s">
        <v>5658</v>
      </c>
      <c r="G251" t="s">
        <v>5659</v>
      </c>
      <c r="H251" t="s">
        <v>5180</v>
      </c>
      <c r="I251" t="s">
        <v>5167</v>
      </c>
      <c r="J251" t="s">
        <v>5168</v>
      </c>
      <c r="K251" t="s">
        <v>5236</v>
      </c>
      <c r="L251" t="s">
        <v>5231</v>
      </c>
      <c r="M251" t="s">
        <v>5200</v>
      </c>
      <c r="N251" t="s">
        <v>5014</v>
      </c>
    </row>
    <row r="252" spans="1:14" hidden="1">
      <c r="A252" t="s">
        <v>5181</v>
      </c>
      <c r="B252" t="s">
        <v>5182</v>
      </c>
      <c r="C252" t="s">
        <v>5660</v>
      </c>
      <c r="E252" t="s">
        <v>5661</v>
      </c>
      <c r="F252" t="s">
        <v>5658</v>
      </c>
      <c r="G252" t="s">
        <v>5659</v>
      </c>
      <c r="H252" t="s">
        <v>5180</v>
      </c>
      <c r="I252" t="s">
        <v>5167</v>
      </c>
      <c r="J252" t="s">
        <v>5168</v>
      </c>
      <c r="K252" t="s">
        <v>5662</v>
      </c>
      <c r="L252" t="s">
        <v>5167</v>
      </c>
      <c r="M252" t="s">
        <v>5200</v>
      </c>
      <c r="N252" t="s">
        <v>5014</v>
      </c>
    </row>
    <row r="253" spans="1:14" hidden="1">
      <c r="A253" t="s">
        <v>5210</v>
      </c>
      <c r="B253" t="s">
        <v>5211</v>
      </c>
      <c r="C253" t="s">
        <v>5663</v>
      </c>
      <c r="E253" t="s">
        <v>5664</v>
      </c>
      <c r="F253" t="s">
        <v>5658</v>
      </c>
      <c r="G253" t="s">
        <v>5659</v>
      </c>
      <c r="H253" t="s">
        <v>5180</v>
      </c>
      <c r="I253" t="s">
        <v>5167</v>
      </c>
      <c r="J253" t="s">
        <v>5168</v>
      </c>
      <c r="K253" t="s">
        <v>5194</v>
      </c>
      <c r="L253" t="s">
        <v>5167</v>
      </c>
      <c r="M253" t="s">
        <v>5311</v>
      </c>
      <c r="N253" t="s">
        <v>5014</v>
      </c>
    </row>
    <row r="254" spans="1:14" hidden="1">
      <c r="A254" t="s">
        <v>5201</v>
      </c>
      <c r="B254" t="s">
        <v>5202</v>
      </c>
      <c r="C254" t="s">
        <v>5665</v>
      </c>
      <c r="E254" t="s">
        <v>5666</v>
      </c>
      <c r="F254" t="s">
        <v>5658</v>
      </c>
      <c r="G254" t="s">
        <v>5659</v>
      </c>
      <c r="H254" t="s">
        <v>5180</v>
      </c>
      <c r="I254" t="s">
        <v>5167</v>
      </c>
      <c r="J254" t="s">
        <v>5168</v>
      </c>
      <c r="K254" t="s">
        <v>5189</v>
      </c>
      <c r="L254" t="s">
        <v>5167</v>
      </c>
      <c r="M254" t="s">
        <v>5179</v>
      </c>
      <c r="N254" t="s">
        <v>5014</v>
      </c>
    </row>
    <row r="255" spans="1:14" hidden="1">
      <c r="A255" t="s">
        <v>5173</v>
      </c>
      <c r="B255" t="s">
        <v>5174</v>
      </c>
      <c r="C255" t="s">
        <v>5558</v>
      </c>
      <c r="E255" t="s">
        <v>5559</v>
      </c>
      <c r="F255" t="s">
        <v>5658</v>
      </c>
      <c r="G255" t="s">
        <v>5659</v>
      </c>
      <c r="H255" t="s">
        <v>5180</v>
      </c>
      <c r="I255" t="s">
        <v>5167</v>
      </c>
      <c r="J255" t="s">
        <v>5168</v>
      </c>
      <c r="K255" t="s">
        <v>5177</v>
      </c>
      <c r="L255" t="s">
        <v>5178</v>
      </c>
      <c r="M255" t="s">
        <v>5179</v>
      </c>
      <c r="N255" t="s">
        <v>5014</v>
      </c>
    </row>
    <row r="256" spans="1:14" hidden="1">
      <c r="A256" t="s">
        <v>5248</v>
      </c>
      <c r="B256" t="s">
        <v>5249</v>
      </c>
      <c r="C256" t="s">
        <v>5667</v>
      </c>
      <c r="E256" t="s">
        <v>5668</v>
      </c>
      <c r="F256" t="s">
        <v>5669</v>
      </c>
      <c r="G256" t="s">
        <v>5670</v>
      </c>
      <c r="H256" t="s">
        <v>5180</v>
      </c>
      <c r="I256" t="s">
        <v>5167</v>
      </c>
      <c r="J256" t="s">
        <v>5168</v>
      </c>
      <c r="N256" t="s">
        <v>5671</v>
      </c>
    </row>
    <row r="257" spans="1:14" hidden="1">
      <c r="A257" t="s">
        <v>5185</v>
      </c>
      <c r="B257" t="s">
        <v>5186</v>
      </c>
      <c r="C257" t="s">
        <v>5672</v>
      </c>
      <c r="E257" t="s">
        <v>5673</v>
      </c>
      <c r="F257" t="s">
        <v>5669</v>
      </c>
      <c r="G257" t="s">
        <v>5670</v>
      </c>
      <c r="H257" t="s">
        <v>5180</v>
      </c>
      <c r="I257" t="s">
        <v>5167</v>
      </c>
      <c r="J257" t="s">
        <v>5168</v>
      </c>
      <c r="K257" t="s">
        <v>5189</v>
      </c>
      <c r="L257" t="s">
        <v>5167</v>
      </c>
      <c r="M257" t="s">
        <v>5179</v>
      </c>
      <c r="N257" t="s">
        <v>5671</v>
      </c>
    </row>
    <row r="258" spans="1:14" hidden="1">
      <c r="A258" t="s">
        <v>5205</v>
      </c>
      <c r="B258" t="s">
        <v>5206</v>
      </c>
      <c r="C258" t="s">
        <v>5674</v>
      </c>
      <c r="E258" t="s">
        <v>5675</v>
      </c>
      <c r="F258" t="s">
        <v>5669</v>
      </c>
      <c r="G258" t="s">
        <v>5670</v>
      </c>
      <c r="H258" t="s">
        <v>5180</v>
      </c>
      <c r="I258" t="s">
        <v>5167</v>
      </c>
      <c r="J258" t="s">
        <v>5168</v>
      </c>
      <c r="K258" t="s">
        <v>5194</v>
      </c>
      <c r="L258" t="s">
        <v>5167</v>
      </c>
      <c r="M258" t="s">
        <v>5179</v>
      </c>
      <c r="N258" t="s">
        <v>5671</v>
      </c>
    </row>
    <row r="259" spans="1:14" hidden="1">
      <c r="A259" t="s">
        <v>5162</v>
      </c>
      <c r="B259" t="s">
        <v>5163</v>
      </c>
      <c r="C259" t="s">
        <v>5676</v>
      </c>
      <c r="E259" t="s">
        <v>5012</v>
      </c>
      <c r="F259" t="s">
        <v>5669</v>
      </c>
      <c r="G259" t="s">
        <v>5670</v>
      </c>
      <c r="H259" t="s">
        <v>5180</v>
      </c>
      <c r="I259" t="s">
        <v>5167</v>
      </c>
      <c r="J259" t="s">
        <v>5168</v>
      </c>
      <c r="N259" t="s">
        <v>5671</v>
      </c>
    </row>
    <row r="260" spans="1:14" hidden="1">
      <c r="A260" t="s">
        <v>5216</v>
      </c>
      <c r="B260" t="s">
        <v>5217</v>
      </c>
      <c r="C260" t="s">
        <v>5677</v>
      </c>
      <c r="E260" t="s">
        <v>5678</v>
      </c>
      <c r="F260" t="s">
        <v>5669</v>
      </c>
      <c r="G260" t="s">
        <v>5670</v>
      </c>
      <c r="H260" t="s">
        <v>5180</v>
      </c>
      <c r="I260" t="s">
        <v>5167</v>
      </c>
      <c r="J260" t="s">
        <v>5168</v>
      </c>
      <c r="K260" t="s">
        <v>5177</v>
      </c>
      <c r="L260" t="s">
        <v>5178</v>
      </c>
      <c r="M260" t="s">
        <v>5195</v>
      </c>
      <c r="N260" t="s">
        <v>5671</v>
      </c>
    </row>
    <row r="261" spans="1:14" hidden="1">
      <c r="A261" t="s">
        <v>5196</v>
      </c>
      <c r="B261" t="s">
        <v>5197</v>
      </c>
      <c r="C261" t="s">
        <v>5679</v>
      </c>
      <c r="E261" t="s">
        <v>5680</v>
      </c>
      <c r="F261" t="s">
        <v>5669</v>
      </c>
      <c r="G261" t="s">
        <v>5670</v>
      </c>
      <c r="H261" t="s">
        <v>5180</v>
      </c>
      <c r="I261" t="s">
        <v>5167</v>
      </c>
      <c r="J261" t="s">
        <v>5168</v>
      </c>
      <c r="K261" t="s">
        <v>5189</v>
      </c>
      <c r="L261" t="s">
        <v>5167</v>
      </c>
      <c r="M261" t="s">
        <v>5326</v>
      </c>
      <c r="N261" t="s">
        <v>5671</v>
      </c>
    </row>
    <row r="262" spans="1:14" hidden="1">
      <c r="A262" t="s">
        <v>5227</v>
      </c>
      <c r="B262" t="s">
        <v>5228</v>
      </c>
      <c r="C262" t="s">
        <v>5681</v>
      </c>
      <c r="E262" t="s">
        <v>5682</v>
      </c>
      <c r="F262" t="s">
        <v>5669</v>
      </c>
      <c r="G262" t="s">
        <v>5670</v>
      </c>
      <c r="H262" t="s">
        <v>5180</v>
      </c>
      <c r="I262" t="s">
        <v>5167</v>
      </c>
      <c r="J262" t="s">
        <v>5168</v>
      </c>
      <c r="K262" t="s">
        <v>5177</v>
      </c>
      <c r="L262" t="s">
        <v>5400</v>
      </c>
      <c r="M262" t="s">
        <v>5195</v>
      </c>
      <c r="N262" t="s">
        <v>5671</v>
      </c>
    </row>
    <row r="263" spans="1:14" hidden="1">
      <c r="A263" t="s">
        <v>5268</v>
      </c>
      <c r="B263" t="s">
        <v>5269</v>
      </c>
      <c r="C263" t="s">
        <v>5683</v>
      </c>
      <c r="E263" t="s">
        <v>5684</v>
      </c>
      <c r="F263" t="s">
        <v>5669</v>
      </c>
      <c r="G263" t="s">
        <v>5670</v>
      </c>
      <c r="H263" t="s">
        <v>5180</v>
      </c>
      <c r="I263" t="s">
        <v>5167</v>
      </c>
      <c r="J263" t="s">
        <v>5168</v>
      </c>
      <c r="N263" t="s">
        <v>5671</v>
      </c>
    </row>
    <row r="264" spans="1:14" hidden="1">
      <c r="A264" t="s">
        <v>5232</v>
      </c>
      <c r="B264" t="s">
        <v>5233</v>
      </c>
      <c r="C264" t="s">
        <v>5656</v>
      </c>
      <c r="E264" t="s">
        <v>5657</v>
      </c>
      <c r="F264" t="s">
        <v>5685</v>
      </c>
      <c r="G264" t="s">
        <v>5686</v>
      </c>
      <c r="H264" t="s">
        <v>5180</v>
      </c>
      <c r="I264" t="s">
        <v>5167</v>
      </c>
      <c r="J264" t="s">
        <v>5168</v>
      </c>
      <c r="K264" t="s">
        <v>5236</v>
      </c>
      <c r="L264" t="s">
        <v>5231</v>
      </c>
      <c r="M264" t="s">
        <v>5200</v>
      </c>
      <c r="N264" t="s">
        <v>4999</v>
      </c>
    </row>
    <row r="265" spans="1:14" hidden="1">
      <c r="A265" t="s">
        <v>5284</v>
      </c>
      <c r="B265" t="s">
        <v>5285</v>
      </c>
      <c r="C265" t="s">
        <v>5687</v>
      </c>
      <c r="E265" t="s">
        <v>5688</v>
      </c>
      <c r="F265" t="s">
        <v>5685</v>
      </c>
      <c r="G265" t="s">
        <v>5686</v>
      </c>
      <c r="H265" t="s">
        <v>5180</v>
      </c>
      <c r="I265" t="s">
        <v>5167</v>
      </c>
      <c r="J265" t="s">
        <v>5168</v>
      </c>
      <c r="K265" t="s">
        <v>5189</v>
      </c>
      <c r="L265" t="s">
        <v>5167</v>
      </c>
      <c r="M265" t="s">
        <v>5200</v>
      </c>
      <c r="N265" t="s">
        <v>4999</v>
      </c>
    </row>
    <row r="266" spans="1:14" hidden="1">
      <c r="A266" t="s">
        <v>5242</v>
      </c>
      <c r="B266" t="s">
        <v>5243</v>
      </c>
      <c r="C266" t="s">
        <v>5689</v>
      </c>
      <c r="E266" t="s">
        <v>5690</v>
      </c>
      <c r="F266" t="s">
        <v>5685</v>
      </c>
      <c r="G266" t="s">
        <v>5686</v>
      </c>
      <c r="H266" t="s">
        <v>5180</v>
      </c>
      <c r="I266" t="s">
        <v>5167</v>
      </c>
      <c r="J266" t="s">
        <v>5168</v>
      </c>
      <c r="K266" t="s">
        <v>5373</v>
      </c>
      <c r="L266" t="s">
        <v>5167</v>
      </c>
      <c r="M266" t="s">
        <v>5691</v>
      </c>
      <c r="N266" t="s">
        <v>4999</v>
      </c>
    </row>
    <row r="267" spans="1:14" hidden="1">
      <c r="A267" t="s">
        <v>5220</v>
      </c>
      <c r="B267" t="s">
        <v>5221</v>
      </c>
      <c r="C267" t="s">
        <v>5692</v>
      </c>
      <c r="E267" t="s">
        <v>5693</v>
      </c>
      <c r="F267" t="s">
        <v>5685</v>
      </c>
      <c r="G267" t="s">
        <v>5686</v>
      </c>
      <c r="H267" t="s">
        <v>5180</v>
      </c>
      <c r="I267" t="s">
        <v>5167</v>
      </c>
      <c r="J267" t="s">
        <v>5168</v>
      </c>
      <c r="N267" t="s">
        <v>4999</v>
      </c>
    </row>
    <row r="268" spans="1:14" hidden="1">
      <c r="A268" t="s">
        <v>5321</v>
      </c>
      <c r="B268" t="s">
        <v>5322</v>
      </c>
      <c r="C268" t="s">
        <v>5694</v>
      </c>
      <c r="E268" t="s">
        <v>5695</v>
      </c>
      <c r="F268" t="s">
        <v>5685</v>
      </c>
      <c r="G268" t="s">
        <v>5686</v>
      </c>
      <c r="H268" t="s">
        <v>5180</v>
      </c>
      <c r="I268" t="s">
        <v>5167</v>
      </c>
      <c r="J268" t="s">
        <v>5168</v>
      </c>
      <c r="N268" t="s">
        <v>4999</v>
      </c>
    </row>
    <row r="269" spans="1:14" hidden="1">
      <c r="A269" t="s">
        <v>5185</v>
      </c>
      <c r="B269" t="s">
        <v>5186</v>
      </c>
      <c r="C269" t="s">
        <v>5672</v>
      </c>
      <c r="E269" t="s">
        <v>5673</v>
      </c>
      <c r="F269" t="s">
        <v>5685</v>
      </c>
      <c r="G269" t="s">
        <v>5686</v>
      </c>
      <c r="H269" t="s">
        <v>5180</v>
      </c>
      <c r="I269" t="s">
        <v>5167</v>
      </c>
      <c r="J269" t="s">
        <v>5168</v>
      </c>
      <c r="K269" t="s">
        <v>5189</v>
      </c>
      <c r="L269" t="s">
        <v>5167</v>
      </c>
      <c r="M269" t="s">
        <v>5179</v>
      </c>
      <c r="N269" t="s">
        <v>4999</v>
      </c>
    </row>
    <row r="270" spans="1:14" hidden="1">
      <c r="A270" t="s">
        <v>5169</v>
      </c>
      <c r="B270" t="s">
        <v>5170</v>
      </c>
      <c r="C270" t="s">
        <v>5468</v>
      </c>
      <c r="E270" t="s">
        <v>5469</v>
      </c>
      <c r="F270" t="s">
        <v>5685</v>
      </c>
      <c r="G270" t="s">
        <v>5686</v>
      </c>
      <c r="H270" t="s">
        <v>5180</v>
      </c>
      <c r="I270" t="s">
        <v>5167</v>
      </c>
      <c r="J270" t="s">
        <v>5168</v>
      </c>
      <c r="N270" t="s">
        <v>4999</v>
      </c>
    </row>
    <row r="271" spans="1:14" hidden="1">
      <c r="A271" t="s">
        <v>5162</v>
      </c>
      <c r="B271" t="s">
        <v>5163</v>
      </c>
      <c r="C271" t="s">
        <v>5676</v>
      </c>
      <c r="E271" t="s">
        <v>5012</v>
      </c>
      <c r="F271" t="s">
        <v>5685</v>
      </c>
      <c r="G271" t="s">
        <v>5686</v>
      </c>
      <c r="H271" t="s">
        <v>5180</v>
      </c>
      <c r="I271" t="s">
        <v>5167</v>
      </c>
      <c r="J271" t="s">
        <v>5168</v>
      </c>
      <c r="N271" t="s">
        <v>4999</v>
      </c>
    </row>
    <row r="272" spans="1:14" hidden="1">
      <c r="A272" t="s">
        <v>5196</v>
      </c>
      <c r="B272" t="s">
        <v>5197</v>
      </c>
      <c r="C272" t="s">
        <v>5696</v>
      </c>
      <c r="E272" t="s">
        <v>5697</v>
      </c>
      <c r="F272" t="s">
        <v>5685</v>
      </c>
      <c r="G272" t="s">
        <v>5686</v>
      </c>
      <c r="H272" t="s">
        <v>5180</v>
      </c>
      <c r="I272" t="s">
        <v>5167</v>
      </c>
      <c r="J272" t="s">
        <v>5168</v>
      </c>
      <c r="K272" t="s">
        <v>5189</v>
      </c>
      <c r="L272" t="s">
        <v>5167</v>
      </c>
      <c r="M272" t="s">
        <v>5365</v>
      </c>
      <c r="N272" t="s">
        <v>4999</v>
      </c>
    </row>
    <row r="273" spans="1:14" hidden="1">
      <c r="A273" t="s">
        <v>5341</v>
      </c>
      <c r="B273" t="s">
        <v>5342</v>
      </c>
      <c r="C273" t="s">
        <v>5698</v>
      </c>
      <c r="E273" t="s">
        <v>5699</v>
      </c>
      <c r="F273" t="s">
        <v>5685</v>
      </c>
      <c r="G273" t="s">
        <v>5686</v>
      </c>
      <c r="H273" t="s">
        <v>5180</v>
      </c>
      <c r="I273" t="s">
        <v>5167</v>
      </c>
      <c r="J273" t="s">
        <v>5168</v>
      </c>
      <c r="N273" t="s">
        <v>4999</v>
      </c>
    </row>
    <row r="274" spans="1:14" hidden="1">
      <c r="A274" t="s">
        <v>5181</v>
      </c>
      <c r="B274" t="s">
        <v>5182</v>
      </c>
      <c r="C274" t="s">
        <v>5700</v>
      </c>
      <c r="E274" t="s">
        <v>5701</v>
      </c>
      <c r="F274" t="s">
        <v>5702</v>
      </c>
      <c r="G274" t="s">
        <v>5703</v>
      </c>
      <c r="H274" t="s">
        <v>5180</v>
      </c>
      <c r="I274" t="s">
        <v>5167</v>
      </c>
      <c r="J274" t="s">
        <v>5168</v>
      </c>
      <c r="N274" t="s">
        <v>5079</v>
      </c>
    </row>
    <row r="275" spans="1:14" hidden="1">
      <c r="A275" t="s">
        <v>5181</v>
      </c>
      <c r="B275" t="s">
        <v>5182</v>
      </c>
      <c r="C275" t="s">
        <v>5700</v>
      </c>
      <c r="E275" t="s">
        <v>5701</v>
      </c>
      <c r="F275" t="s">
        <v>5704</v>
      </c>
      <c r="G275" t="s">
        <v>5705</v>
      </c>
      <c r="H275" t="s">
        <v>5180</v>
      </c>
      <c r="I275" t="s">
        <v>5167</v>
      </c>
      <c r="J275" t="s">
        <v>5168</v>
      </c>
      <c r="K275" t="s">
        <v>5662</v>
      </c>
      <c r="L275" t="s">
        <v>5167</v>
      </c>
      <c r="M275" t="s">
        <v>5200</v>
      </c>
      <c r="N275" t="s">
        <v>5034</v>
      </c>
    </row>
    <row r="276" spans="1:14" hidden="1">
      <c r="A276" t="s">
        <v>5181</v>
      </c>
      <c r="B276" t="s">
        <v>5182</v>
      </c>
      <c r="C276" t="s">
        <v>5700</v>
      </c>
      <c r="E276" t="s">
        <v>5701</v>
      </c>
      <c r="F276" t="s">
        <v>5706</v>
      </c>
      <c r="G276" t="s">
        <v>5707</v>
      </c>
      <c r="H276" t="s">
        <v>5180</v>
      </c>
      <c r="I276" t="s">
        <v>5167</v>
      </c>
      <c r="J276" t="s">
        <v>5168</v>
      </c>
      <c r="N276" t="s">
        <v>5079</v>
      </c>
    </row>
    <row r="277" spans="1:14" hidden="1">
      <c r="A277" t="s">
        <v>5162</v>
      </c>
      <c r="B277" t="s">
        <v>5163</v>
      </c>
      <c r="C277" t="s">
        <v>5708</v>
      </c>
      <c r="E277" t="s">
        <v>5709</v>
      </c>
      <c r="F277" t="s">
        <v>5706</v>
      </c>
      <c r="G277" t="s">
        <v>5707</v>
      </c>
      <c r="H277" t="s">
        <v>5180</v>
      </c>
      <c r="I277" t="s">
        <v>5167</v>
      </c>
      <c r="J277" t="s">
        <v>5168</v>
      </c>
      <c r="N277" t="s">
        <v>5079</v>
      </c>
    </row>
    <row r="278" spans="1:14" hidden="1">
      <c r="A278" t="s">
        <v>5201</v>
      </c>
      <c r="B278" t="s">
        <v>5202</v>
      </c>
      <c r="C278" t="s">
        <v>5710</v>
      </c>
      <c r="E278" t="s">
        <v>5711</v>
      </c>
      <c r="F278" t="s">
        <v>5712</v>
      </c>
      <c r="G278" t="s">
        <v>5713</v>
      </c>
      <c r="H278" t="s">
        <v>5180</v>
      </c>
      <c r="I278" t="s">
        <v>5167</v>
      </c>
      <c r="J278" t="s">
        <v>5168</v>
      </c>
      <c r="K278" t="s">
        <v>5189</v>
      </c>
      <c r="L278" t="s">
        <v>5167</v>
      </c>
      <c r="M278" t="s">
        <v>5179</v>
      </c>
      <c r="N278" t="s">
        <v>5714</v>
      </c>
    </row>
    <row r="279" spans="1:14">
      <c r="A279" t="s">
        <v>5284</v>
      </c>
      <c r="B279" t="s">
        <v>5285</v>
      </c>
      <c r="C279" t="s">
        <v>5715</v>
      </c>
      <c r="E279" t="s">
        <v>5716</v>
      </c>
      <c r="F279" t="s">
        <v>5717</v>
      </c>
      <c r="G279" t="s">
        <v>5718</v>
      </c>
      <c r="H279" t="s">
        <v>5180</v>
      </c>
      <c r="I279" t="s">
        <v>5167</v>
      </c>
      <c r="J279" t="s">
        <v>5168</v>
      </c>
      <c r="K279" t="s">
        <v>5189</v>
      </c>
      <c r="L279" t="s">
        <v>5167</v>
      </c>
      <c r="M279" t="s">
        <v>5195</v>
      </c>
      <c r="N279" t="s">
        <v>5714</v>
      </c>
    </row>
    <row r="280" spans="1:14" hidden="1">
      <c r="A280" t="s">
        <v>5248</v>
      </c>
      <c r="B280" t="s">
        <v>5249</v>
      </c>
      <c r="C280" t="s">
        <v>5719</v>
      </c>
      <c r="E280" t="s">
        <v>5720</v>
      </c>
      <c r="F280" t="s">
        <v>5721</v>
      </c>
      <c r="G280" t="s">
        <v>5722</v>
      </c>
      <c r="H280" t="s">
        <v>5180</v>
      </c>
      <c r="I280" t="s">
        <v>5167</v>
      </c>
      <c r="J280" t="s">
        <v>5168</v>
      </c>
      <c r="K280" t="s">
        <v>5177</v>
      </c>
      <c r="L280" t="s">
        <v>5178</v>
      </c>
      <c r="M280" t="s">
        <v>5195</v>
      </c>
      <c r="N280" t="s">
        <v>5714</v>
      </c>
    </row>
    <row r="281" spans="1:14" hidden="1">
      <c r="A281" t="s">
        <v>5220</v>
      </c>
      <c r="B281" t="s">
        <v>5221</v>
      </c>
      <c r="C281" t="s">
        <v>5723</v>
      </c>
      <c r="E281" t="s">
        <v>5720</v>
      </c>
      <c r="F281" t="s">
        <v>5721</v>
      </c>
      <c r="G281" t="s">
        <v>5722</v>
      </c>
      <c r="H281" t="s">
        <v>5180</v>
      </c>
      <c r="I281" t="s">
        <v>5167</v>
      </c>
      <c r="J281" t="s">
        <v>5168</v>
      </c>
      <c r="N281" t="s">
        <v>5714</v>
      </c>
    </row>
    <row r="282" spans="1:14" hidden="1">
      <c r="A282" t="s">
        <v>5210</v>
      </c>
      <c r="B282" t="s">
        <v>5211</v>
      </c>
      <c r="C282" t="s">
        <v>5724</v>
      </c>
      <c r="E282" t="s">
        <v>5725</v>
      </c>
      <c r="F282" t="s">
        <v>5721</v>
      </c>
      <c r="G282" t="s">
        <v>5722</v>
      </c>
      <c r="H282" t="s">
        <v>5180</v>
      </c>
      <c r="I282" t="s">
        <v>5167</v>
      </c>
      <c r="J282" t="s">
        <v>5168</v>
      </c>
      <c r="K282" t="s">
        <v>5194</v>
      </c>
      <c r="L282" t="s">
        <v>5167</v>
      </c>
      <c r="M282" t="s">
        <v>5200</v>
      </c>
      <c r="N282" t="s">
        <v>5714</v>
      </c>
    </row>
    <row r="283" spans="1:14" hidden="1">
      <c r="A283" t="s">
        <v>5190</v>
      </c>
      <c r="B283" t="s">
        <v>5191</v>
      </c>
      <c r="C283" t="s">
        <v>5726</v>
      </c>
      <c r="E283" t="s">
        <v>5727</v>
      </c>
      <c r="F283" t="s">
        <v>5721</v>
      </c>
      <c r="G283" t="s">
        <v>5722</v>
      </c>
      <c r="H283" t="s">
        <v>5180</v>
      </c>
      <c r="I283" t="s">
        <v>5167</v>
      </c>
      <c r="J283" t="s">
        <v>5168</v>
      </c>
      <c r="K283" t="s">
        <v>5194</v>
      </c>
      <c r="L283" t="s">
        <v>5167</v>
      </c>
      <c r="M283" t="s">
        <v>5195</v>
      </c>
      <c r="N283" t="s">
        <v>5714</v>
      </c>
    </row>
    <row r="284" spans="1:14" hidden="1">
      <c r="A284" t="s">
        <v>5205</v>
      </c>
      <c r="B284" t="s">
        <v>5206</v>
      </c>
      <c r="C284" t="s">
        <v>5728</v>
      </c>
      <c r="E284" t="s">
        <v>5729</v>
      </c>
      <c r="F284" t="s">
        <v>5721</v>
      </c>
      <c r="G284" t="s">
        <v>5722</v>
      </c>
      <c r="H284" t="s">
        <v>5180</v>
      </c>
      <c r="I284" t="s">
        <v>5167</v>
      </c>
      <c r="J284" t="s">
        <v>5168</v>
      </c>
      <c r="K284" t="s">
        <v>5194</v>
      </c>
      <c r="L284" t="s">
        <v>5167</v>
      </c>
      <c r="M284" t="s">
        <v>5179</v>
      </c>
      <c r="N284" t="s">
        <v>5714</v>
      </c>
    </row>
    <row r="285" spans="1:14" hidden="1">
      <c r="A285" t="s">
        <v>5173</v>
      </c>
      <c r="B285" t="s">
        <v>5174</v>
      </c>
      <c r="C285" t="s">
        <v>5730</v>
      </c>
      <c r="E285" t="s">
        <v>5731</v>
      </c>
      <c r="F285" t="s">
        <v>5721</v>
      </c>
      <c r="G285" t="s">
        <v>5722</v>
      </c>
      <c r="H285" t="s">
        <v>5180</v>
      </c>
      <c r="I285" t="s">
        <v>5167</v>
      </c>
      <c r="J285" t="s">
        <v>5168</v>
      </c>
      <c r="K285" t="s">
        <v>5177</v>
      </c>
      <c r="L285" t="s">
        <v>5178</v>
      </c>
      <c r="M285" t="s">
        <v>5195</v>
      </c>
      <c r="N285" t="s">
        <v>5714</v>
      </c>
    </row>
    <row r="286" spans="1:14" hidden="1">
      <c r="A286" t="s">
        <v>5216</v>
      </c>
      <c r="B286" t="s">
        <v>5217</v>
      </c>
      <c r="C286" t="s">
        <v>5732</v>
      </c>
      <c r="E286" t="s">
        <v>5733</v>
      </c>
      <c r="F286" t="s">
        <v>5721</v>
      </c>
      <c r="G286" t="s">
        <v>5722</v>
      </c>
      <c r="H286" t="s">
        <v>5180</v>
      </c>
      <c r="I286" t="s">
        <v>5167</v>
      </c>
      <c r="J286" t="s">
        <v>5168</v>
      </c>
      <c r="K286" t="s">
        <v>5177</v>
      </c>
      <c r="L286" t="s">
        <v>5178</v>
      </c>
      <c r="M286" t="s">
        <v>5195</v>
      </c>
      <c r="N286" t="s">
        <v>5714</v>
      </c>
    </row>
    <row r="287" spans="1:14" hidden="1">
      <c r="A287" t="s">
        <v>5181</v>
      </c>
      <c r="B287" t="s">
        <v>5182</v>
      </c>
      <c r="C287" t="s">
        <v>5734</v>
      </c>
      <c r="E287" t="s">
        <v>5735</v>
      </c>
      <c r="F287" t="s">
        <v>5736</v>
      </c>
      <c r="G287" t="s">
        <v>5737</v>
      </c>
      <c r="H287" t="s">
        <v>5180</v>
      </c>
      <c r="I287" t="s">
        <v>5167</v>
      </c>
      <c r="J287" t="s">
        <v>5168</v>
      </c>
      <c r="N287" t="s">
        <v>5714</v>
      </c>
    </row>
    <row r="288" spans="1:14" hidden="1">
      <c r="A288" t="s">
        <v>5284</v>
      </c>
      <c r="B288" t="s">
        <v>5285</v>
      </c>
      <c r="C288" t="s">
        <v>5715</v>
      </c>
      <c r="E288" t="s">
        <v>5716</v>
      </c>
      <c r="F288" t="s">
        <v>5736</v>
      </c>
      <c r="G288" t="s">
        <v>5737</v>
      </c>
      <c r="H288" t="s">
        <v>5180</v>
      </c>
      <c r="I288" t="s">
        <v>5167</v>
      </c>
      <c r="J288" t="s">
        <v>5168</v>
      </c>
      <c r="K288" t="s">
        <v>5189</v>
      </c>
      <c r="L288" t="s">
        <v>5167</v>
      </c>
      <c r="M288" t="s">
        <v>5200</v>
      </c>
      <c r="N288" t="s">
        <v>5714</v>
      </c>
    </row>
    <row r="289" spans="1:14" hidden="1">
      <c r="A289" t="s">
        <v>5321</v>
      </c>
      <c r="B289" t="s">
        <v>5322</v>
      </c>
      <c r="C289" t="s">
        <v>5738</v>
      </c>
      <c r="E289" t="s">
        <v>5739</v>
      </c>
      <c r="F289" t="s">
        <v>5736</v>
      </c>
      <c r="G289" t="s">
        <v>5737</v>
      </c>
      <c r="H289" t="s">
        <v>5180</v>
      </c>
      <c r="I289" t="s">
        <v>5167</v>
      </c>
      <c r="J289" t="s">
        <v>5168</v>
      </c>
      <c r="N289" t="s">
        <v>5714</v>
      </c>
    </row>
    <row r="290" spans="1:14" hidden="1">
      <c r="A290" t="s">
        <v>5201</v>
      </c>
      <c r="B290" t="s">
        <v>5202</v>
      </c>
      <c r="C290" t="s">
        <v>5710</v>
      </c>
      <c r="E290" t="s">
        <v>5711</v>
      </c>
      <c r="F290" t="s">
        <v>5736</v>
      </c>
      <c r="G290" t="s">
        <v>5737</v>
      </c>
      <c r="H290" t="s">
        <v>5180</v>
      </c>
      <c r="I290" t="s">
        <v>5167</v>
      </c>
      <c r="J290" t="s">
        <v>5168</v>
      </c>
      <c r="K290" t="s">
        <v>5189</v>
      </c>
      <c r="L290" t="s">
        <v>5167</v>
      </c>
      <c r="M290" t="s">
        <v>5179</v>
      </c>
      <c r="N290" t="s">
        <v>5714</v>
      </c>
    </row>
    <row r="291" spans="1:14" hidden="1">
      <c r="A291" t="s">
        <v>5216</v>
      </c>
      <c r="B291" t="s">
        <v>5217</v>
      </c>
      <c r="C291" t="s">
        <v>5640</v>
      </c>
      <c r="E291" t="s">
        <v>5641</v>
      </c>
      <c r="F291" t="s">
        <v>5736</v>
      </c>
      <c r="G291" t="s">
        <v>5737</v>
      </c>
      <c r="H291" t="s">
        <v>5180</v>
      </c>
      <c r="I291" t="s">
        <v>5167</v>
      </c>
      <c r="J291" t="s">
        <v>5168</v>
      </c>
      <c r="N291" t="s">
        <v>5714</v>
      </c>
    </row>
    <row r="292" spans="1:14" hidden="1">
      <c r="A292" t="s">
        <v>5220</v>
      </c>
      <c r="B292" t="s">
        <v>5221</v>
      </c>
      <c r="C292" t="s">
        <v>5723</v>
      </c>
      <c r="E292" t="s">
        <v>5720</v>
      </c>
      <c r="F292" t="s">
        <v>5740</v>
      </c>
      <c r="G292" t="s">
        <v>5741</v>
      </c>
      <c r="H292" t="s">
        <v>5180</v>
      </c>
      <c r="I292" t="s">
        <v>5167</v>
      </c>
      <c r="J292" t="s">
        <v>5168</v>
      </c>
      <c r="N292" t="s">
        <v>5714</v>
      </c>
    </row>
    <row r="293" spans="1:14" hidden="1">
      <c r="A293" t="s">
        <v>5210</v>
      </c>
      <c r="B293" t="s">
        <v>5211</v>
      </c>
      <c r="C293" t="s">
        <v>5724</v>
      </c>
      <c r="E293" t="s">
        <v>5725</v>
      </c>
      <c r="F293" t="s">
        <v>5740</v>
      </c>
      <c r="G293" t="s">
        <v>5741</v>
      </c>
      <c r="H293" t="s">
        <v>5180</v>
      </c>
      <c r="I293" t="s">
        <v>5167</v>
      </c>
      <c r="J293" t="s">
        <v>5168</v>
      </c>
      <c r="K293" t="s">
        <v>5194</v>
      </c>
      <c r="L293" t="s">
        <v>5167</v>
      </c>
      <c r="M293" t="s">
        <v>5214</v>
      </c>
      <c r="N293" t="s">
        <v>5714</v>
      </c>
    </row>
    <row r="294" spans="1:14" hidden="1">
      <c r="A294" t="s">
        <v>5201</v>
      </c>
      <c r="B294" t="s">
        <v>5202</v>
      </c>
      <c r="C294" t="s">
        <v>5710</v>
      </c>
      <c r="E294" t="s">
        <v>5711</v>
      </c>
      <c r="F294" t="s">
        <v>5740</v>
      </c>
      <c r="G294" t="s">
        <v>5741</v>
      </c>
      <c r="H294" t="s">
        <v>5180</v>
      </c>
      <c r="I294" t="s">
        <v>5167</v>
      </c>
      <c r="J294" t="s">
        <v>5168</v>
      </c>
      <c r="K294" t="s">
        <v>5189</v>
      </c>
      <c r="L294" t="s">
        <v>5167</v>
      </c>
      <c r="M294" t="s">
        <v>5179</v>
      </c>
      <c r="N294" t="s">
        <v>5714</v>
      </c>
    </row>
    <row r="295" spans="1:14" hidden="1">
      <c r="A295" t="s">
        <v>5185</v>
      </c>
      <c r="B295" t="s">
        <v>5186</v>
      </c>
      <c r="C295" t="s">
        <v>5742</v>
      </c>
      <c r="E295" t="s">
        <v>5743</v>
      </c>
      <c r="F295" t="s">
        <v>5740</v>
      </c>
      <c r="G295" t="s">
        <v>5741</v>
      </c>
      <c r="H295" t="s">
        <v>5180</v>
      </c>
      <c r="I295" t="s">
        <v>5167</v>
      </c>
      <c r="J295" t="s">
        <v>5168</v>
      </c>
      <c r="K295" t="s">
        <v>5189</v>
      </c>
      <c r="L295" t="s">
        <v>5167</v>
      </c>
      <c r="M295" t="s">
        <v>5744</v>
      </c>
      <c r="N295" t="s">
        <v>5714</v>
      </c>
    </row>
    <row r="296" spans="1:14" hidden="1">
      <c r="A296" t="s">
        <v>5190</v>
      </c>
      <c r="B296" t="s">
        <v>5191</v>
      </c>
      <c r="C296" t="s">
        <v>5726</v>
      </c>
      <c r="E296" t="s">
        <v>5727</v>
      </c>
      <c r="F296" t="s">
        <v>5740</v>
      </c>
      <c r="G296" t="s">
        <v>5741</v>
      </c>
      <c r="H296" t="s">
        <v>5180</v>
      </c>
      <c r="I296" t="s">
        <v>5167</v>
      </c>
      <c r="J296" t="s">
        <v>5168</v>
      </c>
      <c r="K296" t="s">
        <v>5194</v>
      </c>
      <c r="L296" t="s">
        <v>5167</v>
      </c>
      <c r="M296" t="s">
        <v>5195</v>
      </c>
      <c r="N296" t="s">
        <v>5714</v>
      </c>
    </row>
    <row r="297" spans="1:14" hidden="1">
      <c r="A297" t="s">
        <v>5216</v>
      </c>
      <c r="B297" t="s">
        <v>5217</v>
      </c>
      <c r="C297" t="s">
        <v>5732</v>
      </c>
      <c r="E297" t="s">
        <v>5733</v>
      </c>
      <c r="F297" t="s">
        <v>5740</v>
      </c>
      <c r="G297" t="s">
        <v>5741</v>
      </c>
      <c r="H297" t="s">
        <v>5180</v>
      </c>
      <c r="I297" t="s">
        <v>5167</v>
      </c>
      <c r="J297" t="s">
        <v>5168</v>
      </c>
      <c r="N297" t="s">
        <v>5714</v>
      </c>
    </row>
    <row r="298" spans="1:14" hidden="1">
      <c r="A298" t="s">
        <v>5238</v>
      </c>
      <c r="B298" t="s">
        <v>5239</v>
      </c>
      <c r="C298" t="s">
        <v>5745</v>
      </c>
      <c r="E298" t="s">
        <v>5727</v>
      </c>
      <c r="F298" t="s">
        <v>5740</v>
      </c>
      <c r="G298" t="s">
        <v>5741</v>
      </c>
      <c r="H298" t="s">
        <v>5180</v>
      </c>
      <c r="I298" t="s">
        <v>5167</v>
      </c>
      <c r="J298" t="s">
        <v>5168</v>
      </c>
      <c r="K298" t="s">
        <v>5189</v>
      </c>
      <c r="L298" t="s">
        <v>5167</v>
      </c>
      <c r="M298" t="s">
        <v>5746</v>
      </c>
      <c r="N298" t="s">
        <v>5714</v>
      </c>
    </row>
    <row r="299" spans="1:14" hidden="1">
      <c r="A299" t="s">
        <v>5248</v>
      </c>
      <c r="B299" t="s">
        <v>5249</v>
      </c>
      <c r="C299" t="s">
        <v>5719</v>
      </c>
      <c r="E299" t="s">
        <v>5720</v>
      </c>
      <c r="F299" t="s">
        <v>5747</v>
      </c>
      <c r="G299" t="s">
        <v>5748</v>
      </c>
      <c r="H299" t="s">
        <v>5180</v>
      </c>
      <c r="I299" t="s">
        <v>5167</v>
      </c>
      <c r="J299" t="s">
        <v>5168</v>
      </c>
      <c r="K299" t="s">
        <v>5177</v>
      </c>
      <c r="L299" t="s">
        <v>5178</v>
      </c>
      <c r="M299" t="s">
        <v>5195</v>
      </c>
      <c r="N299" t="s">
        <v>5714</v>
      </c>
    </row>
    <row r="300" spans="1:14" hidden="1">
      <c r="A300" t="s">
        <v>5220</v>
      </c>
      <c r="B300" t="s">
        <v>5221</v>
      </c>
      <c r="C300" t="s">
        <v>5723</v>
      </c>
      <c r="E300" t="s">
        <v>5720</v>
      </c>
      <c r="F300" t="s">
        <v>5747</v>
      </c>
      <c r="G300" t="s">
        <v>5748</v>
      </c>
      <c r="H300" t="s">
        <v>5180</v>
      </c>
      <c r="I300" t="s">
        <v>5167</v>
      </c>
      <c r="J300" t="s">
        <v>5168</v>
      </c>
      <c r="N300" t="s">
        <v>5714</v>
      </c>
    </row>
    <row r="301" spans="1:14" hidden="1">
      <c r="A301" t="s">
        <v>5210</v>
      </c>
      <c r="B301" t="s">
        <v>5211</v>
      </c>
      <c r="C301" t="s">
        <v>5724</v>
      </c>
      <c r="E301" t="s">
        <v>5725</v>
      </c>
      <c r="F301" t="s">
        <v>5747</v>
      </c>
      <c r="G301" t="s">
        <v>5748</v>
      </c>
      <c r="H301" t="s">
        <v>5180</v>
      </c>
      <c r="I301" t="s">
        <v>5167</v>
      </c>
      <c r="J301" t="s">
        <v>5168</v>
      </c>
      <c r="K301" t="s">
        <v>5194</v>
      </c>
      <c r="L301" t="s">
        <v>5167</v>
      </c>
      <c r="M301" t="s">
        <v>5214</v>
      </c>
      <c r="N301" t="s">
        <v>5714</v>
      </c>
    </row>
    <row r="302" spans="1:14" hidden="1">
      <c r="A302" t="s">
        <v>5321</v>
      </c>
      <c r="B302" t="s">
        <v>5322</v>
      </c>
      <c r="C302" t="s">
        <v>5738</v>
      </c>
      <c r="E302" t="s">
        <v>5739</v>
      </c>
      <c r="F302" t="s">
        <v>5747</v>
      </c>
      <c r="G302" t="s">
        <v>5748</v>
      </c>
      <c r="H302" t="s">
        <v>5180</v>
      </c>
      <c r="I302" t="s">
        <v>5167</v>
      </c>
      <c r="J302" t="s">
        <v>5168</v>
      </c>
      <c r="K302" t="s">
        <v>5325</v>
      </c>
      <c r="L302" t="s">
        <v>5231</v>
      </c>
      <c r="M302" t="s">
        <v>5200</v>
      </c>
      <c r="N302" t="s">
        <v>5714</v>
      </c>
    </row>
    <row r="303" spans="1:14" hidden="1">
      <c r="A303" t="s">
        <v>5185</v>
      </c>
      <c r="B303" t="s">
        <v>5186</v>
      </c>
      <c r="C303" t="s">
        <v>5742</v>
      </c>
      <c r="E303" t="s">
        <v>5743</v>
      </c>
      <c r="F303" t="s">
        <v>5747</v>
      </c>
      <c r="G303" t="s">
        <v>5748</v>
      </c>
      <c r="H303" t="s">
        <v>5180</v>
      </c>
      <c r="I303" t="s">
        <v>5167</v>
      </c>
      <c r="J303" t="s">
        <v>5168</v>
      </c>
      <c r="K303" t="s">
        <v>5189</v>
      </c>
      <c r="L303" t="s">
        <v>5167</v>
      </c>
      <c r="M303" t="s">
        <v>5195</v>
      </c>
      <c r="N303" t="s">
        <v>5714</v>
      </c>
    </row>
    <row r="304" spans="1:14" hidden="1">
      <c r="A304" t="s">
        <v>5190</v>
      </c>
      <c r="B304" t="s">
        <v>5191</v>
      </c>
      <c r="C304" t="s">
        <v>5726</v>
      </c>
      <c r="E304" t="s">
        <v>5727</v>
      </c>
      <c r="F304" t="s">
        <v>5747</v>
      </c>
      <c r="G304" t="s">
        <v>5748</v>
      </c>
      <c r="H304" t="s">
        <v>5180</v>
      </c>
      <c r="I304" t="s">
        <v>5167</v>
      </c>
      <c r="J304" t="s">
        <v>5168</v>
      </c>
      <c r="K304" t="s">
        <v>5194</v>
      </c>
      <c r="L304" t="s">
        <v>5167</v>
      </c>
      <c r="M304" t="s">
        <v>5195</v>
      </c>
      <c r="N304" t="s">
        <v>5714</v>
      </c>
    </row>
    <row r="305" spans="1:14" hidden="1">
      <c r="A305" t="s">
        <v>5205</v>
      </c>
      <c r="B305" t="s">
        <v>5206</v>
      </c>
      <c r="C305" t="s">
        <v>5728</v>
      </c>
      <c r="E305" t="s">
        <v>5729</v>
      </c>
      <c r="F305" t="s">
        <v>5747</v>
      </c>
      <c r="G305" t="s">
        <v>5748</v>
      </c>
      <c r="H305" t="s">
        <v>5180</v>
      </c>
      <c r="I305" t="s">
        <v>5167</v>
      </c>
      <c r="J305" t="s">
        <v>5168</v>
      </c>
      <c r="K305" t="s">
        <v>5194</v>
      </c>
      <c r="L305" t="s">
        <v>5167</v>
      </c>
      <c r="M305" t="s">
        <v>5179</v>
      </c>
      <c r="N305" t="s">
        <v>5714</v>
      </c>
    </row>
    <row r="306" spans="1:14" hidden="1">
      <c r="A306" t="s">
        <v>5162</v>
      </c>
      <c r="B306" t="s">
        <v>5163</v>
      </c>
      <c r="C306" t="s">
        <v>5749</v>
      </c>
      <c r="E306" t="s">
        <v>5743</v>
      </c>
      <c r="F306" t="s">
        <v>5747</v>
      </c>
      <c r="G306" t="s">
        <v>5748</v>
      </c>
      <c r="H306" t="s">
        <v>5180</v>
      </c>
      <c r="I306" t="s">
        <v>5167</v>
      </c>
      <c r="J306" t="s">
        <v>5168</v>
      </c>
      <c r="K306" t="s">
        <v>5177</v>
      </c>
      <c r="L306" t="s">
        <v>5178</v>
      </c>
      <c r="M306" t="s">
        <v>5195</v>
      </c>
      <c r="N306" t="s">
        <v>5714</v>
      </c>
    </row>
    <row r="307" spans="1:14" hidden="1">
      <c r="A307" t="s">
        <v>5173</v>
      </c>
      <c r="B307" t="s">
        <v>5174</v>
      </c>
      <c r="C307" t="s">
        <v>5730</v>
      </c>
      <c r="E307" t="s">
        <v>5731</v>
      </c>
      <c r="F307" t="s">
        <v>5747</v>
      </c>
      <c r="G307" t="s">
        <v>5748</v>
      </c>
      <c r="H307" t="s">
        <v>5180</v>
      </c>
      <c r="I307" t="s">
        <v>5167</v>
      </c>
      <c r="J307" t="s">
        <v>5168</v>
      </c>
      <c r="K307" t="s">
        <v>5177</v>
      </c>
      <c r="L307" t="s">
        <v>5178</v>
      </c>
      <c r="M307" t="s">
        <v>5195</v>
      </c>
      <c r="N307" t="s">
        <v>5714</v>
      </c>
    </row>
    <row r="308" spans="1:14" hidden="1">
      <c r="A308" t="s">
        <v>5216</v>
      </c>
      <c r="B308" t="s">
        <v>5217</v>
      </c>
      <c r="C308" t="s">
        <v>5732</v>
      </c>
      <c r="E308" t="s">
        <v>5733</v>
      </c>
      <c r="F308" t="s">
        <v>5747</v>
      </c>
      <c r="G308" t="s">
        <v>5748</v>
      </c>
      <c r="H308" t="s">
        <v>5180</v>
      </c>
      <c r="I308" t="s">
        <v>5167</v>
      </c>
      <c r="J308" t="s">
        <v>5168</v>
      </c>
      <c r="N308" t="s">
        <v>5714</v>
      </c>
    </row>
    <row r="309" spans="1:14" hidden="1">
      <c r="A309" t="s">
        <v>5238</v>
      </c>
      <c r="B309" t="s">
        <v>5239</v>
      </c>
      <c r="C309" t="s">
        <v>5745</v>
      </c>
      <c r="E309" t="s">
        <v>5727</v>
      </c>
      <c r="F309" t="s">
        <v>5747</v>
      </c>
      <c r="G309" t="s">
        <v>5748</v>
      </c>
      <c r="H309" t="s">
        <v>5180</v>
      </c>
      <c r="I309" t="s">
        <v>5167</v>
      </c>
      <c r="J309" t="s">
        <v>5168</v>
      </c>
      <c r="N309" t="s">
        <v>5714</v>
      </c>
    </row>
    <row r="310" spans="1:14" hidden="1">
      <c r="A310" t="s">
        <v>5341</v>
      </c>
      <c r="B310" t="s">
        <v>5342</v>
      </c>
      <c r="C310" t="s">
        <v>5750</v>
      </c>
      <c r="E310" t="s">
        <v>5751</v>
      </c>
      <c r="F310" t="s">
        <v>5747</v>
      </c>
      <c r="G310" t="s">
        <v>5748</v>
      </c>
      <c r="H310" t="s">
        <v>5180</v>
      </c>
      <c r="I310" t="s">
        <v>5167</v>
      </c>
      <c r="J310" t="s">
        <v>5168</v>
      </c>
      <c r="N310" t="s">
        <v>5714</v>
      </c>
    </row>
    <row r="311" spans="1:14" hidden="1">
      <c r="A311" t="s">
        <v>5190</v>
      </c>
      <c r="B311" t="s">
        <v>5191</v>
      </c>
      <c r="C311" t="s">
        <v>5726</v>
      </c>
      <c r="E311" t="s">
        <v>5727</v>
      </c>
      <c r="F311" t="s">
        <v>5752</v>
      </c>
      <c r="G311" t="s">
        <v>5753</v>
      </c>
      <c r="H311" t="s">
        <v>5180</v>
      </c>
      <c r="I311" t="s">
        <v>5167</v>
      </c>
      <c r="J311" t="s">
        <v>5168</v>
      </c>
      <c r="K311" t="s">
        <v>5194</v>
      </c>
      <c r="L311" t="s">
        <v>5167</v>
      </c>
      <c r="M311" t="s">
        <v>5195</v>
      </c>
      <c r="N311" t="s">
        <v>5714</v>
      </c>
    </row>
    <row r="312" spans="1:14" hidden="1">
      <c r="A312" t="s">
        <v>5190</v>
      </c>
      <c r="B312" t="s">
        <v>5191</v>
      </c>
      <c r="C312" t="s">
        <v>5754</v>
      </c>
      <c r="E312" t="s">
        <v>5755</v>
      </c>
      <c r="F312" t="s">
        <v>5756</v>
      </c>
      <c r="G312" t="s">
        <v>5757</v>
      </c>
      <c r="H312" t="s">
        <v>5180</v>
      </c>
      <c r="I312" t="s">
        <v>5167</v>
      </c>
      <c r="J312" t="s">
        <v>5168</v>
      </c>
      <c r="K312" t="s">
        <v>5194</v>
      </c>
      <c r="L312" t="s">
        <v>5167</v>
      </c>
      <c r="M312" t="s">
        <v>5336</v>
      </c>
      <c r="N312" t="s">
        <v>5127</v>
      </c>
    </row>
    <row r="313" spans="1:14" hidden="1">
      <c r="A313" t="s">
        <v>5196</v>
      </c>
      <c r="B313" t="s">
        <v>5197</v>
      </c>
      <c r="C313" t="s">
        <v>5758</v>
      </c>
      <c r="E313" t="s">
        <v>5759</v>
      </c>
      <c r="F313" t="s">
        <v>5760</v>
      </c>
      <c r="G313" t="s">
        <v>5761</v>
      </c>
      <c r="H313" t="s">
        <v>5180</v>
      </c>
      <c r="I313" t="s">
        <v>5167</v>
      </c>
      <c r="J313" t="s">
        <v>5168</v>
      </c>
      <c r="K313" t="s">
        <v>5189</v>
      </c>
      <c r="L313" t="s">
        <v>5167</v>
      </c>
      <c r="M313" t="s">
        <v>5336</v>
      </c>
      <c r="N313" t="s">
        <v>5144</v>
      </c>
    </row>
    <row r="314" spans="1:14" hidden="1">
      <c r="A314" t="s">
        <v>5284</v>
      </c>
      <c r="B314" t="s">
        <v>5285</v>
      </c>
      <c r="C314" t="s">
        <v>5762</v>
      </c>
      <c r="E314" t="s">
        <v>5763</v>
      </c>
      <c r="F314" t="s">
        <v>5764</v>
      </c>
      <c r="G314" t="s">
        <v>5765</v>
      </c>
      <c r="H314" t="s">
        <v>5180</v>
      </c>
      <c r="I314" t="s">
        <v>5167</v>
      </c>
      <c r="J314" t="s">
        <v>5168</v>
      </c>
      <c r="K314" t="s">
        <v>5189</v>
      </c>
      <c r="L314" t="s">
        <v>5167</v>
      </c>
      <c r="M314" t="s">
        <v>5195</v>
      </c>
      <c r="N314" t="s">
        <v>5144</v>
      </c>
    </row>
    <row r="315" spans="1:14" hidden="1">
      <c r="A315" t="s">
        <v>5181</v>
      </c>
      <c r="B315" t="s">
        <v>5182</v>
      </c>
      <c r="C315" t="s">
        <v>5766</v>
      </c>
      <c r="E315" t="s">
        <v>5767</v>
      </c>
      <c r="F315" t="s">
        <v>5768</v>
      </c>
      <c r="G315" t="s">
        <v>5769</v>
      </c>
      <c r="H315" t="s">
        <v>5770</v>
      </c>
      <c r="I315" t="s">
        <v>5167</v>
      </c>
      <c r="J315" t="s">
        <v>5168</v>
      </c>
      <c r="N315" t="s">
        <v>5048</v>
      </c>
    </row>
    <row r="316" spans="1:14" hidden="1">
      <c r="A316" t="s">
        <v>5284</v>
      </c>
      <c r="B316" t="s">
        <v>5285</v>
      </c>
      <c r="C316" t="s">
        <v>5771</v>
      </c>
      <c r="E316" t="s">
        <v>5772</v>
      </c>
      <c r="F316" t="s">
        <v>5768</v>
      </c>
      <c r="G316" t="s">
        <v>5769</v>
      </c>
      <c r="H316" t="s">
        <v>5770</v>
      </c>
      <c r="I316" t="s">
        <v>5167</v>
      </c>
      <c r="J316" t="s">
        <v>5168</v>
      </c>
      <c r="K316" t="s">
        <v>5325</v>
      </c>
      <c r="L316" t="s">
        <v>5474</v>
      </c>
      <c r="M316" t="s">
        <v>5773</v>
      </c>
      <c r="N316" t="s">
        <v>5048</v>
      </c>
    </row>
    <row r="317" spans="1:14" hidden="1">
      <c r="A317" t="s">
        <v>5248</v>
      </c>
      <c r="B317" t="s">
        <v>5249</v>
      </c>
      <c r="C317" t="s">
        <v>5774</v>
      </c>
      <c r="E317" t="s">
        <v>5775</v>
      </c>
      <c r="F317" t="s">
        <v>5768</v>
      </c>
      <c r="G317" t="s">
        <v>5769</v>
      </c>
      <c r="H317" t="s">
        <v>5770</v>
      </c>
      <c r="I317" t="s">
        <v>5167</v>
      </c>
      <c r="J317" t="s">
        <v>5168</v>
      </c>
      <c r="N317" t="s">
        <v>5048</v>
      </c>
    </row>
    <row r="318" spans="1:14" hidden="1">
      <c r="A318" t="s">
        <v>5220</v>
      </c>
      <c r="B318" t="s">
        <v>5221</v>
      </c>
      <c r="C318" t="s">
        <v>5776</v>
      </c>
      <c r="E318" t="s">
        <v>5777</v>
      </c>
      <c r="F318" t="s">
        <v>5768</v>
      </c>
      <c r="G318" t="s">
        <v>5769</v>
      </c>
      <c r="H318" t="s">
        <v>5770</v>
      </c>
      <c r="I318" t="s">
        <v>5167</v>
      </c>
      <c r="J318" t="s">
        <v>5168</v>
      </c>
      <c r="K318" t="s">
        <v>5177</v>
      </c>
      <c r="L318" t="s">
        <v>5178</v>
      </c>
      <c r="M318" t="s">
        <v>5773</v>
      </c>
      <c r="N318" t="s">
        <v>5048</v>
      </c>
    </row>
    <row r="319" spans="1:14" hidden="1">
      <c r="A319" t="s">
        <v>5321</v>
      </c>
      <c r="B319" t="s">
        <v>5322</v>
      </c>
      <c r="C319" t="s">
        <v>5778</v>
      </c>
      <c r="E319" t="s">
        <v>5779</v>
      </c>
      <c r="F319" t="s">
        <v>5768</v>
      </c>
      <c r="G319" t="s">
        <v>5769</v>
      </c>
      <c r="H319" t="s">
        <v>5770</v>
      </c>
      <c r="I319" t="s">
        <v>5167</v>
      </c>
      <c r="J319" t="s">
        <v>5168</v>
      </c>
      <c r="N319" t="s">
        <v>5048</v>
      </c>
    </row>
    <row r="320" spans="1:14" hidden="1">
      <c r="A320" t="s">
        <v>5173</v>
      </c>
      <c r="B320" t="s">
        <v>5174</v>
      </c>
      <c r="C320" t="s">
        <v>5780</v>
      </c>
      <c r="E320" t="s">
        <v>5781</v>
      </c>
      <c r="F320" t="s">
        <v>5768</v>
      </c>
      <c r="G320" t="s">
        <v>5769</v>
      </c>
      <c r="H320" t="s">
        <v>5770</v>
      </c>
      <c r="I320" t="s">
        <v>5167</v>
      </c>
      <c r="J320" t="s">
        <v>5168</v>
      </c>
      <c r="K320" t="s">
        <v>5177</v>
      </c>
      <c r="L320" t="s">
        <v>5474</v>
      </c>
      <c r="M320" t="s">
        <v>5773</v>
      </c>
      <c r="N320" t="s">
        <v>5048</v>
      </c>
    </row>
    <row r="321" spans="1:14" hidden="1">
      <c r="A321" t="s">
        <v>5268</v>
      </c>
      <c r="B321" t="s">
        <v>5269</v>
      </c>
      <c r="C321" t="s">
        <v>5782</v>
      </c>
      <c r="E321" t="s">
        <v>5283</v>
      </c>
      <c r="F321" t="s">
        <v>5768</v>
      </c>
      <c r="G321" t="s">
        <v>5769</v>
      </c>
      <c r="H321" t="s">
        <v>5770</v>
      </c>
      <c r="I321" t="s">
        <v>5167</v>
      </c>
      <c r="J321" t="s">
        <v>5168</v>
      </c>
      <c r="N321" t="s">
        <v>5048</v>
      </c>
    </row>
    <row r="322" spans="1:14" hidden="1">
      <c r="A322" t="s">
        <v>5268</v>
      </c>
      <c r="B322" t="s">
        <v>5269</v>
      </c>
      <c r="C322" t="s">
        <v>5783</v>
      </c>
      <c r="E322" t="s">
        <v>5772</v>
      </c>
      <c r="F322" t="s">
        <v>5768</v>
      </c>
      <c r="G322" t="s">
        <v>5769</v>
      </c>
      <c r="H322" t="s">
        <v>5770</v>
      </c>
      <c r="I322" t="s">
        <v>5167</v>
      </c>
      <c r="J322" t="s">
        <v>5168</v>
      </c>
      <c r="N322" t="s">
        <v>5048</v>
      </c>
    </row>
    <row r="323" spans="1:14" hidden="1">
      <c r="A323" t="s">
        <v>5232</v>
      </c>
      <c r="B323" t="s">
        <v>5233</v>
      </c>
      <c r="C323" t="s">
        <v>5784</v>
      </c>
      <c r="E323" t="s">
        <v>5785</v>
      </c>
      <c r="F323" t="s">
        <v>3644</v>
      </c>
      <c r="G323" t="s">
        <v>5065</v>
      </c>
      <c r="H323" t="s">
        <v>5786</v>
      </c>
      <c r="I323" t="s">
        <v>5167</v>
      </c>
      <c r="J323" t="s">
        <v>5168</v>
      </c>
      <c r="K323" t="s">
        <v>5236</v>
      </c>
      <c r="L323" t="s">
        <v>5231</v>
      </c>
      <c r="M323" t="s">
        <v>5195</v>
      </c>
      <c r="N323" t="s">
        <v>5058</v>
      </c>
    </row>
    <row r="324" spans="1:14" hidden="1">
      <c r="A324" t="s">
        <v>5223</v>
      </c>
      <c r="B324" t="s">
        <v>5224</v>
      </c>
      <c r="C324" t="s">
        <v>5787</v>
      </c>
      <c r="E324" t="s">
        <v>5788</v>
      </c>
      <c r="F324" t="s">
        <v>3644</v>
      </c>
      <c r="G324" t="s">
        <v>5065</v>
      </c>
      <c r="H324" t="s">
        <v>5786</v>
      </c>
      <c r="I324" t="s">
        <v>5167</v>
      </c>
      <c r="J324" t="s">
        <v>5168</v>
      </c>
      <c r="N324" t="s">
        <v>5058</v>
      </c>
    </row>
    <row r="325" spans="1:14" hidden="1">
      <c r="A325" t="s">
        <v>5284</v>
      </c>
      <c r="B325" t="s">
        <v>5285</v>
      </c>
      <c r="C325" t="s">
        <v>5286</v>
      </c>
      <c r="E325" t="s">
        <v>5287</v>
      </c>
      <c r="F325" t="s">
        <v>3644</v>
      </c>
      <c r="G325" t="s">
        <v>5065</v>
      </c>
      <c r="H325" t="s">
        <v>5786</v>
      </c>
      <c r="I325" t="s">
        <v>5167</v>
      </c>
      <c r="J325" t="s">
        <v>5168</v>
      </c>
      <c r="K325" t="s">
        <v>5189</v>
      </c>
      <c r="L325" t="s">
        <v>5167</v>
      </c>
      <c r="M325" t="s">
        <v>5195</v>
      </c>
      <c r="N325" t="s">
        <v>5058</v>
      </c>
    </row>
    <row r="326" spans="1:14" hidden="1">
      <c r="A326" t="s">
        <v>5242</v>
      </c>
      <c r="B326" t="s">
        <v>5243</v>
      </c>
      <c r="C326" t="s">
        <v>5292</v>
      </c>
      <c r="E326" t="s">
        <v>5283</v>
      </c>
      <c r="F326" t="s">
        <v>3644</v>
      </c>
      <c r="G326" t="s">
        <v>5065</v>
      </c>
      <c r="H326" t="s">
        <v>5786</v>
      </c>
      <c r="I326" t="s">
        <v>5167</v>
      </c>
      <c r="J326" t="s">
        <v>5168</v>
      </c>
      <c r="K326" t="s">
        <v>5189</v>
      </c>
      <c r="L326" t="s">
        <v>5167</v>
      </c>
      <c r="M326" t="s">
        <v>5195</v>
      </c>
      <c r="N326" t="s">
        <v>5058</v>
      </c>
    </row>
    <row r="327" spans="1:14" hidden="1">
      <c r="A327" t="s">
        <v>5248</v>
      </c>
      <c r="B327" t="s">
        <v>5249</v>
      </c>
      <c r="C327" t="s">
        <v>5250</v>
      </c>
      <c r="E327" t="s">
        <v>5251</v>
      </c>
      <c r="F327" t="s">
        <v>3644</v>
      </c>
      <c r="G327" t="s">
        <v>5065</v>
      </c>
      <c r="H327" t="s">
        <v>5786</v>
      </c>
      <c r="I327" t="s">
        <v>5167</v>
      </c>
      <c r="J327" t="s">
        <v>5168</v>
      </c>
      <c r="K327" t="s">
        <v>5177</v>
      </c>
      <c r="L327" t="s">
        <v>5178</v>
      </c>
      <c r="M327" t="s">
        <v>5195</v>
      </c>
      <c r="N327" t="s">
        <v>5058</v>
      </c>
    </row>
    <row r="328" spans="1:14" hidden="1">
      <c r="A328" t="s">
        <v>5220</v>
      </c>
      <c r="B328" t="s">
        <v>5221</v>
      </c>
      <c r="C328" t="s">
        <v>5789</v>
      </c>
      <c r="E328" t="s">
        <v>5790</v>
      </c>
      <c r="F328" t="s">
        <v>3644</v>
      </c>
      <c r="G328" t="s">
        <v>5065</v>
      </c>
      <c r="H328" t="s">
        <v>5786</v>
      </c>
      <c r="I328" t="s">
        <v>5167</v>
      </c>
      <c r="J328" t="s">
        <v>5168</v>
      </c>
      <c r="N328" t="s">
        <v>5058</v>
      </c>
    </row>
    <row r="329" spans="1:14" hidden="1">
      <c r="A329" t="s">
        <v>5210</v>
      </c>
      <c r="B329" t="s">
        <v>5211</v>
      </c>
      <c r="C329" t="s">
        <v>5293</v>
      </c>
      <c r="E329" t="s">
        <v>5294</v>
      </c>
      <c r="F329" t="s">
        <v>3644</v>
      </c>
      <c r="G329" t="s">
        <v>5065</v>
      </c>
      <c r="H329" t="s">
        <v>5786</v>
      </c>
      <c r="I329" t="s">
        <v>5167</v>
      </c>
      <c r="J329" t="s">
        <v>5168</v>
      </c>
      <c r="K329" t="s">
        <v>5194</v>
      </c>
      <c r="L329" t="s">
        <v>5167</v>
      </c>
      <c r="M329" t="s">
        <v>5214</v>
      </c>
      <c r="N329" t="s">
        <v>5058</v>
      </c>
    </row>
    <row r="330" spans="1:14" hidden="1">
      <c r="A330" t="s">
        <v>5162</v>
      </c>
      <c r="B330" t="s">
        <v>5163</v>
      </c>
      <c r="C330" t="s">
        <v>5278</v>
      </c>
      <c r="E330" t="s">
        <v>5279</v>
      </c>
      <c r="F330" t="s">
        <v>3644</v>
      </c>
      <c r="G330" t="s">
        <v>5065</v>
      </c>
      <c r="H330" t="s">
        <v>5786</v>
      </c>
      <c r="I330" t="s">
        <v>5167</v>
      </c>
      <c r="J330" t="s">
        <v>5168</v>
      </c>
      <c r="N330" t="s">
        <v>5058</v>
      </c>
    </row>
    <row r="331" spans="1:14" hidden="1">
      <c r="A331" t="s">
        <v>5216</v>
      </c>
      <c r="B331" t="s">
        <v>5217</v>
      </c>
      <c r="C331" t="s">
        <v>5282</v>
      </c>
      <c r="E331" t="s">
        <v>5283</v>
      </c>
      <c r="F331" t="s">
        <v>3644</v>
      </c>
      <c r="G331" t="s">
        <v>5065</v>
      </c>
      <c r="H331" t="s">
        <v>5786</v>
      </c>
      <c r="I331" t="s">
        <v>5167</v>
      </c>
      <c r="J331" t="s">
        <v>5168</v>
      </c>
      <c r="N331" t="s">
        <v>5058</v>
      </c>
    </row>
    <row r="332" spans="1:14" hidden="1">
      <c r="A332" t="s">
        <v>5227</v>
      </c>
      <c r="B332" t="s">
        <v>5228</v>
      </c>
      <c r="C332" t="s">
        <v>5791</v>
      </c>
      <c r="E332" t="s">
        <v>5283</v>
      </c>
      <c r="F332" t="s">
        <v>3644</v>
      </c>
      <c r="G332" t="s">
        <v>5065</v>
      </c>
      <c r="H332" t="s">
        <v>5786</v>
      </c>
      <c r="I332" t="s">
        <v>5167</v>
      </c>
      <c r="J332" t="s">
        <v>5168</v>
      </c>
      <c r="K332" t="s">
        <v>5177</v>
      </c>
      <c r="L332" t="s">
        <v>5231</v>
      </c>
      <c r="M332" t="s">
        <v>5195</v>
      </c>
      <c r="N332" t="s">
        <v>5058</v>
      </c>
    </row>
    <row r="333" spans="1:14" hidden="1">
      <c r="A333" t="s">
        <v>5268</v>
      </c>
      <c r="B333" t="s">
        <v>5269</v>
      </c>
      <c r="C333" t="s">
        <v>5295</v>
      </c>
      <c r="E333" t="s">
        <v>5296</v>
      </c>
      <c r="F333" t="s">
        <v>3644</v>
      </c>
      <c r="G333" t="s">
        <v>5065</v>
      </c>
      <c r="H333" t="s">
        <v>5786</v>
      </c>
      <c r="I333" t="s">
        <v>5167</v>
      </c>
      <c r="J333" t="s">
        <v>5168</v>
      </c>
      <c r="K333" t="s">
        <v>5189</v>
      </c>
      <c r="L333" t="s">
        <v>5167</v>
      </c>
      <c r="M333" t="s">
        <v>5214</v>
      </c>
      <c r="N333" t="s">
        <v>5058</v>
      </c>
    </row>
    <row r="334" spans="1:14" hidden="1">
      <c r="A334" t="s">
        <v>5210</v>
      </c>
      <c r="B334" t="s">
        <v>5211</v>
      </c>
      <c r="C334" t="s">
        <v>5792</v>
      </c>
      <c r="E334" t="s">
        <v>5793</v>
      </c>
      <c r="F334" t="s">
        <v>5794</v>
      </c>
      <c r="G334" t="s">
        <v>5795</v>
      </c>
      <c r="H334" t="s">
        <v>5796</v>
      </c>
      <c r="I334" t="s">
        <v>5167</v>
      </c>
      <c r="J334" t="s">
        <v>5168</v>
      </c>
      <c r="K334" t="s">
        <v>5194</v>
      </c>
      <c r="L334" t="s">
        <v>5167</v>
      </c>
      <c r="M334" t="s">
        <v>5214</v>
      </c>
      <c r="N334" t="s">
        <v>4838</v>
      </c>
    </row>
    <row r="335" spans="1:14" hidden="1">
      <c r="A335" t="s">
        <v>5321</v>
      </c>
      <c r="B335" t="s">
        <v>5322</v>
      </c>
      <c r="C335" t="s">
        <v>5797</v>
      </c>
      <c r="E335" t="s">
        <v>5798</v>
      </c>
      <c r="F335" t="s">
        <v>5799</v>
      </c>
      <c r="G335" t="s">
        <v>5800</v>
      </c>
      <c r="H335" t="s">
        <v>5373</v>
      </c>
      <c r="I335" t="s">
        <v>5167</v>
      </c>
      <c r="J335" t="s">
        <v>5168</v>
      </c>
      <c r="K335" t="s">
        <v>5325</v>
      </c>
      <c r="L335" t="s">
        <v>5231</v>
      </c>
      <c r="M335" t="s">
        <v>5195</v>
      </c>
      <c r="N335" t="s">
        <v>5801</v>
      </c>
    </row>
    <row r="336" spans="1:14" hidden="1">
      <c r="A336" t="s">
        <v>5162</v>
      </c>
      <c r="B336" t="s">
        <v>5163</v>
      </c>
      <c r="C336" t="s">
        <v>5802</v>
      </c>
      <c r="E336" t="s">
        <v>5803</v>
      </c>
      <c r="F336" t="s">
        <v>5804</v>
      </c>
      <c r="G336" t="s">
        <v>5805</v>
      </c>
      <c r="H336" t="s">
        <v>5373</v>
      </c>
      <c r="I336" t="s">
        <v>5167</v>
      </c>
      <c r="J336" t="s">
        <v>5168</v>
      </c>
      <c r="K336" t="s">
        <v>5177</v>
      </c>
      <c r="L336" t="s">
        <v>5178</v>
      </c>
      <c r="M336" t="s">
        <v>5195</v>
      </c>
      <c r="N336" t="s">
        <v>5054</v>
      </c>
    </row>
    <row r="337" spans="1:14" hidden="1">
      <c r="A337" t="s">
        <v>5173</v>
      </c>
      <c r="B337" t="s">
        <v>5174</v>
      </c>
      <c r="C337" t="s">
        <v>5175</v>
      </c>
      <c r="E337" t="s">
        <v>5176</v>
      </c>
      <c r="F337" t="s">
        <v>5039</v>
      </c>
      <c r="G337" t="s">
        <v>5040</v>
      </c>
      <c r="H337" t="s">
        <v>5373</v>
      </c>
      <c r="I337" t="s">
        <v>5167</v>
      </c>
      <c r="J337" t="s">
        <v>5168</v>
      </c>
      <c r="K337" t="s">
        <v>5177</v>
      </c>
      <c r="L337" t="s">
        <v>5178</v>
      </c>
      <c r="M337" t="s">
        <v>5179</v>
      </c>
      <c r="N337" t="s">
        <v>4901</v>
      </c>
    </row>
    <row r="338" spans="1:14" hidden="1">
      <c r="A338" t="s">
        <v>5242</v>
      </c>
      <c r="B338" t="s">
        <v>5243</v>
      </c>
      <c r="C338" t="s">
        <v>5806</v>
      </c>
      <c r="E338" t="s">
        <v>5259</v>
      </c>
      <c r="F338" t="s">
        <v>5807</v>
      </c>
      <c r="G338" t="s">
        <v>5808</v>
      </c>
      <c r="H338" t="s">
        <v>5373</v>
      </c>
      <c r="I338" t="s">
        <v>5167</v>
      </c>
      <c r="J338" t="s">
        <v>5168</v>
      </c>
      <c r="N338" t="s">
        <v>4960</v>
      </c>
    </row>
    <row r="339" spans="1:14" hidden="1">
      <c r="A339" t="s">
        <v>5248</v>
      </c>
      <c r="B339" t="s">
        <v>5249</v>
      </c>
      <c r="C339" t="s">
        <v>5809</v>
      </c>
      <c r="E339" t="s">
        <v>5810</v>
      </c>
      <c r="F339" t="s">
        <v>5807</v>
      </c>
      <c r="G339" t="s">
        <v>5808</v>
      </c>
      <c r="H339" t="s">
        <v>5373</v>
      </c>
      <c r="I339" t="s">
        <v>5167</v>
      </c>
      <c r="J339" t="s">
        <v>5168</v>
      </c>
      <c r="N339" t="s">
        <v>4960</v>
      </c>
    </row>
    <row r="340" spans="1:14" hidden="1">
      <c r="A340" t="s">
        <v>5216</v>
      </c>
      <c r="B340" t="s">
        <v>5217</v>
      </c>
      <c r="C340" t="s">
        <v>5811</v>
      </c>
      <c r="E340" t="s">
        <v>5812</v>
      </c>
      <c r="F340" t="s">
        <v>5807</v>
      </c>
      <c r="G340" t="s">
        <v>5808</v>
      </c>
      <c r="H340" t="s">
        <v>5373</v>
      </c>
      <c r="I340" t="s">
        <v>5167</v>
      </c>
      <c r="J340" t="s">
        <v>5168</v>
      </c>
      <c r="N340" t="s">
        <v>4960</v>
      </c>
    </row>
    <row r="341" spans="1:14" hidden="1">
      <c r="A341" t="s">
        <v>5196</v>
      </c>
      <c r="B341" t="s">
        <v>5197</v>
      </c>
      <c r="C341" t="s">
        <v>5813</v>
      </c>
      <c r="E341" t="s">
        <v>5814</v>
      </c>
      <c r="F341" t="s">
        <v>5807</v>
      </c>
      <c r="G341" t="s">
        <v>5808</v>
      </c>
      <c r="H341" t="s">
        <v>5373</v>
      </c>
      <c r="I341" t="s">
        <v>5167</v>
      </c>
      <c r="J341" t="s">
        <v>5168</v>
      </c>
      <c r="N341" t="s">
        <v>4960</v>
      </c>
    </row>
    <row r="342" spans="1:14" hidden="1">
      <c r="A342" t="s">
        <v>5201</v>
      </c>
      <c r="B342" t="s">
        <v>5202</v>
      </c>
      <c r="C342" t="s">
        <v>5665</v>
      </c>
      <c r="E342" t="s">
        <v>5666</v>
      </c>
      <c r="F342" t="s">
        <v>5815</v>
      </c>
      <c r="G342" t="s">
        <v>5816</v>
      </c>
      <c r="H342" t="s">
        <v>5373</v>
      </c>
      <c r="I342" t="s">
        <v>5167</v>
      </c>
      <c r="J342" t="s">
        <v>5168</v>
      </c>
      <c r="K342" t="s">
        <v>5570</v>
      </c>
      <c r="L342" t="s">
        <v>5167</v>
      </c>
      <c r="M342" t="s">
        <v>5179</v>
      </c>
      <c r="N342" t="s">
        <v>5817</v>
      </c>
    </row>
    <row r="343" spans="1:14" hidden="1">
      <c r="A343" t="s">
        <v>5220</v>
      </c>
      <c r="B343" t="s">
        <v>5221</v>
      </c>
      <c r="C343" t="s">
        <v>5818</v>
      </c>
      <c r="E343" t="s">
        <v>5819</v>
      </c>
      <c r="F343" t="s">
        <v>5820</v>
      </c>
      <c r="G343" t="s">
        <v>5821</v>
      </c>
      <c r="H343" t="s">
        <v>5373</v>
      </c>
      <c r="I343" t="s">
        <v>5167</v>
      </c>
      <c r="J343" t="s">
        <v>5168</v>
      </c>
      <c r="N343" t="s">
        <v>5135</v>
      </c>
    </row>
    <row r="344" spans="1:14" hidden="1">
      <c r="A344" t="s">
        <v>5321</v>
      </c>
      <c r="B344" t="s">
        <v>5322</v>
      </c>
      <c r="C344" t="s">
        <v>5822</v>
      </c>
      <c r="E344" t="s">
        <v>5823</v>
      </c>
      <c r="F344" t="s">
        <v>5820</v>
      </c>
      <c r="G344" t="s">
        <v>5821</v>
      </c>
      <c r="H344" t="s">
        <v>5373</v>
      </c>
      <c r="I344" t="s">
        <v>5167</v>
      </c>
      <c r="J344" t="s">
        <v>5168</v>
      </c>
      <c r="K344" t="s">
        <v>5325</v>
      </c>
      <c r="L344" t="s">
        <v>5231</v>
      </c>
      <c r="M344" t="s">
        <v>5336</v>
      </c>
      <c r="N344" t="s">
        <v>5135</v>
      </c>
    </row>
    <row r="345" spans="1:14" hidden="1">
      <c r="A345" t="s">
        <v>5220</v>
      </c>
      <c r="B345" t="s">
        <v>5221</v>
      </c>
      <c r="C345" t="s">
        <v>5824</v>
      </c>
      <c r="E345" t="s">
        <v>5335</v>
      </c>
      <c r="F345" t="s">
        <v>5145</v>
      </c>
      <c r="G345" t="s">
        <v>5146</v>
      </c>
      <c r="H345" t="s">
        <v>5373</v>
      </c>
      <c r="I345" t="s">
        <v>5167</v>
      </c>
      <c r="J345" t="s">
        <v>5168</v>
      </c>
      <c r="N345" t="s">
        <v>5135</v>
      </c>
    </row>
    <row r="346" spans="1:14" hidden="1">
      <c r="A346" t="s">
        <v>5248</v>
      </c>
      <c r="B346" t="s">
        <v>5249</v>
      </c>
      <c r="C346" t="s">
        <v>5825</v>
      </c>
      <c r="E346" t="s">
        <v>5819</v>
      </c>
      <c r="F346" t="s">
        <v>5826</v>
      </c>
      <c r="G346" t="s">
        <v>5827</v>
      </c>
      <c r="H346" t="s">
        <v>5373</v>
      </c>
      <c r="I346" t="s">
        <v>5167</v>
      </c>
      <c r="J346" t="s">
        <v>5168</v>
      </c>
      <c r="N346" t="s">
        <v>5135</v>
      </c>
    </row>
    <row r="347" spans="1:14" hidden="1">
      <c r="A347" t="s">
        <v>5210</v>
      </c>
      <c r="B347" t="s">
        <v>5211</v>
      </c>
      <c r="C347" t="s">
        <v>5828</v>
      </c>
      <c r="E347" t="s">
        <v>5829</v>
      </c>
      <c r="F347" t="s">
        <v>5830</v>
      </c>
      <c r="G347" t="s">
        <v>5831</v>
      </c>
      <c r="H347" t="s">
        <v>5373</v>
      </c>
      <c r="I347" t="s">
        <v>5167</v>
      </c>
      <c r="J347" t="s">
        <v>5168</v>
      </c>
      <c r="K347" t="s">
        <v>5177</v>
      </c>
      <c r="L347" t="s">
        <v>5167</v>
      </c>
      <c r="M347" t="s">
        <v>5200</v>
      </c>
      <c r="N347" t="s">
        <v>5064</v>
      </c>
    </row>
    <row r="348" spans="1:14" hidden="1">
      <c r="A348" t="s">
        <v>5227</v>
      </c>
      <c r="B348" t="s">
        <v>5228</v>
      </c>
      <c r="C348" t="s">
        <v>5475</v>
      </c>
      <c r="E348" t="s">
        <v>5476</v>
      </c>
      <c r="F348" t="s">
        <v>5832</v>
      </c>
      <c r="G348" t="s">
        <v>5833</v>
      </c>
      <c r="H348" t="s">
        <v>5373</v>
      </c>
      <c r="I348" t="s">
        <v>5167</v>
      </c>
      <c r="J348" t="s">
        <v>5168</v>
      </c>
      <c r="K348" t="s">
        <v>5177</v>
      </c>
      <c r="L348" t="s">
        <v>5400</v>
      </c>
      <c r="M348" t="s">
        <v>5195</v>
      </c>
      <c r="N348" t="s">
        <v>5834</v>
      </c>
    </row>
    <row r="349" spans="1:14" hidden="1">
      <c r="A349" t="s">
        <v>5321</v>
      </c>
      <c r="B349" t="s">
        <v>5322</v>
      </c>
      <c r="C349" t="s">
        <v>5835</v>
      </c>
      <c r="E349" t="s">
        <v>5836</v>
      </c>
      <c r="F349" t="s">
        <v>5837</v>
      </c>
      <c r="G349" t="s">
        <v>5838</v>
      </c>
      <c r="H349" t="s">
        <v>5373</v>
      </c>
      <c r="I349" t="s">
        <v>5167</v>
      </c>
      <c r="J349" t="s">
        <v>5168</v>
      </c>
      <c r="K349" t="s">
        <v>5325</v>
      </c>
      <c r="L349" t="s">
        <v>5231</v>
      </c>
      <c r="M349" t="s">
        <v>5336</v>
      </c>
      <c r="N349" t="s">
        <v>5135</v>
      </c>
    </row>
    <row r="350" spans="1:14" hidden="1">
      <c r="A350" t="s">
        <v>5196</v>
      </c>
      <c r="B350" t="s">
        <v>5197</v>
      </c>
      <c r="C350" t="s">
        <v>5839</v>
      </c>
      <c r="E350" t="s">
        <v>5840</v>
      </c>
      <c r="F350" t="s">
        <v>5837</v>
      </c>
      <c r="G350" t="s">
        <v>5838</v>
      </c>
      <c r="H350" t="s">
        <v>5373</v>
      </c>
      <c r="I350" t="s">
        <v>5167</v>
      </c>
      <c r="J350" t="s">
        <v>5168</v>
      </c>
      <c r="N350" t="s">
        <v>5135</v>
      </c>
    </row>
    <row r="351" spans="1:14" hidden="1">
      <c r="A351" t="s">
        <v>5162</v>
      </c>
      <c r="B351" t="s">
        <v>5163</v>
      </c>
      <c r="C351" t="s">
        <v>5841</v>
      </c>
      <c r="E351" t="s">
        <v>5842</v>
      </c>
      <c r="F351" t="s">
        <v>5843</v>
      </c>
      <c r="G351" t="s">
        <v>5844</v>
      </c>
      <c r="H351" t="s">
        <v>5373</v>
      </c>
      <c r="I351" t="s">
        <v>5167</v>
      </c>
      <c r="J351" t="s">
        <v>5168</v>
      </c>
      <c r="N351" t="s">
        <v>5093</v>
      </c>
    </row>
    <row r="352" spans="1:14" hidden="1">
      <c r="A352" t="s">
        <v>5220</v>
      </c>
      <c r="B352" t="s">
        <v>5221</v>
      </c>
      <c r="C352" t="s">
        <v>5845</v>
      </c>
      <c r="E352" t="s">
        <v>5846</v>
      </c>
      <c r="F352" t="s">
        <v>5847</v>
      </c>
      <c r="G352" t="s">
        <v>5848</v>
      </c>
      <c r="H352" t="s">
        <v>5373</v>
      </c>
      <c r="I352" t="s">
        <v>5167</v>
      </c>
      <c r="J352" t="s">
        <v>5168</v>
      </c>
      <c r="N352" t="s">
        <v>5849</v>
      </c>
    </row>
    <row r="353" spans="1:14" hidden="1">
      <c r="A353" t="s">
        <v>5220</v>
      </c>
      <c r="B353" t="s">
        <v>5221</v>
      </c>
      <c r="C353" t="s">
        <v>5546</v>
      </c>
      <c r="E353" t="s">
        <v>5547</v>
      </c>
      <c r="F353" t="s">
        <v>5850</v>
      </c>
      <c r="G353" t="s">
        <v>5851</v>
      </c>
      <c r="H353" t="s">
        <v>5373</v>
      </c>
      <c r="I353" t="s">
        <v>5167</v>
      </c>
      <c r="J353" t="s">
        <v>5168</v>
      </c>
      <c r="N353" t="s">
        <v>5064</v>
      </c>
    </row>
    <row r="354" spans="1:14" hidden="1">
      <c r="A354" t="s">
        <v>5196</v>
      </c>
      <c r="B354" t="s">
        <v>5197</v>
      </c>
      <c r="C354" t="s">
        <v>5839</v>
      </c>
      <c r="E354" t="s">
        <v>5840</v>
      </c>
      <c r="F354" t="s">
        <v>5850</v>
      </c>
      <c r="G354" t="s">
        <v>5851</v>
      </c>
      <c r="H354" t="s">
        <v>5373</v>
      </c>
      <c r="I354" t="s">
        <v>5167</v>
      </c>
      <c r="J354" t="s">
        <v>5168</v>
      </c>
      <c r="N354" t="s">
        <v>5064</v>
      </c>
    </row>
    <row r="355" spans="1:14" hidden="1">
      <c r="A355" t="s">
        <v>5248</v>
      </c>
      <c r="B355" t="s">
        <v>5249</v>
      </c>
      <c r="C355" t="s">
        <v>5852</v>
      </c>
      <c r="E355" t="s">
        <v>5853</v>
      </c>
      <c r="F355" t="s">
        <v>5854</v>
      </c>
      <c r="G355" t="s">
        <v>5855</v>
      </c>
      <c r="H355" t="s">
        <v>5373</v>
      </c>
      <c r="I355" t="s">
        <v>5167</v>
      </c>
      <c r="J355" t="s">
        <v>5168</v>
      </c>
      <c r="N355" t="s">
        <v>5064</v>
      </c>
    </row>
    <row r="356" spans="1:14" hidden="1">
      <c r="A356" t="s">
        <v>5248</v>
      </c>
      <c r="B356" t="s">
        <v>5249</v>
      </c>
      <c r="C356" t="s">
        <v>5856</v>
      </c>
      <c r="E356" t="s">
        <v>5857</v>
      </c>
      <c r="F356" t="s">
        <v>5858</v>
      </c>
      <c r="G356" t="s">
        <v>5859</v>
      </c>
      <c r="H356" t="s">
        <v>5373</v>
      </c>
      <c r="I356" t="s">
        <v>5167</v>
      </c>
      <c r="J356" t="s">
        <v>5168</v>
      </c>
      <c r="K356" t="s">
        <v>5177</v>
      </c>
      <c r="L356" t="s">
        <v>5178</v>
      </c>
      <c r="M356" t="s">
        <v>5195</v>
      </c>
      <c r="N356" t="s">
        <v>5849</v>
      </c>
    </row>
    <row r="357" spans="1:14" hidden="1">
      <c r="A357" t="s">
        <v>5220</v>
      </c>
      <c r="B357" t="s">
        <v>5221</v>
      </c>
      <c r="C357" t="s">
        <v>5860</v>
      </c>
      <c r="E357" t="s">
        <v>5861</v>
      </c>
      <c r="F357" t="s">
        <v>5858</v>
      </c>
      <c r="G357" t="s">
        <v>5859</v>
      </c>
      <c r="H357" t="s">
        <v>5373</v>
      </c>
      <c r="I357" t="s">
        <v>5167</v>
      </c>
      <c r="J357" t="s">
        <v>5168</v>
      </c>
      <c r="N357" t="s">
        <v>5849</v>
      </c>
    </row>
    <row r="358" spans="1:14" hidden="1">
      <c r="A358" t="s">
        <v>5201</v>
      </c>
      <c r="B358" t="s">
        <v>5202</v>
      </c>
      <c r="C358" t="s">
        <v>5548</v>
      </c>
      <c r="E358" t="s">
        <v>5549</v>
      </c>
      <c r="F358" t="s">
        <v>5858</v>
      </c>
      <c r="G358" t="s">
        <v>5859</v>
      </c>
      <c r="H358" t="s">
        <v>5373</v>
      </c>
      <c r="I358" t="s">
        <v>5167</v>
      </c>
      <c r="J358" t="s">
        <v>5168</v>
      </c>
      <c r="K358" t="s">
        <v>5570</v>
      </c>
      <c r="L358" t="s">
        <v>5167</v>
      </c>
      <c r="M358" t="s">
        <v>5179</v>
      </c>
      <c r="N358" t="s">
        <v>5849</v>
      </c>
    </row>
    <row r="359" spans="1:14" hidden="1">
      <c r="A359" t="s">
        <v>5162</v>
      </c>
      <c r="B359" t="s">
        <v>5163</v>
      </c>
      <c r="C359" t="s">
        <v>5749</v>
      </c>
      <c r="E359" t="s">
        <v>5743</v>
      </c>
      <c r="F359" t="s">
        <v>5862</v>
      </c>
      <c r="G359" t="s">
        <v>5863</v>
      </c>
      <c r="H359" t="s">
        <v>5373</v>
      </c>
      <c r="I359" t="s">
        <v>5167</v>
      </c>
      <c r="J359" t="s">
        <v>5168</v>
      </c>
      <c r="N359" t="s">
        <v>5864</v>
      </c>
    </row>
    <row r="360" spans="1:14" hidden="1">
      <c r="A360" t="s">
        <v>5210</v>
      </c>
      <c r="B360" t="s">
        <v>5211</v>
      </c>
      <c r="C360" t="s">
        <v>5828</v>
      </c>
      <c r="E360" t="s">
        <v>5829</v>
      </c>
      <c r="F360" t="s">
        <v>5865</v>
      </c>
      <c r="G360" t="s">
        <v>5866</v>
      </c>
      <c r="H360" t="s">
        <v>5373</v>
      </c>
      <c r="I360" t="s">
        <v>5167</v>
      </c>
      <c r="J360" t="s">
        <v>5168</v>
      </c>
      <c r="K360" t="s">
        <v>5177</v>
      </c>
      <c r="L360" t="s">
        <v>5167</v>
      </c>
      <c r="M360" t="s">
        <v>5200</v>
      </c>
      <c r="N360" t="s">
        <v>5864</v>
      </c>
    </row>
    <row r="361" spans="1:14" hidden="1">
      <c r="A361" t="s">
        <v>5220</v>
      </c>
      <c r="B361" t="s">
        <v>5221</v>
      </c>
      <c r="C361" t="s">
        <v>5845</v>
      </c>
      <c r="E361" t="s">
        <v>5846</v>
      </c>
      <c r="F361" t="s">
        <v>5867</v>
      </c>
      <c r="G361" t="s">
        <v>5868</v>
      </c>
      <c r="H361" t="s">
        <v>5373</v>
      </c>
      <c r="I361" t="s">
        <v>5167</v>
      </c>
      <c r="J361" t="s">
        <v>5168</v>
      </c>
      <c r="N361" t="s">
        <v>4904</v>
      </c>
    </row>
    <row r="362" spans="1:14" hidden="1">
      <c r="A362" t="s">
        <v>5201</v>
      </c>
      <c r="B362" t="s">
        <v>5202</v>
      </c>
      <c r="C362" t="s">
        <v>5548</v>
      </c>
      <c r="E362" t="s">
        <v>5549</v>
      </c>
      <c r="F362" t="s">
        <v>5867</v>
      </c>
      <c r="G362" t="s">
        <v>5868</v>
      </c>
      <c r="H362" t="s">
        <v>5373</v>
      </c>
      <c r="I362" t="s">
        <v>5167</v>
      </c>
      <c r="J362" t="s">
        <v>5168</v>
      </c>
      <c r="K362" t="s">
        <v>5570</v>
      </c>
      <c r="L362" t="s">
        <v>5167</v>
      </c>
      <c r="M362" t="s">
        <v>5179</v>
      </c>
      <c r="N362" t="s">
        <v>4904</v>
      </c>
    </row>
    <row r="363" spans="1:14" hidden="1">
      <c r="A363" t="s">
        <v>5268</v>
      </c>
      <c r="B363" t="s">
        <v>5269</v>
      </c>
      <c r="C363" t="s">
        <v>5683</v>
      </c>
      <c r="E363" t="s">
        <v>5684</v>
      </c>
      <c r="F363" t="s">
        <v>5869</v>
      </c>
      <c r="G363" t="s">
        <v>5870</v>
      </c>
      <c r="H363" t="s">
        <v>5373</v>
      </c>
      <c r="I363" t="s">
        <v>5167</v>
      </c>
      <c r="J363" t="s">
        <v>5168</v>
      </c>
      <c r="N363" t="s">
        <v>5079</v>
      </c>
    </row>
    <row r="364" spans="1:14" hidden="1">
      <c r="A364" t="s">
        <v>5242</v>
      </c>
      <c r="B364" t="s">
        <v>5243</v>
      </c>
      <c r="C364" t="s">
        <v>5871</v>
      </c>
      <c r="E364" t="s">
        <v>5872</v>
      </c>
      <c r="F364" t="s">
        <v>5873</v>
      </c>
      <c r="G364" t="s">
        <v>5874</v>
      </c>
      <c r="H364" t="s">
        <v>5373</v>
      </c>
      <c r="I364" t="s">
        <v>5167</v>
      </c>
      <c r="J364" t="s">
        <v>5168</v>
      </c>
      <c r="K364" t="s">
        <v>5177</v>
      </c>
      <c r="L364" t="s">
        <v>5474</v>
      </c>
      <c r="M364" t="s">
        <v>5875</v>
      </c>
      <c r="N364" t="s">
        <v>5064</v>
      </c>
    </row>
    <row r="365" spans="1:14" hidden="1">
      <c r="A365" t="s">
        <v>5248</v>
      </c>
      <c r="B365" t="s">
        <v>5249</v>
      </c>
      <c r="C365" t="s">
        <v>5876</v>
      </c>
      <c r="E365" t="s">
        <v>5872</v>
      </c>
      <c r="F365" t="s">
        <v>5873</v>
      </c>
      <c r="G365" t="s">
        <v>5874</v>
      </c>
      <c r="H365" t="s">
        <v>5373</v>
      </c>
      <c r="I365" t="s">
        <v>5167</v>
      </c>
      <c r="J365" t="s">
        <v>5168</v>
      </c>
      <c r="N365" t="s">
        <v>5064</v>
      </c>
    </row>
    <row r="366" spans="1:14" hidden="1">
      <c r="A366" t="s">
        <v>5220</v>
      </c>
      <c r="B366" t="s">
        <v>5221</v>
      </c>
      <c r="C366" t="s">
        <v>5877</v>
      </c>
      <c r="E366" t="s">
        <v>5872</v>
      </c>
      <c r="F366" t="s">
        <v>5873</v>
      </c>
      <c r="G366" t="s">
        <v>5874</v>
      </c>
      <c r="H366" t="s">
        <v>5373</v>
      </c>
      <c r="I366" t="s">
        <v>5167</v>
      </c>
      <c r="J366" t="s">
        <v>5168</v>
      </c>
      <c r="N366" t="s">
        <v>5064</v>
      </c>
    </row>
    <row r="367" spans="1:14" hidden="1">
      <c r="A367" t="s">
        <v>5220</v>
      </c>
      <c r="B367" t="s">
        <v>5221</v>
      </c>
      <c r="C367" t="s">
        <v>5723</v>
      </c>
      <c r="E367" t="s">
        <v>5720</v>
      </c>
      <c r="F367" t="s">
        <v>5878</v>
      </c>
      <c r="G367" t="s">
        <v>5879</v>
      </c>
      <c r="H367" t="s">
        <v>5373</v>
      </c>
      <c r="I367" t="s">
        <v>5167</v>
      </c>
      <c r="J367" t="s">
        <v>5168</v>
      </c>
      <c r="N367" t="s">
        <v>5714</v>
      </c>
    </row>
    <row r="368" spans="1:14" hidden="1">
      <c r="A368" t="s">
        <v>5216</v>
      </c>
      <c r="B368" t="s">
        <v>5217</v>
      </c>
      <c r="C368" t="s">
        <v>5880</v>
      </c>
      <c r="E368" t="s">
        <v>5881</v>
      </c>
      <c r="F368" t="s">
        <v>5882</v>
      </c>
      <c r="G368" t="s">
        <v>5883</v>
      </c>
      <c r="H368" t="s">
        <v>5373</v>
      </c>
      <c r="I368" t="s">
        <v>5167</v>
      </c>
      <c r="J368" t="s">
        <v>5168</v>
      </c>
      <c r="K368" t="s">
        <v>5177</v>
      </c>
      <c r="L368" t="s">
        <v>5400</v>
      </c>
      <c r="M368" t="s">
        <v>5773</v>
      </c>
      <c r="N368" t="s">
        <v>5058</v>
      </c>
    </row>
    <row r="369" spans="1:14" hidden="1">
      <c r="A369" t="s">
        <v>5162</v>
      </c>
      <c r="B369" t="s">
        <v>5163</v>
      </c>
      <c r="C369" t="s">
        <v>5749</v>
      </c>
      <c r="E369" t="s">
        <v>5743</v>
      </c>
      <c r="F369" t="s">
        <v>5884</v>
      </c>
      <c r="G369" t="s">
        <v>5885</v>
      </c>
      <c r="H369" t="s">
        <v>5373</v>
      </c>
      <c r="I369" t="s">
        <v>5167</v>
      </c>
      <c r="J369" t="s">
        <v>5168</v>
      </c>
      <c r="N369" t="s">
        <v>5714</v>
      </c>
    </row>
    <row r="370" spans="1:14" hidden="1">
      <c r="A370" t="s">
        <v>5162</v>
      </c>
      <c r="B370" t="s">
        <v>5163</v>
      </c>
      <c r="C370" t="s">
        <v>5886</v>
      </c>
      <c r="E370" t="s">
        <v>5887</v>
      </c>
      <c r="F370" t="s">
        <v>5888</v>
      </c>
      <c r="G370" t="s">
        <v>5889</v>
      </c>
      <c r="H370" t="s">
        <v>5373</v>
      </c>
      <c r="I370" t="s">
        <v>5167</v>
      </c>
      <c r="J370" t="s">
        <v>5168</v>
      </c>
      <c r="K370" t="s">
        <v>5177</v>
      </c>
      <c r="L370" t="s">
        <v>5178</v>
      </c>
      <c r="M370" t="s">
        <v>5195</v>
      </c>
      <c r="N370" t="s">
        <v>5019</v>
      </c>
    </row>
    <row r="371" spans="1:14" hidden="1">
      <c r="A371" t="s">
        <v>5210</v>
      </c>
      <c r="B371" t="s">
        <v>5211</v>
      </c>
      <c r="C371" t="s">
        <v>5890</v>
      </c>
      <c r="E371" t="s">
        <v>5872</v>
      </c>
      <c r="F371" t="s">
        <v>5891</v>
      </c>
      <c r="G371" t="s">
        <v>5892</v>
      </c>
      <c r="H371" t="s">
        <v>5373</v>
      </c>
      <c r="I371" t="s">
        <v>5167</v>
      </c>
      <c r="J371" t="s">
        <v>5168</v>
      </c>
      <c r="K371" t="s">
        <v>5177</v>
      </c>
      <c r="L371" t="s">
        <v>5400</v>
      </c>
      <c r="M371" t="s">
        <v>5336</v>
      </c>
      <c r="N371" t="s">
        <v>5064</v>
      </c>
    </row>
    <row r="372" spans="1:14" hidden="1">
      <c r="A372" t="s">
        <v>5169</v>
      </c>
      <c r="B372" t="s">
        <v>5170</v>
      </c>
      <c r="C372" t="s">
        <v>5893</v>
      </c>
      <c r="E372" t="s">
        <v>5894</v>
      </c>
      <c r="F372" t="s">
        <v>5895</v>
      </c>
      <c r="G372" t="s">
        <v>5896</v>
      </c>
      <c r="H372" t="s">
        <v>5373</v>
      </c>
      <c r="I372" t="s">
        <v>5167</v>
      </c>
      <c r="J372" t="s">
        <v>5168</v>
      </c>
      <c r="N372" t="s">
        <v>5714</v>
      </c>
    </row>
    <row r="373" spans="1:14" hidden="1">
      <c r="A373" t="s">
        <v>5162</v>
      </c>
      <c r="B373" t="s">
        <v>5163</v>
      </c>
      <c r="C373" t="s">
        <v>5886</v>
      </c>
      <c r="E373" t="s">
        <v>5887</v>
      </c>
      <c r="F373" t="s">
        <v>5897</v>
      </c>
      <c r="G373" t="s">
        <v>5898</v>
      </c>
      <c r="H373" t="s">
        <v>5373</v>
      </c>
      <c r="I373" t="s">
        <v>5167</v>
      </c>
      <c r="J373" t="s">
        <v>5168</v>
      </c>
      <c r="K373" t="s">
        <v>5177</v>
      </c>
      <c r="L373" t="s">
        <v>5178</v>
      </c>
      <c r="M373" t="s">
        <v>5195</v>
      </c>
      <c r="N373" t="s">
        <v>5029</v>
      </c>
    </row>
    <row r="374" spans="1:14" hidden="1">
      <c r="A374" t="s">
        <v>5227</v>
      </c>
      <c r="B374" t="s">
        <v>5228</v>
      </c>
      <c r="C374" t="s">
        <v>5899</v>
      </c>
      <c r="E374" t="s">
        <v>5176</v>
      </c>
      <c r="F374" t="s">
        <v>5900</v>
      </c>
      <c r="G374" t="s">
        <v>5901</v>
      </c>
      <c r="H374" t="s">
        <v>5373</v>
      </c>
      <c r="I374" t="s">
        <v>5167</v>
      </c>
      <c r="J374" t="s">
        <v>5168</v>
      </c>
      <c r="K374" t="s">
        <v>5177</v>
      </c>
      <c r="L374" t="s">
        <v>5400</v>
      </c>
      <c r="M374" t="s">
        <v>5195</v>
      </c>
      <c r="N374" t="s">
        <v>5849</v>
      </c>
    </row>
    <row r="375" spans="1:14" hidden="1">
      <c r="A375" t="s">
        <v>5196</v>
      </c>
      <c r="B375" t="s">
        <v>5197</v>
      </c>
      <c r="C375" t="s">
        <v>5902</v>
      </c>
      <c r="E375" t="s">
        <v>5872</v>
      </c>
      <c r="F375" t="s">
        <v>5903</v>
      </c>
      <c r="G375" t="s">
        <v>5904</v>
      </c>
      <c r="H375" t="s">
        <v>5373</v>
      </c>
      <c r="I375" t="s">
        <v>5167</v>
      </c>
      <c r="J375" t="s">
        <v>5168</v>
      </c>
      <c r="K375" t="s">
        <v>5189</v>
      </c>
      <c r="L375" t="s">
        <v>5167</v>
      </c>
      <c r="M375" t="s">
        <v>5875</v>
      </c>
      <c r="N375" t="s">
        <v>5064</v>
      </c>
    </row>
    <row r="376" spans="1:14" hidden="1">
      <c r="A376" t="s">
        <v>5232</v>
      </c>
      <c r="B376" t="s">
        <v>5233</v>
      </c>
      <c r="C376" t="s">
        <v>5784</v>
      </c>
      <c r="E376" t="s">
        <v>5785</v>
      </c>
      <c r="F376" t="s">
        <v>3563</v>
      </c>
      <c r="G376" t="s">
        <v>5055</v>
      </c>
      <c r="H376" t="s">
        <v>5373</v>
      </c>
      <c r="I376" t="s">
        <v>5167</v>
      </c>
      <c r="J376" t="s">
        <v>5168</v>
      </c>
      <c r="K376" t="s">
        <v>5236</v>
      </c>
      <c r="L376" t="s">
        <v>5231</v>
      </c>
      <c r="M376" t="s">
        <v>5195</v>
      </c>
      <c r="N376" t="s">
        <v>5054</v>
      </c>
    </row>
    <row r="377" spans="1:14" hidden="1">
      <c r="A377" t="s">
        <v>5162</v>
      </c>
      <c r="B377" t="s">
        <v>5163</v>
      </c>
      <c r="C377" t="s">
        <v>5278</v>
      </c>
      <c r="E377" t="s">
        <v>5279</v>
      </c>
      <c r="F377" t="s">
        <v>3563</v>
      </c>
      <c r="G377" t="s">
        <v>5055</v>
      </c>
      <c r="H377" t="s">
        <v>5373</v>
      </c>
      <c r="I377" t="s">
        <v>5167</v>
      </c>
      <c r="J377" t="s">
        <v>5168</v>
      </c>
      <c r="N377" t="s">
        <v>5054</v>
      </c>
    </row>
    <row r="378" spans="1:14" hidden="1">
      <c r="A378" t="s">
        <v>5173</v>
      </c>
      <c r="B378" t="s">
        <v>5174</v>
      </c>
      <c r="C378" t="s">
        <v>5280</v>
      </c>
      <c r="E378" t="s">
        <v>5281</v>
      </c>
      <c r="F378" t="s">
        <v>3563</v>
      </c>
      <c r="G378" t="s">
        <v>5055</v>
      </c>
      <c r="H378" t="s">
        <v>5373</v>
      </c>
      <c r="I378" t="s">
        <v>5167</v>
      </c>
      <c r="J378" t="s">
        <v>5168</v>
      </c>
      <c r="K378" t="s">
        <v>5177</v>
      </c>
      <c r="L378" t="s">
        <v>5178</v>
      </c>
      <c r="M378" t="s">
        <v>5179</v>
      </c>
      <c r="N378" t="s">
        <v>5054</v>
      </c>
    </row>
    <row r="379" spans="1:14" hidden="1">
      <c r="A379" t="s">
        <v>5248</v>
      </c>
      <c r="B379" t="s">
        <v>5249</v>
      </c>
      <c r="C379" t="s">
        <v>5905</v>
      </c>
      <c r="E379" t="s">
        <v>5906</v>
      </c>
      <c r="F379" t="s">
        <v>5907</v>
      </c>
      <c r="G379" t="s">
        <v>5908</v>
      </c>
      <c r="H379" t="s">
        <v>5373</v>
      </c>
      <c r="I379" t="s">
        <v>5167</v>
      </c>
      <c r="J379" t="s">
        <v>5168</v>
      </c>
      <c r="K379" t="s">
        <v>5177</v>
      </c>
      <c r="L379" t="s">
        <v>5178</v>
      </c>
      <c r="M379" t="s">
        <v>5195</v>
      </c>
      <c r="N379" t="s">
        <v>5909</v>
      </c>
    </row>
    <row r="380" spans="1:14" hidden="1">
      <c r="A380" t="s">
        <v>5173</v>
      </c>
      <c r="B380" t="s">
        <v>5174</v>
      </c>
      <c r="C380" t="s">
        <v>5380</v>
      </c>
      <c r="E380" t="s">
        <v>5381</v>
      </c>
      <c r="F380" t="s">
        <v>5910</v>
      </c>
      <c r="G380" t="s">
        <v>5911</v>
      </c>
      <c r="H380" t="s">
        <v>5373</v>
      </c>
      <c r="I380" t="s">
        <v>5167</v>
      </c>
      <c r="J380" t="s">
        <v>5168</v>
      </c>
      <c r="K380" t="s">
        <v>5177</v>
      </c>
      <c r="L380" t="s">
        <v>5178</v>
      </c>
      <c r="M380" t="s">
        <v>5179</v>
      </c>
      <c r="N380" t="s">
        <v>5849</v>
      </c>
    </row>
    <row r="381" spans="1:14" hidden="1">
      <c r="A381" t="s">
        <v>5248</v>
      </c>
      <c r="B381" t="s">
        <v>5249</v>
      </c>
      <c r="C381" t="s">
        <v>5912</v>
      </c>
      <c r="E381" t="s">
        <v>5913</v>
      </c>
      <c r="F381" t="s">
        <v>5914</v>
      </c>
      <c r="G381" t="s">
        <v>5915</v>
      </c>
      <c r="H381" t="s">
        <v>5373</v>
      </c>
      <c r="I381" t="s">
        <v>5167</v>
      </c>
      <c r="J381" t="s">
        <v>5168</v>
      </c>
      <c r="N381" t="s">
        <v>5048</v>
      </c>
    </row>
    <row r="382" spans="1:14" hidden="1">
      <c r="A382" t="s">
        <v>5321</v>
      </c>
      <c r="B382" t="s">
        <v>5322</v>
      </c>
      <c r="C382" t="s">
        <v>5581</v>
      </c>
      <c r="E382" t="s">
        <v>5582</v>
      </c>
      <c r="F382" t="s">
        <v>5914</v>
      </c>
      <c r="G382" t="s">
        <v>5915</v>
      </c>
      <c r="H382" t="s">
        <v>5373</v>
      </c>
      <c r="I382" t="s">
        <v>5167</v>
      </c>
      <c r="J382" t="s">
        <v>5168</v>
      </c>
      <c r="K382" t="s">
        <v>5325</v>
      </c>
      <c r="L382" t="s">
        <v>5374</v>
      </c>
      <c r="M382" t="s">
        <v>5916</v>
      </c>
      <c r="N382" t="s">
        <v>5048</v>
      </c>
    </row>
    <row r="383" spans="1:14" hidden="1">
      <c r="A383" t="s">
        <v>5162</v>
      </c>
      <c r="B383" t="s">
        <v>5163</v>
      </c>
      <c r="C383" t="s">
        <v>5802</v>
      </c>
      <c r="E383" t="s">
        <v>5803</v>
      </c>
      <c r="F383" t="s">
        <v>5914</v>
      </c>
      <c r="G383" t="s">
        <v>5915</v>
      </c>
      <c r="H383" t="s">
        <v>5373</v>
      </c>
      <c r="I383" t="s">
        <v>5167</v>
      </c>
      <c r="J383" t="s">
        <v>5168</v>
      </c>
      <c r="K383" t="s">
        <v>5177</v>
      </c>
      <c r="L383" t="s">
        <v>5178</v>
      </c>
      <c r="M383" t="s">
        <v>5195</v>
      </c>
      <c r="N383" t="s">
        <v>5048</v>
      </c>
    </row>
    <row r="384" spans="1:14" hidden="1">
      <c r="A384" t="s">
        <v>5232</v>
      </c>
      <c r="B384" t="s">
        <v>5233</v>
      </c>
      <c r="C384" t="s">
        <v>5276</v>
      </c>
      <c r="E384" t="s">
        <v>5277</v>
      </c>
      <c r="F384" t="s">
        <v>4185</v>
      </c>
      <c r="G384" t="s">
        <v>5084</v>
      </c>
      <c r="H384" t="s">
        <v>5373</v>
      </c>
      <c r="I384" t="s">
        <v>5167</v>
      </c>
      <c r="J384" t="s">
        <v>5168</v>
      </c>
      <c r="K384" t="s">
        <v>5236</v>
      </c>
      <c r="L384" t="s">
        <v>5231</v>
      </c>
      <c r="M384" t="s">
        <v>5195</v>
      </c>
      <c r="N384" t="s">
        <v>5054</v>
      </c>
    </row>
    <row r="385" spans="1:14" hidden="1">
      <c r="A385" t="s">
        <v>5162</v>
      </c>
      <c r="B385" t="s">
        <v>5163</v>
      </c>
      <c r="C385" t="s">
        <v>5708</v>
      </c>
      <c r="E385" t="s">
        <v>5709</v>
      </c>
      <c r="F385" t="s">
        <v>5917</v>
      </c>
      <c r="G385" t="s">
        <v>5918</v>
      </c>
      <c r="H385" t="s">
        <v>5373</v>
      </c>
      <c r="I385" t="s">
        <v>5167</v>
      </c>
      <c r="J385" t="s">
        <v>5168</v>
      </c>
      <c r="K385" t="s">
        <v>5177</v>
      </c>
      <c r="L385" t="s">
        <v>5178</v>
      </c>
      <c r="M385" t="s">
        <v>5195</v>
      </c>
      <c r="N385" t="s">
        <v>5919</v>
      </c>
    </row>
    <row r="386" spans="1:14" hidden="1">
      <c r="A386" t="s">
        <v>5162</v>
      </c>
      <c r="B386" t="s">
        <v>5163</v>
      </c>
      <c r="C386" t="s">
        <v>5264</v>
      </c>
      <c r="E386" t="s">
        <v>5265</v>
      </c>
      <c r="F386" t="s">
        <v>5003</v>
      </c>
      <c r="G386" t="s">
        <v>5004</v>
      </c>
      <c r="H386" t="s">
        <v>5373</v>
      </c>
      <c r="I386" t="s">
        <v>5167</v>
      </c>
      <c r="J386" t="s">
        <v>5168</v>
      </c>
      <c r="N386" t="s">
        <v>4960</v>
      </c>
    </row>
    <row r="387" spans="1:14" hidden="1">
      <c r="A387" t="s">
        <v>5242</v>
      </c>
      <c r="B387" t="s">
        <v>5243</v>
      </c>
      <c r="C387" t="s">
        <v>5361</v>
      </c>
      <c r="E387" t="s">
        <v>5362</v>
      </c>
      <c r="F387" t="s">
        <v>5920</v>
      </c>
      <c r="G387" t="s">
        <v>5921</v>
      </c>
      <c r="H387" t="s">
        <v>5922</v>
      </c>
      <c r="I387" t="s">
        <v>5167</v>
      </c>
      <c r="J387" t="s">
        <v>5168</v>
      </c>
      <c r="K387" t="s">
        <v>5373</v>
      </c>
      <c r="L387" t="s">
        <v>5374</v>
      </c>
      <c r="M387" t="s">
        <v>5923</v>
      </c>
      <c r="N387" t="s">
        <v>4852</v>
      </c>
    </row>
    <row r="388" spans="1:14" hidden="1">
      <c r="A388" t="s">
        <v>5220</v>
      </c>
      <c r="B388" t="s">
        <v>5221</v>
      </c>
      <c r="C388" t="s">
        <v>5692</v>
      </c>
      <c r="E388" t="s">
        <v>5693</v>
      </c>
      <c r="F388" t="s">
        <v>5924</v>
      </c>
      <c r="G388" t="s">
        <v>5925</v>
      </c>
      <c r="H388" t="s">
        <v>5922</v>
      </c>
      <c r="I388" t="s">
        <v>5167</v>
      </c>
      <c r="J388" t="s">
        <v>5168</v>
      </c>
      <c r="N388" t="s">
        <v>4999</v>
      </c>
    </row>
    <row r="389" spans="1:14" hidden="1">
      <c r="A389" t="s">
        <v>5169</v>
      </c>
      <c r="B389" t="s">
        <v>5170</v>
      </c>
      <c r="C389" t="s">
        <v>5926</v>
      </c>
      <c r="E389" t="s">
        <v>5927</v>
      </c>
      <c r="F389" t="s">
        <v>5924</v>
      </c>
      <c r="G389" t="s">
        <v>5925</v>
      </c>
      <c r="H389" t="s">
        <v>5922</v>
      </c>
      <c r="I389" t="s">
        <v>5167</v>
      </c>
      <c r="J389" t="s">
        <v>5168</v>
      </c>
      <c r="K389" t="s">
        <v>5177</v>
      </c>
      <c r="L389" t="s">
        <v>5178</v>
      </c>
      <c r="M389" t="s">
        <v>5773</v>
      </c>
      <c r="N389" t="s">
        <v>4999</v>
      </c>
    </row>
    <row r="390" spans="1:14" hidden="1">
      <c r="A390" t="s">
        <v>5268</v>
      </c>
      <c r="B390" t="s">
        <v>5269</v>
      </c>
      <c r="C390" t="s">
        <v>5928</v>
      </c>
      <c r="E390" t="s">
        <v>5929</v>
      </c>
      <c r="F390" t="s">
        <v>5924</v>
      </c>
      <c r="G390" t="s">
        <v>5925</v>
      </c>
      <c r="H390" t="s">
        <v>5922</v>
      </c>
      <c r="I390" t="s">
        <v>5167</v>
      </c>
      <c r="J390" t="s">
        <v>5168</v>
      </c>
      <c r="N390" t="s">
        <v>4999</v>
      </c>
    </row>
    <row r="391" spans="1:14" hidden="1">
      <c r="A391" t="s">
        <v>5162</v>
      </c>
      <c r="B391" t="s">
        <v>5163</v>
      </c>
      <c r="C391" t="s">
        <v>5585</v>
      </c>
      <c r="E391" t="s">
        <v>5586</v>
      </c>
      <c r="F391" t="s">
        <v>5930</v>
      </c>
      <c r="G391" t="s">
        <v>5931</v>
      </c>
      <c r="H391" t="s">
        <v>5932</v>
      </c>
      <c r="I391" t="s">
        <v>5167</v>
      </c>
      <c r="J391" t="s">
        <v>5168</v>
      </c>
      <c r="K391" t="s">
        <v>5177</v>
      </c>
      <c r="L391" t="s">
        <v>5178</v>
      </c>
      <c r="M391" t="s">
        <v>5195</v>
      </c>
      <c r="N391" t="s">
        <v>5029</v>
      </c>
    </row>
    <row r="392" spans="1:14" hidden="1">
      <c r="A392" t="s">
        <v>5216</v>
      </c>
      <c r="B392" t="s">
        <v>5217</v>
      </c>
      <c r="C392" t="s">
        <v>5933</v>
      </c>
      <c r="E392" t="s">
        <v>5934</v>
      </c>
      <c r="F392" t="s">
        <v>5935</v>
      </c>
      <c r="G392" t="s">
        <v>5936</v>
      </c>
      <c r="H392" t="s">
        <v>5922</v>
      </c>
      <c r="I392" t="s">
        <v>5167</v>
      </c>
      <c r="J392" t="s">
        <v>5168</v>
      </c>
      <c r="N392" t="s">
        <v>5106</v>
      </c>
    </row>
    <row r="393" spans="1:14" hidden="1">
      <c r="A393" t="s">
        <v>5341</v>
      </c>
      <c r="B393" t="s">
        <v>5342</v>
      </c>
      <c r="C393" t="s">
        <v>5937</v>
      </c>
      <c r="E393" t="s">
        <v>5938</v>
      </c>
      <c r="F393" t="s">
        <v>5935</v>
      </c>
      <c r="G393" t="s">
        <v>5936</v>
      </c>
      <c r="H393" t="s">
        <v>5922</v>
      </c>
      <c r="I393" t="s">
        <v>5167</v>
      </c>
      <c r="J393" t="s">
        <v>5168</v>
      </c>
      <c r="N393" t="s">
        <v>5106</v>
      </c>
    </row>
    <row r="394" spans="1:14" hidden="1">
      <c r="A394" t="s">
        <v>5232</v>
      </c>
      <c r="B394" t="s">
        <v>5233</v>
      </c>
      <c r="C394" t="s">
        <v>5939</v>
      </c>
      <c r="E394" t="s">
        <v>5940</v>
      </c>
      <c r="F394" t="s">
        <v>5941</v>
      </c>
      <c r="G394" t="s">
        <v>5942</v>
      </c>
      <c r="H394" t="s">
        <v>5922</v>
      </c>
      <c r="I394" t="s">
        <v>5167</v>
      </c>
      <c r="J394" t="s">
        <v>5168</v>
      </c>
      <c r="K394" t="s">
        <v>5373</v>
      </c>
      <c r="L394" t="s">
        <v>5231</v>
      </c>
      <c r="M394" t="s">
        <v>5200</v>
      </c>
      <c r="N394" t="s">
        <v>5919</v>
      </c>
    </row>
    <row r="395" spans="1:14" hidden="1">
      <c r="A395" t="s">
        <v>5284</v>
      </c>
      <c r="B395" t="s">
        <v>5285</v>
      </c>
      <c r="C395" t="s">
        <v>5771</v>
      </c>
      <c r="E395" t="s">
        <v>5772</v>
      </c>
      <c r="F395" t="s">
        <v>5941</v>
      </c>
      <c r="G395" t="s">
        <v>5942</v>
      </c>
      <c r="H395" t="s">
        <v>5922</v>
      </c>
      <c r="I395" t="s">
        <v>5167</v>
      </c>
      <c r="J395" t="s">
        <v>5168</v>
      </c>
      <c r="K395" t="s">
        <v>5325</v>
      </c>
      <c r="L395" t="s">
        <v>5474</v>
      </c>
      <c r="M395" t="s">
        <v>5773</v>
      </c>
      <c r="N395" t="s">
        <v>5919</v>
      </c>
    </row>
    <row r="396" spans="1:14" hidden="1">
      <c r="A396" t="s">
        <v>5248</v>
      </c>
      <c r="B396" t="s">
        <v>5249</v>
      </c>
      <c r="C396" t="s">
        <v>5943</v>
      </c>
      <c r="E396" t="s">
        <v>5944</v>
      </c>
      <c r="F396" t="s">
        <v>5941</v>
      </c>
      <c r="G396" t="s">
        <v>5942</v>
      </c>
      <c r="H396" t="s">
        <v>5922</v>
      </c>
      <c r="I396" t="s">
        <v>5167</v>
      </c>
      <c r="J396" t="s">
        <v>5168</v>
      </c>
      <c r="K396" t="s">
        <v>5177</v>
      </c>
      <c r="L396" t="s">
        <v>5178</v>
      </c>
      <c r="M396" t="s">
        <v>5195</v>
      </c>
      <c r="N396" t="s">
        <v>5919</v>
      </c>
    </row>
    <row r="397" spans="1:14" hidden="1">
      <c r="A397" t="s">
        <v>5248</v>
      </c>
      <c r="B397" t="s">
        <v>5249</v>
      </c>
      <c r="C397" t="s">
        <v>5945</v>
      </c>
      <c r="E397" t="s">
        <v>5946</v>
      </c>
      <c r="F397" t="s">
        <v>5941</v>
      </c>
      <c r="G397" t="s">
        <v>5942</v>
      </c>
      <c r="H397" t="s">
        <v>5922</v>
      </c>
      <c r="I397" t="s">
        <v>5167</v>
      </c>
      <c r="J397" t="s">
        <v>5168</v>
      </c>
      <c r="N397" t="s">
        <v>5919</v>
      </c>
    </row>
    <row r="398" spans="1:14" hidden="1">
      <c r="A398" t="s">
        <v>5196</v>
      </c>
      <c r="B398" t="s">
        <v>5197</v>
      </c>
      <c r="C398" t="s">
        <v>5947</v>
      </c>
      <c r="E398" t="s">
        <v>5894</v>
      </c>
      <c r="F398" t="s">
        <v>5941</v>
      </c>
      <c r="G398" t="s">
        <v>5942</v>
      </c>
      <c r="H398" t="s">
        <v>5922</v>
      </c>
      <c r="I398" t="s">
        <v>5167</v>
      </c>
      <c r="J398" t="s">
        <v>5168</v>
      </c>
      <c r="K398" t="s">
        <v>5189</v>
      </c>
      <c r="L398" t="s">
        <v>5167</v>
      </c>
      <c r="M398" t="s">
        <v>5200</v>
      </c>
      <c r="N398" t="s">
        <v>5919</v>
      </c>
    </row>
    <row r="399" spans="1:14" hidden="1">
      <c r="A399" t="s">
        <v>5227</v>
      </c>
      <c r="B399" t="s">
        <v>5228</v>
      </c>
      <c r="C399" t="s">
        <v>5948</v>
      </c>
      <c r="E399" t="s">
        <v>5949</v>
      </c>
      <c r="F399" t="s">
        <v>5941</v>
      </c>
      <c r="G399" t="s">
        <v>5942</v>
      </c>
      <c r="H399" t="s">
        <v>5922</v>
      </c>
      <c r="I399" t="s">
        <v>5167</v>
      </c>
      <c r="J399" t="s">
        <v>5168</v>
      </c>
      <c r="K399" t="s">
        <v>5177</v>
      </c>
      <c r="L399" t="s">
        <v>5400</v>
      </c>
      <c r="M399" t="s">
        <v>5195</v>
      </c>
      <c r="N399" t="s">
        <v>5919</v>
      </c>
    </row>
    <row r="400" spans="1:14" hidden="1">
      <c r="A400" t="s">
        <v>5341</v>
      </c>
      <c r="B400" t="s">
        <v>5342</v>
      </c>
      <c r="C400" t="s">
        <v>5950</v>
      </c>
      <c r="E400" t="s">
        <v>5951</v>
      </c>
      <c r="F400" t="s">
        <v>5941</v>
      </c>
      <c r="G400" t="s">
        <v>5942</v>
      </c>
      <c r="H400" t="s">
        <v>5922</v>
      </c>
      <c r="I400" t="s">
        <v>5167</v>
      </c>
      <c r="J400" t="s">
        <v>5168</v>
      </c>
      <c r="N400" t="s">
        <v>5919</v>
      </c>
    </row>
    <row r="401" spans="1:14" hidden="1">
      <c r="A401" t="s">
        <v>5248</v>
      </c>
      <c r="B401" t="s">
        <v>5249</v>
      </c>
      <c r="C401" t="s">
        <v>5943</v>
      </c>
      <c r="E401" t="s">
        <v>5944</v>
      </c>
      <c r="F401" t="s">
        <v>5952</v>
      </c>
      <c r="G401" t="s">
        <v>5953</v>
      </c>
      <c r="H401" t="s">
        <v>5922</v>
      </c>
      <c r="I401" t="s">
        <v>5167</v>
      </c>
      <c r="J401" t="s">
        <v>5168</v>
      </c>
      <c r="K401" t="s">
        <v>5177</v>
      </c>
      <c r="L401" t="s">
        <v>5178</v>
      </c>
      <c r="M401" t="s">
        <v>5195</v>
      </c>
      <c r="N401" t="s">
        <v>5919</v>
      </c>
    </row>
    <row r="402" spans="1:14" hidden="1">
      <c r="A402" t="s">
        <v>5248</v>
      </c>
      <c r="B402" t="s">
        <v>5249</v>
      </c>
      <c r="C402" t="s">
        <v>5945</v>
      </c>
      <c r="E402" t="s">
        <v>5946</v>
      </c>
      <c r="F402" t="s">
        <v>5952</v>
      </c>
      <c r="G402" t="s">
        <v>5953</v>
      </c>
      <c r="H402" t="s">
        <v>5922</v>
      </c>
      <c r="I402" t="s">
        <v>5167</v>
      </c>
      <c r="J402" t="s">
        <v>5168</v>
      </c>
      <c r="N402" t="s">
        <v>5919</v>
      </c>
    </row>
    <row r="403" spans="1:14" hidden="1">
      <c r="A403" t="s">
        <v>5227</v>
      </c>
      <c r="B403" t="s">
        <v>5228</v>
      </c>
      <c r="C403" t="s">
        <v>5899</v>
      </c>
      <c r="E403" t="s">
        <v>5176</v>
      </c>
      <c r="F403" t="s">
        <v>5952</v>
      </c>
      <c r="G403" t="s">
        <v>5953</v>
      </c>
      <c r="H403" t="s">
        <v>5922</v>
      </c>
      <c r="I403" t="s">
        <v>5167</v>
      </c>
      <c r="J403" t="s">
        <v>5168</v>
      </c>
      <c r="N403" t="s">
        <v>5919</v>
      </c>
    </row>
    <row r="404" spans="1:14" hidden="1">
      <c r="A404" t="s">
        <v>5341</v>
      </c>
      <c r="B404" t="s">
        <v>5342</v>
      </c>
      <c r="C404" t="s">
        <v>5950</v>
      </c>
      <c r="E404" t="s">
        <v>5951</v>
      </c>
      <c r="F404" t="s">
        <v>5952</v>
      </c>
      <c r="G404" t="s">
        <v>5953</v>
      </c>
      <c r="H404" t="s">
        <v>5922</v>
      </c>
      <c r="I404" t="s">
        <v>5167</v>
      </c>
      <c r="J404" t="s">
        <v>5168</v>
      </c>
      <c r="N404" t="s">
        <v>5919</v>
      </c>
    </row>
    <row r="405" spans="1:14" hidden="1">
      <c r="A405" t="s">
        <v>5248</v>
      </c>
      <c r="B405" t="s">
        <v>5249</v>
      </c>
      <c r="C405" t="s">
        <v>5943</v>
      </c>
      <c r="E405" t="s">
        <v>5944</v>
      </c>
      <c r="F405" t="s">
        <v>5954</v>
      </c>
      <c r="G405" t="s">
        <v>5955</v>
      </c>
      <c r="H405" t="s">
        <v>5922</v>
      </c>
      <c r="I405" t="s">
        <v>5167</v>
      </c>
      <c r="J405" t="s">
        <v>5168</v>
      </c>
      <c r="K405" t="s">
        <v>5177</v>
      </c>
      <c r="L405" t="s">
        <v>5178</v>
      </c>
      <c r="M405" t="s">
        <v>5195</v>
      </c>
      <c r="N405" t="s">
        <v>5956</v>
      </c>
    </row>
    <row r="406" spans="1:14" hidden="1">
      <c r="A406" t="s">
        <v>5248</v>
      </c>
      <c r="B406" t="s">
        <v>5249</v>
      </c>
      <c r="C406" t="s">
        <v>5945</v>
      </c>
      <c r="E406" t="s">
        <v>5946</v>
      </c>
      <c r="F406" t="s">
        <v>5954</v>
      </c>
      <c r="G406" t="s">
        <v>5955</v>
      </c>
      <c r="H406" t="s">
        <v>5922</v>
      </c>
      <c r="I406" t="s">
        <v>5167</v>
      </c>
      <c r="J406" t="s">
        <v>5168</v>
      </c>
      <c r="N406" t="s">
        <v>5956</v>
      </c>
    </row>
    <row r="407" spans="1:14" hidden="1">
      <c r="A407" t="s">
        <v>5341</v>
      </c>
      <c r="B407" t="s">
        <v>5342</v>
      </c>
      <c r="C407" t="s">
        <v>5950</v>
      </c>
      <c r="E407" t="s">
        <v>5951</v>
      </c>
      <c r="F407" t="s">
        <v>5954</v>
      </c>
      <c r="G407" t="s">
        <v>5955</v>
      </c>
      <c r="H407" t="s">
        <v>5922</v>
      </c>
      <c r="I407" t="s">
        <v>5167</v>
      </c>
      <c r="J407" t="s">
        <v>5168</v>
      </c>
      <c r="N407" t="s">
        <v>5956</v>
      </c>
    </row>
  </sheetData>
  <autoFilter ref="E7:N407" xr:uid="{040B6EAD-FADF-41A8-BE84-CD33161D9E2D}">
    <filterColumn colId="2">
      <filters>
        <filter val="District or equivalent administrative unit  with at least 80% coverage of DTP-containing vaccine for children &lt; 1 year  (21-02-L2-04)"/>
        <filter val="District or equivalent administrative unit  with at least 80% coverage of measles-containing vaccine for children &lt; 1 year receiving (21-02-L2-05)"/>
        <filter val="Drop out rate between DPT1 and DPT3 coverage (21-02-L3-05)"/>
        <filter val="Percentage of media coverage that includes UNICEF key messages"/>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7"/>
  <sheetViews>
    <sheetView topLeftCell="B1" zoomScale="70" zoomScaleNormal="70" workbookViewId="0">
      <pane ySplit="1" topLeftCell="A132" activePane="bottomLeft" state="frozen"/>
      <selection pane="bottomLeft" activeCell="F148" sqref="F148"/>
      <selection activeCell="C1" sqref="C1"/>
    </sheetView>
  </sheetViews>
  <sheetFormatPr defaultColWidth="8.7109375" defaultRowHeight="14.25"/>
  <cols>
    <col min="1" max="1" width="41.140625" style="132" customWidth="1"/>
    <col min="2" max="2" width="34.85546875" style="132" customWidth="1"/>
    <col min="3" max="3" width="25.42578125" style="132" customWidth="1"/>
    <col min="4" max="4" width="10.5703125" style="132" customWidth="1"/>
    <col min="5" max="5" width="97.5703125" style="132" customWidth="1"/>
    <col min="6" max="6" width="19.5703125" style="132" customWidth="1"/>
    <col min="7" max="7" width="216" style="132" bestFit="1" customWidth="1"/>
    <col min="8" max="8" width="15.28515625" style="132" bestFit="1" customWidth="1"/>
    <col min="9" max="17" width="12.5703125" style="132" customWidth="1"/>
    <col min="18" max="16384" width="8.7109375" style="132"/>
  </cols>
  <sheetData>
    <row r="1" spans="1:17" s="131" customFormat="1" ht="15">
      <c r="A1" s="129" t="s">
        <v>1</v>
      </c>
      <c r="B1" s="129" t="s">
        <v>5957</v>
      </c>
      <c r="C1" s="129" t="s">
        <v>1700</v>
      </c>
      <c r="D1" s="129" t="s">
        <v>5958</v>
      </c>
      <c r="E1" s="129" t="s">
        <v>5959</v>
      </c>
      <c r="F1" s="129" t="s">
        <v>1444</v>
      </c>
      <c r="G1" s="130" t="s">
        <v>5960</v>
      </c>
      <c r="H1" s="129" t="s">
        <v>5961</v>
      </c>
      <c r="I1" s="129" t="s">
        <v>5962</v>
      </c>
      <c r="J1" s="129" t="s">
        <v>5963</v>
      </c>
      <c r="K1" s="129" t="s">
        <v>5964</v>
      </c>
      <c r="L1" s="129" t="s">
        <v>5965</v>
      </c>
      <c r="M1" s="129" t="s">
        <v>5966</v>
      </c>
      <c r="N1" s="129" t="s">
        <v>5967</v>
      </c>
      <c r="O1" s="129" t="s">
        <v>5968</v>
      </c>
      <c r="P1" s="129" t="s">
        <v>5969</v>
      </c>
      <c r="Q1" s="129" t="s">
        <v>5970</v>
      </c>
    </row>
    <row r="2" spans="1:17">
      <c r="G2" s="133"/>
    </row>
    <row r="3" spans="1:17">
      <c r="A3" s="134" t="s">
        <v>5971</v>
      </c>
      <c r="B3" s="134" t="s">
        <v>5972</v>
      </c>
      <c r="C3" s="134"/>
      <c r="D3" s="134"/>
      <c r="E3" s="134" t="s">
        <v>5973</v>
      </c>
      <c r="F3" s="134"/>
      <c r="G3" s="134"/>
      <c r="H3" s="134"/>
      <c r="I3" s="134"/>
      <c r="J3" s="134"/>
      <c r="K3" s="134"/>
      <c r="L3" s="134"/>
      <c r="M3" s="134"/>
      <c r="N3" s="134"/>
      <c r="O3" s="134"/>
      <c r="P3" s="134"/>
      <c r="Q3" s="134"/>
    </row>
    <row r="4" spans="1:17">
      <c r="A4" s="134" t="s">
        <v>5971</v>
      </c>
      <c r="B4" s="134" t="s">
        <v>5972</v>
      </c>
      <c r="C4" s="134"/>
      <c r="D4" s="134"/>
      <c r="E4" s="134" t="s">
        <v>5974</v>
      </c>
      <c r="F4" s="134"/>
      <c r="G4" s="134"/>
      <c r="H4" s="134"/>
      <c r="I4" s="134"/>
      <c r="J4" s="134"/>
      <c r="K4" s="134"/>
      <c r="L4" s="134"/>
      <c r="M4" s="134"/>
      <c r="N4" s="134"/>
      <c r="O4" s="134"/>
      <c r="P4" s="134"/>
      <c r="Q4" s="134"/>
    </row>
    <row r="5" spans="1:17">
      <c r="A5" s="134" t="s">
        <v>5971</v>
      </c>
      <c r="B5" s="134" t="s">
        <v>5972</v>
      </c>
      <c r="C5" s="134"/>
      <c r="D5" s="134"/>
      <c r="E5" s="134" t="s">
        <v>5975</v>
      </c>
      <c r="F5" s="134"/>
      <c r="G5" s="134"/>
      <c r="H5" s="134"/>
      <c r="I5" s="134"/>
      <c r="J5" s="134"/>
      <c r="K5" s="134"/>
      <c r="L5" s="134"/>
      <c r="M5" s="134"/>
      <c r="N5" s="134"/>
      <c r="O5" s="134"/>
      <c r="P5" s="134"/>
      <c r="Q5" s="134"/>
    </row>
    <row r="6" spans="1:17">
      <c r="A6" s="134" t="s">
        <v>5971</v>
      </c>
      <c r="B6" s="134" t="s">
        <v>5976</v>
      </c>
      <c r="C6" s="134"/>
      <c r="D6" s="134"/>
      <c r="E6" s="134" t="s">
        <v>5977</v>
      </c>
      <c r="F6" s="134"/>
      <c r="G6" s="134"/>
      <c r="H6" s="134"/>
      <c r="I6" s="134"/>
      <c r="J6" s="134"/>
      <c r="K6" s="134"/>
      <c r="L6" s="134"/>
      <c r="M6" s="134"/>
      <c r="N6" s="134"/>
      <c r="O6" s="134"/>
      <c r="P6" s="134"/>
      <c r="Q6" s="134"/>
    </row>
    <row r="7" spans="1:17">
      <c r="A7" s="134" t="s">
        <v>5971</v>
      </c>
      <c r="B7" s="136" t="s">
        <v>5976</v>
      </c>
      <c r="C7" s="134"/>
      <c r="D7" s="134"/>
      <c r="E7" s="134" t="s">
        <v>5978</v>
      </c>
      <c r="F7" s="134"/>
      <c r="G7" s="134"/>
      <c r="H7" s="134"/>
      <c r="I7" s="134"/>
      <c r="J7" s="134"/>
      <c r="K7" s="134"/>
      <c r="L7" s="134"/>
      <c r="M7" s="134"/>
      <c r="N7" s="134"/>
      <c r="O7" s="134"/>
      <c r="P7" s="134"/>
      <c r="Q7" s="134"/>
    </row>
    <row r="8" spans="1:17">
      <c r="A8" s="134" t="s">
        <v>5971</v>
      </c>
      <c r="B8" s="136" t="s">
        <v>5976</v>
      </c>
      <c r="C8" s="134"/>
      <c r="D8" s="134"/>
      <c r="E8" s="134" t="s">
        <v>5979</v>
      </c>
      <c r="F8" s="134"/>
      <c r="G8" s="134"/>
      <c r="H8" s="134"/>
      <c r="I8" s="134"/>
      <c r="J8" s="134"/>
      <c r="K8" s="134"/>
      <c r="L8" s="134"/>
      <c r="M8" s="134"/>
      <c r="N8" s="134"/>
      <c r="O8" s="134"/>
      <c r="P8" s="134"/>
      <c r="Q8" s="134"/>
    </row>
    <row r="9" spans="1:17">
      <c r="A9" s="134" t="s">
        <v>5971</v>
      </c>
      <c r="B9" s="136" t="s">
        <v>5976</v>
      </c>
      <c r="C9" s="134"/>
      <c r="D9" s="134"/>
      <c r="E9" s="134" t="s">
        <v>5980</v>
      </c>
      <c r="F9" s="134"/>
      <c r="G9" s="134"/>
      <c r="H9" s="134"/>
      <c r="I9" s="134"/>
      <c r="J9" s="134"/>
      <c r="K9" s="134"/>
      <c r="L9" s="134"/>
      <c r="M9" s="134"/>
      <c r="N9" s="134"/>
      <c r="O9" s="134"/>
      <c r="P9" s="134"/>
      <c r="Q9" s="134"/>
    </row>
    <row r="10" spans="1:17">
      <c r="A10" s="134" t="s">
        <v>5971</v>
      </c>
      <c r="B10" s="136" t="s">
        <v>5976</v>
      </c>
      <c r="C10" s="134"/>
      <c r="D10" s="134"/>
      <c r="E10" s="134" t="s">
        <v>5981</v>
      </c>
      <c r="F10" s="134"/>
      <c r="G10" s="134"/>
      <c r="H10" s="134"/>
      <c r="I10" s="134"/>
      <c r="J10" s="134"/>
      <c r="K10" s="134"/>
      <c r="L10" s="134"/>
      <c r="M10" s="134"/>
      <c r="N10" s="134"/>
      <c r="O10" s="134"/>
      <c r="P10" s="134"/>
      <c r="Q10" s="134"/>
    </row>
    <row r="11" spans="1:17">
      <c r="A11" s="134" t="s">
        <v>5971</v>
      </c>
      <c r="B11" s="136" t="s">
        <v>5976</v>
      </c>
      <c r="C11" s="134"/>
      <c r="D11" s="134"/>
      <c r="E11" s="134" t="s">
        <v>5982</v>
      </c>
      <c r="F11" s="134"/>
      <c r="G11" s="134"/>
      <c r="H11" s="134"/>
      <c r="I11" s="134"/>
      <c r="J11" s="134"/>
      <c r="K11" s="134"/>
      <c r="L11" s="134"/>
      <c r="M11" s="134"/>
      <c r="N11" s="134"/>
      <c r="O11" s="134"/>
      <c r="P11" s="134"/>
      <c r="Q11" s="134"/>
    </row>
    <row r="12" spans="1:17">
      <c r="A12" s="134" t="s">
        <v>5971</v>
      </c>
      <c r="B12" s="136" t="s">
        <v>5976</v>
      </c>
      <c r="C12" s="134"/>
      <c r="D12" s="134"/>
      <c r="E12" s="134" t="s">
        <v>5983</v>
      </c>
      <c r="F12" s="134"/>
      <c r="G12" s="134"/>
      <c r="H12" s="134"/>
      <c r="I12" s="134"/>
      <c r="J12" s="134"/>
      <c r="K12" s="134"/>
      <c r="L12" s="134"/>
      <c r="M12" s="134"/>
      <c r="N12" s="134"/>
      <c r="O12" s="134"/>
      <c r="P12" s="134"/>
      <c r="Q12" s="134"/>
    </row>
    <row r="13" spans="1:17">
      <c r="A13" s="134" t="s">
        <v>5971</v>
      </c>
      <c r="B13" s="136" t="s">
        <v>5976</v>
      </c>
      <c r="C13" s="134"/>
      <c r="D13" s="134"/>
      <c r="E13" s="134" t="s">
        <v>5984</v>
      </c>
      <c r="F13" s="134"/>
      <c r="G13" s="134"/>
      <c r="H13" s="134"/>
      <c r="I13" s="134"/>
      <c r="J13" s="134"/>
      <c r="K13" s="134"/>
      <c r="L13" s="134"/>
      <c r="M13" s="134"/>
      <c r="N13" s="134"/>
      <c r="O13" s="134"/>
      <c r="P13" s="134"/>
      <c r="Q13" s="134"/>
    </row>
    <row r="14" spans="1:17">
      <c r="A14" s="134" t="s">
        <v>5971</v>
      </c>
      <c r="B14" s="136" t="s">
        <v>5976</v>
      </c>
      <c r="C14" s="134"/>
      <c r="D14" s="134"/>
      <c r="E14" s="134" t="s">
        <v>5985</v>
      </c>
      <c r="F14" s="134"/>
      <c r="G14" s="134"/>
      <c r="H14" s="134"/>
      <c r="I14" s="134"/>
      <c r="J14" s="134"/>
      <c r="K14" s="134"/>
      <c r="L14" s="134"/>
      <c r="M14" s="134"/>
      <c r="N14" s="134"/>
      <c r="O14" s="134"/>
      <c r="P14" s="134"/>
      <c r="Q14" s="134"/>
    </row>
    <row r="15" spans="1:17">
      <c r="A15" s="134" t="s">
        <v>5971</v>
      </c>
      <c r="B15" s="134" t="s">
        <v>5986</v>
      </c>
      <c r="C15" s="134"/>
      <c r="D15" s="134"/>
      <c r="E15" s="134" t="s">
        <v>5987</v>
      </c>
      <c r="F15" s="134"/>
      <c r="G15" s="134"/>
      <c r="H15" s="134"/>
      <c r="I15" s="134"/>
      <c r="J15" s="134"/>
      <c r="K15" s="134"/>
      <c r="L15" s="134"/>
      <c r="M15" s="134"/>
      <c r="N15" s="134"/>
      <c r="O15" s="134"/>
      <c r="P15" s="134"/>
      <c r="Q15" s="134"/>
    </row>
    <row r="16" spans="1:17">
      <c r="A16" s="134" t="s">
        <v>5971</v>
      </c>
      <c r="B16" s="134" t="s">
        <v>5986</v>
      </c>
      <c r="C16" s="134"/>
      <c r="D16" s="134"/>
      <c r="E16" s="134" t="s">
        <v>5988</v>
      </c>
      <c r="F16" s="134"/>
      <c r="G16" s="134"/>
      <c r="H16" s="134"/>
      <c r="I16" s="134"/>
      <c r="J16" s="134"/>
      <c r="K16" s="134"/>
      <c r="L16" s="134"/>
      <c r="M16" s="134"/>
      <c r="N16" s="134"/>
      <c r="O16" s="134"/>
      <c r="P16" s="134"/>
      <c r="Q16" s="134"/>
    </row>
    <row r="17" spans="1:17">
      <c r="A17" s="134" t="s">
        <v>5971</v>
      </c>
      <c r="B17" s="134" t="s">
        <v>5986</v>
      </c>
      <c r="C17" s="134"/>
      <c r="D17" s="134"/>
      <c r="E17" s="134" t="s">
        <v>5989</v>
      </c>
      <c r="F17" s="134"/>
      <c r="G17" s="134"/>
      <c r="H17" s="134"/>
      <c r="I17" s="134"/>
      <c r="J17" s="134"/>
      <c r="K17" s="134"/>
      <c r="L17" s="134"/>
      <c r="M17" s="134"/>
      <c r="N17" s="134"/>
      <c r="O17" s="134"/>
      <c r="P17" s="134"/>
      <c r="Q17" s="134"/>
    </row>
    <row r="18" spans="1:17">
      <c r="A18" s="134" t="s">
        <v>5971</v>
      </c>
      <c r="B18" s="134" t="s">
        <v>5986</v>
      </c>
      <c r="C18" s="134"/>
      <c r="D18" s="134"/>
      <c r="E18" s="134" t="s">
        <v>5990</v>
      </c>
      <c r="F18" s="134"/>
      <c r="G18" s="134"/>
      <c r="H18" s="134"/>
      <c r="I18" s="134"/>
      <c r="J18" s="134"/>
      <c r="K18" s="134"/>
      <c r="L18" s="134"/>
      <c r="M18" s="134"/>
      <c r="N18" s="134"/>
      <c r="O18" s="134"/>
      <c r="P18" s="134"/>
      <c r="Q18" s="134"/>
    </row>
    <row r="19" spans="1:17">
      <c r="A19" s="134" t="s">
        <v>5971</v>
      </c>
      <c r="B19" s="134" t="s">
        <v>5986</v>
      </c>
      <c r="C19" s="134"/>
      <c r="D19" s="134"/>
      <c r="E19" s="134" t="s">
        <v>5991</v>
      </c>
      <c r="F19" s="134"/>
      <c r="G19" s="134"/>
      <c r="H19" s="134"/>
      <c r="I19" s="134"/>
      <c r="J19" s="134"/>
      <c r="K19" s="134"/>
      <c r="L19" s="134"/>
      <c r="M19" s="134"/>
      <c r="N19" s="134"/>
      <c r="O19" s="134"/>
      <c r="P19" s="134"/>
      <c r="Q19" s="134"/>
    </row>
    <row r="20" spans="1:17">
      <c r="A20" s="134" t="s">
        <v>5971</v>
      </c>
      <c r="B20" s="134" t="s">
        <v>5986</v>
      </c>
      <c r="C20" s="134"/>
      <c r="D20" s="134"/>
      <c r="E20" s="134" t="s">
        <v>5992</v>
      </c>
      <c r="F20" s="134"/>
      <c r="G20" s="134"/>
      <c r="H20" s="134"/>
      <c r="I20" s="134"/>
      <c r="J20" s="134"/>
      <c r="K20" s="134"/>
      <c r="L20" s="134"/>
      <c r="M20" s="134"/>
      <c r="N20" s="134"/>
      <c r="O20" s="134"/>
      <c r="P20" s="134"/>
      <c r="Q20" s="134"/>
    </row>
    <row r="21" spans="1:17">
      <c r="A21" s="134" t="s">
        <v>5971</v>
      </c>
      <c r="B21" s="134" t="s">
        <v>5993</v>
      </c>
      <c r="C21" s="134"/>
      <c r="D21" s="134"/>
      <c r="E21" s="134" t="s">
        <v>5994</v>
      </c>
      <c r="F21" s="134"/>
      <c r="G21" s="134"/>
      <c r="H21" s="134"/>
      <c r="I21" s="134"/>
      <c r="J21" s="134"/>
      <c r="K21" s="134"/>
      <c r="L21" s="134"/>
      <c r="M21" s="134"/>
      <c r="N21" s="134"/>
      <c r="O21" s="134"/>
      <c r="P21" s="134"/>
      <c r="Q21" s="134"/>
    </row>
    <row r="22" spans="1:17">
      <c r="A22" s="134" t="s">
        <v>5971</v>
      </c>
      <c r="B22" s="134" t="s">
        <v>5993</v>
      </c>
      <c r="C22" s="134"/>
      <c r="D22" s="134"/>
      <c r="E22" s="134" t="s">
        <v>5995</v>
      </c>
      <c r="F22" s="134"/>
      <c r="G22" s="134"/>
      <c r="H22" s="134"/>
      <c r="I22" s="134"/>
      <c r="J22" s="134"/>
      <c r="K22" s="134"/>
      <c r="L22" s="134"/>
      <c r="M22" s="134"/>
      <c r="N22" s="134"/>
      <c r="O22" s="134"/>
      <c r="P22" s="134"/>
      <c r="Q22" s="134"/>
    </row>
    <row r="23" spans="1:17">
      <c r="A23" s="134" t="s">
        <v>5996</v>
      </c>
      <c r="B23" s="134" t="s">
        <v>4348</v>
      </c>
      <c r="C23" s="134"/>
      <c r="D23" s="134"/>
      <c r="E23" s="137" t="s">
        <v>5997</v>
      </c>
      <c r="F23" s="134" t="s">
        <v>907</v>
      </c>
      <c r="G23" s="134"/>
      <c r="H23" s="134"/>
      <c r="I23" s="134"/>
      <c r="J23" s="134"/>
      <c r="K23" s="134"/>
      <c r="L23" s="134"/>
      <c r="M23" s="134"/>
      <c r="N23" s="134"/>
      <c r="O23" s="134"/>
      <c r="P23" s="134"/>
      <c r="Q23" s="134"/>
    </row>
    <row r="24" spans="1:17">
      <c r="A24" s="134" t="s">
        <v>5996</v>
      </c>
      <c r="B24" s="134" t="s">
        <v>4348</v>
      </c>
      <c r="C24" s="134"/>
      <c r="D24" s="134"/>
      <c r="E24" s="137" t="s">
        <v>5998</v>
      </c>
      <c r="F24" s="134" t="s">
        <v>907</v>
      </c>
      <c r="G24" s="134"/>
      <c r="H24" s="134"/>
      <c r="I24" s="134"/>
      <c r="J24" s="134"/>
      <c r="K24" s="134"/>
      <c r="L24" s="134"/>
      <c r="M24" s="134"/>
      <c r="N24" s="134"/>
      <c r="O24" s="134"/>
      <c r="P24" s="134"/>
      <c r="Q24" s="134"/>
    </row>
    <row r="25" spans="1:17" ht="15">
      <c r="A25" s="134" t="s">
        <v>5996</v>
      </c>
      <c r="B25" s="134" t="s">
        <v>4348</v>
      </c>
      <c r="C25" s="134"/>
      <c r="D25" s="134"/>
      <c r="E25" s="137" t="s">
        <v>1582</v>
      </c>
      <c r="F25" s="134" t="s">
        <v>907</v>
      </c>
      <c r="G25" s="135" t="s">
        <v>5999</v>
      </c>
      <c r="H25" s="134"/>
      <c r="I25" s="134"/>
      <c r="J25" s="134"/>
      <c r="K25" s="134"/>
      <c r="L25" s="134"/>
      <c r="M25" s="134"/>
      <c r="N25" s="134"/>
      <c r="O25" s="134"/>
      <c r="P25" s="134"/>
      <c r="Q25" s="134"/>
    </row>
    <row r="26" spans="1:17" s="6" customFormat="1" ht="15">
      <c r="E26" s="138" t="s">
        <v>6000</v>
      </c>
      <c r="G26" s="6" t="s">
        <v>6001</v>
      </c>
    </row>
    <row r="27" spans="1:17" ht="15">
      <c r="E27" s="139" t="s">
        <v>6002</v>
      </c>
      <c r="F27" s="132" t="s">
        <v>6003</v>
      </c>
      <c r="G27" s="140" t="s">
        <v>6004</v>
      </c>
    </row>
    <row r="28" spans="1:17" ht="15">
      <c r="A28" s="134"/>
      <c r="B28" s="134"/>
      <c r="C28" s="134"/>
      <c r="D28" s="134"/>
      <c r="E28" s="137" t="s">
        <v>6005</v>
      </c>
      <c r="F28" s="134" t="s">
        <v>6006</v>
      </c>
      <c r="G28" s="135" t="s">
        <v>6007</v>
      </c>
      <c r="H28" s="134"/>
      <c r="I28" s="134"/>
      <c r="J28" s="134"/>
      <c r="K28" s="134"/>
      <c r="L28" s="134"/>
      <c r="M28" s="134"/>
      <c r="N28" s="134"/>
      <c r="O28" s="134"/>
      <c r="P28" s="134"/>
      <c r="Q28" s="134"/>
    </row>
    <row r="29" spans="1:17" ht="15">
      <c r="A29" s="134"/>
      <c r="B29" s="134"/>
      <c r="C29" s="134"/>
      <c r="D29" s="134"/>
      <c r="E29" s="137" t="s">
        <v>6008</v>
      </c>
      <c r="F29" s="134" t="s">
        <v>6006</v>
      </c>
      <c r="G29" s="135" t="s">
        <v>6007</v>
      </c>
      <c r="H29" s="134"/>
      <c r="I29" s="134"/>
      <c r="J29" s="134"/>
      <c r="K29" s="134"/>
      <c r="L29" s="134"/>
      <c r="M29" s="134"/>
      <c r="N29" s="134"/>
      <c r="O29" s="134"/>
      <c r="P29" s="134"/>
      <c r="Q29" s="134"/>
    </row>
    <row r="30" spans="1:17" ht="15">
      <c r="A30" s="134"/>
      <c r="B30" s="134"/>
      <c r="C30" s="134"/>
      <c r="D30" s="134"/>
      <c r="E30" s="137" t="s">
        <v>6009</v>
      </c>
      <c r="F30" s="134" t="s">
        <v>6006</v>
      </c>
      <c r="G30" s="135" t="s">
        <v>6007</v>
      </c>
      <c r="H30" s="134"/>
      <c r="I30" s="134"/>
      <c r="J30" s="134"/>
      <c r="K30" s="134"/>
      <c r="L30" s="134"/>
      <c r="M30" s="134"/>
      <c r="N30" s="134"/>
      <c r="O30" s="134"/>
      <c r="P30" s="134"/>
      <c r="Q30" s="134"/>
    </row>
    <row r="31" spans="1:17" ht="15">
      <c r="A31" s="134"/>
      <c r="B31" s="134"/>
      <c r="C31" s="134"/>
      <c r="D31" s="134"/>
      <c r="E31" s="137" t="s">
        <v>6010</v>
      </c>
      <c r="F31" s="134" t="s">
        <v>6006</v>
      </c>
      <c r="G31" s="135" t="s">
        <v>6007</v>
      </c>
      <c r="H31" s="134"/>
      <c r="I31" s="134"/>
      <c r="J31" s="134"/>
      <c r="K31" s="134"/>
      <c r="L31" s="134"/>
      <c r="M31" s="134"/>
      <c r="N31" s="134"/>
      <c r="O31" s="134"/>
      <c r="P31" s="134"/>
      <c r="Q31" s="134"/>
    </row>
    <row r="32" spans="1:17" ht="15">
      <c r="A32" s="134"/>
      <c r="B32" s="134"/>
      <c r="C32" s="134"/>
      <c r="D32" s="134"/>
      <c r="E32" s="137" t="s">
        <v>6011</v>
      </c>
      <c r="F32" s="134" t="s">
        <v>6006</v>
      </c>
      <c r="G32" s="135" t="s">
        <v>6007</v>
      </c>
      <c r="H32" s="134"/>
      <c r="I32" s="134"/>
      <c r="J32" s="134"/>
      <c r="K32" s="134"/>
      <c r="L32" s="134"/>
      <c r="M32" s="134"/>
      <c r="N32" s="134"/>
      <c r="O32" s="134"/>
      <c r="P32" s="134"/>
      <c r="Q32" s="134"/>
    </row>
    <row r="33" spans="1:17" ht="15">
      <c r="A33" s="134"/>
      <c r="B33" s="134"/>
      <c r="C33" s="134"/>
      <c r="D33" s="134"/>
      <c r="E33" s="137" t="s">
        <v>6012</v>
      </c>
      <c r="F33" s="134" t="s">
        <v>6006</v>
      </c>
      <c r="G33" s="135" t="s">
        <v>6007</v>
      </c>
      <c r="H33" s="134"/>
      <c r="I33" s="134"/>
      <c r="J33" s="134"/>
      <c r="K33" s="134"/>
      <c r="L33" s="134"/>
      <c r="M33" s="134"/>
      <c r="N33" s="134"/>
      <c r="O33" s="134"/>
      <c r="P33" s="134"/>
      <c r="Q33" s="134"/>
    </row>
    <row r="34" spans="1:17" ht="15">
      <c r="A34" s="134"/>
      <c r="B34" s="134"/>
      <c r="C34" s="134"/>
      <c r="D34" s="134"/>
      <c r="E34" s="137" t="s">
        <v>6013</v>
      </c>
      <c r="F34" s="134" t="s">
        <v>6006</v>
      </c>
      <c r="G34" s="135" t="s">
        <v>6007</v>
      </c>
      <c r="H34" s="134"/>
      <c r="I34" s="134"/>
      <c r="J34" s="134"/>
      <c r="K34" s="134"/>
      <c r="L34" s="134"/>
      <c r="M34" s="134"/>
      <c r="N34" s="134"/>
      <c r="O34" s="134"/>
      <c r="P34" s="134"/>
      <c r="Q34" s="134"/>
    </row>
    <row r="35" spans="1:17" ht="15">
      <c r="A35" s="134"/>
      <c r="B35" s="134"/>
      <c r="C35" s="134"/>
      <c r="D35" s="134"/>
      <c r="E35" s="137" t="s">
        <v>6014</v>
      </c>
      <c r="F35" s="134" t="s">
        <v>6006</v>
      </c>
      <c r="G35" s="135" t="s">
        <v>6007</v>
      </c>
      <c r="H35" s="134"/>
      <c r="I35" s="134"/>
      <c r="J35" s="134"/>
      <c r="K35" s="134"/>
      <c r="L35" s="134"/>
      <c r="M35" s="134"/>
      <c r="N35" s="134"/>
      <c r="O35" s="134"/>
      <c r="P35" s="134"/>
      <c r="Q35" s="134"/>
    </row>
    <row r="36" spans="1:17" ht="15">
      <c r="A36" s="134"/>
      <c r="B36" s="134"/>
      <c r="C36" s="134"/>
      <c r="D36" s="134"/>
      <c r="E36" s="137" t="s">
        <v>6015</v>
      </c>
      <c r="F36" s="134" t="s">
        <v>6006</v>
      </c>
      <c r="G36" s="135" t="s">
        <v>6007</v>
      </c>
      <c r="H36" s="134"/>
      <c r="I36" s="134"/>
      <c r="J36" s="134"/>
      <c r="K36" s="134"/>
      <c r="L36" s="134"/>
      <c r="M36" s="134"/>
      <c r="N36" s="134"/>
      <c r="O36" s="134"/>
      <c r="P36" s="134"/>
      <c r="Q36" s="134"/>
    </row>
    <row r="37" spans="1:17" ht="15">
      <c r="A37" s="134"/>
      <c r="B37" s="134"/>
      <c r="C37" s="134"/>
      <c r="D37" s="134"/>
      <c r="E37" s="137" t="s">
        <v>6016</v>
      </c>
      <c r="F37" s="134" t="s">
        <v>6006</v>
      </c>
      <c r="G37" s="135" t="s">
        <v>6007</v>
      </c>
      <c r="H37" s="134"/>
      <c r="I37" s="134"/>
      <c r="J37" s="134"/>
      <c r="K37" s="134"/>
      <c r="L37" s="134"/>
      <c r="M37" s="134"/>
      <c r="N37" s="134"/>
      <c r="O37" s="134"/>
      <c r="P37" s="134"/>
      <c r="Q37" s="134"/>
    </row>
    <row r="38" spans="1:17" ht="15">
      <c r="A38" s="134"/>
      <c r="B38" s="134"/>
      <c r="C38" s="134"/>
      <c r="D38" s="134"/>
      <c r="E38" s="137" t="s">
        <v>6017</v>
      </c>
      <c r="F38" s="134" t="s">
        <v>6006</v>
      </c>
      <c r="G38" s="135" t="s">
        <v>6007</v>
      </c>
      <c r="H38" s="134"/>
      <c r="I38" s="134"/>
      <c r="J38" s="134"/>
      <c r="K38" s="134"/>
      <c r="L38" s="134"/>
      <c r="M38" s="134"/>
      <c r="N38" s="134"/>
      <c r="O38" s="134"/>
      <c r="P38" s="134"/>
      <c r="Q38" s="134"/>
    </row>
    <row r="39" spans="1:17" ht="15">
      <c r="A39" s="134"/>
      <c r="B39" s="134"/>
      <c r="C39" s="134" t="s">
        <v>6018</v>
      </c>
      <c r="D39" s="134"/>
      <c r="E39" s="137" t="s">
        <v>6019</v>
      </c>
      <c r="F39" s="134" t="s">
        <v>6006</v>
      </c>
      <c r="G39" s="135" t="s">
        <v>6007</v>
      </c>
      <c r="H39" s="134"/>
      <c r="I39" s="134"/>
      <c r="J39" s="134"/>
      <c r="K39" s="134"/>
      <c r="L39" s="134"/>
      <c r="M39" s="134"/>
      <c r="N39" s="134"/>
      <c r="O39" s="134"/>
      <c r="P39" s="134"/>
      <c r="Q39" s="134"/>
    </row>
    <row r="40" spans="1:17" ht="15">
      <c r="A40" s="134"/>
      <c r="B40" s="134"/>
      <c r="C40" s="134"/>
      <c r="D40" s="134"/>
      <c r="E40" s="137" t="s">
        <v>6020</v>
      </c>
      <c r="F40" s="134" t="s">
        <v>6006</v>
      </c>
      <c r="G40" s="135" t="s">
        <v>6007</v>
      </c>
      <c r="H40" s="134"/>
      <c r="I40" s="134"/>
      <c r="J40" s="134"/>
      <c r="K40" s="134"/>
      <c r="L40" s="134"/>
      <c r="M40" s="134"/>
      <c r="N40" s="134"/>
      <c r="O40" s="134"/>
      <c r="P40" s="134"/>
      <c r="Q40" s="134"/>
    </row>
    <row r="41" spans="1:17" ht="15">
      <c r="A41" s="134"/>
      <c r="B41" s="134"/>
      <c r="C41" s="134"/>
      <c r="D41" s="134"/>
      <c r="E41" s="137" t="s">
        <v>6021</v>
      </c>
      <c r="F41" s="134" t="s">
        <v>6006</v>
      </c>
      <c r="G41" s="135" t="s">
        <v>6007</v>
      </c>
      <c r="H41" s="134"/>
      <c r="I41" s="134"/>
      <c r="J41" s="134"/>
      <c r="K41" s="134"/>
      <c r="L41" s="134"/>
      <c r="M41" s="134"/>
      <c r="N41" s="134"/>
      <c r="O41" s="134"/>
      <c r="P41" s="134"/>
      <c r="Q41" s="134"/>
    </row>
    <row r="42" spans="1:17" ht="15">
      <c r="A42" s="134"/>
      <c r="B42" s="134"/>
      <c r="C42" s="134"/>
      <c r="D42" s="134"/>
      <c r="E42" s="137" t="s">
        <v>6022</v>
      </c>
      <c r="F42" s="134" t="s">
        <v>6006</v>
      </c>
      <c r="G42" s="135" t="s">
        <v>6007</v>
      </c>
      <c r="H42" s="134"/>
      <c r="I42" s="134"/>
      <c r="J42" s="134"/>
      <c r="K42" s="134"/>
      <c r="L42" s="134"/>
      <c r="M42" s="134"/>
      <c r="N42" s="134"/>
      <c r="O42" s="134"/>
      <c r="P42" s="134"/>
      <c r="Q42" s="134"/>
    </row>
    <row r="43" spans="1:17" ht="15">
      <c r="A43" s="134"/>
      <c r="B43" s="134"/>
      <c r="C43" s="134"/>
      <c r="D43" s="134"/>
      <c r="E43" s="137" t="s">
        <v>6023</v>
      </c>
      <c r="F43" s="134" t="s">
        <v>6006</v>
      </c>
      <c r="G43" s="135" t="s">
        <v>6007</v>
      </c>
      <c r="H43" s="134"/>
      <c r="I43" s="134"/>
      <c r="J43" s="134"/>
      <c r="K43" s="134"/>
      <c r="L43" s="134"/>
      <c r="M43" s="134"/>
      <c r="N43" s="134"/>
      <c r="O43" s="134"/>
      <c r="P43" s="134"/>
      <c r="Q43" s="134"/>
    </row>
    <row r="44" spans="1:17" ht="15">
      <c r="A44" s="134"/>
      <c r="B44" s="134"/>
      <c r="C44" s="134"/>
      <c r="D44" s="134"/>
      <c r="E44" s="137" t="s">
        <v>6024</v>
      </c>
      <c r="F44" s="134" t="s">
        <v>6006</v>
      </c>
      <c r="G44" s="135" t="s">
        <v>6007</v>
      </c>
      <c r="H44" s="134"/>
      <c r="I44" s="134"/>
      <c r="J44" s="134"/>
      <c r="K44" s="134"/>
      <c r="L44" s="134"/>
      <c r="M44" s="134"/>
      <c r="N44" s="134"/>
      <c r="O44" s="134"/>
      <c r="P44" s="134"/>
      <c r="Q44" s="134"/>
    </row>
    <row r="45" spans="1:17" ht="15">
      <c r="A45" s="134"/>
      <c r="B45" s="134"/>
      <c r="C45" s="134"/>
      <c r="D45" s="134"/>
      <c r="E45" s="137" t="s">
        <v>6025</v>
      </c>
      <c r="F45" s="134" t="s">
        <v>6006</v>
      </c>
      <c r="G45" s="135" t="s">
        <v>6007</v>
      </c>
      <c r="H45" s="134"/>
      <c r="I45" s="134"/>
      <c r="J45" s="134"/>
      <c r="K45" s="134"/>
      <c r="L45" s="134"/>
      <c r="M45" s="134"/>
      <c r="N45" s="134"/>
      <c r="O45" s="134"/>
      <c r="P45" s="134"/>
      <c r="Q45" s="134"/>
    </row>
    <row r="46" spans="1:17" ht="15">
      <c r="A46" s="134"/>
      <c r="B46" s="134"/>
      <c r="C46" s="134"/>
      <c r="D46" s="134"/>
      <c r="E46" s="137" t="s">
        <v>6026</v>
      </c>
      <c r="F46" s="134" t="s">
        <v>6006</v>
      </c>
      <c r="G46" s="135" t="s">
        <v>6007</v>
      </c>
      <c r="H46" s="134"/>
      <c r="I46" s="134"/>
      <c r="J46" s="134"/>
      <c r="K46" s="134"/>
      <c r="L46" s="134"/>
      <c r="M46" s="134"/>
      <c r="N46" s="134"/>
      <c r="O46" s="134"/>
      <c r="P46" s="134"/>
      <c r="Q46" s="134"/>
    </row>
    <row r="47" spans="1:17" ht="15">
      <c r="A47" s="134"/>
      <c r="B47" s="134"/>
      <c r="C47" s="134"/>
      <c r="D47" s="137"/>
      <c r="E47" s="141" t="s">
        <v>6027</v>
      </c>
      <c r="F47" s="134" t="s">
        <v>6006</v>
      </c>
      <c r="G47" s="135" t="s">
        <v>6007</v>
      </c>
      <c r="H47" s="134"/>
      <c r="I47" s="134"/>
      <c r="J47" s="134"/>
      <c r="K47" s="134"/>
      <c r="L47" s="134"/>
      <c r="M47" s="134"/>
      <c r="N47" s="134"/>
      <c r="O47" s="134"/>
      <c r="P47" s="134"/>
      <c r="Q47" s="134"/>
    </row>
    <row r="48" spans="1:17" ht="15">
      <c r="A48" s="134"/>
      <c r="B48" s="134"/>
      <c r="C48" s="134" t="s">
        <v>6028</v>
      </c>
      <c r="D48" s="137"/>
      <c r="E48" s="141" t="s">
        <v>6029</v>
      </c>
      <c r="F48" s="134" t="s">
        <v>6006</v>
      </c>
      <c r="G48" s="135" t="s">
        <v>6007</v>
      </c>
      <c r="H48" s="134"/>
      <c r="I48" s="134"/>
      <c r="J48" s="134"/>
      <c r="K48" s="134"/>
      <c r="L48" s="134"/>
      <c r="M48" s="134"/>
      <c r="N48" s="134"/>
      <c r="O48" s="134"/>
      <c r="P48" s="134"/>
      <c r="Q48" s="134"/>
    </row>
    <row r="50" spans="5:7" s="134" customFormat="1" ht="15">
      <c r="E50" s="141" t="s">
        <v>6030</v>
      </c>
      <c r="F50" s="134" t="s">
        <v>1372</v>
      </c>
      <c r="G50" s="142" t="s">
        <v>6031</v>
      </c>
    </row>
    <row r="51" spans="5:7" s="134" customFormat="1" ht="15">
      <c r="E51" s="134" t="s">
        <v>6032</v>
      </c>
      <c r="F51" s="134" t="s">
        <v>1372</v>
      </c>
      <c r="G51" s="142" t="s">
        <v>6031</v>
      </c>
    </row>
    <row r="52" spans="5:7" s="134" customFormat="1" ht="15">
      <c r="E52" s="137" t="s">
        <v>6033</v>
      </c>
      <c r="F52" s="134" t="s">
        <v>1372</v>
      </c>
      <c r="G52" s="142" t="s">
        <v>6031</v>
      </c>
    </row>
    <row r="53" spans="5:7" s="134" customFormat="1" ht="15">
      <c r="E53" s="134" t="s">
        <v>6034</v>
      </c>
      <c r="F53" s="134" t="s">
        <v>1372</v>
      </c>
      <c r="G53" s="142" t="s">
        <v>6031</v>
      </c>
    </row>
    <row r="54" spans="5:7" s="134" customFormat="1" ht="15">
      <c r="E54" s="134" t="s">
        <v>6035</v>
      </c>
      <c r="F54" s="134" t="s">
        <v>1372</v>
      </c>
      <c r="G54" s="142" t="s">
        <v>6031</v>
      </c>
    </row>
    <row r="55" spans="5:7" s="134" customFormat="1" ht="15">
      <c r="E55" s="134" t="s">
        <v>6036</v>
      </c>
      <c r="F55" s="134" t="s">
        <v>1372</v>
      </c>
      <c r="G55" s="142" t="s">
        <v>6031</v>
      </c>
    </row>
    <row r="56" spans="5:7" s="134" customFormat="1" ht="15">
      <c r="E56" s="134" t="s">
        <v>6037</v>
      </c>
      <c r="F56" s="134" t="s">
        <v>1372</v>
      </c>
      <c r="G56" s="142" t="s">
        <v>6031</v>
      </c>
    </row>
    <row r="57" spans="5:7" s="134" customFormat="1" ht="15">
      <c r="E57" s="134" t="s">
        <v>6038</v>
      </c>
      <c r="F57" s="134" t="s">
        <v>1372</v>
      </c>
      <c r="G57" s="142" t="s">
        <v>6031</v>
      </c>
    </row>
    <row r="58" spans="5:7" s="134" customFormat="1" ht="15">
      <c r="E58" s="134" t="s">
        <v>6039</v>
      </c>
      <c r="F58" s="134" t="s">
        <v>1372</v>
      </c>
      <c r="G58" s="142" t="s">
        <v>6031</v>
      </c>
    </row>
    <row r="59" spans="5:7" s="134" customFormat="1" ht="15">
      <c r="E59" s="134" t="s">
        <v>6040</v>
      </c>
      <c r="F59" s="134" t="s">
        <v>1372</v>
      </c>
      <c r="G59" s="142" t="s">
        <v>6031</v>
      </c>
    </row>
    <row r="60" spans="5:7" s="134" customFormat="1" ht="15">
      <c r="E60" s="134" t="s">
        <v>6041</v>
      </c>
      <c r="F60" s="134" t="s">
        <v>1372</v>
      </c>
      <c r="G60" s="142" t="s">
        <v>6031</v>
      </c>
    </row>
    <row r="61" spans="5:7" s="134" customFormat="1" ht="15">
      <c r="E61" s="134" t="s">
        <v>6042</v>
      </c>
      <c r="F61" s="134" t="s">
        <v>1372</v>
      </c>
      <c r="G61" s="142" t="s">
        <v>6031</v>
      </c>
    </row>
    <row r="62" spans="5:7" s="134" customFormat="1" ht="15">
      <c r="E62" s="134" t="s">
        <v>6043</v>
      </c>
      <c r="F62" s="134" t="s">
        <v>1372</v>
      </c>
      <c r="G62" s="142" t="s">
        <v>6031</v>
      </c>
    </row>
    <row r="63" spans="5:7" s="134" customFormat="1" ht="15">
      <c r="E63" s="134" t="s">
        <v>6044</v>
      </c>
      <c r="F63" s="134" t="s">
        <v>1372</v>
      </c>
      <c r="G63" s="142" t="s">
        <v>6031</v>
      </c>
    </row>
    <row r="65" spans="1:17" ht="15">
      <c r="A65" s="134"/>
      <c r="B65" s="134"/>
      <c r="C65" s="134"/>
      <c r="D65" s="134"/>
      <c r="E65" s="137" t="s">
        <v>6045</v>
      </c>
      <c r="F65" s="134" t="s">
        <v>262</v>
      </c>
      <c r="G65" s="135" t="s">
        <v>6046</v>
      </c>
      <c r="H65" s="134"/>
      <c r="I65" s="134"/>
      <c r="J65" s="134"/>
      <c r="K65" s="134"/>
      <c r="L65" s="134"/>
      <c r="M65" s="134"/>
      <c r="N65" s="134"/>
      <c r="O65" s="134"/>
      <c r="P65" s="134"/>
      <c r="Q65" s="134"/>
    </row>
    <row r="66" spans="1:17" ht="15">
      <c r="A66" s="134"/>
      <c r="B66" s="134"/>
      <c r="C66" s="134"/>
      <c r="D66" s="134"/>
      <c r="E66" s="137" t="s">
        <v>6047</v>
      </c>
      <c r="F66" s="134" t="s">
        <v>262</v>
      </c>
      <c r="G66" s="135" t="s">
        <v>6046</v>
      </c>
      <c r="H66" s="134"/>
      <c r="I66" s="134"/>
      <c r="J66" s="134"/>
      <c r="K66" s="134"/>
      <c r="L66" s="134"/>
      <c r="M66" s="134"/>
      <c r="N66" s="134"/>
      <c r="O66" s="134"/>
      <c r="P66" s="134"/>
      <c r="Q66" s="134"/>
    </row>
    <row r="67" spans="1:17" ht="15">
      <c r="A67" s="134"/>
      <c r="B67" s="134"/>
      <c r="C67" s="134"/>
      <c r="D67" s="134"/>
      <c r="E67" s="137" t="s">
        <v>6048</v>
      </c>
      <c r="F67" s="134" t="s">
        <v>262</v>
      </c>
      <c r="G67" s="135" t="s">
        <v>6046</v>
      </c>
      <c r="H67" s="134"/>
      <c r="I67" s="134"/>
      <c r="J67" s="134"/>
      <c r="K67" s="134"/>
      <c r="L67" s="134"/>
      <c r="M67" s="134"/>
      <c r="N67" s="134"/>
      <c r="O67" s="134"/>
      <c r="P67" s="134"/>
      <c r="Q67" s="134"/>
    </row>
    <row r="68" spans="1:17" ht="15">
      <c r="A68" s="134"/>
      <c r="B68" s="134"/>
      <c r="C68" s="134"/>
      <c r="D68" s="134"/>
      <c r="E68" s="134" t="s">
        <v>6049</v>
      </c>
      <c r="F68" s="134" t="s">
        <v>262</v>
      </c>
      <c r="G68" s="135" t="s">
        <v>6046</v>
      </c>
      <c r="H68" s="134"/>
      <c r="I68" s="134"/>
      <c r="J68" s="134"/>
      <c r="K68" s="134"/>
      <c r="L68" s="134"/>
      <c r="M68" s="134"/>
      <c r="N68" s="134"/>
      <c r="O68" s="134"/>
      <c r="P68" s="134"/>
      <c r="Q68" s="134"/>
    </row>
    <row r="69" spans="1:17" ht="15">
      <c r="A69" s="134"/>
      <c r="B69" s="134"/>
      <c r="C69" s="134"/>
      <c r="D69" s="134"/>
      <c r="E69" s="134" t="s">
        <v>6050</v>
      </c>
      <c r="F69" s="134" t="s">
        <v>262</v>
      </c>
      <c r="G69" s="135" t="s">
        <v>6046</v>
      </c>
      <c r="H69" s="134"/>
      <c r="I69" s="134"/>
      <c r="J69" s="134"/>
      <c r="K69" s="134"/>
      <c r="L69" s="134"/>
      <c r="M69" s="134"/>
      <c r="N69" s="134"/>
      <c r="O69" s="134"/>
      <c r="P69" s="134"/>
      <c r="Q69" s="134"/>
    </row>
    <row r="70" spans="1:17" ht="15">
      <c r="A70" s="134"/>
      <c r="B70" s="134"/>
      <c r="C70" s="134"/>
      <c r="D70" s="134"/>
      <c r="E70" s="134" t="s">
        <v>6051</v>
      </c>
      <c r="F70" s="134" t="s">
        <v>262</v>
      </c>
      <c r="G70" s="135" t="s">
        <v>6046</v>
      </c>
      <c r="H70" s="134"/>
      <c r="I70" s="134"/>
      <c r="J70" s="134"/>
      <c r="K70" s="134"/>
      <c r="L70" s="134"/>
      <c r="M70" s="134"/>
      <c r="N70" s="134"/>
      <c r="O70" s="134"/>
      <c r="P70" s="134"/>
      <c r="Q70" s="134"/>
    </row>
    <row r="71" spans="1:17" ht="15">
      <c r="A71" s="134"/>
      <c r="B71" s="134"/>
      <c r="C71" s="134"/>
      <c r="D71" s="134"/>
      <c r="E71" s="134" t="s">
        <v>6052</v>
      </c>
      <c r="F71" s="134" t="s">
        <v>262</v>
      </c>
      <c r="G71" s="135" t="s">
        <v>6046</v>
      </c>
      <c r="H71" s="134"/>
      <c r="I71" s="134"/>
      <c r="J71" s="134"/>
      <c r="K71" s="134"/>
      <c r="L71" s="134"/>
      <c r="M71" s="134"/>
      <c r="N71" s="134"/>
      <c r="O71" s="134"/>
      <c r="P71" s="134"/>
      <c r="Q71" s="134"/>
    </row>
    <row r="72" spans="1:17" ht="15">
      <c r="A72" s="134"/>
      <c r="B72" s="134"/>
      <c r="C72" s="134"/>
      <c r="D72" s="134"/>
      <c r="E72" s="134" t="s">
        <v>6053</v>
      </c>
      <c r="F72" s="134" t="s">
        <v>262</v>
      </c>
      <c r="G72" s="135" t="s">
        <v>6046</v>
      </c>
      <c r="H72" s="134"/>
      <c r="I72" s="134"/>
      <c r="J72" s="134"/>
      <c r="K72" s="134"/>
      <c r="L72" s="134"/>
      <c r="M72" s="134"/>
      <c r="N72" s="134"/>
      <c r="O72" s="134"/>
      <c r="P72" s="134"/>
      <c r="Q72" s="134"/>
    </row>
    <row r="73" spans="1:17" ht="15">
      <c r="A73" s="134"/>
      <c r="B73" s="134"/>
      <c r="C73" s="134"/>
      <c r="D73" s="134"/>
      <c r="E73" s="134" t="s">
        <v>6054</v>
      </c>
      <c r="F73" s="134" t="s">
        <v>262</v>
      </c>
      <c r="G73" s="135" t="s">
        <v>6046</v>
      </c>
      <c r="H73" s="134"/>
      <c r="I73" s="134"/>
      <c r="J73" s="134"/>
      <c r="K73" s="134"/>
      <c r="L73" s="134"/>
      <c r="M73" s="134"/>
      <c r="N73" s="134"/>
      <c r="O73" s="134"/>
      <c r="P73" s="134"/>
      <c r="Q73" s="134"/>
    </row>
    <row r="74" spans="1:17" ht="15">
      <c r="A74" s="134"/>
      <c r="B74" s="134"/>
      <c r="C74" s="134"/>
      <c r="D74" s="134"/>
      <c r="E74" s="134" t="s">
        <v>6055</v>
      </c>
      <c r="F74" s="134" t="s">
        <v>262</v>
      </c>
      <c r="G74" s="135" t="s">
        <v>6046</v>
      </c>
      <c r="H74" s="134"/>
      <c r="I74" s="134"/>
      <c r="J74" s="134"/>
      <c r="K74" s="134"/>
      <c r="L74" s="134"/>
      <c r="M74" s="134"/>
      <c r="N74" s="134"/>
      <c r="O74" s="134"/>
      <c r="P74" s="134"/>
      <c r="Q74" s="134"/>
    </row>
    <row r="75" spans="1:17" ht="15">
      <c r="A75" s="134"/>
      <c r="B75" s="134"/>
      <c r="C75" s="134"/>
      <c r="D75" s="134"/>
      <c r="E75" s="134" t="s">
        <v>6056</v>
      </c>
      <c r="F75" s="134" t="s">
        <v>262</v>
      </c>
      <c r="G75" s="135" t="s">
        <v>6046</v>
      </c>
      <c r="H75" s="134"/>
      <c r="I75" s="134"/>
      <c r="J75" s="134"/>
      <c r="K75" s="134"/>
      <c r="L75" s="134"/>
      <c r="M75" s="134"/>
      <c r="N75" s="134"/>
      <c r="O75" s="134"/>
      <c r="P75" s="134"/>
      <c r="Q75" s="134"/>
    </row>
    <row r="76" spans="1:17" ht="15">
      <c r="A76" s="134"/>
      <c r="B76" s="134"/>
      <c r="C76" s="134"/>
      <c r="D76" s="134"/>
      <c r="E76" s="134" t="s">
        <v>6057</v>
      </c>
      <c r="F76" s="134" t="s">
        <v>262</v>
      </c>
      <c r="G76" s="135" t="s">
        <v>6046</v>
      </c>
      <c r="H76" s="134"/>
      <c r="I76" s="134"/>
      <c r="J76" s="134"/>
      <c r="K76" s="134"/>
      <c r="L76" s="134"/>
      <c r="M76" s="134"/>
      <c r="N76" s="134"/>
      <c r="O76" s="134"/>
      <c r="P76" s="134"/>
      <c r="Q76" s="134"/>
    </row>
    <row r="77" spans="1:17" ht="15">
      <c r="A77" s="134"/>
      <c r="B77" s="134"/>
      <c r="C77" s="134"/>
      <c r="D77" s="134"/>
      <c r="E77" s="137" t="s">
        <v>6058</v>
      </c>
      <c r="F77" s="134" t="s">
        <v>262</v>
      </c>
      <c r="G77" s="135" t="s">
        <v>6046</v>
      </c>
      <c r="H77" s="134"/>
      <c r="I77" s="134"/>
      <c r="J77" s="134"/>
      <c r="K77" s="134"/>
      <c r="L77" s="134"/>
      <c r="M77" s="134"/>
      <c r="N77" s="134"/>
      <c r="O77" s="134"/>
      <c r="P77" s="134"/>
      <c r="Q77" s="134"/>
    </row>
    <row r="78" spans="1:17" ht="15">
      <c r="A78" s="134"/>
      <c r="B78" s="134"/>
      <c r="C78" s="134"/>
      <c r="D78" s="134"/>
      <c r="E78" s="137" t="s">
        <v>6059</v>
      </c>
      <c r="F78" s="134" t="s">
        <v>6001</v>
      </c>
      <c r="G78" s="135" t="s">
        <v>6060</v>
      </c>
      <c r="H78" s="134"/>
      <c r="I78" s="134"/>
      <c r="J78" s="134"/>
      <c r="K78" s="134"/>
      <c r="L78" s="134"/>
      <c r="M78" s="134"/>
      <c r="N78" s="134"/>
      <c r="O78" s="134"/>
      <c r="P78" s="134"/>
      <c r="Q78" s="134"/>
    </row>
    <row r="79" spans="1:17" ht="15">
      <c r="A79" s="134"/>
      <c r="B79" s="134"/>
      <c r="C79" s="134"/>
      <c r="D79" s="134"/>
      <c r="E79" s="137" t="s">
        <v>6061</v>
      </c>
      <c r="F79" s="134" t="s">
        <v>6001</v>
      </c>
      <c r="G79" s="135" t="s">
        <v>6060</v>
      </c>
      <c r="H79" s="134"/>
      <c r="I79" s="134"/>
      <c r="J79" s="134"/>
      <c r="K79" s="134"/>
      <c r="L79" s="134"/>
      <c r="M79" s="134"/>
      <c r="N79" s="134"/>
      <c r="O79" s="134"/>
      <c r="P79" s="134"/>
      <c r="Q79" s="134"/>
    </row>
    <row r="80" spans="1:17" ht="15">
      <c r="A80" s="134"/>
      <c r="B80" s="134"/>
      <c r="C80" s="134"/>
      <c r="D80" s="134"/>
      <c r="E80" s="134" t="s">
        <v>6062</v>
      </c>
      <c r="F80" s="134" t="s">
        <v>6001</v>
      </c>
      <c r="G80" s="135" t="s">
        <v>6060</v>
      </c>
      <c r="H80" s="134"/>
      <c r="I80" s="134"/>
      <c r="J80" s="134"/>
      <c r="K80" s="134"/>
      <c r="L80" s="134"/>
      <c r="M80" s="134"/>
      <c r="N80" s="134"/>
      <c r="O80" s="134"/>
      <c r="P80" s="134"/>
      <c r="Q80" s="134"/>
    </row>
    <row r="81" spans="1:17" ht="15">
      <c r="A81" s="134"/>
      <c r="B81" s="134"/>
      <c r="C81" s="134"/>
      <c r="D81" s="134"/>
      <c r="E81" s="134" t="s">
        <v>6063</v>
      </c>
      <c r="F81" s="134" t="s">
        <v>6001</v>
      </c>
      <c r="G81" s="135" t="s">
        <v>6060</v>
      </c>
      <c r="H81" s="134"/>
      <c r="I81" s="134"/>
      <c r="J81" s="134"/>
      <c r="K81" s="134"/>
      <c r="L81" s="134"/>
      <c r="M81" s="134"/>
      <c r="N81" s="134"/>
      <c r="O81" s="134"/>
      <c r="P81" s="134"/>
      <c r="Q81" s="134"/>
    </row>
    <row r="82" spans="1:17" ht="15">
      <c r="A82" s="134"/>
      <c r="B82" s="134"/>
      <c r="C82" s="134"/>
      <c r="D82" s="134"/>
      <c r="E82" s="134" t="s">
        <v>6064</v>
      </c>
      <c r="F82" s="134" t="s">
        <v>6001</v>
      </c>
      <c r="G82" s="135" t="s">
        <v>6060</v>
      </c>
      <c r="H82" s="134"/>
      <c r="I82" s="134"/>
      <c r="J82" s="134"/>
      <c r="K82" s="134"/>
      <c r="L82" s="134"/>
      <c r="M82" s="134"/>
      <c r="N82" s="134"/>
      <c r="O82" s="134"/>
      <c r="P82" s="134"/>
      <c r="Q82" s="134"/>
    </row>
    <row r="83" spans="1:17" ht="15">
      <c r="A83" s="134"/>
      <c r="B83" s="134"/>
      <c r="C83" s="134"/>
      <c r="D83" s="134"/>
      <c r="E83" s="134" t="s">
        <v>6065</v>
      </c>
      <c r="F83" s="134" t="s">
        <v>6001</v>
      </c>
      <c r="G83" s="135" t="s">
        <v>6060</v>
      </c>
      <c r="H83" s="134"/>
      <c r="I83" s="134"/>
      <c r="J83" s="134"/>
      <c r="K83" s="134"/>
      <c r="L83" s="134"/>
      <c r="M83" s="134"/>
      <c r="N83" s="134"/>
      <c r="O83" s="134"/>
      <c r="P83" s="134"/>
      <c r="Q83" s="134"/>
    </row>
    <row r="84" spans="1:17" ht="15">
      <c r="A84" s="134"/>
      <c r="B84" s="134"/>
      <c r="C84" s="134"/>
      <c r="D84" s="134"/>
      <c r="E84" s="134" t="s">
        <v>6066</v>
      </c>
      <c r="F84" s="134" t="s">
        <v>6001</v>
      </c>
      <c r="G84" s="135" t="s">
        <v>6067</v>
      </c>
      <c r="H84" s="134"/>
      <c r="I84" s="134"/>
      <c r="J84" s="134"/>
      <c r="K84" s="134"/>
      <c r="L84" s="134"/>
      <c r="M84" s="134"/>
      <c r="N84" s="134"/>
      <c r="O84" s="134"/>
      <c r="P84" s="134"/>
      <c r="Q84" s="134"/>
    </row>
    <row r="85" spans="1:17" ht="15">
      <c r="A85" s="143" t="s">
        <v>1728</v>
      </c>
      <c r="B85" s="143" t="s">
        <v>6068</v>
      </c>
      <c r="C85" s="144"/>
      <c r="D85" s="144"/>
      <c r="E85" s="144" t="s">
        <v>6069</v>
      </c>
      <c r="F85" s="144" t="s">
        <v>6070</v>
      </c>
      <c r="G85" s="145" t="s">
        <v>6071</v>
      </c>
      <c r="H85" s="144"/>
      <c r="I85" s="144"/>
      <c r="J85" s="144"/>
      <c r="K85" s="144"/>
      <c r="L85" s="144"/>
      <c r="M85" s="144"/>
      <c r="N85" s="144"/>
      <c r="O85" s="144"/>
      <c r="P85" s="144"/>
      <c r="Q85" s="144"/>
    </row>
    <row r="86" spans="1:17" ht="15">
      <c r="A86" s="144"/>
      <c r="B86" s="144"/>
      <c r="C86" s="144" t="s">
        <v>6072</v>
      </c>
      <c r="D86" s="144"/>
      <c r="E86" s="144" t="s">
        <v>6073</v>
      </c>
      <c r="F86" s="144" t="s">
        <v>645</v>
      </c>
      <c r="G86" s="145" t="s">
        <v>6074</v>
      </c>
      <c r="H86" s="144"/>
      <c r="I86" s="144"/>
      <c r="J86" s="144"/>
      <c r="K86" s="144"/>
      <c r="L86" s="144"/>
      <c r="M86" s="144"/>
      <c r="N86" s="144"/>
      <c r="O86" s="144"/>
      <c r="P86" s="144"/>
      <c r="Q86" s="144"/>
    </row>
    <row r="87" spans="1:17" ht="15">
      <c r="A87" s="146"/>
      <c r="B87" s="146"/>
      <c r="C87" s="146"/>
      <c r="D87" s="146"/>
      <c r="E87" s="147" t="s">
        <v>6075</v>
      </c>
      <c r="F87" s="146" t="s">
        <v>6076</v>
      </c>
      <c r="G87" s="148" t="s">
        <v>6077</v>
      </c>
      <c r="H87" s="146"/>
      <c r="I87" s="146"/>
      <c r="J87" s="146"/>
      <c r="K87" s="146"/>
      <c r="L87" s="146"/>
      <c r="M87" s="146"/>
      <c r="N87" s="146"/>
      <c r="O87" s="146"/>
      <c r="P87" s="146"/>
      <c r="Q87" s="146"/>
    </row>
    <row r="88" spans="1:17" ht="15">
      <c r="A88" s="146"/>
      <c r="B88" s="146"/>
      <c r="C88" s="146"/>
      <c r="D88" s="146"/>
      <c r="E88" s="146"/>
      <c r="F88" s="146" t="s">
        <v>108</v>
      </c>
      <c r="G88" s="148" t="s">
        <v>6078</v>
      </c>
      <c r="H88" s="146"/>
      <c r="I88" s="146"/>
      <c r="J88" s="146"/>
      <c r="K88" s="146"/>
      <c r="L88" s="146"/>
      <c r="M88" s="146"/>
      <c r="N88" s="146"/>
      <c r="O88" s="146"/>
      <c r="P88" s="146"/>
      <c r="Q88" s="146"/>
    </row>
    <row r="90" spans="1:17" s="228" customFormat="1">
      <c r="A90" s="132"/>
      <c r="B90" s="132"/>
      <c r="C90" s="132"/>
      <c r="D90" s="132"/>
      <c r="E90" s="132"/>
      <c r="F90" s="132"/>
      <c r="G90" s="132"/>
      <c r="H90" s="132"/>
      <c r="I90" s="132"/>
      <c r="J90" s="132"/>
      <c r="K90" s="132"/>
      <c r="L90" s="132"/>
      <c r="M90" s="132"/>
      <c r="N90" s="132"/>
      <c r="O90" s="132"/>
      <c r="P90" s="132"/>
      <c r="Q90" s="132"/>
    </row>
    <row r="91" spans="1:17">
      <c r="E91" s="132" t="s">
        <v>6079</v>
      </c>
    </row>
    <row r="92" spans="1:17">
      <c r="E92" s="132" t="s">
        <v>6080</v>
      </c>
    </row>
    <row r="93" spans="1:17">
      <c r="E93" s="132" t="s">
        <v>6081</v>
      </c>
    </row>
    <row r="95" spans="1:17" s="240" customFormat="1" ht="15">
      <c r="E95" s="309" t="s">
        <v>6082</v>
      </c>
    </row>
    <row r="96" spans="1:17" ht="15">
      <c r="D96" s="332" t="s">
        <v>6083</v>
      </c>
      <c r="E96" s="332" t="s">
        <v>1635</v>
      </c>
      <c r="F96" s="332" t="s">
        <v>6084</v>
      </c>
      <c r="G96" s="334" t="s">
        <v>6085</v>
      </c>
    </row>
    <row r="97" spans="4:7" ht="15">
      <c r="D97" s="332" t="s">
        <v>6083</v>
      </c>
      <c r="E97" s="332" t="s">
        <v>1638</v>
      </c>
      <c r="F97" s="332" t="s">
        <v>6084</v>
      </c>
      <c r="G97" s="334" t="s">
        <v>6085</v>
      </c>
    </row>
    <row r="98" spans="4:7">
      <c r="E98" s="333" t="s">
        <v>6086</v>
      </c>
      <c r="F98" s="132" t="s">
        <v>6087</v>
      </c>
    </row>
    <row r="99" spans="4:7">
      <c r="E99" s="333" t="s">
        <v>6088</v>
      </c>
      <c r="F99" s="132" t="s">
        <v>6087</v>
      </c>
    </row>
    <row r="100" spans="4:7" ht="15">
      <c r="D100" s="332" t="s">
        <v>6083</v>
      </c>
      <c r="E100" s="332" t="s">
        <v>1873</v>
      </c>
      <c r="F100" s="332" t="s">
        <v>90</v>
      </c>
      <c r="G100" s="334" t="s">
        <v>6089</v>
      </c>
    </row>
    <row r="101" spans="4:7" ht="15">
      <c r="D101" s="332" t="s">
        <v>6083</v>
      </c>
      <c r="E101" s="332" t="s">
        <v>1877</v>
      </c>
      <c r="F101" s="332" t="s">
        <v>90</v>
      </c>
      <c r="G101" s="334" t="s">
        <v>6090</v>
      </c>
    </row>
    <row r="102" spans="4:7" ht="15">
      <c r="D102" s="332" t="s">
        <v>6083</v>
      </c>
      <c r="E102" s="332" t="s">
        <v>1882</v>
      </c>
      <c r="F102" s="332" t="s">
        <v>90</v>
      </c>
      <c r="G102" s="334" t="s">
        <v>6091</v>
      </c>
    </row>
    <row r="104" spans="4:7" ht="15">
      <c r="D104" s="332" t="s">
        <v>6083</v>
      </c>
      <c r="E104" s="332" t="s">
        <v>6092</v>
      </c>
      <c r="F104" s="332" t="s">
        <v>108</v>
      </c>
      <c r="G104" s="334" t="s">
        <v>6093</v>
      </c>
    </row>
    <row r="105" spans="4:7" ht="15">
      <c r="D105" s="332" t="s">
        <v>6083</v>
      </c>
      <c r="E105" s="332" t="s">
        <v>4367</v>
      </c>
      <c r="F105" s="332" t="s">
        <v>108</v>
      </c>
      <c r="G105" s="334" t="s">
        <v>6094</v>
      </c>
    </row>
    <row r="107" spans="4:7" ht="15">
      <c r="D107" s="332" t="s">
        <v>6083</v>
      </c>
      <c r="E107" s="358" t="s">
        <v>6095</v>
      </c>
      <c r="F107" s="335" t="s">
        <v>6096</v>
      </c>
      <c r="G107" s="332" t="s">
        <v>6097</v>
      </c>
    </row>
    <row r="108" spans="4:7" ht="15">
      <c r="D108" s="332" t="s">
        <v>6083</v>
      </c>
      <c r="E108" s="332" t="s">
        <v>1478</v>
      </c>
      <c r="F108" s="335" t="s">
        <v>6096</v>
      </c>
      <c r="G108" s="332" t="s">
        <v>2074</v>
      </c>
    </row>
    <row r="109" spans="4:7" ht="15">
      <c r="D109" s="332" t="s">
        <v>6083</v>
      </c>
      <c r="E109" s="332" t="s">
        <v>1479</v>
      </c>
      <c r="F109" s="335" t="s">
        <v>6096</v>
      </c>
      <c r="G109" s="332" t="s">
        <v>2077</v>
      </c>
    </row>
    <row r="110" spans="4:7" ht="15">
      <c r="D110" s="332" t="s">
        <v>6083</v>
      </c>
      <c r="E110" s="332" t="s">
        <v>6098</v>
      </c>
      <c r="F110" s="335" t="s">
        <v>6099</v>
      </c>
      <c r="G110" s="332"/>
    </row>
    <row r="111" spans="4:7" ht="15">
      <c r="D111" s="332" t="s">
        <v>6083</v>
      </c>
      <c r="E111" s="332" t="s">
        <v>1509</v>
      </c>
      <c r="F111" s="335" t="s">
        <v>6099</v>
      </c>
      <c r="G111" s="332"/>
    </row>
    <row r="112" spans="4:7" ht="15">
      <c r="D112" s="332" t="s">
        <v>6083</v>
      </c>
      <c r="E112" s="332" t="s">
        <v>1263</v>
      </c>
      <c r="F112" s="332" t="s">
        <v>90</v>
      </c>
      <c r="G112" s="334" t="s">
        <v>6100</v>
      </c>
    </row>
    <row r="113" spans="4:7" ht="15">
      <c r="D113" s="332" t="s">
        <v>6083</v>
      </c>
      <c r="E113" s="332" t="s">
        <v>6101</v>
      </c>
      <c r="F113" s="332" t="s">
        <v>108</v>
      </c>
      <c r="G113" s="334" t="s">
        <v>6102</v>
      </c>
    </row>
    <row r="114" spans="4:7" ht="15">
      <c r="D114" s="336"/>
      <c r="E114" s="336" t="s">
        <v>6103</v>
      </c>
      <c r="F114" s="336" t="s">
        <v>108</v>
      </c>
      <c r="G114" s="337" t="s">
        <v>6104</v>
      </c>
    </row>
    <row r="115" spans="4:7" ht="15">
      <c r="D115" s="332" t="s">
        <v>6083</v>
      </c>
      <c r="E115" s="332" t="s">
        <v>6105</v>
      </c>
      <c r="F115" s="332" t="s">
        <v>108</v>
      </c>
      <c r="G115" s="334" t="s">
        <v>6106</v>
      </c>
    </row>
    <row r="116" spans="4:7" ht="24">
      <c r="D116" s="332" t="s">
        <v>6083</v>
      </c>
      <c r="E116" s="338" t="s">
        <v>6107</v>
      </c>
      <c r="F116" s="332" t="s">
        <v>645</v>
      </c>
      <c r="G116" s="334" t="s">
        <v>6108</v>
      </c>
    </row>
    <row r="117" spans="4:7" ht="15">
      <c r="D117" s="332" t="s">
        <v>6083</v>
      </c>
      <c r="E117" s="332" t="s">
        <v>569</v>
      </c>
      <c r="F117" s="332" t="s">
        <v>262</v>
      </c>
      <c r="G117" s="334" t="s">
        <v>573</v>
      </c>
    </row>
    <row r="118" spans="4:7" ht="15">
      <c r="D118" s="332" t="s">
        <v>6083</v>
      </c>
      <c r="E118" s="332" t="s">
        <v>6109</v>
      </c>
      <c r="F118" s="332" t="s">
        <v>262</v>
      </c>
      <c r="G118" s="334" t="s">
        <v>6110</v>
      </c>
    </row>
    <row r="119" spans="4:7" ht="15">
      <c r="D119" s="332" t="s">
        <v>6083</v>
      </c>
      <c r="E119" s="332" t="s">
        <v>6111</v>
      </c>
      <c r="F119" s="332" t="s">
        <v>262</v>
      </c>
      <c r="G119" s="334" t="s">
        <v>6110</v>
      </c>
    </row>
    <row r="120" spans="4:7" ht="15">
      <c r="D120" s="332" t="s">
        <v>6083</v>
      </c>
      <c r="E120" s="335" t="s">
        <v>1860</v>
      </c>
      <c r="F120" s="332" t="s">
        <v>90</v>
      </c>
      <c r="G120" s="332"/>
    </row>
    <row r="122" spans="4:7" ht="15">
      <c r="D122" s="332" t="s">
        <v>6083</v>
      </c>
      <c r="E122" s="340" t="s">
        <v>6112</v>
      </c>
      <c r="F122" s="332" t="s">
        <v>645</v>
      </c>
      <c r="G122" s="334" t="s">
        <v>2582</v>
      </c>
    </row>
    <row r="123" spans="4:7" ht="15">
      <c r="D123" s="332" t="s">
        <v>6083</v>
      </c>
      <c r="E123" s="332" t="s">
        <v>6073</v>
      </c>
      <c r="F123" s="332" t="s">
        <v>645</v>
      </c>
      <c r="G123" s="334" t="s">
        <v>2572</v>
      </c>
    </row>
    <row r="124" spans="4:7" ht="15">
      <c r="D124" s="332" t="s">
        <v>6083</v>
      </c>
      <c r="E124" s="332" t="s">
        <v>6113</v>
      </c>
      <c r="F124" s="332" t="s">
        <v>645</v>
      </c>
      <c r="G124" s="334" t="s">
        <v>2550</v>
      </c>
    </row>
    <row r="125" spans="4:7" ht="15">
      <c r="D125" s="332" t="s">
        <v>6083</v>
      </c>
      <c r="E125" s="332" t="s">
        <v>6114</v>
      </c>
      <c r="F125" s="332" t="s">
        <v>645</v>
      </c>
      <c r="G125" s="334" t="s">
        <v>2562</v>
      </c>
    </row>
    <row r="126" spans="4:7" ht="15">
      <c r="D126" s="332" t="s">
        <v>6083</v>
      </c>
      <c r="E126" s="332" t="s">
        <v>2565</v>
      </c>
      <c r="F126" s="332" t="s">
        <v>645</v>
      </c>
      <c r="G126" s="334" t="s">
        <v>2567</v>
      </c>
    </row>
    <row r="127" spans="4:7">
      <c r="D127" s="332" t="s">
        <v>6083</v>
      </c>
      <c r="E127" s="332" t="s">
        <v>6115</v>
      </c>
      <c r="F127" s="332" t="s">
        <v>6096</v>
      </c>
    </row>
    <row r="128" spans="4:7" ht="15">
      <c r="E128" s="132" t="s">
        <v>6116</v>
      </c>
      <c r="F128" s="132" t="s">
        <v>262</v>
      </c>
      <c r="G128" s="191" t="s">
        <v>6117</v>
      </c>
    </row>
    <row r="129" spans="1:7">
      <c r="E129" s="339"/>
    </row>
    <row r="130" spans="1:7">
      <c r="D130" s="332"/>
      <c r="E130" s="332" t="s">
        <v>6118</v>
      </c>
      <c r="F130" s="332" t="s">
        <v>262</v>
      </c>
      <c r="G130" s="332"/>
    </row>
    <row r="131" spans="1:7">
      <c r="D131" s="332" t="s">
        <v>6083</v>
      </c>
      <c r="E131" s="332" t="s">
        <v>6119</v>
      </c>
      <c r="F131" s="332" t="s">
        <v>645</v>
      </c>
      <c r="G131" s="332"/>
    </row>
    <row r="132" spans="1:7">
      <c r="D132" s="332" t="s">
        <v>6083</v>
      </c>
      <c r="E132" s="332" t="s">
        <v>538</v>
      </c>
      <c r="F132" s="332" t="s">
        <v>645</v>
      </c>
      <c r="G132" s="332"/>
    </row>
    <row r="133" spans="1:7">
      <c r="D133" s="332" t="s">
        <v>6083</v>
      </c>
      <c r="E133" s="332" t="s">
        <v>2631</v>
      </c>
      <c r="F133" s="332" t="s">
        <v>6096</v>
      </c>
    </row>
    <row r="134" spans="1:7">
      <c r="D134" s="332" t="s">
        <v>6083</v>
      </c>
      <c r="E134" s="332" t="s">
        <v>6120</v>
      </c>
      <c r="F134" s="332" t="s">
        <v>6096</v>
      </c>
    </row>
    <row r="135" spans="1:7" ht="15">
      <c r="D135" s="332" t="s">
        <v>6083</v>
      </c>
      <c r="E135" s="332" t="s">
        <v>6121</v>
      </c>
      <c r="F135" s="332" t="s">
        <v>16</v>
      </c>
      <c r="G135" s="334" t="s">
        <v>6122</v>
      </c>
    </row>
    <row r="136" spans="1:7" ht="15">
      <c r="E136" t="s">
        <v>6123</v>
      </c>
      <c r="F136" s="132" t="s">
        <v>6124</v>
      </c>
      <c r="G136" s="191" t="s">
        <v>6125</v>
      </c>
    </row>
    <row r="137" spans="1:7" ht="15">
      <c r="D137" s="332" t="s">
        <v>6083</v>
      </c>
      <c r="E137" s="332" t="s">
        <v>6126</v>
      </c>
      <c r="F137" s="332" t="s">
        <v>108</v>
      </c>
      <c r="G137" s="334" t="s">
        <v>4524</v>
      </c>
    </row>
    <row r="138" spans="1:7" ht="15">
      <c r="A138" s="132" t="s">
        <v>5996</v>
      </c>
      <c r="B138" s="132" t="s">
        <v>4348</v>
      </c>
      <c r="D138" s="332" t="s">
        <v>6083</v>
      </c>
      <c r="E138" s="332" t="s">
        <v>1582</v>
      </c>
      <c r="F138" s="332" t="s">
        <v>108</v>
      </c>
      <c r="G138" s="334" t="s">
        <v>4529</v>
      </c>
    </row>
    <row r="139" spans="1:7">
      <c r="D139" s="332" t="s">
        <v>6083</v>
      </c>
      <c r="E139" s="332" t="s">
        <v>4263</v>
      </c>
      <c r="F139" s="332" t="s">
        <v>108</v>
      </c>
      <c r="G139" s="332"/>
    </row>
    <row r="140" spans="1:7" ht="28.5">
      <c r="D140" s="332" t="s">
        <v>6083</v>
      </c>
      <c r="E140" s="360" t="s">
        <v>6127</v>
      </c>
      <c r="F140" s="332" t="s">
        <v>108</v>
      </c>
      <c r="G140" s="332"/>
    </row>
    <row r="143" spans="1:7">
      <c r="E143" s="132" t="s">
        <v>6128</v>
      </c>
    </row>
    <row r="144" spans="1:7" ht="15">
      <c r="E144" t="s">
        <v>6129</v>
      </c>
      <c r="F144" s="132" t="s">
        <v>16</v>
      </c>
    </row>
    <row r="145" spans="5:6" ht="15">
      <c r="E145" t="s">
        <v>6130</v>
      </c>
      <c r="F145" s="132" t="s">
        <v>16</v>
      </c>
    </row>
    <row r="146" spans="5:6">
      <c r="E146" s="132" t="s">
        <v>6131</v>
      </c>
      <c r="F146" s="132" t="s">
        <v>16</v>
      </c>
    </row>
    <row r="147" spans="5:6">
      <c r="E147" s="132" t="s">
        <v>6132</v>
      </c>
      <c r="F147" s="132" t="s">
        <v>16</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defaultRowHeight="15"/>
  <sheetData>
    <row r="1" spans="1:18">
      <c r="R1" t="s">
        <v>6133</v>
      </c>
    </row>
    <row r="3" spans="1:18" ht="36">
      <c r="D3" s="3" t="s">
        <v>6134</v>
      </c>
    </row>
  </sheetData>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A274" activePane="bottomLeft" state="frozen"/>
      <selection pane="bottomLeft" activeCell="I286" sqref="I286"/>
    </sheetView>
  </sheetViews>
  <sheetFormatPr defaultColWidth="9.140625" defaultRowHeight="15"/>
  <cols>
    <col min="1" max="1" width="25.85546875" style="289" hidden="1" customWidth="1"/>
    <col min="2" max="2" width="46.7109375" style="289" customWidth="1"/>
    <col min="3" max="3" width="12.85546875" style="289" hidden="1" customWidth="1"/>
    <col min="4" max="4" width="9" style="289" hidden="1" customWidth="1"/>
    <col min="5" max="5" width="10.85546875" style="289" hidden="1" customWidth="1"/>
    <col min="6" max="6" width="12.140625" style="289" hidden="1" customWidth="1"/>
    <col min="7" max="7" width="22.85546875" style="289" hidden="1" customWidth="1"/>
    <col min="8" max="8" width="58.5703125" style="289" customWidth="1"/>
    <col min="9" max="9" width="20.85546875" style="289" customWidth="1"/>
    <col min="10" max="10" width="10.28515625" style="268" customWidth="1"/>
    <col min="11" max="12" width="12.28515625" style="266" customWidth="1"/>
    <col min="13" max="13" width="13.140625" style="266" hidden="1" customWidth="1"/>
    <col min="14" max="14" width="12.28515625" style="266" hidden="1" customWidth="1"/>
    <col min="15" max="15" width="12.28515625" style="266" customWidth="1"/>
    <col min="16" max="16" width="17.7109375" style="289" customWidth="1"/>
    <col min="17" max="17" width="18.42578125" style="289" customWidth="1"/>
    <col min="18" max="32" width="15.7109375" style="289" customWidth="1"/>
    <col min="33" max="34" width="9.140625" style="289" customWidth="1"/>
    <col min="35" max="16384" width="9.140625" style="289"/>
  </cols>
  <sheetData>
    <row r="1" spans="1:103" s="266" customFormat="1" ht="60">
      <c r="A1" s="281" t="s">
        <v>1</v>
      </c>
      <c r="B1" s="281" t="s">
        <v>2</v>
      </c>
      <c r="C1" s="265" t="s">
        <v>3</v>
      </c>
      <c r="D1" s="265" t="s">
        <v>4</v>
      </c>
      <c r="E1" s="265" t="s">
        <v>5</v>
      </c>
      <c r="F1" s="265" t="s">
        <v>6</v>
      </c>
      <c r="G1" s="265" t="s">
        <v>8</v>
      </c>
      <c r="H1" s="282" t="s">
        <v>12</v>
      </c>
      <c r="I1" s="282" t="s">
        <v>13</v>
      </c>
      <c r="J1" s="283" t="s">
        <v>1429</v>
      </c>
      <c r="K1" s="283" t="s">
        <v>6135</v>
      </c>
      <c r="L1" s="283" t="s">
        <v>6136</v>
      </c>
      <c r="M1" s="283" t="s">
        <v>6137</v>
      </c>
      <c r="N1" s="283" t="s">
        <v>6138</v>
      </c>
      <c r="O1" s="283" t="s">
        <v>1704</v>
      </c>
      <c r="P1" s="284" t="s">
        <v>6139</v>
      </c>
      <c r="Q1" s="284" t="s">
        <v>6140</v>
      </c>
      <c r="R1" s="283" t="s">
        <v>6141</v>
      </c>
      <c r="S1" s="283" t="s">
        <v>6142</v>
      </c>
      <c r="T1" s="283" t="s">
        <v>6143</v>
      </c>
      <c r="U1" s="283" t="s">
        <v>6144</v>
      </c>
      <c r="V1" s="283" t="s">
        <v>6145</v>
      </c>
      <c r="W1" s="283" t="s">
        <v>6146</v>
      </c>
      <c r="X1" s="283" t="s">
        <v>6147</v>
      </c>
      <c r="Y1" s="283" t="s">
        <v>6148</v>
      </c>
      <c r="Z1" s="283" t="s">
        <v>6149</v>
      </c>
      <c r="AA1" s="283" t="s">
        <v>6150</v>
      </c>
      <c r="AB1" s="283" t="s">
        <v>6151</v>
      </c>
      <c r="AC1" s="283" t="s">
        <v>6152</v>
      </c>
      <c r="AD1" s="283" t="s">
        <v>6153</v>
      </c>
      <c r="AE1" s="283" t="s">
        <v>6154</v>
      </c>
      <c r="AF1" s="283" t="s">
        <v>6155</v>
      </c>
      <c r="AG1" s="283" t="s">
        <v>6156</v>
      </c>
      <c r="AH1" s="285"/>
      <c r="AI1" s="285" t="s">
        <v>1432</v>
      </c>
      <c r="AJ1" s="285"/>
      <c r="AK1" s="285"/>
      <c r="AL1" s="285"/>
      <c r="AM1" s="285"/>
      <c r="AN1" s="285"/>
      <c r="AO1" s="285"/>
      <c r="AP1" s="285"/>
      <c r="AQ1" s="285"/>
      <c r="AR1" s="285"/>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c r="CC1" s="286"/>
      <c r="CD1" s="286"/>
      <c r="CE1" s="286"/>
      <c r="CF1" s="286"/>
      <c r="CG1" s="286"/>
      <c r="CH1" s="286"/>
      <c r="CI1" s="286"/>
      <c r="CJ1" s="286"/>
      <c r="CK1" s="286"/>
      <c r="CL1" s="286"/>
      <c r="CM1" s="286"/>
      <c r="CN1" s="286"/>
      <c r="CO1" s="286"/>
      <c r="CP1" s="286"/>
      <c r="CQ1" s="286"/>
      <c r="CR1" s="286"/>
      <c r="CS1" s="286"/>
      <c r="CT1" s="286"/>
      <c r="CU1" s="286"/>
      <c r="CV1" s="286"/>
      <c r="CW1" s="286"/>
      <c r="CX1" s="286"/>
      <c r="CY1" s="286"/>
    </row>
    <row r="2" spans="1:103">
      <c r="A2" s="266" t="s">
        <v>47</v>
      </c>
      <c r="B2" s="287" t="s">
        <v>48</v>
      </c>
      <c r="C2" s="49" t="s">
        <v>49</v>
      </c>
      <c r="D2" s="49" t="s">
        <v>49</v>
      </c>
      <c r="E2" s="49" t="s">
        <v>49</v>
      </c>
      <c r="F2" s="49" t="s">
        <v>49</v>
      </c>
      <c r="G2" s="51" t="str">
        <f t="shared" ref="G2:G7" si="0">_xlfn.CONCAT(IF(C2="YES",$C$2&amp;", ", ""),"", IF(D2="YES",$D$2&amp;", ", ""),"", IF(E2="YES",$E$2&amp;", ", ""),"",IF(F2="YES",$F$2, ""))</f>
        <v/>
      </c>
      <c r="H2" s="288" t="s">
        <v>52</v>
      </c>
      <c r="I2" s="288" t="s">
        <v>51</v>
      </c>
      <c r="J2" s="267" t="s">
        <v>6157</v>
      </c>
      <c r="K2" s="267" t="s">
        <v>59</v>
      </c>
      <c r="L2" s="267" t="s">
        <v>53</v>
      </c>
      <c r="M2" s="267" t="s">
        <v>53</v>
      </c>
      <c r="N2" s="267" t="s">
        <v>6158</v>
      </c>
      <c r="O2" s="267" t="s">
        <v>59</v>
      </c>
      <c r="P2" s="286" t="s">
        <v>59</v>
      </c>
      <c r="Q2" s="286" t="str">
        <f t="shared" ref="Q2:Q7" si="1">IF(COUNTIF(R2:AG2,"Yes")&gt;=1,"Yes", "No")</f>
        <v>Yes</v>
      </c>
      <c r="R2" s="286" t="s">
        <v>59</v>
      </c>
      <c r="S2" s="286" t="s">
        <v>59</v>
      </c>
      <c r="T2" s="286" t="s">
        <v>59</v>
      </c>
      <c r="U2" s="286" t="s">
        <v>59</v>
      </c>
      <c r="V2" s="286" t="s">
        <v>59</v>
      </c>
      <c r="W2" s="286" t="s">
        <v>59</v>
      </c>
      <c r="X2" s="286" t="s">
        <v>59</v>
      </c>
      <c r="Y2" s="286" t="s">
        <v>59</v>
      </c>
      <c r="Z2" s="286" t="s">
        <v>59</v>
      </c>
      <c r="AA2" s="286" t="s">
        <v>59</v>
      </c>
      <c r="AB2" s="286" t="s">
        <v>59</v>
      </c>
      <c r="AC2" s="286" t="s">
        <v>59</v>
      </c>
      <c r="AD2" s="286" t="s">
        <v>59</v>
      </c>
      <c r="AE2" s="286" t="s">
        <v>59</v>
      </c>
      <c r="AF2" s="286" t="s">
        <v>59</v>
      </c>
      <c r="AG2" s="286" t="s">
        <v>59</v>
      </c>
      <c r="AH2" s="266"/>
      <c r="AI2" s="266"/>
      <c r="AJ2" s="266"/>
      <c r="AK2" s="266"/>
      <c r="AL2" s="266"/>
      <c r="AM2" s="266"/>
      <c r="AN2" s="266"/>
      <c r="AO2" s="266"/>
      <c r="AP2" s="266"/>
      <c r="AQ2" s="266"/>
      <c r="AR2" s="266"/>
      <c r="AS2" s="285"/>
      <c r="AT2" s="285"/>
      <c r="AU2" s="285"/>
      <c r="AV2" s="285"/>
      <c r="AW2" s="285"/>
      <c r="AX2" s="285"/>
      <c r="AY2" s="285"/>
      <c r="AZ2" s="285"/>
      <c r="BA2" s="285"/>
      <c r="BB2" s="285"/>
    </row>
    <row r="3" spans="1:103" s="266" customFormat="1" ht="30">
      <c r="A3" s="266" t="s">
        <v>47</v>
      </c>
      <c r="B3" s="287" t="s">
        <v>48</v>
      </c>
      <c r="C3" s="49" t="s">
        <v>49</v>
      </c>
      <c r="D3" s="49" t="s">
        <v>49</v>
      </c>
      <c r="E3" s="49" t="s">
        <v>49</v>
      </c>
      <c r="F3" s="49" t="s">
        <v>49</v>
      </c>
      <c r="G3" s="51" t="str">
        <f t="shared" si="0"/>
        <v/>
      </c>
      <c r="H3" s="288" t="s">
        <v>6159</v>
      </c>
      <c r="I3" s="288" t="s">
        <v>51</v>
      </c>
      <c r="J3" s="267" t="s">
        <v>6157</v>
      </c>
      <c r="K3" s="267" t="s">
        <v>59</v>
      </c>
      <c r="L3" s="267" t="s">
        <v>53</v>
      </c>
      <c r="M3" s="267" t="s">
        <v>53</v>
      </c>
      <c r="N3" s="267" t="s">
        <v>6158</v>
      </c>
      <c r="O3" s="267" t="s">
        <v>59</v>
      </c>
      <c r="P3" s="286" t="s">
        <v>59</v>
      </c>
      <c r="Q3" s="286" t="str">
        <f t="shared" si="1"/>
        <v>Yes</v>
      </c>
      <c r="R3" s="286" t="s">
        <v>59</v>
      </c>
      <c r="S3" s="286" t="s">
        <v>59</v>
      </c>
      <c r="T3" s="286" t="s">
        <v>59</v>
      </c>
      <c r="U3" s="286" t="s">
        <v>59</v>
      </c>
      <c r="V3" s="286" t="s">
        <v>59</v>
      </c>
      <c r="W3" s="286" t="s">
        <v>59</v>
      </c>
      <c r="X3" s="286" t="s">
        <v>59</v>
      </c>
      <c r="Y3" s="286" t="s">
        <v>59</v>
      </c>
      <c r="Z3" s="286" t="s">
        <v>59</v>
      </c>
      <c r="AA3" s="286" t="s">
        <v>59</v>
      </c>
      <c r="AB3" s="286" t="s">
        <v>59</v>
      </c>
      <c r="AC3" s="286" t="s">
        <v>59</v>
      </c>
      <c r="AD3" s="286" t="s">
        <v>59</v>
      </c>
      <c r="AE3" s="286" t="s">
        <v>59</v>
      </c>
      <c r="AF3" s="286" t="s">
        <v>59</v>
      </c>
      <c r="AG3" s="286" t="s">
        <v>59</v>
      </c>
    </row>
    <row r="4" spans="1:103" s="266" customFormat="1">
      <c r="A4" s="266" t="s">
        <v>47</v>
      </c>
      <c r="B4" s="287" t="s">
        <v>48</v>
      </c>
      <c r="C4" s="49" t="s">
        <v>49</v>
      </c>
      <c r="D4" s="49" t="s">
        <v>62</v>
      </c>
      <c r="E4" s="49" t="s">
        <v>49</v>
      </c>
      <c r="F4" s="49" t="s">
        <v>49</v>
      </c>
      <c r="G4" s="51" t="str">
        <f t="shared" si="0"/>
        <v xml:space="preserve">NO, </v>
      </c>
      <c r="H4" s="288" t="s">
        <v>6160</v>
      </c>
      <c r="I4" s="288" t="s">
        <v>83</v>
      </c>
      <c r="J4" s="267" t="s">
        <v>6157</v>
      </c>
      <c r="K4" s="267" t="s">
        <v>59</v>
      </c>
      <c r="L4" s="267" t="s">
        <v>53</v>
      </c>
      <c r="M4" s="267" t="s">
        <v>53</v>
      </c>
      <c r="N4" s="267" t="s">
        <v>53</v>
      </c>
      <c r="O4" s="267" t="s">
        <v>59</v>
      </c>
      <c r="P4" s="286" t="s">
        <v>59</v>
      </c>
      <c r="Q4" s="286" t="str">
        <f t="shared" si="1"/>
        <v>Yes</v>
      </c>
      <c r="R4" s="286" t="s">
        <v>59</v>
      </c>
      <c r="S4" s="286" t="s">
        <v>59</v>
      </c>
      <c r="T4" s="286" t="s">
        <v>59</v>
      </c>
      <c r="U4" s="286" t="s">
        <v>59</v>
      </c>
      <c r="V4" s="286" t="s">
        <v>59</v>
      </c>
      <c r="W4" s="286" t="s">
        <v>59</v>
      </c>
      <c r="X4" s="286" t="s">
        <v>59</v>
      </c>
      <c r="Y4" s="286" t="s">
        <v>59</v>
      </c>
      <c r="Z4" s="286" t="s">
        <v>59</v>
      </c>
      <c r="AA4" s="286" t="s">
        <v>59</v>
      </c>
      <c r="AB4" s="286" t="s">
        <v>59</v>
      </c>
      <c r="AC4" s="286" t="s">
        <v>59</v>
      </c>
      <c r="AD4" s="286" t="s">
        <v>59</v>
      </c>
      <c r="AE4" s="286" t="s">
        <v>59</v>
      </c>
      <c r="AF4" s="286" t="s">
        <v>59</v>
      </c>
      <c r="AG4" s="286" t="s">
        <v>59</v>
      </c>
    </row>
    <row r="5" spans="1:103" s="266" customFormat="1">
      <c r="A5" s="266" t="s">
        <v>47</v>
      </c>
      <c r="B5" s="287" t="s">
        <v>48</v>
      </c>
      <c r="C5" s="49" t="s">
        <v>49</v>
      </c>
      <c r="D5" s="49" t="s">
        <v>62</v>
      </c>
      <c r="E5" s="49" t="s">
        <v>49</v>
      </c>
      <c r="F5" s="49" t="s">
        <v>49</v>
      </c>
      <c r="G5" s="51" t="str">
        <f t="shared" si="0"/>
        <v xml:space="preserve">NO, </v>
      </c>
      <c r="H5" s="288" t="s">
        <v>73</v>
      </c>
      <c r="I5" s="288" t="s">
        <v>74</v>
      </c>
      <c r="J5" s="267" t="s">
        <v>6157</v>
      </c>
      <c r="K5" s="267" t="s">
        <v>59</v>
      </c>
      <c r="L5" s="267" t="s">
        <v>53</v>
      </c>
      <c r="M5" s="267" t="s">
        <v>53</v>
      </c>
      <c r="N5" s="267" t="s">
        <v>53</v>
      </c>
      <c r="O5" s="267" t="s">
        <v>59</v>
      </c>
      <c r="P5" s="286" t="s">
        <v>59</v>
      </c>
      <c r="Q5" s="286" t="str">
        <f t="shared" si="1"/>
        <v>Yes</v>
      </c>
      <c r="R5" s="286" t="s">
        <v>59</v>
      </c>
      <c r="S5" s="286" t="s">
        <v>59</v>
      </c>
      <c r="T5" s="286" t="s">
        <v>59</v>
      </c>
      <c r="U5" s="286" t="s">
        <v>59</v>
      </c>
      <c r="V5" s="286" t="s">
        <v>59</v>
      </c>
      <c r="W5" s="286" t="s">
        <v>59</v>
      </c>
      <c r="X5" s="286" t="s">
        <v>59</v>
      </c>
      <c r="Y5" s="286" t="s">
        <v>59</v>
      </c>
      <c r="Z5" s="286" t="s">
        <v>59</v>
      </c>
      <c r="AA5" s="286" t="s">
        <v>59</v>
      </c>
      <c r="AB5" s="286" t="s">
        <v>59</v>
      </c>
      <c r="AC5" s="286" t="s">
        <v>59</v>
      </c>
      <c r="AD5" s="286" t="s">
        <v>59</v>
      </c>
      <c r="AE5" s="286" t="s">
        <v>59</v>
      </c>
      <c r="AF5" s="286" t="s">
        <v>59</v>
      </c>
      <c r="AG5" s="286" t="s">
        <v>59</v>
      </c>
    </row>
    <row r="6" spans="1:103" s="266" customFormat="1">
      <c r="A6" s="266" t="s">
        <v>47</v>
      </c>
      <c r="B6" s="287" t="s">
        <v>48</v>
      </c>
      <c r="C6" s="49" t="s">
        <v>49</v>
      </c>
      <c r="D6" s="49" t="s">
        <v>62</v>
      </c>
      <c r="E6" s="49" t="s">
        <v>49</v>
      </c>
      <c r="F6" s="49" t="s">
        <v>49</v>
      </c>
      <c r="G6" s="51" t="str">
        <f t="shared" si="0"/>
        <v xml:space="preserve">NO, </v>
      </c>
      <c r="H6" s="288" t="s">
        <v>113</v>
      </c>
      <c r="I6" s="288" t="s">
        <v>114</v>
      </c>
      <c r="J6" s="267" t="s">
        <v>6157</v>
      </c>
      <c r="K6" s="267" t="s">
        <v>59</v>
      </c>
      <c r="L6" s="267" t="s">
        <v>53</v>
      </c>
      <c r="M6" s="267" t="s">
        <v>53</v>
      </c>
      <c r="N6" s="267" t="s">
        <v>53</v>
      </c>
      <c r="O6" s="267" t="s">
        <v>59</v>
      </c>
      <c r="P6" s="286" t="s">
        <v>59</v>
      </c>
      <c r="Q6" s="286" t="str">
        <f t="shared" si="1"/>
        <v>Yes</v>
      </c>
      <c r="R6" s="286" t="s">
        <v>59</v>
      </c>
      <c r="S6" s="286" t="s">
        <v>59</v>
      </c>
      <c r="T6" s="286" t="s">
        <v>59</v>
      </c>
      <c r="U6" s="286" t="s">
        <v>59</v>
      </c>
      <c r="V6" s="286" t="s">
        <v>59</v>
      </c>
      <c r="W6" s="286" t="s">
        <v>59</v>
      </c>
      <c r="X6" s="286" t="s">
        <v>59</v>
      </c>
      <c r="Y6" s="286" t="s">
        <v>59</v>
      </c>
      <c r="Z6" s="286" t="s">
        <v>59</v>
      </c>
      <c r="AA6" s="286" t="s">
        <v>59</v>
      </c>
      <c r="AB6" s="286" t="s">
        <v>59</v>
      </c>
      <c r="AC6" s="286" t="s">
        <v>59</v>
      </c>
      <c r="AD6" s="286" t="s">
        <v>59</v>
      </c>
      <c r="AE6" s="286" t="s">
        <v>59</v>
      </c>
      <c r="AF6" s="286" t="s">
        <v>59</v>
      </c>
      <c r="AG6" s="286" t="s">
        <v>59</v>
      </c>
    </row>
    <row r="7" spans="1:103" s="266" customFormat="1">
      <c r="A7" s="266" t="s">
        <v>47</v>
      </c>
      <c r="B7" s="287" t="s">
        <v>48</v>
      </c>
      <c r="C7" s="49" t="s">
        <v>49</v>
      </c>
      <c r="D7" s="49" t="s">
        <v>49</v>
      </c>
      <c r="E7" s="49" t="s">
        <v>62</v>
      </c>
      <c r="F7" s="49" t="s">
        <v>49</v>
      </c>
      <c r="G7" s="51" t="str">
        <f t="shared" si="0"/>
        <v xml:space="preserve">NO, </v>
      </c>
      <c r="H7" s="288" t="s">
        <v>103</v>
      </c>
      <c r="I7" s="288" t="s">
        <v>104</v>
      </c>
      <c r="J7" s="267" t="s">
        <v>6157</v>
      </c>
      <c r="K7" s="267" t="s">
        <v>59</v>
      </c>
      <c r="L7" s="267" t="s">
        <v>53</v>
      </c>
      <c r="M7" s="267" t="s">
        <v>53</v>
      </c>
      <c r="N7" s="267" t="s">
        <v>53</v>
      </c>
      <c r="O7" s="267" t="s">
        <v>59</v>
      </c>
      <c r="P7" s="286" t="s">
        <v>59</v>
      </c>
      <c r="Q7" s="286" t="str">
        <f t="shared" si="1"/>
        <v>Yes</v>
      </c>
      <c r="R7" s="286" t="s">
        <v>53</v>
      </c>
      <c r="S7" s="286" t="s">
        <v>53</v>
      </c>
      <c r="T7" s="286" t="s">
        <v>53</v>
      </c>
      <c r="U7" s="286" t="s">
        <v>59</v>
      </c>
      <c r="V7" s="286" t="s">
        <v>59</v>
      </c>
      <c r="W7" s="286" t="s">
        <v>53</v>
      </c>
      <c r="X7" s="286" t="s">
        <v>53</v>
      </c>
      <c r="Y7" s="286" t="s">
        <v>53</v>
      </c>
      <c r="Z7" s="286" t="s">
        <v>59</v>
      </c>
      <c r="AA7" s="286" t="s">
        <v>53</v>
      </c>
      <c r="AB7" s="286" t="s">
        <v>59</v>
      </c>
      <c r="AC7" s="286" t="s">
        <v>53</v>
      </c>
      <c r="AD7" s="286" t="s">
        <v>53</v>
      </c>
      <c r="AE7" s="286" t="s">
        <v>53</v>
      </c>
      <c r="AF7" s="286" t="s">
        <v>53</v>
      </c>
      <c r="AG7" s="286" t="s">
        <v>53</v>
      </c>
    </row>
    <row r="8" spans="1:103" s="266" customFormat="1" ht="30">
      <c r="B8" s="287" t="s">
        <v>48</v>
      </c>
      <c r="C8" s="49"/>
      <c r="D8" s="49"/>
      <c r="E8" s="49"/>
      <c r="F8" s="49"/>
      <c r="G8" s="51"/>
      <c r="H8" s="288" t="s">
        <v>110</v>
      </c>
      <c r="I8" s="288" t="s">
        <v>111</v>
      </c>
      <c r="J8" s="267" t="s">
        <v>6157</v>
      </c>
      <c r="K8" s="267" t="s">
        <v>59</v>
      </c>
      <c r="L8" s="267" t="s">
        <v>53</v>
      </c>
      <c r="M8" s="267" t="s">
        <v>53</v>
      </c>
      <c r="N8" s="267" t="s">
        <v>53</v>
      </c>
      <c r="O8" s="290" t="s">
        <v>59</v>
      </c>
      <c r="P8" s="286" t="s">
        <v>6161</v>
      </c>
      <c r="Q8" s="286"/>
      <c r="R8" s="286"/>
      <c r="S8" s="286"/>
      <c r="T8" s="286"/>
      <c r="U8" s="286"/>
      <c r="V8" s="286"/>
      <c r="W8" s="286"/>
      <c r="X8" s="286"/>
      <c r="Y8" s="286"/>
      <c r="Z8" s="286"/>
      <c r="AA8" s="286"/>
      <c r="AB8" s="286"/>
      <c r="AC8" s="286"/>
      <c r="AD8" s="286"/>
      <c r="AE8" s="286"/>
      <c r="AF8" s="286"/>
      <c r="AG8" s="286"/>
    </row>
    <row r="9" spans="1:103" s="266" customFormat="1">
      <c r="A9" s="291" t="s">
        <v>47</v>
      </c>
      <c r="B9" s="292" t="s">
        <v>118</v>
      </c>
      <c r="C9" s="49" t="s">
        <v>49</v>
      </c>
      <c r="D9" s="49" t="s">
        <v>62</v>
      </c>
      <c r="E9" s="49" t="s">
        <v>49</v>
      </c>
      <c r="F9" s="49" t="s">
        <v>49</v>
      </c>
      <c r="G9" s="51" t="str">
        <f>_xlfn.CONCAT(IF(C9="YES",$C$2&amp;", ", ""),"", IF(D9="YES",$D$2&amp;", ", ""),"", IF(E9="YES",$E$2&amp;", ", ""),"",IF(F9="YES",$F$2, ""))</f>
        <v xml:space="preserve">NO, </v>
      </c>
      <c r="H9" s="288" t="s">
        <v>188</v>
      </c>
      <c r="I9" s="288" t="s">
        <v>189</v>
      </c>
      <c r="J9" s="267" t="s">
        <v>6157</v>
      </c>
      <c r="K9" s="267" t="s">
        <v>59</v>
      </c>
      <c r="L9" s="267" t="s">
        <v>53</v>
      </c>
      <c r="M9" s="267" t="s">
        <v>53</v>
      </c>
      <c r="N9" s="267" t="s">
        <v>53</v>
      </c>
      <c r="O9" s="267" t="s">
        <v>59</v>
      </c>
      <c r="P9" s="286" t="s">
        <v>59</v>
      </c>
      <c r="Q9" s="286" t="str">
        <f t="shared" ref="Q9:Q15" si="2">IF(COUNTIF(R9:AG9,"Yes")&gt;=1,"Yes", "No")</f>
        <v>Yes</v>
      </c>
      <c r="R9" s="286" t="s">
        <v>59</v>
      </c>
      <c r="S9" s="286" t="s">
        <v>59</v>
      </c>
      <c r="T9" s="286" t="s">
        <v>59</v>
      </c>
      <c r="U9" s="286" t="s">
        <v>59</v>
      </c>
      <c r="V9" s="286" t="s">
        <v>59</v>
      </c>
      <c r="W9" s="286" t="s">
        <v>59</v>
      </c>
      <c r="X9" s="286" t="s">
        <v>59</v>
      </c>
      <c r="Y9" s="286" t="s">
        <v>59</v>
      </c>
      <c r="Z9" s="286" t="s">
        <v>59</v>
      </c>
      <c r="AA9" s="286" t="s">
        <v>59</v>
      </c>
      <c r="AB9" s="286" t="s">
        <v>59</v>
      </c>
      <c r="AC9" s="286" t="s">
        <v>59</v>
      </c>
      <c r="AD9" s="286" t="s">
        <v>59</v>
      </c>
      <c r="AE9" s="286" t="s">
        <v>59</v>
      </c>
      <c r="AF9" s="286" t="s">
        <v>59</v>
      </c>
      <c r="AG9" s="286" t="s">
        <v>59</v>
      </c>
    </row>
    <row r="10" spans="1:103" s="266" customFormat="1">
      <c r="A10" s="291" t="s">
        <v>47</v>
      </c>
      <c r="B10" s="292" t="s">
        <v>118</v>
      </c>
      <c r="C10" s="49" t="s">
        <v>49</v>
      </c>
      <c r="D10" s="49" t="s">
        <v>62</v>
      </c>
      <c r="E10" s="49" t="s">
        <v>49</v>
      </c>
      <c r="F10" s="49" t="s">
        <v>49</v>
      </c>
      <c r="G10" s="51" t="str">
        <f>_xlfn.CONCAT(IF(C10="YES",$C$2&amp;", ", ""),"", IF(D10="YES",$D$2&amp;", ", ""),"", IF(E10="YES",$E$2&amp;", ", ""),"",IF(F10="YES",$F$2, ""))</f>
        <v xml:space="preserve">NO, </v>
      </c>
      <c r="H10" s="288" t="s">
        <v>136</v>
      </c>
      <c r="I10" s="289" t="s">
        <v>137</v>
      </c>
      <c r="J10" s="267" t="s">
        <v>6157</v>
      </c>
      <c r="K10" s="267" t="s">
        <v>59</v>
      </c>
      <c r="L10" s="267" t="s">
        <v>53</v>
      </c>
      <c r="M10" s="267" t="s">
        <v>53</v>
      </c>
      <c r="N10" s="267" t="s">
        <v>53</v>
      </c>
      <c r="O10" s="267" t="s">
        <v>59</v>
      </c>
      <c r="P10" s="293" t="s">
        <v>59</v>
      </c>
      <c r="Q10" s="286" t="str">
        <f t="shared" si="2"/>
        <v>Yes</v>
      </c>
      <c r="R10" s="267" t="s">
        <v>53</v>
      </c>
      <c r="S10" s="267" t="s">
        <v>53</v>
      </c>
      <c r="T10" s="267" t="s">
        <v>53</v>
      </c>
      <c r="U10" s="267" t="s">
        <v>59</v>
      </c>
      <c r="V10" s="267" t="s">
        <v>59</v>
      </c>
      <c r="W10" s="267" t="s">
        <v>53</v>
      </c>
      <c r="X10" s="267" t="s">
        <v>53</v>
      </c>
      <c r="Y10" s="267" t="s">
        <v>53</v>
      </c>
      <c r="Z10" s="267" t="s">
        <v>53</v>
      </c>
      <c r="AA10" s="267" t="s">
        <v>53</v>
      </c>
      <c r="AB10" s="267" t="s">
        <v>59</v>
      </c>
      <c r="AC10" s="267" t="s">
        <v>53</v>
      </c>
      <c r="AD10" s="267" t="s">
        <v>53</v>
      </c>
      <c r="AE10" s="267" t="s">
        <v>53</v>
      </c>
      <c r="AF10" s="267" t="s">
        <v>53</v>
      </c>
      <c r="AG10" s="267" t="s">
        <v>53</v>
      </c>
    </row>
    <row r="11" spans="1:103" s="266" customFormat="1">
      <c r="A11" s="291" t="s">
        <v>47</v>
      </c>
      <c r="B11" s="292" t="s">
        <v>118</v>
      </c>
      <c r="C11" s="268"/>
      <c r="D11" s="268"/>
      <c r="E11" s="268"/>
      <c r="F11" s="268"/>
      <c r="G11" s="268"/>
      <c r="H11" s="294" t="s">
        <v>1866</v>
      </c>
      <c r="I11" s="289" t="s">
        <v>1865</v>
      </c>
      <c r="J11" s="267" t="s">
        <v>6157</v>
      </c>
      <c r="K11" s="286" t="s">
        <v>53</v>
      </c>
      <c r="L11" s="267" t="s">
        <v>53</v>
      </c>
      <c r="M11" s="267" t="s">
        <v>53</v>
      </c>
      <c r="N11" s="267" t="s">
        <v>53</v>
      </c>
      <c r="O11" s="267" t="s">
        <v>59</v>
      </c>
      <c r="P11" s="293" t="s">
        <v>59</v>
      </c>
      <c r="Q11" s="286" t="str">
        <f t="shared" si="2"/>
        <v>Yes</v>
      </c>
      <c r="R11" s="267" t="s">
        <v>59</v>
      </c>
      <c r="S11" s="267" t="s">
        <v>59</v>
      </c>
      <c r="T11" s="267" t="s">
        <v>59</v>
      </c>
      <c r="U11" s="267" t="s">
        <v>59</v>
      </c>
      <c r="V11" s="267" t="s">
        <v>59</v>
      </c>
      <c r="W11" s="267" t="s">
        <v>59</v>
      </c>
      <c r="X11" s="267" t="s">
        <v>59</v>
      </c>
      <c r="Y11" s="267" t="s">
        <v>59</v>
      </c>
      <c r="Z11" s="267" t="s">
        <v>59</v>
      </c>
      <c r="AA11" s="267" t="s">
        <v>59</v>
      </c>
      <c r="AB11" s="267" t="s">
        <v>59</v>
      </c>
      <c r="AC11" s="267" t="s">
        <v>59</v>
      </c>
      <c r="AD11" s="267" t="s">
        <v>59</v>
      </c>
      <c r="AE11" s="267" t="s">
        <v>59</v>
      </c>
      <c r="AF11" s="267" t="s">
        <v>59</v>
      </c>
      <c r="AG11" s="267" t="s">
        <v>59</v>
      </c>
      <c r="AH11" s="285"/>
      <c r="AI11" s="285"/>
      <c r="AJ11" s="285"/>
      <c r="AK11" s="285"/>
      <c r="AL11" s="285"/>
      <c r="AM11" s="285"/>
      <c r="AN11" s="285"/>
      <c r="AO11" s="285"/>
      <c r="AP11" s="285"/>
      <c r="AQ11" s="285"/>
      <c r="AR11" s="285"/>
    </row>
    <row r="12" spans="1:103">
      <c r="A12" s="291" t="s">
        <v>47</v>
      </c>
      <c r="B12" s="292" t="s">
        <v>118</v>
      </c>
      <c r="C12" s="49" t="s">
        <v>49</v>
      </c>
      <c r="D12" s="49" t="s">
        <v>62</v>
      </c>
      <c r="E12" s="49" t="s">
        <v>49</v>
      </c>
      <c r="F12" s="49" t="s">
        <v>49</v>
      </c>
      <c r="G12" s="51" t="str">
        <f>_xlfn.CONCAT(IF(C12="YES",$C$2&amp;", ", ""),"", IF(D12="YES",$D$2&amp;", ", ""),"", IF(E12="YES",$E$2&amp;", ", ""),"",IF(F12="YES",$F$2, ""))</f>
        <v xml:space="preserve">NO, </v>
      </c>
      <c r="H12" s="288" t="s">
        <v>125</v>
      </c>
      <c r="I12" s="288" t="s">
        <v>126</v>
      </c>
      <c r="J12" s="267" t="s">
        <v>6157</v>
      </c>
      <c r="K12" s="267" t="s">
        <v>59</v>
      </c>
      <c r="L12" s="267" t="s">
        <v>53</v>
      </c>
      <c r="M12" s="267" t="s">
        <v>53</v>
      </c>
      <c r="N12" s="267" t="s">
        <v>53</v>
      </c>
      <c r="O12" s="267" t="s">
        <v>59</v>
      </c>
      <c r="P12" s="286" t="s">
        <v>59</v>
      </c>
      <c r="Q12" s="286" t="str">
        <f t="shared" si="2"/>
        <v>Yes</v>
      </c>
      <c r="R12" s="286" t="s">
        <v>59</v>
      </c>
      <c r="S12" s="286" t="s">
        <v>59</v>
      </c>
      <c r="T12" s="286" t="s">
        <v>59</v>
      </c>
      <c r="U12" s="286" t="s">
        <v>59</v>
      </c>
      <c r="V12" s="286" t="s">
        <v>59</v>
      </c>
      <c r="W12" s="286" t="s">
        <v>59</v>
      </c>
      <c r="X12" s="286" t="s">
        <v>59</v>
      </c>
      <c r="Y12" s="286" t="s">
        <v>59</v>
      </c>
      <c r="Z12" s="286" t="s">
        <v>59</v>
      </c>
      <c r="AA12" s="286" t="s">
        <v>59</v>
      </c>
      <c r="AB12" s="286" t="s">
        <v>59</v>
      </c>
      <c r="AC12" s="286" t="s">
        <v>59</v>
      </c>
      <c r="AD12" s="286" t="s">
        <v>59</v>
      </c>
      <c r="AE12" s="286" t="s">
        <v>59</v>
      </c>
      <c r="AF12" s="286" t="s">
        <v>59</v>
      </c>
      <c r="AG12" s="286" t="s">
        <v>59</v>
      </c>
      <c r="AH12" s="266"/>
      <c r="AI12" s="266"/>
      <c r="AJ12" s="266"/>
      <c r="AK12" s="266"/>
      <c r="AL12" s="266"/>
      <c r="AM12" s="266"/>
      <c r="AN12" s="266"/>
      <c r="AO12" s="266"/>
      <c r="AP12" s="266"/>
      <c r="AQ12" s="266"/>
      <c r="AR12" s="266"/>
      <c r="AS12" s="285"/>
      <c r="AT12" s="285"/>
      <c r="AU12" s="285"/>
      <c r="AV12" s="285"/>
      <c r="AW12" s="285"/>
      <c r="AX12" s="285"/>
      <c r="AY12" s="285"/>
      <c r="AZ12" s="285"/>
      <c r="BA12" s="285"/>
      <c r="BB12" s="285"/>
    </row>
    <row r="13" spans="1:103" s="266" customFormat="1">
      <c r="A13" s="291" t="s">
        <v>47</v>
      </c>
      <c r="B13" s="292" t="s">
        <v>118</v>
      </c>
      <c r="C13" s="268" t="s">
        <v>49</v>
      </c>
      <c r="D13" s="268" t="s">
        <v>62</v>
      </c>
      <c r="E13" s="268" t="s">
        <v>49</v>
      </c>
      <c r="F13" s="268" t="s">
        <v>49</v>
      </c>
      <c r="G13" s="268" t="s">
        <v>6162</v>
      </c>
      <c r="H13" s="294" t="s">
        <v>1469</v>
      </c>
      <c r="I13" s="289" t="s">
        <v>180</v>
      </c>
      <c r="J13" s="267" t="s">
        <v>6157</v>
      </c>
      <c r="K13" s="286" t="s">
        <v>59</v>
      </c>
      <c r="L13" s="267" t="s">
        <v>53</v>
      </c>
      <c r="M13" s="267" t="s">
        <v>53</v>
      </c>
      <c r="N13" s="267" t="s">
        <v>53</v>
      </c>
      <c r="O13" s="286" t="s">
        <v>53</v>
      </c>
      <c r="P13" s="293" t="s">
        <v>59</v>
      </c>
      <c r="Q13" s="286" t="str">
        <f t="shared" si="2"/>
        <v>Yes</v>
      </c>
      <c r="R13" s="267" t="s">
        <v>59</v>
      </c>
      <c r="S13" s="267" t="s">
        <v>59</v>
      </c>
      <c r="T13" s="267" t="s">
        <v>59</v>
      </c>
      <c r="U13" s="267" t="s">
        <v>59</v>
      </c>
      <c r="V13" s="267" t="s">
        <v>59</v>
      </c>
      <c r="W13" s="267" t="s">
        <v>59</v>
      </c>
      <c r="X13" s="267" t="s">
        <v>59</v>
      </c>
      <c r="Y13" s="267" t="s">
        <v>59</v>
      </c>
      <c r="Z13" s="267" t="s">
        <v>59</v>
      </c>
      <c r="AA13" s="267" t="s">
        <v>59</v>
      </c>
      <c r="AB13" s="267" t="s">
        <v>59</v>
      </c>
      <c r="AC13" s="267" t="s">
        <v>59</v>
      </c>
      <c r="AD13" s="267" t="s">
        <v>59</v>
      </c>
      <c r="AE13" s="267" t="s">
        <v>59</v>
      </c>
      <c r="AF13" s="267" t="s">
        <v>59</v>
      </c>
      <c r="AG13" s="267" t="s">
        <v>59</v>
      </c>
      <c r="AH13" s="285"/>
      <c r="AI13" s="285"/>
      <c r="AJ13" s="285"/>
      <c r="AK13" s="285"/>
      <c r="AL13" s="285"/>
      <c r="AM13" s="285"/>
      <c r="AN13" s="285"/>
      <c r="AO13" s="285"/>
      <c r="AP13" s="285"/>
      <c r="AQ13" s="285"/>
      <c r="AR13" s="285"/>
    </row>
    <row r="14" spans="1:103" ht="32.25" customHeight="1">
      <c r="A14" s="291" t="s">
        <v>47</v>
      </c>
      <c r="B14" s="292" t="s">
        <v>118</v>
      </c>
      <c r="C14" s="49" t="s">
        <v>62</v>
      </c>
      <c r="D14" s="49" t="s">
        <v>62</v>
      </c>
      <c r="E14" s="49" t="s">
        <v>62</v>
      </c>
      <c r="F14" s="49" t="s">
        <v>49</v>
      </c>
      <c r="G14" s="51" t="str">
        <f>_xlfn.CONCAT(IF(C14="YES",$C$2&amp;", ", ""),"", IF(D14="YES",$D$2&amp;", ", ""),"", IF(E14="YES",$E$2&amp;", ", ""),"",IF(F14="YES",$F$2, ""))</f>
        <v xml:space="preserve">NO, NO, NO, </v>
      </c>
      <c r="H14" s="288" t="s">
        <v>167</v>
      </c>
      <c r="I14" s="288" t="s">
        <v>168</v>
      </c>
      <c r="J14" s="267" t="s">
        <v>6157</v>
      </c>
      <c r="K14" s="267" t="s">
        <v>59</v>
      </c>
      <c r="L14" s="267" t="s">
        <v>53</v>
      </c>
      <c r="M14" s="267" t="s">
        <v>53</v>
      </c>
      <c r="N14" s="267" t="s">
        <v>53</v>
      </c>
      <c r="O14" s="267" t="s">
        <v>59</v>
      </c>
      <c r="P14" s="286" t="s">
        <v>59</v>
      </c>
      <c r="Q14" s="286" t="str">
        <f t="shared" si="2"/>
        <v>Yes</v>
      </c>
      <c r="R14" s="286" t="s">
        <v>59</v>
      </c>
      <c r="S14" s="286" t="s">
        <v>59</v>
      </c>
      <c r="T14" s="286" t="s">
        <v>59</v>
      </c>
      <c r="U14" s="286" t="s">
        <v>59</v>
      </c>
      <c r="V14" s="286" t="s">
        <v>59</v>
      </c>
      <c r="W14" s="286" t="s">
        <v>59</v>
      </c>
      <c r="X14" s="286" t="s">
        <v>59</v>
      </c>
      <c r="Y14" s="286" t="s">
        <v>59</v>
      </c>
      <c r="Z14" s="286" t="s">
        <v>59</v>
      </c>
      <c r="AA14" s="286" t="s">
        <v>59</v>
      </c>
      <c r="AB14" s="286" t="s">
        <v>59</v>
      </c>
      <c r="AC14" s="286" t="s">
        <v>59</v>
      </c>
      <c r="AD14" s="286" t="s">
        <v>59</v>
      </c>
      <c r="AE14" s="286" t="s">
        <v>59</v>
      </c>
      <c r="AF14" s="286" t="s">
        <v>59</v>
      </c>
      <c r="AG14" s="286" t="s">
        <v>59</v>
      </c>
      <c r="AH14" s="286"/>
      <c r="AI14" s="286"/>
      <c r="AJ14" s="286"/>
      <c r="AK14" s="286"/>
      <c r="AL14" s="286"/>
      <c r="AM14" s="286"/>
      <c r="AN14" s="286"/>
      <c r="AO14" s="286"/>
      <c r="AP14" s="286"/>
      <c r="AQ14" s="286"/>
      <c r="AR14" s="286"/>
      <c r="AS14" s="285"/>
      <c r="AT14" s="285"/>
      <c r="AU14" s="285"/>
      <c r="AV14" s="285"/>
      <c r="AW14" s="285"/>
      <c r="AX14" s="285"/>
      <c r="AY14" s="285"/>
      <c r="AZ14" s="285"/>
      <c r="BA14" s="285"/>
      <c r="BB14" s="285"/>
    </row>
    <row r="15" spans="1:103" s="266" customFormat="1">
      <c r="A15" s="291" t="s">
        <v>47</v>
      </c>
      <c r="B15" s="292" t="s">
        <v>118</v>
      </c>
      <c r="C15" s="49" t="s">
        <v>49</v>
      </c>
      <c r="D15" s="49" t="s">
        <v>49</v>
      </c>
      <c r="E15" s="49" t="s">
        <v>49</v>
      </c>
      <c r="F15" s="49" t="s">
        <v>49</v>
      </c>
      <c r="G15" s="51" t="str">
        <f>_xlfn.CONCAT(IF(C15="YES",$C$2&amp;", ", ""),"", IF(D15="YES",$D$2&amp;", ", ""),"", IF(E15="YES",$E$2&amp;", ", ""),"",IF(F15="YES",$F$2, ""))</f>
        <v/>
      </c>
      <c r="H15" s="288" t="s">
        <v>152</v>
      </c>
      <c r="I15" s="288" t="s">
        <v>153</v>
      </c>
      <c r="J15" s="267" t="s">
        <v>6157</v>
      </c>
      <c r="K15" s="267" t="s">
        <v>59</v>
      </c>
      <c r="L15" s="267" t="s">
        <v>53</v>
      </c>
      <c r="M15" s="267" t="s">
        <v>53</v>
      </c>
      <c r="N15" s="267" t="s">
        <v>53</v>
      </c>
      <c r="O15" s="267" t="s">
        <v>59</v>
      </c>
      <c r="P15" s="286" t="s">
        <v>59</v>
      </c>
      <c r="Q15" s="286" t="str">
        <f t="shared" si="2"/>
        <v>Yes</v>
      </c>
      <c r="R15" s="286" t="s">
        <v>59</v>
      </c>
      <c r="S15" s="286" t="s">
        <v>59</v>
      </c>
      <c r="T15" s="286" t="s">
        <v>59</v>
      </c>
      <c r="U15" s="286" t="s">
        <v>59</v>
      </c>
      <c r="V15" s="286" t="s">
        <v>59</v>
      </c>
      <c r="W15" s="286" t="s">
        <v>59</v>
      </c>
      <c r="X15" s="286" t="s">
        <v>59</v>
      </c>
      <c r="Y15" s="286" t="s">
        <v>59</v>
      </c>
      <c r="Z15" s="286" t="s">
        <v>59</v>
      </c>
      <c r="AA15" s="286" t="s">
        <v>59</v>
      </c>
      <c r="AB15" s="286" t="s">
        <v>59</v>
      </c>
      <c r="AC15" s="286" t="s">
        <v>59</v>
      </c>
      <c r="AD15" s="286" t="s">
        <v>59</v>
      </c>
      <c r="AE15" s="286" t="s">
        <v>59</v>
      </c>
      <c r="AF15" s="286" t="s">
        <v>59</v>
      </c>
      <c r="AG15" s="286" t="s">
        <v>59</v>
      </c>
      <c r="AS15" s="286"/>
      <c r="AT15" s="286"/>
      <c r="AU15" s="286"/>
      <c r="AV15" s="286"/>
      <c r="AW15" s="286"/>
      <c r="AX15" s="286"/>
      <c r="AY15" s="286"/>
      <c r="AZ15" s="286"/>
      <c r="BA15" s="286"/>
      <c r="BB15" s="286"/>
      <c r="BC15" s="286"/>
      <c r="BD15" s="286"/>
      <c r="BE15" s="286"/>
      <c r="BF15" s="286"/>
      <c r="BG15" s="286"/>
      <c r="BH15" s="286"/>
      <c r="BI15" s="286"/>
      <c r="BJ15" s="286"/>
      <c r="BK15" s="286"/>
      <c r="BL15" s="286"/>
      <c r="BM15" s="286"/>
      <c r="BN15" s="286"/>
      <c r="BO15" s="286"/>
      <c r="BP15" s="286"/>
      <c r="BQ15" s="286"/>
      <c r="BR15" s="286"/>
      <c r="BS15" s="286"/>
      <c r="BT15" s="286"/>
      <c r="BU15" s="286"/>
      <c r="BV15" s="286"/>
      <c r="BW15" s="286"/>
      <c r="BX15" s="286"/>
      <c r="BY15" s="286"/>
      <c r="BZ15" s="286"/>
      <c r="CA15" s="286"/>
      <c r="CB15" s="286"/>
      <c r="CC15" s="286"/>
      <c r="CD15" s="286"/>
      <c r="CE15" s="286"/>
      <c r="CF15" s="286"/>
      <c r="CG15" s="286"/>
      <c r="CH15" s="286"/>
      <c r="CI15" s="286"/>
      <c r="CJ15" s="286"/>
      <c r="CK15" s="286"/>
      <c r="CL15" s="286"/>
      <c r="CM15" s="286"/>
      <c r="CN15" s="286"/>
      <c r="CO15" s="286"/>
      <c r="CP15" s="286"/>
      <c r="CQ15" s="286"/>
      <c r="CR15" s="286"/>
      <c r="CS15" s="286"/>
      <c r="CT15" s="286"/>
      <c r="CU15" s="286"/>
      <c r="CV15" s="286"/>
      <c r="CW15" s="286"/>
      <c r="CX15" s="286"/>
      <c r="CY15" s="286"/>
    </row>
    <row r="16" spans="1:103" s="266" customFormat="1" hidden="1">
      <c r="A16" s="291"/>
      <c r="B16" s="292" t="s">
        <v>118</v>
      </c>
      <c r="C16" s="49"/>
      <c r="D16" s="49"/>
      <c r="E16" s="49"/>
      <c r="F16" s="49"/>
      <c r="G16" s="51"/>
      <c r="H16" s="288" t="s">
        <v>6105</v>
      </c>
      <c r="I16" s="288"/>
      <c r="J16" s="267" t="s">
        <v>6157</v>
      </c>
      <c r="K16" s="267" t="s">
        <v>59</v>
      </c>
      <c r="L16" s="267"/>
      <c r="M16" s="267"/>
      <c r="N16" s="267"/>
      <c r="O16" s="267"/>
      <c r="P16" s="286"/>
      <c r="Q16" s="286"/>
      <c r="R16" s="286"/>
      <c r="S16" s="286"/>
      <c r="T16" s="286"/>
      <c r="U16" s="286"/>
      <c r="V16" s="286"/>
      <c r="W16" s="286"/>
      <c r="X16" s="286"/>
      <c r="Y16" s="286"/>
      <c r="Z16" s="286"/>
      <c r="AA16" s="286"/>
      <c r="AB16" s="286"/>
      <c r="AC16" s="286"/>
      <c r="AD16" s="286"/>
      <c r="AE16" s="286"/>
      <c r="AF16" s="286"/>
      <c r="AG16" s="286"/>
      <c r="AS16" s="286"/>
      <c r="AT16" s="286"/>
      <c r="AU16" s="286"/>
      <c r="AV16" s="286"/>
      <c r="AW16" s="286"/>
      <c r="AX16" s="286"/>
      <c r="AY16" s="286"/>
      <c r="AZ16" s="286"/>
      <c r="BA16" s="286"/>
      <c r="BB16" s="286"/>
      <c r="BC16" s="286"/>
      <c r="BD16" s="286"/>
      <c r="BE16" s="286"/>
      <c r="BF16" s="286"/>
      <c r="BG16" s="286"/>
      <c r="BH16" s="286"/>
      <c r="BI16" s="286"/>
      <c r="BJ16" s="286"/>
      <c r="BK16" s="286"/>
      <c r="BL16" s="286"/>
      <c r="BM16" s="286"/>
      <c r="BN16" s="286"/>
      <c r="BO16" s="286"/>
      <c r="BP16" s="286"/>
      <c r="BQ16" s="286"/>
      <c r="BR16" s="286"/>
      <c r="BS16" s="286"/>
      <c r="BT16" s="286"/>
      <c r="BU16" s="286"/>
      <c r="BV16" s="286"/>
      <c r="BW16" s="286"/>
      <c r="BX16" s="286"/>
      <c r="BY16" s="286"/>
      <c r="BZ16" s="286"/>
      <c r="CA16" s="286"/>
      <c r="CB16" s="286"/>
      <c r="CC16" s="286"/>
      <c r="CD16" s="286"/>
      <c r="CE16" s="286"/>
      <c r="CF16" s="286"/>
      <c r="CG16" s="286"/>
      <c r="CH16" s="286"/>
      <c r="CI16" s="286"/>
      <c r="CJ16" s="286"/>
      <c r="CK16" s="286"/>
      <c r="CL16" s="286"/>
      <c r="CM16" s="286"/>
      <c r="CN16" s="286"/>
      <c r="CO16" s="286"/>
      <c r="CP16" s="286"/>
      <c r="CQ16" s="286"/>
      <c r="CR16" s="286"/>
      <c r="CS16" s="286"/>
      <c r="CT16" s="286"/>
      <c r="CU16" s="286"/>
      <c r="CV16" s="286"/>
      <c r="CW16" s="286"/>
      <c r="CX16" s="286"/>
      <c r="CY16" s="286"/>
    </row>
    <row r="17" spans="1:103" s="266" customFormat="1" ht="30">
      <c r="A17" s="291" t="s">
        <v>47</v>
      </c>
      <c r="B17" s="295" t="s">
        <v>195</v>
      </c>
      <c r="C17" s="49" t="s">
        <v>49</v>
      </c>
      <c r="D17" s="49" t="s">
        <v>49</v>
      </c>
      <c r="E17" s="49" t="s">
        <v>49</v>
      </c>
      <c r="F17" s="49" t="s">
        <v>49</v>
      </c>
      <c r="G17" s="51" t="str">
        <f>_xlfn.CONCAT(IF(C17="YES",$C$2&amp;", ", ""),"", IF(D17="YES",$D$2&amp;", ", ""),"", IF(E17="YES",$E$2&amp;", ", ""),"",IF(F17="YES",$F$2, ""))</f>
        <v/>
      </c>
      <c r="H17" s="288" t="s">
        <v>224</v>
      </c>
      <c r="I17" s="288" t="s">
        <v>225</v>
      </c>
      <c r="J17" s="267" t="s">
        <v>6157</v>
      </c>
      <c r="K17" s="267" t="s">
        <v>59</v>
      </c>
      <c r="L17" s="267" t="s">
        <v>53</v>
      </c>
      <c r="M17" s="267" t="s">
        <v>53</v>
      </c>
      <c r="N17" s="267" t="s">
        <v>53</v>
      </c>
      <c r="O17" s="267" t="s">
        <v>59</v>
      </c>
      <c r="P17" s="286" t="s">
        <v>59</v>
      </c>
      <c r="Q17" s="286" t="str">
        <f>IF(COUNTIF(R17:AG17,"Yes")&gt;=1,"Yes", "No")</f>
        <v>Yes</v>
      </c>
      <c r="R17" s="286" t="s">
        <v>59</v>
      </c>
      <c r="S17" s="286" t="s">
        <v>53</v>
      </c>
      <c r="T17" s="286" t="s">
        <v>59</v>
      </c>
      <c r="U17" s="286" t="s">
        <v>59</v>
      </c>
      <c r="V17" s="286" t="s">
        <v>59</v>
      </c>
      <c r="W17" s="286" t="s">
        <v>53</v>
      </c>
      <c r="X17" s="286" t="s">
        <v>53</v>
      </c>
      <c r="Y17" s="286" t="s">
        <v>59</v>
      </c>
      <c r="Z17" s="286" t="s">
        <v>53</v>
      </c>
      <c r="AA17" s="286" t="s">
        <v>53</v>
      </c>
      <c r="AB17" s="286" t="s">
        <v>53</v>
      </c>
      <c r="AC17" s="286" t="s">
        <v>59</v>
      </c>
      <c r="AD17" s="286" t="s">
        <v>53</v>
      </c>
      <c r="AE17" s="286" t="s">
        <v>53</v>
      </c>
      <c r="AF17" s="286" t="s">
        <v>59</v>
      </c>
      <c r="AG17" s="286" t="s">
        <v>53</v>
      </c>
      <c r="AH17" s="286"/>
      <c r="AI17" s="286"/>
      <c r="AJ17" s="286"/>
      <c r="AK17" s="286"/>
      <c r="AL17" s="286"/>
      <c r="AM17" s="286"/>
      <c r="AN17" s="286"/>
      <c r="AO17" s="286"/>
      <c r="AP17" s="286"/>
      <c r="AQ17" s="286"/>
      <c r="AR17" s="286"/>
    </row>
    <row r="18" spans="1:103" s="266" customFormat="1" ht="41.25" customHeight="1">
      <c r="A18" s="291" t="s">
        <v>47</v>
      </c>
      <c r="B18" s="295" t="s">
        <v>195</v>
      </c>
      <c r="C18" s="49" t="s">
        <v>49</v>
      </c>
      <c r="D18" s="49" t="s">
        <v>49</v>
      </c>
      <c r="E18" s="49" t="s">
        <v>49</v>
      </c>
      <c r="F18" s="49" t="s">
        <v>49</v>
      </c>
      <c r="G18" s="51" t="str">
        <f>_xlfn.CONCAT(IF(C18="YES",$C$2&amp;", ", ""),"", IF(D18="YES",$D$2&amp;", ", ""),"", IF(E18="YES",$E$2&amp;", ", ""),"",IF(F18="YES",$F$2, ""))</f>
        <v/>
      </c>
      <c r="H18" s="288" t="s">
        <v>6163</v>
      </c>
      <c r="I18" s="288" t="s">
        <v>234</v>
      </c>
      <c r="J18" s="267" t="s">
        <v>6157</v>
      </c>
      <c r="K18" s="267" t="s">
        <v>59</v>
      </c>
      <c r="L18" s="267" t="s">
        <v>53</v>
      </c>
      <c r="M18" s="267" t="s">
        <v>53</v>
      </c>
      <c r="N18" s="267" t="s">
        <v>53</v>
      </c>
      <c r="O18" s="267" t="s">
        <v>59</v>
      </c>
      <c r="P18" s="286" t="s">
        <v>59</v>
      </c>
      <c r="Q18" s="286" t="str">
        <f>IF(COUNTIF(R18:AG18,"Yes")&gt;=1,"Yes", "No")</f>
        <v>Yes</v>
      </c>
      <c r="R18" s="286" t="s">
        <v>53</v>
      </c>
      <c r="S18" s="286" t="s">
        <v>53</v>
      </c>
      <c r="T18" s="286" t="s">
        <v>53</v>
      </c>
      <c r="U18" s="286" t="s">
        <v>53</v>
      </c>
      <c r="V18" s="286" t="s">
        <v>53</v>
      </c>
      <c r="W18" s="286" t="s">
        <v>59</v>
      </c>
      <c r="X18" s="286" t="s">
        <v>59</v>
      </c>
      <c r="Y18" s="286" t="s">
        <v>59</v>
      </c>
      <c r="Z18" s="286" t="s">
        <v>59</v>
      </c>
      <c r="AA18" s="286" t="s">
        <v>59</v>
      </c>
      <c r="AB18" s="286" t="s">
        <v>53</v>
      </c>
      <c r="AC18" s="286" t="s">
        <v>53</v>
      </c>
      <c r="AD18" s="286" t="s">
        <v>59</v>
      </c>
      <c r="AE18" s="286" t="s">
        <v>53</v>
      </c>
      <c r="AF18" s="286" t="s">
        <v>53</v>
      </c>
      <c r="AG18" s="286" t="s">
        <v>59</v>
      </c>
      <c r="AH18" s="286"/>
      <c r="AI18" s="286"/>
      <c r="AJ18" s="286"/>
      <c r="AK18" s="286"/>
      <c r="AL18" s="286"/>
      <c r="AM18" s="286"/>
      <c r="AN18" s="286"/>
      <c r="AO18" s="286"/>
      <c r="AP18" s="286"/>
      <c r="AQ18" s="286"/>
      <c r="AR18" s="286"/>
      <c r="AS18" s="286"/>
      <c r="AT18" s="286"/>
      <c r="AU18" s="286"/>
      <c r="AV18" s="286"/>
      <c r="AW18" s="286"/>
      <c r="AX18" s="286"/>
      <c r="AY18" s="286"/>
      <c r="AZ18" s="286"/>
      <c r="BA18" s="286"/>
      <c r="BB18" s="286"/>
      <c r="BC18" s="286"/>
      <c r="BD18" s="286"/>
      <c r="BE18" s="286"/>
      <c r="BF18" s="286"/>
      <c r="BG18" s="286"/>
      <c r="BH18" s="286"/>
      <c r="BI18" s="286"/>
      <c r="BJ18" s="286"/>
      <c r="BK18" s="286"/>
      <c r="BL18" s="286"/>
      <c r="BM18" s="286"/>
      <c r="BN18" s="286"/>
      <c r="BO18" s="286"/>
      <c r="BP18" s="286"/>
      <c r="BQ18" s="286"/>
      <c r="BR18" s="286"/>
      <c r="BS18" s="286"/>
      <c r="BT18" s="286"/>
      <c r="BU18" s="286"/>
      <c r="BV18" s="286"/>
      <c r="BW18" s="286"/>
      <c r="BX18" s="286"/>
      <c r="BY18" s="286"/>
      <c r="BZ18" s="286"/>
      <c r="CA18" s="286"/>
      <c r="CB18" s="286"/>
      <c r="CC18" s="286"/>
      <c r="CD18" s="286"/>
      <c r="CE18" s="286"/>
      <c r="CF18" s="286"/>
      <c r="CG18" s="286"/>
      <c r="CH18" s="286"/>
      <c r="CI18" s="286"/>
      <c r="CJ18" s="286"/>
      <c r="CK18" s="286"/>
      <c r="CL18" s="286"/>
      <c r="CM18" s="286"/>
      <c r="CN18" s="286"/>
      <c r="CO18" s="286"/>
      <c r="CP18" s="286"/>
      <c r="CQ18" s="286"/>
      <c r="CR18" s="286"/>
      <c r="CS18" s="286"/>
      <c r="CT18" s="286"/>
      <c r="CU18" s="286"/>
      <c r="CV18" s="286"/>
      <c r="CW18" s="286"/>
      <c r="CX18" s="286"/>
      <c r="CY18" s="286"/>
    </row>
    <row r="19" spans="1:103" s="266" customFormat="1" ht="36.75" customHeight="1">
      <c r="A19" s="291" t="s">
        <v>47</v>
      </c>
      <c r="B19" s="295" t="s">
        <v>195</v>
      </c>
      <c r="C19" s="49" t="s">
        <v>49</v>
      </c>
      <c r="D19" s="49" t="s">
        <v>49</v>
      </c>
      <c r="E19" s="49" t="s">
        <v>49</v>
      </c>
      <c r="F19" s="49" t="s">
        <v>49</v>
      </c>
      <c r="G19" s="51" t="str">
        <f>_xlfn.CONCAT(IF(C19="YES",$C$2&amp;", ", ""),"", IF(D19="YES",$D$2&amp;", ", ""),"", IF(E19="YES",$E$2&amp;", ", ""),"",IF(F19="YES",$F$2, ""))</f>
        <v/>
      </c>
      <c r="H19" s="311" t="s">
        <v>6164</v>
      </c>
      <c r="I19" s="288" t="s">
        <v>236</v>
      </c>
      <c r="J19" s="267" t="s">
        <v>6157</v>
      </c>
      <c r="K19" s="267" t="s">
        <v>59</v>
      </c>
      <c r="L19" s="267" t="s">
        <v>53</v>
      </c>
      <c r="M19" s="267" t="s">
        <v>53</v>
      </c>
      <c r="N19" s="267" t="s">
        <v>53</v>
      </c>
      <c r="O19" s="267" t="s">
        <v>59</v>
      </c>
      <c r="P19" s="286" t="s">
        <v>59</v>
      </c>
      <c r="Q19" s="286" t="str">
        <f>IF(COUNTIF(R19:AG19,"Yes")&gt;=1,"Yes", "No")</f>
        <v>Yes</v>
      </c>
      <c r="R19" s="286" t="s">
        <v>53</v>
      </c>
      <c r="S19" s="286" t="s">
        <v>53</v>
      </c>
      <c r="T19" s="286" t="s">
        <v>53</v>
      </c>
      <c r="U19" s="286" t="s">
        <v>53</v>
      </c>
      <c r="V19" s="286" t="s">
        <v>53</v>
      </c>
      <c r="W19" s="286" t="s">
        <v>53</v>
      </c>
      <c r="X19" s="286" t="s">
        <v>53</v>
      </c>
      <c r="Y19" s="286" t="s">
        <v>53</v>
      </c>
      <c r="Z19" s="286" t="s">
        <v>53</v>
      </c>
      <c r="AA19" s="286" t="s">
        <v>53</v>
      </c>
      <c r="AB19" s="286" t="s">
        <v>59</v>
      </c>
      <c r="AC19" s="286" t="s">
        <v>53</v>
      </c>
      <c r="AD19" s="286" t="s">
        <v>53</v>
      </c>
      <c r="AE19" s="286" t="s">
        <v>53</v>
      </c>
      <c r="AF19" s="286" t="s">
        <v>53</v>
      </c>
      <c r="AG19" s="286" t="s">
        <v>53</v>
      </c>
      <c r="AH19" s="286"/>
      <c r="AI19" s="286"/>
      <c r="AJ19" s="286"/>
      <c r="AK19" s="286"/>
      <c r="AL19" s="286"/>
      <c r="AM19" s="286"/>
      <c r="AN19" s="286"/>
      <c r="AO19" s="286"/>
      <c r="AP19" s="286"/>
      <c r="AQ19" s="286"/>
      <c r="AR19" s="286"/>
      <c r="AS19" s="286"/>
      <c r="AT19" s="286"/>
      <c r="AU19" s="286"/>
      <c r="AV19" s="286"/>
      <c r="AW19" s="286"/>
      <c r="AX19" s="286"/>
      <c r="AY19" s="286"/>
      <c r="AZ19" s="286"/>
      <c r="BA19" s="286"/>
      <c r="BB19" s="286"/>
      <c r="BC19" s="286"/>
      <c r="BD19" s="286"/>
      <c r="BE19" s="286"/>
      <c r="BF19" s="286"/>
      <c r="BG19" s="286"/>
      <c r="BH19" s="286"/>
      <c r="BI19" s="286"/>
      <c r="BJ19" s="286"/>
      <c r="BK19" s="286"/>
      <c r="BL19" s="286"/>
      <c r="BM19" s="286"/>
      <c r="BN19" s="286"/>
      <c r="BO19" s="286"/>
      <c r="BP19" s="286"/>
      <c r="BQ19" s="286"/>
      <c r="BR19" s="286"/>
      <c r="BS19" s="286"/>
      <c r="BT19" s="286"/>
      <c r="BU19" s="286"/>
      <c r="BV19" s="286"/>
      <c r="BW19" s="286"/>
      <c r="BX19" s="286"/>
      <c r="BY19" s="286"/>
      <c r="BZ19" s="286"/>
      <c r="CA19" s="286"/>
      <c r="CB19" s="286"/>
      <c r="CC19" s="286"/>
      <c r="CD19" s="286"/>
      <c r="CE19" s="286"/>
      <c r="CF19" s="286"/>
      <c r="CG19" s="286"/>
      <c r="CH19" s="286"/>
      <c r="CI19" s="286"/>
      <c r="CJ19" s="286"/>
      <c r="CK19" s="286"/>
      <c r="CL19" s="286"/>
      <c r="CM19" s="286"/>
      <c r="CN19" s="286"/>
      <c r="CO19" s="286"/>
      <c r="CP19" s="286"/>
      <c r="CQ19" s="286"/>
      <c r="CR19" s="286"/>
      <c r="CS19" s="286"/>
      <c r="CT19" s="286"/>
      <c r="CU19" s="286"/>
      <c r="CV19" s="286"/>
      <c r="CW19" s="286"/>
      <c r="CX19" s="286"/>
      <c r="CY19" s="286"/>
    </row>
    <row r="20" spans="1:103" s="266" customFormat="1" ht="34.5" customHeight="1">
      <c r="A20" s="291" t="s">
        <v>47</v>
      </c>
      <c r="B20" s="295" t="s">
        <v>195</v>
      </c>
      <c r="C20" s="49" t="s">
        <v>49</v>
      </c>
      <c r="D20" s="49" t="s">
        <v>49</v>
      </c>
      <c r="E20" s="49" t="s">
        <v>49</v>
      </c>
      <c r="F20" s="49" t="s">
        <v>49</v>
      </c>
      <c r="G20" s="51" t="str">
        <f>_xlfn.CONCAT(IF(C20="YES",$C$2&amp;", ", ""),"", IF(D20="YES",$D$2&amp;", ", ""),"", IF(E20="YES",$E$2&amp;", ", ""),"",IF(F20="YES",$F$2, ""))</f>
        <v/>
      </c>
      <c r="H20" s="311" t="s">
        <v>6165</v>
      </c>
      <c r="I20" s="288" t="s">
        <v>238</v>
      </c>
      <c r="J20" s="267" t="s">
        <v>6157</v>
      </c>
      <c r="K20" s="267" t="s">
        <v>59</v>
      </c>
      <c r="L20" s="267" t="s">
        <v>53</v>
      </c>
      <c r="M20" s="267" t="s">
        <v>53</v>
      </c>
      <c r="N20" s="267" t="s">
        <v>53</v>
      </c>
      <c r="O20" s="267" t="s">
        <v>59</v>
      </c>
      <c r="P20" s="286" t="s">
        <v>59</v>
      </c>
      <c r="Q20" s="286" t="str">
        <f>IF(COUNTIF(R20:AG20,"Yes")&gt;=1,"Yes", "No")</f>
        <v>Yes</v>
      </c>
      <c r="R20" s="286" t="s">
        <v>59</v>
      </c>
      <c r="S20" s="286" t="s">
        <v>59</v>
      </c>
      <c r="T20" s="286" t="s">
        <v>59</v>
      </c>
      <c r="U20" s="286" t="s">
        <v>59</v>
      </c>
      <c r="V20" s="286" t="s">
        <v>53</v>
      </c>
      <c r="W20" s="286" t="s">
        <v>59</v>
      </c>
      <c r="X20" s="286" t="s">
        <v>59</v>
      </c>
      <c r="Y20" s="286" t="s">
        <v>59</v>
      </c>
      <c r="Z20" s="286" t="s">
        <v>59</v>
      </c>
      <c r="AA20" s="286" t="s">
        <v>59</v>
      </c>
      <c r="AB20" s="286" t="s">
        <v>59</v>
      </c>
      <c r="AC20" s="286" t="s">
        <v>59</v>
      </c>
      <c r="AD20" s="286" t="s">
        <v>59</v>
      </c>
      <c r="AE20" s="286" t="s">
        <v>59</v>
      </c>
      <c r="AF20" s="286" t="s">
        <v>59</v>
      </c>
      <c r="AG20" s="286" t="s">
        <v>59</v>
      </c>
      <c r="AH20" s="286"/>
      <c r="AI20" s="286"/>
      <c r="AJ20" s="286"/>
      <c r="AK20" s="286"/>
      <c r="AL20" s="286"/>
      <c r="AM20" s="286"/>
      <c r="AN20" s="286"/>
      <c r="AO20" s="286"/>
      <c r="AP20" s="286"/>
      <c r="AQ20" s="286"/>
      <c r="AR20" s="286"/>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86"/>
      <c r="BS20" s="286"/>
      <c r="BT20" s="286"/>
      <c r="BU20" s="286"/>
      <c r="BV20" s="286"/>
      <c r="BW20" s="286"/>
      <c r="BX20" s="286"/>
      <c r="BY20" s="286"/>
      <c r="BZ20" s="286"/>
      <c r="CA20" s="286"/>
      <c r="CB20" s="286"/>
      <c r="CC20" s="286"/>
      <c r="CD20" s="286"/>
      <c r="CE20" s="286"/>
      <c r="CF20" s="286"/>
      <c r="CG20" s="286"/>
      <c r="CH20" s="286"/>
      <c r="CI20" s="286"/>
      <c r="CJ20" s="286"/>
      <c r="CK20" s="286"/>
      <c r="CL20" s="286"/>
      <c r="CM20" s="286"/>
      <c r="CN20" s="286"/>
      <c r="CO20" s="286"/>
      <c r="CP20" s="286"/>
      <c r="CQ20" s="286"/>
      <c r="CR20" s="286"/>
      <c r="CS20" s="286"/>
      <c r="CT20" s="286"/>
      <c r="CU20" s="286"/>
      <c r="CV20" s="286"/>
      <c r="CW20" s="286"/>
      <c r="CX20" s="286"/>
      <c r="CY20" s="286"/>
    </row>
    <row r="21" spans="1:103" s="266" customFormat="1" ht="31.5" customHeight="1">
      <c r="A21" s="291"/>
      <c r="B21" s="295" t="s">
        <v>195</v>
      </c>
      <c r="C21" s="49"/>
      <c r="D21" s="49"/>
      <c r="E21" s="49"/>
      <c r="F21" s="49"/>
      <c r="G21" s="51"/>
      <c r="H21" s="311" t="s">
        <v>6166</v>
      </c>
      <c r="I21" s="288" t="s">
        <v>56</v>
      </c>
      <c r="J21" s="267" t="s">
        <v>6157</v>
      </c>
      <c r="K21" s="267" t="s">
        <v>53</v>
      </c>
      <c r="L21" s="267" t="s">
        <v>53</v>
      </c>
      <c r="M21" s="267" t="s">
        <v>53</v>
      </c>
      <c r="N21" s="267" t="s">
        <v>53</v>
      </c>
      <c r="O21" s="267" t="s">
        <v>53</v>
      </c>
      <c r="P21" s="286" t="s">
        <v>59</v>
      </c>
      <c r="Q21" s="286"/>
      <c r="R21" s="286"/>
      <c r="S21" s="286"/>
      <c r="T21" s="286"/>
      <c r="U21" s="286"/>
      <c r="V21" s="286"/>
      <c r="W21" s="286"/>
      <c r="X21" s="286"/>
      <c r="Y21" s="286"/>
      <c r="Z21" s="286"/>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286"/>
      <c r="BC21" s="286"/>
      <c r="BD21" s="286"/>
      <c r="BE21" s="286"/>
      <c r="BF21" s="286"/>
      <c r="BG21" s="286"/>
      <c r="BH21" s="286"/>
      <c r="BI21" s="286"/>
      <c r="BJ21" s="286"/>
      <c r="BK21" s="286"/>
      <c r="BL21" s="286"/>
      <c r="BM21" s="286"/>
      <c r="BN21" s="286"/>
      <c r="BO21" s="286"/>
      <c r="BP21" s="286"/>
      <c r="BQ21" s="286"/>
      <c r="BR21" s="286"/>
      <c r="BS21" s="286"/>
      <c r="BT21" s="286"/>
      <c r="BU21" s="286"/>
      <c r="BV21" s="286"/>
      <c r="BW21" s="286"/>
      <c r="BX21" s="286"/>
      <c r="BY21" s="286"/>
      <c r="BZ21" s="286"/>
      <c r="CA21" s="286"/>
      <c r="CB21" s="286"/>
      <c r="CC21" s="286"/>
      <c r="CD21" s="286"/>
      <c r="CE21" s="286"/>
      <c r="CF21" s="286"/>
      <c r="CG21" s="286"/>
      <c r="CH21" s="286"/>
      <c r="CI21" s="286"/>
      <c r="CJ21" s="286"/>
      <c r="CK21" s="286"/>
      <c r="CL21" s="286"/>
      <c r="CM21" s="286"/>
      <c r="CN21" s="286"/>
      <c r="CO21" s="286"/>
      <c r="CP21" s="286"/>
      <c r="CQ21" s="286"/>
      <c r="CR21" s="286"/>
      <c r="CS21" s="286"/>
      <c r="CT21" s="286"/>
      <c r="CU21" s="286"/>
      <c r="CV21" s="286"/>
      <c r="CW21" s="286"/>
      <c r="CX21" s="286"/>
      <c r="CY21" s="286"/>
    </row>
    <row r="22" spans="1:103" s="266" customFormat="1" ht="59.25" hidden="1" customHeight="1">
      <c r="A22" s="291"/>
      <c r="B22" s="295" t="s">
        <v>195</v>
      </c>
      <c r="C22" s="49"/>
      <c r="D22" s="49"/>
      <c r="E22" s="49"/>
      <c r="F22" s="49"/>
      <c r="G22" s="51"/>
      <c r="H22" s="311" t="s">
        <v>6167</v>
      </c>
      <c r="I22" s="288"/>
      <c r="J22" s="267" t="s">
        <v>6168</v>
      </c>
      <c r="K22" s="267" t="s">
        <v>53</v>
      </c>
      <c r="L22" s="267"/>
      <c r="M22" s="267"/>
      <c r="N22" s="267"/>
      <c r="O22" s="267"/>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286"/>
      <c r="BC22" s="286"/>
      <c r="BD22" s="286"/>
      <c r="BE22" s="286"/>
      <c r="BF22" s="286"/>
      <c r="BG22" s="286"/>
      <c r="BH22" s="286"/>
      <c r="BI22" s="286"/>
      <c r="BJ22" s="286"/>
      <c r="BK22" s="286"/>
      <c r="BL22" s="286"/>
      <c r="BM22" s="286"/>
      <c r="BN22" s="286"/>
      <c r="BO22" s="286"/>
      <c r="BP22" s="286"/>
      <c r="BQ22" s="286"/>
      <c r="BR22" s="286"/>
      <c r="BS22" s="286"/>
      <c r="BT22" s="286"/>
      <c r="BU22" s="286"/>
      <c r="BV22" s="286"/>
      <c r="BW22" s="286"/>
      <c r="BX22" s="286"/>
      <c r="BY22" s="286"/>
      <c r="BZ22" s="286"/>
      <c r="CA22" s="286"/>
      <c r="CB22" s="286"/>
      <c r="CC22" s="286"/>
      <c r="CD22" s="286"/>
      <c r="CE22" s="286"/>
      <c r="CF22" s="286"/>
      <c r="CG22" s="286"/>
      <c r="CH22" s="286"/>
      <c r="CI22" s="286"/>
      <c r="CJ22" s="286"/>
      <c r="CK22" s="286"/>
      <c r="CL22" s="286"/>
      <c r="CM22" s="286"/>
      <c r="CN22" s="286"/>
      <c r="CO22" s="286"/>
      <c r="CP22" s="286"/>
      <c r="CQ22" s="286"/>
      <c r="CR22" s="286"/>
      <c r="CS22" s="286"/>
      <c r="CT22" s="286"/>
      <c r="CU22" s="286"/>
      <c r="CV22" s="286"/>
      <c r="CW22" s="286"/>
      <c r="CX22" s="286"/>
      <c r="CY22" s="286"/>
    </row>
    <row r="23" spans="1:103" s="266" customFormat="1" ht="31.5" customHeight="1">
      <c r="A23" s="266" t="s">
        <v>47</v>
      </c>
      <c r="B23" s="296" t="s">
        <v>239</v>
      </c>
      <c r="C23" s="49" t="s">
        <v>49</v>
      </c>
      <c r="D23" s="49" t="s">
        <v>62</v>
      </c>
      <c r="E23" s="49" t="s">
        <v>49</v>
      </c>
      <c r="F23" s="49" t="s">
        <v>49</v>
      </c>
      <c r="G23" s="51" t="str">
        <f>_xlfn.CONCAT(IF(C23="YES",$C$2&amp;", ", ""),"", IF(D23="YES",$D$2&amp;", ", ""),"", IF(E23="YES",$E$2&amp;", ", ""),"",IF(F23="YES",$F$2, ""))</f>
        <v xml:space="preserve">NO, </v>
      </c>
      <c r="H23" s="288" t="s">
        <v>240</v>
      </c>
      <c r="I23" s="288" t="s">
        <v>241</v>
      </c>
      <c r="J23" s="267" t="s">
        <v>6157</v>
      </c>
      <c r="K23" s="267" t="s">
        <v>59</v>
      </c>
      <c r="L23" s="267" t="s">
        <v>53</v>
      </c>
      <c r="M23" s="267" t="s">
        <v>53</v>
      </c>
      <c r="N23" s="267" t="s">
        <v>53</v>
      </c>
      <c r="O23" s="267" t="s">
        <v>59</v>
      </c>
      <c r="P23" s="286" t="s">
        <v>59</v>
      </c>
      <c r="Q23" s="286" t="str">
        <f>IF(COUNTIF(R23:AG23,"Yes")&gt;=1,"Yes", "No")</f>
        <v>Yes</v>
      </c>
      <c r="R23" s="286" t="s">
        <v>59</v>
      </c>
      <c r="S23" s="286" t="s">
        <v>59</v>
      </c>
      <c r="T23" s="286" t="s">
        <v>53</v>
      </c>
      <c r="U23" s="286" t="s">
        <v>59</v>
      </c>
      <c r="V23" s="286" t="s">
        <v>59</v>
      </c>
      <c r="W23" s="286" t="s">
        <v>59</v>
      </c>
      <c r="X23" s="286" t="s">
        <v>59</v>
      </c>
      <c r="Y23" s="286" t="s">
        <v>59</v>
      </c>
      <c r="Z23" s="286" t="s">
        <v>53</v>
      </c>
      <c r="AA23" s="286" t="s">
        <v>59</v>
      </c>
      <c r="AB23" s="286" t="s">
        <v>59</v>
      </c>
      <c r="AC23" s="286" t="s">
        <v>59</v>
      </c>
      <c r="AD23" s="286" t="s">
        <v>59</v>
      </c>
      <c r="AE23" s="286" t="s">
        <v>59</v>
      </c>
      <c r="AF23" s="286" t="s">
        <v>59</v>
      </c>
      <c r="AG23" s="286" t="s">
        <v>59</v>
      </c>
      <c r="AS23" s="286"/>
      <c r="AT23" s="286"/>
      <c r="AU23" s="286"/>
      <c r="AV23" s="286"/>
      <c r="AW23" s="286"/>
      <c r="AX23" s="286"/>
      <c r="AY23" s="286"/>
      <c r="AZ23" s="286"/>
      <c r="BA23" s="286"/>
      <c r="BB23" s="286"/>
      <c r="BC23" s="286"/>
      <c r="BD23" s="286"/>
      <c r="BE23" s="286"/>
      <c r="BF23" s="286"/>
      <c r="BG23" s="286"/>
      <c r="BH23" s="286"/>
      <c r="BI23" s="286"/>
      <c r="BJ23" s="286"/>
      <c r="BK23" s="286"/>
      <c r="BL23" s="286"/>
      <c r="BM23" s="286"/>
      <c r="BN23" s="286"/>
      <c r="BO23" s="286"/>
      <c r="BP23" s="286"/>
      <c r="BQ23" s="286"/>
      <c r="BR23" s="286"/>
      <c r="BS23" s="286"/>
      <c r="BT23" s="286"/>
      <c r="BU23" s="286"/>
      <c r="BV23" s="286"/>
      <c r="BW23" s="286"/>
      <c r="BX23" s="286"/>
      <c r="BY23" s="286"/>
      <c r="BZ23" s="286"/>
      <c r="CA23" s="286"/>
      <c r="CB23" s="286"/>
      <c r="CC23" s="286"/>
      <c r="CD23" s="286"/>
      <c r="CE23" s="286"/>
      <c r="CF23" s="286"/>
      <c r="CG23" s="286"/>
      <c r="CH23" s="286"/>
      <c r="CI23" s="286"/>
      <c r="CJ23" s="286"/>
      <c r="CK23" s="286"/>
      <c r="CL23" s="286"/>
      <c r="CM23" s="286"/>
      <c r="CN23" s="286"/>
      <c r="CO23" s="286"/>
      <c r="CP23" s="286"/>
      <c r="CQ23" s="286"/>
      <c r="CR23" s="286"/>
      <c r="CS23" s="286"/>
      <c r="CT23" s="286"/>
      <c r="CU23" s="286"/>
      <c r="CV23" s="286"/>
      <c r="CW23" s="286"/>
      <c r="CX23" s="286"/>
      <c r="CY23" s="286"/>
    </row>
    <row r="24" spans="1:103" s="266" customFormat="1" ht="30">
      <c r="B24" s="296" t="s">
        <v>239</v>
      </c>
      <c r="C24" s="49"/>
      <c r="D24" s="49"/>
      <c r="E24" s="49"/>
      <c r="F24" s="49"/>
      <c r="G24" s="51"/>
      <c r="H24" s="288" t="s">
        <v>688</v>
      </c>
      <c r="I24" s="288" t="s">
        <v>689</v>
      </c>
      <c r="J24" s="267" t="s">
        <v>6157</v>
      </c>
      <c r="K24" s="267" t="s">
        <v>59</v>
      </c>
      <c r="L24" s="267" t="s">
        <v>53</v>
      </c>
      <c r="M24" s="267" t="s">
        <v>53</v>
      </c>
      <c r="N24" s="267" t="s">
        <v>53</v>
      </c>
      <c r="O24" s="290" t="s">
        <v>59</v>
      </c>
      <c r="P24" s="286" t="s">
        <v>59</v>
      </c>
      <c r="Q24" s="286" t="str">
        <f>IF(COUNTIF(R24:AG24,"Yes")&gt;=1,"Yes", "No")</f>
        <v>Yes</v>
      </c>
      <c r="R24" s="267" t="s">
        <v>59</v>
      </c>
      <c r="S24" s="267" t="s">
        <v>59</v>
      </c>
      <c r="T24" s="267" t="s">
        <v>53</v>
      </c>
      <c r="U24" s="267" t="s">
        <v>59</v>
      </c>
      <c r="V24" s="267" t="s">
        <v>59</v>
      </c>
      <c r="W24" s="267" t="s">
        <v>59</v>
      </c>
      <c r="X24" s="267" t="s">
        <v>59</v>
      </c>
      <c r="Y24" s="267" t="s">
        <v>59</v>
      </c>
      <c r="Z24" s="267" t="s">
        <v>53</v>
      </c>
      <c r="AA24" s="267" t="s">
        <v>59</v>
      </c>
      <c r="AB24" s="267" t="s">
        <v>59</v>
      </c>
      <c r="AC24" s="267" t="s">
        <v>59</v>
      </c>
      <c r="AD24" s="267" t="s">
        <v>59</v>
      </c>
      <c r="AE24" s="267" t="s">
        <v>59</v>
      </c>
      <c r="AF24" s="267" t="s">
        <v>59</v>
      </c>
      <c r="AG24" s="267" t="s">
        <v>53</v>
      </c>
    </row>
    <row r="25" spans="1:103" s="266" customFormat="1" ht="30">
      <c r="B25" s="296" t="s">
        <v>239</v>
      </c>
      <c r="C25" s="49"/>
      <c r="D25" s="49"/>
      <c r="E25" s="49"/>
      <c r="F25" s="49"/>
      <c r="G25" s="51"/>
      <c r="H25" s="288" t="s">
        <v>690</v>
      </c>
      <c r="I25" s="288" t="s">
        <v>691</v>
      </c>
      <c r="J25" s="267" t="s">
        <v>6157</v>
      </c>
      <c r="K25" s="267" t="s">
        <v>59</v>
      </c>
      <c r="L25" s="267" t="s">
        <v>53</v>
      </c>
      <c r="M25" s="267" t="s">
        <v>53</v>
      </c>
      <c r="N25" s="267" t="s">
        <v>53</v>
      </c>
      <c r="O25" s="290" t="s">
        <v>59</v>
      </c>
      <c r="P25" s="286" t="s">
        <v>59</v>
      </c>
      <c r="Q25" s="286" t="str">
        <f>IF(COUNTIF(R25:AG25,"Yes")&gt;=1,"Yes", "No")</f>
        <v>Yes</v>
      </c>
      <c r="R25" s="267" t="s">
        <v>59</v>
      </c>
      <c r="S25" s="267" t="s">
        <v>53</v>
      </c>
      <c r="T25" s="267" t="s">
        <v>53</v>
      </c>
      <c r="U25" s="267" t="s">
        <v>53</v>
      </c>
      <c r="V25" s="267" t="s">
        <v>59</v>
      </c>
      <c r="W25" s="267" t="s">
        <v>59</v>
      </c>
      <c r="X25" s="267" t="s">
        <v>53</v>
      </c>
      <c r="Y25" s="267" t="s">
        <v>59</v>
      </c>
      <c r="Z25" s="267" t="s">
        <v>53</v>
      </c>
      <c r="AA25" s="267" t="s">
        <v>59</v>
      </c>
      <c r="AB25" s="267" t="s">
        <v>59</v>
      </c>
      <c r="AC25" s="267" t="s">
        <v>59</v>
      </c>
      <c r="AD25" s="267" t="s">
        <v>53</v>
      </c>
      <c r="AE25" s="267" t="s">
        <v>59</v>
      </c>
      <c r="AF25" s="267" t="s">
        <v>59</v>
      </c>
      <c r="AG25" s="267" t="s">
        <v>53</v>
      </c>
    </row>
    <row r="26" spans="1:103" s="266" customFormat="1" ht="30">
      <c r="A26" s="266" t="s">
        <v>47</v>
      </c>
      <c r="B26" s="296" t="s">
        <v>239</v>
      </c>
      <c r="C26" s="49" t="s">
        <v>49</v>
      </c>
      <c r="D26" s="49" t="s">
        <v>62</v>
      </c>
      <c r="E26" s="49" t="s">
        <v>49</v>
      </c>
      <c r="F26" s="49" t="s">
        <v>49</v>
      </c>
      <c r="G26" s="51" t="str">
        <f>_xlfn.CONCAT(IF(C26="YES",$C$2&amp;", ", ""),"", IF(D26="YES",$D$2&amp;", ", ""),"", IF(E26="YES",$E$2&amp;", ", ""),"",IF(F26="YES",$F$2, ""))</f>
        <v xml:space="preserve">NO, </v>
      </c>
      <c r="H26" s="288" t="s">
        <v>263</v>
      </c>
      <c r="I26" s="288" t="s">
        <v>264</v>
      </c>
      <c r="J26" s="267" t="s">
        <v>6157</v>
      </c>
      <c r="K26" s="267" t="s">
        <v>59</v>
      </c>
      <c r="L26" s="267" t="s">
        <v>53</v>
      </c>
      <c r="M26" s="267" t="s">
        <v>53</v>
      </c>
      <c r="N26" s="267" t="s">
        <v>53</v>
      </c>
      <c r="O26" s="267" t="s">
        <v>59</v>
      </c>
      <c r="P26" s="286" t="s">
        <v>59</v>
      </c>
      <c r="Q26" s="286" t="str">
        <f>IF(COUNTIF(R26:AG26,"Yes")&gt;=1,"Yes", "No")</f>
        <v>Yes</v>
      </c>
      <c r="R26" s="286" t="s">
        <v>59</v>
      </c>
      <c r="S26" s="286" t="s">
        <v>59</v>
      </c>
      <c r="T26" s="286" t="s">
        <v>59</v>
      </c>
      <c r="U26" s="286" t="s">
        <v>59</v>
      </c>
      <c r="V26" s="286" t="s">
        <v>59</v>
      </c>
      <c r="W26" s="286" t="s">
        <v>59</v>
      </c>
      <c r="X26" s="286" t="s">
        <v>59</v>
      </c>
      <c r="Y26" s="286" t="s">
        <v>59</v>
      </c>
      <c r="Z26" s="286" t="s">
        <v>59</v>
      </c>
      <c r="AA26" s="286" t="s">
        <v>59</v>
      </c>
      <c r="AB26" s="286" t="s">
        <v>59</v>
      </c>
      <c r="AC26" s="286" t="s">
        <v>59</v>
      </c>
      <c r="AD26" s="286" t="s">
        <v>59</v>
      </c>
      <c r="AE26" s="286" t="s">
        <v>59</v>
      </c>
      <c r="AF26" s="286" t="s">
        <v>59</v>
      </c>
      <c r="AG26" s="286" t="s">
        <v>59</v>
      </c>
    </row>
    <row r="27" spans="1:103" s="266" customFormat="1" ht="30">
      <c r="A27" s="266" t="s">
        <v>47</v>
      </c>
      <c r="B27" s="296" t="s">
        <v>239</v>
      </c>
      <c r="C27" s="49" t="s">
        <v>49</v>
      </c>
      <c r="D27" s="49" t="s">
        <v>62</v>
      </c>
      <c r="E27" s="49" t="s">
        <v>49</v>
      </c>
      <c r="F27" s="49" t="s">
        <v>49</v>
      </c>
      <c r="G27" s="51" t="str">
        <f>_xlfn.CONCAT(IF(C27="YES",$C$2&amp;", ", ""),"", IF(D27="YES",$D$2&amp;", ", ""),"", IF(E27="YES",$E$2&amp;", ", ""),"",IF(F27="YES",$F$2, ""))</f>
        <v xml:space="preserve">NO, </v>
      </c>
      <c r="H27" s="288" t="s">
        <v>248</v>
      </c>
      <c r="I27" s="288" t="s">
        <v>249</v>
      </c>
      <c r="J27" s="267" t="s">
        <v>6157</v>
      </c>
      <c r="K27" s="267" t="s">
        <v>59</v>
      </c>
      <c r="L27" s="267" t="s">
        <v>53</v>
      </c>
      <c r="M27" s="267" t="s">
        <v>53</v>
      </c>
      <c r="N27" s="267" t="s">
        <v>53</v>
      </c>
      <c r="O27" s="267" t="s">
        <v>59</v>
      </c>
      <c r="P27" s="286" t="s">
        <v>59</v>
      </c>
      <c r="Q27" s="286" t="str">
        <f>IF(COUNTIF(R27:AG27,"Yes")&gt;=1,"Yes", "No")</f>
        <v>Yes</v>
      </c>
      <c r="R27" s="286" t="s">
        <v>53</v>
      </c>
      <c r="S27" s="286" t="s">
        <v>53</v>
      </c>
      <c r="T27" s="286" t="s">
        <v>53</v>
      </c>
      <c r="U27" s="286" t="s">
        <v>59</v>
      </c>
      <c r="V27" s="286" t="s">
        <v>59</v>
      </c>
      <c r="W27" s="286" t="s">
        <v>53</v>
      </c>
      <c r="X27" s="286" t="s">
        <v>53</v>
      </c>
      <c r="Y27" s="286" t="s">
        <v>53</v>
      </c>
      <c r="Z27" s="286" t="s">
        <v>53</v>
      </c>
      <c r="AA27" s="286" t="s">
        <v>53</v>
      </c>
      <c r="AB27" s="286" t="s">
        <v>59</v>
      </c>
      <c r="AC27" s="286" t="s">
        <v>53</v>
      </c>
      <c r="AD27" s="286" t="s">
        <v>53</v>
      </c>
      <c r="AE27" s="286" t="s">
        <v>53</v>
      </c>
      <c r="AF27" s="286" t="s">
        <v>53</v>
      </c>
      <c r="AG27" s="286" t="s">
        <v>53</v>
      </c>
    </row>
    <row r="28" spans="1:103" s="266" customFormat="1" ht="30">
      <c r="B28" s="296" t="s">
        <v>239</v>
      </c>
      <c r="C28" s="49"/>
      <c r="D28" s="49"/>
      <c r="E28" s="49"/>
      <c r="F28" s="49"/>
      <c r="G28" s="51"/>
      <c r="H28" s="195" t="s">
        <v>256</v>
      </c>
      <c r="I28" s="288" t="s">
        <v>257</v>
      </c>
      <c r="J28" s="267" t="s">
        <v>6169</v>
      </c>
      <c r="K28" s="267" t="s">
        <v>53</v>
      </c>
      <c r="L28" s="267" t="s">
        <v>53</v>
      </c>
      <c r="M28" s="267" t="s">
        <v>53</v>
      </c>
      <c r="N28" s="267" t="s">
        <v>53</v>
      </c>
      <c r="O28" s="267" t="s">
        <v>59</v>
      </c>
      <c r="P28" s="286" t="s">
        <v>59</v>
      </c>
      <c r="Q28" s="286"/>
      <c r="R28" s="286"/>
      <c r="S28" s="286"/>
      <c r="T28" s="286"/>
      <c r="U28" s="286"/>
      <c r="V28" s="286"/>
      <c r="W28" s="286"/>
      <c r="X28" s="286"/>
      <c r="Y28" s="286"/>
      <c r="Z28" s="286"/>
      <c r="AA28" s="286"/>
      <c r="AB28" s="286"/>
      <c r="AC28" s="286"/>
      <c r="AD28" s="286"/>
      <c r="AE28" s="286"/>
      <c r="AF28" s="286"/>
      <c r="AG28" s="286"/>
    </row>
    <row r="29" spans="1:103" s="266" customFormat="1">
      <c r="A29" s="266" t="s">
        <v>47</v>
      </c>
      <c r="B29" s="295" t="s">
        <v>288</v>
      </c>
      <c r="C29" s="49" t="s">
        <v>49</v>
      </c>
      <c r="D29" s="49" t="s">
        <v>49</v>
      </c>
      <c r="E29" s="49" t="s">
        <v>49</v>
      </c>
      <c r="F29" s="49" t="s">
        <v>49</v>
      </c>
      <c r="G29" s="51" t="str">
        <f>_xlfn.CONCAT(IF(C29="YES",$C$2&amp;", ", ""),"", IF(D29="YES",$D$2&amp;", ", ""),"", IF(E29="YES",$E$2&amp;", ", ""),"",IF(F29="YES",$F$2, ""))</f>
        <v/>
      </c>
      <c r="H29" s="288" t="s">
        <v>6170</v>
      </c>
      <c r="I29" s="288" t="s">
        <v>290</v>
      </c>
      <c r="J29" s="267" t="s">
        <v>6157</v>
      </c>
      <c r="K29" s="267" t="s">
        <v>59</v>
      </c>
      <c r="L29" s="267" t="s">
        <v>53</v>
      </c>
      <c r="M29" s="267" t="s">
        <v>53</v>
      </c>
      <c r="N29" s="267" t="s">
        <v>53</v>
      </c>
      <c r="O29" s="267" t="s">
        <v>59</v>
      </c>
      <c r="P29" s="286" t="s">
        <v>59</v>
      </c>
      <c r="Q29" s="286" t="str">
        <f t="shared" ref="Q29:Q36" si="3">IF(COUNTIF(R29:AG29,"Yes")&gt;=1,"Yes", "No")</f>
        <v>Yes</v>
      </c>
      <c r="R29" s="286" t="s">
        <v>59</v>
      </c>
      <c r="S29" s="286" t="s">
        <v>59</v>
      </c>
      <c r="T29" s="286" t="s">
        <v>59</v>
      </c>
      <c r="U29" s="286" t="s">
        <v>59</v>
      </c>
      <c r="V29" s="286" t="s">
        <v>53</v>
      </c>
      <c r="W29" s="286" t="s">
        <v>59</v>
      </c>
      <c r="X29" s="286" t="s">
        <v>59</v>
      </c>
      <c r="Y29" s="286" t="s">
        <v>59</v>
      </c>
      <c r="Z29" s="286" t="s">
        <v>59</v>
      </c>
      <c r="AA29" s="286" t="s">
        <v>59</v>
      </c>
      <c r="AB29" s="286" t="s">
        <v>59</v>
      </c>
      <c r="AC29" s="286" t="s">
        <v>59</v>
      </c>
      <c r="AD29" s="286" t="s">
        <v>59</v>
      </c>
      <c r="AE29" s="286" t="s">
        <v>59</v>
      </c>
      <c r="AF29" s="286" t="s">
        <v>59</v>
      </c>
      <c r="AG29" s="286" t="s">
        <v>59</v>
      </c>
    </row>
    <row r="30" spans="1:103" s="266" customFormat="1" ht="30">
      <c r="A30" s="266" t="s">
        <v>47</v>
      </c>
      <c r="B30" s="295" t="s">
        <v>288</v>
      </c>
      <c r="C30" s="49" t="s">
        <v>49</v>
      </c>
      <c r="D30" s="49" t="s">
        <v>49</v>
      </c>
      <c r="E30" s="49" t="s">
        <v>49</v>
      </c>
      <c r="F30" s="49" t="s">
        <v>49</v>
      </c>
      <c r="G30" s="51" t="str">
        <f>_xlfn.CONCAT(IF(C30="YES",$C$2&amp;", ", ""),"", IF(D30="YES",$D$2&amp;", ", ""),"", IF(E30="YES",$E$2&amp;", ", ""),"",IF(F30="YES",$F$2, ""))</f>
        <v/>
      </c>
      <c r="H30" s="288" t="s">
        <v>321</v>
      </c>
      <c r="I30" s="288" t="s">
        <v>320</v>
      </c>
      <c r="J30" s="267" t="s">
        <v>6157</v>
      </c>
      <c r="K30" s="267" t="s">
        <v>59</v>
      </c>
      <c r="L30" s="267" t="s">
        <v>53</v>
      </c>
      <c r="M30" s="267" t="s">
        <v>53</v>
      </c>
      <c r="N30" s="267" t="s">
        <v>53</v>
      </c>
      <c r="O30" s="267" t="s">
        <v>59</v>
      </c>
      <c r="P30" s="286" t="s">
        <v>59</v>
      </c>
      <c r="Q30" s="286" t="str">
        <f t="shared" si="3"/>
        <v>Yes</v>
      </c>
      <c r="R30" s="286" t="s">
        <v>59</v>
      </c>
      <c r="S30" s="286" t="s">
        <v>59</v>
      </c>
      <c r="T30" s="286" t="s">
        <v>59</v>
      </c>
      <c r="U30" s="286" t="s">
        <v>59</v>
      </c>
      <c r="V30" s="286" t="s">
        <v>59</v>
      </c>
      <c r="W30" s="286" t="s">
        <v>59</v>
      </c>
      <c r="X30" s="286" t="s">
        <v>59</v>
      </c>
      <c r="Y30" s="286" t="s">
        <v>59</v>
      </c>
      <c r="Z30" s="286" t="s">
        <v>53</v>
      </c>
      <c r="AA30" s="286" t="s">
        <v>59</v>
      </c>
      <c r="AB30" s="286" t="s">
        <v>59</v>
      </c>
      <c r="AC30" s="286" t="s">
        <v>59</v>
      </c>
      <c r="AD30" s="286" t="s">
        <v>59</v>
      </c>
      <c r="AE30" s="286" t="s">
        <v>59</v>
      </c>
      <c r="AF30" s="286" t="s">
        <v>59</v>
      </c>
      <c r="AG30" s="286" t="s">
        <v>59</v>
      </c>
      <c r="AH30" s="286"/>
      <c r="AI30" s="286"/>
      <c r="AJ30" s="286"/>
      <c r="AK30" s="286"/>
      <c r="AL30" s="286"/>
      <c r="AM30" s="286"/>
      <c r="AN30" s="286"/>
      <c r="AO30" s="286"/>
      <c r="AP30" s="286"/>
      <c r="AQ30" s="286"/>
      <c r="AR30" s="286"/>
      <c r="AS30" s="286"/>
      <c r="AT30" s="286"/>
      <c r="AU30" s="286"/>
      <c r="AV30" s="286"/>
      <c r="AW30" s="286"/>
      <c r="AX30" s="286"/>
      <c r="AY30" s="286"/>
      <c r="AZ30" s="286"/>
      <c r="BA30" s="286"/>
      <c r="BB30" s="286"/>
      <c r="BC30" s="286"/>
      <c r="BD30" s="286"/>
      <c r="BE30" s="286"/>
      <c r="BF30" s="286"/>
      <c r="BG30" s="286"/>
      <c r="BH30" s="286"/>
      <c r="BI30" s="286"/>
      <c r="BJ30" s="286"/>
      <c r="BK30" s="286"/>
      <c r="BL30" s="286"/>
      <c r="BM30" s="286"/>
      <c r="BN30" s="286"/>
      <c r="BO30" s="286"/>
      <c r="BP30" s="286"/>
      <c r="BQ30" s="286"/>
      <c r="BR30" s="286"/>
      <c r="BS30" s="286"/>
      <c r="BT30" s="286"/>
      <c r="BU30" s="286"/>
      <c r="BV30" s="286"/>
      <c r="BW30" s="286"/>
      <c r="BX30" s="286"/>
      <c r="BY30" s="286"/>
      <c r="BZ30" s="286"/>
      <c r="CA30" s="286"/>
      <c r="CB30" s="286"/>
      <c r="CC30" s="286"/>
      <c r="CD30" s="286"/>
      <c r="CE30" s="286"/>
      <c r="CF30" s="286"/>
      <c r="CG30" s="286"/>
      <c r="CH30" s="286"/>
      <c r="CI30" s="286"/>
      <c r="CJ30" s="286"/>
      <c r="CK30" s="286"/>
      <c r="CL30" s="286"/>
      <c r="CM30" s="286"/>
      <c r="CN30" s="286"/>
      <c r="CO30" s="286"/>
      <c r="CP30" s="286"/>
      <c r="CQ30" s="286"/>
      <c r="CR30" s="286"/>
      <c r="CS30" s="286"/>
      <c r="CT30" s="286"/>
      <c r="CU30" s="286"/>
      <c r="CV30" s="286"/>
      <c r="CW30" s="286"/>
      <c r="CX30" s="286"/>
      <c r="CY30" s="286"/>
    </row>
    <row r="31" spans="1:103" s="266" customFormat="1" ht="34.5" customHeight="1">
      <c r="A31" s="266" t="s">
        <v>47</v>
      </c>
      <c r="B31" s="295" t="s">
        <v>288</v>
      </c>
      <c r="C31" s="49" t="s">
        <v>49</v>
      </c>
      <c r="D31" s="49" t="s">
        <v>49</v>
      </c>
      <c r="E31" s="49" t="s">
        <v>49</v>
      </c>
      <c r="F31" s="49" t="s">
        <v>49</v>
      </c>
      <c r="G31" s="51" t="str">
        <f>_xlfn.CONCAT(IF(C31="YES",$C$2&amp;", ", ""),"", IF(D31="YES",$D$2&amp;", ", ""),"", IF(E31="YES",$E$2&amp;", ", ""),"",IF(F31="YES",$F$2, ""))</f>
        <v/>
      </c>
      <c r="H31" s="288" t="s">
        <v>309</v>
      </c>
      <c r="I31" s="288" t="s">
        <v>310</v>
      </c>
      <c r="J31" s="267" t="s">
        <v>6157</v>
      </c>
      <c r="K31" s="267" t="s">
        <v>59</v>
      </c>
      <c r="L31" s="267" t="s">
        <v>53</v>
      </c>
      <c r="M31" s="267" t="s">
        <v>53</v>
      </c>
      <c r="N31" s="267" t="s">
        <v>53</v>
      </c>
      <c r="O31" s="267" t="s">
        <v>59</v>
      </c>
      <c r="P31" s="286" t="s">
        <v>59</v>
      </c>
      <c r="Q31" s="286" t="str">
        <f t="shared" si="3"/>
        <v>Yes</v>
      </c>
      <c r="R31" s="286" t="s">
        <v>59</v>
      </c>
      <c r="S31" s="286" t="s">
        <v>59</v>
      </c>
      <c r="T31" s="286" t="s">
        <v>59</v>
      </c>
      <c r="U31" s="286" t="s">
        <v>59</v>
      </c>
      <c r="V31" s="286" t="s">
        <v>59</v>
      </c>
      <c r="W31" s="286" t="s">
        <v>59</v>
      </c>
      <c r="X31" s="286" t="s">
        <v>59</v>
      </c>
      <c r="Y31" s="286" t="s">
        <v>59</v>
      </c>
      <c r="Z31" s="286" t="s">
        <v>53</v>
      </c>
      <c r="AA31" s="286" t="s">
        <v>59</v>
      </c>
      <c r="AB31" s="286" t="s">
        <v>59</v>
      </c>
      <c r="AC31" s="286" t="s">
        <v>59</v>
      </c>
      <c r="AD31" s="286" t="s">
        <v>59</v>
      </c>
      <c r="AE31" s="286" t="s">
        <v>59</v>
      </c>
      <c r="AF31" s="286" t="s">
        <v>59</v>
      </c>
      <c r="AG31" s="286" t="s">
        <v>59</v>
      </c>
      <c r="AH31" s="286"/>
      <c r="AI31" s="286"/>
      <c r="AJ31" s="286"/>
      <c r="AK31" s="286"/>
      <c r="AL31" s="286"/>
      <c r="AM31" s="286"/>
      <c r="AN31" s="286"/>
      <c r="AO31" s="286"/>
      <c r="AP31" s="286"/>
      <c r="AQ31" s="286"/>
      <c r="AR31" s="286"/>
      <c r="AS31" s="286"/>
      <c r="AT31" s="286"/>
      <c r="AU31" s="286"/>
      <c r="AV31" s="286"/>
      <c r="AW31" s="286"/>
      <c r="AX31" s="286"/>
      <c r="AY31" s="286"/>
      <c r="AZ31" s="286"/>
      <c r="BA31" s="286"/>
      <c r="BB31" s="286"/>
      <c r="BC31" s="286"/>
      <c r="BD31" s="286"/>
      <c r="BE31" s="286"/>
      <c r="BF31" s="286"/>
      <c r="BG31" s="286"/>
      <c r="BH31" s="286"/>
      <c r="BI31" s="286"/>
      <c r="BJ31" s="286"/>
      <c r="BK31" s="286"/>
      <c r="BL31" s="286"/>
      <c r="BM31" s="286"/>
      <c r="BN31" s="286"/>
      <c r="BO31" s="286"/>
      <c r="BP31" s="286"/>
      <c r="BQ31" s="286"/>
      <c r="BR31" s="286"/>
      <c r="BS31" s="286"/>
      <c r="BT31" s="286"/>
      <c r="BU31" s="286"/>
      <c r="BV31" s="286"/>
      <c r="BW31" s="286"/>
      <c r="BX31" s="286"/>
      <c r="BY31" s="286"/>
      <c r="BZ31" s="286"/>
      <c r="CA31" s="286"/>
      <c r="CB31" s="286"/>
      <c r="CC31" s="286"/>
      <c r="CD31" s="286"/>
      <c r="CE31" s="286"/>
      <c r="CF31" s="286"/>
      <c r="CG31" s="286"/>
      <c r="CH31" s="286"/>
      <c r="CI31" s="286"/>
      <c r="CJ31" s="286"/>
      <c r="CK31" s="286"/>
      <c r="CL31" s="286"/>
      <c r="CM31" s="286"/>
      <c r="CN31" s="286"/>
      <c r="CO31" s="286"/>
      <c r="CP31" s="286"/>
      <c r="CQ31" s="286"/>
      <c r="CR31" s="286"/>
      <c r="CS31" s="286"/>
      <c r="CT31" s="286"/>
      <c r="CU31" s="286"/>
      <c r="CV31" s="286"/>
      <c r="CW31" s="286"/>
      <c r="CX31" s="286"/>
      <c r="CY31" s="286"/>
    </row>
    <row r="32" spans="1:103" s="266" customFormat="1" ht="30">
      <c r="A32" s="266" t="s">
        <v>47</v>
      </c>
      <c r="B32" s="295" t="s">
        <v>288</v>
      </c>
      <c r="C32" s="49" t="s">
        <v>49</v>
      </c>
      <c r="D32" s="49" t="s">
        <v>49</v>
      </c>
      <c r="E32" s="49" t="s">
        <v>49</v>
      </c>
      <c r="F32" s="49" t="s">
        <v>49</v>
      </c>
      <c r="G32" s="51" t="str">
        <f>_xlfn.CONCAT(IF(C32="YES",$C$2&amp;", ", ""),"", IF(D32="YES",$D$2&amp;", ", ""),"", IF(E32="YES",$E$2&amp;", ", ""),"",IF(F32="YES",$F$2, ""))</f>
        <v/>
      </c>
      <c r="H32" s="288" t="s">
        <v>316</v>
      </c>
      <c r="I32" s="288" t="s">
        <v>317</v>
      </c>
      <c r="J32" s="267" t="s">
        <v>6157</v>
      </c>
      <c r="K32" s="267" t="s">
        <v>59</v>
      </c>
      <c r="L32" s="267" t="s">
        <v>53</v>
      </c>
      <c r="M32" s="267" t="s">
        <v>53</v>
      </c>
      <c r="N32" s="267" t="s">
        <v>53</v>
      </c>
      <c r="O32" s="267" t="s">
        <v>59</v>
      </c>
      <c r="P32" s="286" t="s">
        <v>59</v>
      </c>
      <c r="Q32" s="286" t="str">
        <f t="shared" si="3"/>
        <v>Yes</v>
      </c>
      <c r="R32" s="286" t="s">
        <v>59</v>
      </c>
      <c r="S32" s="286" t="s">
        <v>59</v>
      </c>
      <c r="T32" s="286" t="s">
        <v>59</v>
      </c>
      <c r="U32" s="286" t="s">
        <v>59</v>
      </c>
      <c r="V32" s="286" t="s">
        <v>59</v>
      </c>
      <c r="W32" s="286" t="s">
        <v>59</v>
      </c>
      <c r="X32" s="286" t="s">
        <v>59</v>
      </c>
      <c r="Y32" s="286" t="s">
        <v>59</v>
      </c>
      <c r="Z32" s="286" t="s">
        <v>53</v>
      </c>
      <c r="AA32" s="286" t="s">
        <v>59</v>
      </c>
      <c r="AB32" s="286" t="s">
        <v>59</v>
      </c>
      <c r="AC32" s="286" t="s">
        <v>59</v>
      </c>
      <c r="AD32" s="286" t="s">
        <v>59</v>
      </c>
      <c r="AE32" s="286" t="s">
        <v>59</v>
      </c>
      <c r="AF32" s="286" t="s">
        <v>59</v>
      </c>
      <c r="AG32" s="286" t="s">
        <v>59</v>
      </c>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row>
    <row r="33" spans="1:103" s="266" customFormat="1" ht="30">
      <c r="B33" s="295" t="s">
        <v>288</v>
      </c>
      <c r="C33" s="49"/>
      <c r="D33" s="49"/>
      <c r="E33" s="49"/>
      <c r="F33" s="49"/>
      <c r="G33" s="51"/>
      <c r="H33" s="288" t="s">
        <v>6171</v>
      </c>
      <c r="I33" s="288" t="s">
        <v>2097</v>
      </c>
      <c r="J33" s="267" t="s">
        <v>6157</v>
      </c>
      <c r="K33" s="267" t="s">
        <v>53</v>
      </c>
      <c r="L33" s="267" t="s">
        <v>53</v>
      </c>
      <c r="M33" s="267" t="s">
        <v>53</v>
      </c>
      <c r="N33" s="267" t="s">
        <v>53</v>
      </c>
      <c r="O33" s="267" t="s">
        <v>59</v>
      </c>
      <c r="P33" s="286" t="s">
        <v>59</v>
      </c>
      <c r="Q33" s="286" t="str">
        <f t="shared" si="3"/>
        <v>Yes</v>
      </c>
      <c r="R33" s="267" t="s">
        <v>53</v>
      </c>
      <c r="S33" s="267" t="s">
        <v>59</v>
      </c>
      <c r="T33" s="267" t="s">
        <v>59</v>
      </c>
      <c r="U33" s="267" t="s">
        <v>59</v>
      </c>
      <c r="V33" s="267" t="s">
        <v>59</v>
      </c>
      <c r="W33" s="267" t="s">
        <v>59</v>
      </c>
      <c r="X33" s="267" t="s">
        <v>59</v>
      </c>
      <c r="Y33" s="267" t="s">
        <v>59</v>
      </c>
      <c r="Z33" s="267" t="s">
        <v>53</v>
      </c>
      <c r="AA33" s="267" t="s">
        <v>59</v>
      </c>
      <c r="AB33" s="267" t="s">
        <v>59</v>
      </c>
      <c r="AC33" s="267" t="s">
        <v>59</v>
      </c>
      <c r="AD33" s="267" t="s">
        <v>59</v>
      </c>
      <c r="AE33" s="267" t="s">
        <v>59</v>
      </c>
      <c r="AF33" s="267" t="s">
        <v>59</v>
      </c>
      <c r="AG33" s="267" t="s">
        <v>59</v>
      </c>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row>
    <row r="34" spans="1:103" s="266" customFormat="1" ht="30">
      <c r="B34" s="295" t="s">
        <v>288</v>
      </c>
      <c r="C34" s="49"/>
      <c r="D34" s="49"/>
      <c r="E34" s="49"/>
      <c r="F34" s="49"/>
      <c r="G34" s="51"/>
      <c r="H34" s="288" t="s">
        <v>2104</v>
      </c>
      <c r="I34" s="288" t="s">
        <v>2102</v>
      </c>
      <c r="J34" s="267" t="s">
        <v>6157</v>
      </c>
      <c r="K34" s="267" t="s">
        <v>53</v>
      </c>
      <c r="L34" s="267" t="s">
        <v>53</v>
      </c>
      <c r="M34" s="267" t="s">
        <v>53</v>
      </c>
      <c r="N34" s="267" t="s">
        <v>53</v>
      </c>
      <c r="O34" s="267" t="s">
        <v>59</v>
      </c>
      <c r="P34" s="286" t="s">
        <v>59</v>
      </c>
      <c r="Q34" s="286" t="str">
        <f t="shared" si="3"/>
        <v>Yes</v>
      </c>
      <c r="R34" s="267" t="s">
        <v>59</v>
      </c>
      <c r="S34" s="267" t="s">
        <v>53</v>
      </c>
      <c r="T34" s="267" t="s">
        <v>59</v>
      </c>
      <c r="U34" s="267" t="s">
        <v>59</v>
      </c>
      <c r="V34" s="267" t="s">
        <v>53</v>
      </c>
      <c r="W34" s="267" t="s">
        <v>53</v>
      </c>
      <c r="X34" s="267" t="s">
        <v>59</v>
      </c>
      <c r="Y34" s="267" t="s">
        <v>59</v>
      </c>
      <c r="Z34" s="267" t="s">
        <v>53</v>
      </c>
      <c r="AA34" s="267" t="s">
        <v>59</v>
      </c>
      <c r="AB34" s="267" t="s">
        <v>53</v>
      </c>
      <c r="AC34" s="267" t="s">
        <v>53</v>
      </c>
      <c r="AD34" s="267" t="s">
        <v>59</v>
      </c>
      <c r="AE34" s="267" t="s">
        <v>53</v>
      </c>
      <c r="AF34" s="267" t="s">
        <v>59</v>
      </c>
      <c r="AG34" s="267" t="s">
        <v>59</v>
      </c>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row>
    <row r="35" spans="1:103" s="266" customFormat="1" ht="23.25" customHeight="1">
      <c r="B35" s="295" t="s">
        <v>288</v>
      </c>
      <c r="C35" s="49"/>
      <c r="D35" s="49"/>
      <c r="E35" s="49"/>
      <c r="F35" s="49"/>
      <c r="G35" s="51"/>
      <c r="H35" s="288" t="s">
        <v>2110</v>
      </c>
      <c r="I35" s="288" t="s">
        <v>2108</v>
      </c>
      <c r="J35" s="267" t="s">
        <v>6157</v>
      </c>
      <c r="K35" s="267" t="s">
        <v>53</v>
      </c>
      <c r="L35" s="267" t="s">
        <v>53</v>
      </c>
      <c r="M35" s="267" t="s">
        <v>53</v>
      </c>
      <c r="N35" s="267" t="s">
        <v>53</v>
      </c>
      <c r="O35" s="267" t="s">
        <v>59</v>
      </c>
      <c r="P35" s="286" t="s">
        <v>59</v>
      </c>
      <c r="Q35" s="286" t="str">
        <f t="shared" si="3"/>
        <v>Yes</v>
      </c>
      <c r="R35" s="267" t="s">
        <v>53</v>
      </c>
      <c r="S35" s="267" t="s">
        <v>53</v>
      </c>
      <c r="T35" s="267" t="s">
        <v>53</v>
      </c>
      <c r="U35" s="267" t="s">
        <v>53</v>
      </c>
      <c r="V35" s="267" t="s">
        <v>53</v>
      </c>
      <c r="W35" s="267" t="s">
        <v>53</v>
      </c>
      <c r="X35" s="267" t="s">
        <v>53</v>
      </c>
      <c r="Y35" s="267" t="s">
        <v>53</v>
      </c>
      <c r="Z35" s="267" t="s">
        <v>53</v>
      </c>
      <c r="AA35" s="267" t="s">
        <v>53</v>
      </c>
      <c r="AB35" s="267" t="s">
        <v>53</v>
      </c>
      <c r="AC35" s="267" t="s">
        <v>53</v>
      </c>
      <c r="AD35" s="267" t="s">
        <v>59</v>
      </c>
      <c r="AE35" s="267" t="s">
        <v>53</v>
      </c>
      <c r="AF35" s="267" t="s">
        <v>53</v>
      </c>
      <c r="AG35" s="267" t="s">
        <v>59</v>
      </c>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row>
    <row r="36" spans="1:103" s="266" customFormat="1" ht="30">
      <c r="A36" s="266" t="s">
        <v>47</v>
      </c>
      <c r="B36" s="295" t="s">
        <v>288</v>
      </c>
      <c r="C36" s="49" t="s">
        <v>49</v>
      </c>
      <c r="D36" s="49" t="s">
        <v>49</v>
      </c>
      <c r="E36" s="49" t="s">
        <v>49</v>
      </c>
      <c r="F36" s="49" t="s">
        <v>49</v>
      </c>
      <c r="G36" s="51" t="str">
        <f>_xlfn.CONCAT(IF(C36="YES",$C$2&amp;", ", ""),"", IF(D36="YES",$D$2&amp;", ", ""),"", IF(E36="YES",$E$2&amp;", ", ""),"",IF(F36="YES",$F$2, ""))</f>
        <v/>
      </c>
      <c r="H36" s="288" t="s">
        <v>6172</v>
      </c>
      <c r="I36" s="288" t="s">
        <v>295</v>
      </c>
      <c r="J36" s="267" t="s">
        <v>6157</v>
      </c>
      <c r="K36" s="267" t="s">
        <v>59</v>
      </c>
      <c r="L36" s="267" t="s">
        <v>53</v>
      </c>
      <c r="M36" s="267" t="s">
        <v>53</v>
      </c>
      <c r="N36" s="267" t="s">
        <v>53</v>
      </c>
      <c r="O36" s="267" t="s">
        <v>59</v>
      </c>
      <c r="P36" s="286" t="s">
        <v>59</v>
      </c>
      <c r="Q36" s="286" t="str">
        <f t="shared" si="3"/>
        <v>Yes</v>
      </c>
      <c r="R36" s="286" t="s">
        <v>53</v>
      </c>
      <c r="S36" s="286" t="s">
        <v>59</v>
      </c>
      <c r="T36" s="286" t="s">
        <v>53</v>
      </c>
      <c r="U36" s="286" t="s">
        <v>59</v>
      </c>
      <c r="V36" s="286" t="s">
        <v>59</v>
      </c>
      <c r="W36" s="286" t="s">
        <v>59</v>
      </c>
      <c r="X36" s="286" t="s">
        <v>59</v>
      </c>
      <c r="Y36" s="286" t="s">
        <v>53</v>
      </c>
      <c r="Z36" s="286" t="s">
        <v>53</v>
      </c>
      <c r="AA36" s="286" t="s">
        <v>59</v>
      </c>
      <c r="AB36" s="286" t="s">
        <v>59</v>
      </c>
      <c r="AC36" s="286" t="s">
        <v>53</v>
      </c>
      <c r="AD36" s="286" t="s">
        <v>59</v>
      </c>
      <c r="AE36" s="286" t="s">
        <v>59</v>
      </c>
      <c r="AF36" s="286" t="s">
        <v>53</v>
      </c>
      <c r="AG36" s="286" t="s">
        <v>53</v>
      </c>
      <c r="AH36" s="286"/>
      <c r="AI36" s="286"/>
      <c r="AJ36" s="286"/>
      <c r="AK36" s="286"/>
      <c r="AL36" s="286"/>
      <c r="AM36" s="286"/>
      <c r="AN36" s="286"/>
      <c r="AO36" s="286"/>
      <c r="AP36" s="286"/>
      <c r="AQ36" s="286"/>
      <c r="AR36" s="286"/>
      <c r="AS36" s="286"/>
      <c r="AT36" s="286"/>
      <c r="AU36" s="286"/>
      <c r="AV36" s="286"/>
      <c r="AW36" s="286"/>
      <c r="AX36" s="286"/>
      <c r="AY36" s="286"/>
      <c r="AZ36" s="286"/>
      <c r="BA36" s="286"/>
      <c r="BB36" s="286"/>
      <c r="BC36" s="286"/>
      <c r="BD36" s="286"/>
      <c r="BE36" s="286"/>
      <c r="BF36" s="286"/>
      <c r="BG36" s="286"/>
      <c r="BH36" s="286"/>
      <c r="BI36" s="286"/>
      <c r="BJ36" s="286"/>
      <c r="BK36" s="286"/>
      <c r="BL36" s="286"/>
      <c r="BM36" s="286"/>
      <c r="BN36" s="286"/>
      <c r="BO36" s="286"/>
      <c r="BP36" s="286"/>
      <c r="BQ36" s="286"/>
      <c r="BR36" s="286"/>
      <c r="BS36" s="286"/>
      <c r="BT36" s="286"/>
      <c r="BU36" s="286"/>
      <c r="BV36" s="286"/>
      <c r="BW36" s="286"/>
      <c r="BX36" s="286"/>
      <c r="BY36" s="286"/>
      <c r="BZ36" s="286"/>
      <c r="CA36" s="286"/>
      <c r="CB36" s="286"/>
      <c r="CC36" s="286"/>
      <c r="CD36" s="286"/>
      <c r="CE36" s="286"/>
      <c r="CF36" s="286"/>
      <c r="CG36" s="286"/>
      <c r="CH36" s="286"/>
      <c r="CI36" s="286"/>
      <c r="CJ36" s="286"/>
      <c r="CK36" s="286"/>
      <c r="CL36" s="286"/>
      <c r="CM36" s="286"/>
      <c r="CN36" s="286"/>
      <c r="CO36" s="286"/>
      <c r="CP36" s="286"/>
      <c r="CQ36" s="286"/>
      <c r="CR36" s="286"/>
      <c r="CS36" s="286"/>
      <c r="CT36" s="286"/>
      <c r="CU36" s="286"/>
      <c r="CV36" s="286"/>
      <c r="CW36" s="286"/>
      <c r="CX36" s="286"/>
      <c r="CY36" s="286"/>
    </row>
    <row r="37" spans="1:103" s="266" customFormat="1" ht="30" hidden="1">
      <c r="B37" s="295" t="s">
        <v>288</v>
      </c>
      <c r="C37" s="49"/>
      <c r="D37" s="49"/>
      <c r="E37" s="49"/>
      <c r="F37" s="49"/>
      <c r="G37" s="51"/>
      <c r="H37" s="288" t="s">
        <v>301</v>
      </c>
      <c r="I37" s="288" t="s">
        <v>302</v>
      </c>
      <c r="J37" s="267" t="s">
        <v>6157</v>
      </c>
      <c r="K37" s="267" t="s">
        <v>59</v>
      </c>
      <c r="L37" s="267" t="s">
        <v>53</v>
      </c>
      <c r="M37" s="267" t="s">
        <v>53</v>
      </c>
      <c r="N37" s="267" t="s">
        <v>53</v>
      </c>
      <c r="O37" s="267" t="s">
        <v>59</v>
      </c>
      <c r="P37" s="286" t="s">
        <v>53</v>
      </c>
      <c r="Q37" s="286"/>
      <c r="R37" s="286"/>
      <c r="S37" s="286"/>
      <c r="T37" s="286"/>
      <c r="U37" s="286"/>
      <c r="V37" s="286"/>
      <c r="W37" s="286"/>
      <c r="X37" s="286"/>
      <c r="Y37" s="286"/>
      <c r="Z37" s="286"/>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c r="AW37" s="286"/>
      <c r="AX37" s="286"/>
      <c r="AY37" s="286"/>
      <c r="AZ37" s="286"/>
      <c r="BA37" s="286"/>
      <c r="BB37" s="286"/>
      <c r="BC37" s="286"/>
      <c r="BD37" s="286"/>
      <c r="BE37" s="286"/>
      <c r="BF37" s="286"/>
      <c r="BG37" s="286"/>
      <c r="BH37" s="286"/>
      <c r="BI37" s="286"/>
      <c r="BJ37" s="286"/>
      <c r="BK37" s="286"/>
      <c r="BL37" s="286"/>
      <c r="BM37" s="286"/>
      <c r="BN37" s="286"/>
      <c r="BO37" s="286"/>
      <c r="BP37" s="286"/>
      <c r="BQ37" s="286"/>
      <c r="BR37" s="286"/>
      <c r="BS37" s="286"/>
      <c r="BT37" s="286"/>
      <c r="BU37" s="286"/>
      <c r="BV37" s="286"/>
      <c r="BW37" s="286"/>
      <c r="BX37" s="286"/>
      <c r="BY37" s="286"/>
      <c r="BZ37" s="286"/>
      <c r="CA37" s="286"/>
      <c r="CB37" s="286"/>
      <c r="CC37" s="286"/>
      <c r="CD37" s="286"/>
      <c r="CE37" s="286"/>
      <c r="CF37" s="286"/>
      <c r="CG37" s="286"/>
      <c r="CH37" s="286"/>
      <c r="CI37" s="286"/>
      <c r="CJ37" s="286"/>
      <c r="CK37" s="286"/>
      <c r="CL37" s="286"/>
      <c r="CM37" s="286"/>
      <c r="CN37" s="286"/>
      <c r="CO37" s="286"/>
      <c r="CP37" s="286"/>
      <c r="CQ37" s="286"/>
      <c r="CR37" s="286"/>
      <c r="CS37" s="286"/>
      <c r="CT37" s="286"/>
      <c r="CU37" s="286"/>
      <c r="CV37" s="286"/>
      <c r="CW37" s="286"/>
      <c r="CX37" s="286"/>
      <c r="CY37" s="286"/>
    </row>
    <row r="38" spans="1:103" s="266" customFormat="1">
      <c r="A38" s="266" t="s">
        <v>47</v>
      </c>
      <c r="B38" s="295" t="s">
        <v>288</v>
      </c>
      <c r="C38" s="49"/>
      <c r="D38" s="49"/>
      <c r="E38" s="49"/>
      <c r="F38" s="49"/>
      <c r="G38" s="51"/>
      <c r="H38" s="297" t="s">
        <v>6173</v>
      </c>
      <c r="I38" s="288" t="s">
        <v>56</v>
      </c>
      <c r="J38" s="267" t="s">
        <v>6157</v>
      </c>
      <c r="K38" s="267" t="s">
        <v>53</v>
      </c>
      <c r="L38" s="267" t="s">
        <v>53</v>
      </c>
      <c r="M38" s="267" t="s">
        <v>53</v>
      </c>
      <c r="N38" s="267" t="s">
        <v>53</v>
      </c>
      <c r="O38" s="267" t="s">
        <v>53</v>
      </c>
      <c r="P38" s="286" t="s">
        <v>59</v>
      </c>
      <c r="Q38" s="286" t="str">
        <f>IF(COUNTIF(R38:AG38,"Yes")&gt;=1,"Yes", "No")</f>
        <v>Yes</v>
      </c>
      <c r="R38" s="286"/>
      <c r="S38" s="286"/>
      <c r="T38" s="286" t="s">
        <v>59</v>
      </c>
      <c r="U38" s="286"/>
      <c r="V38" s="286" t="s">
        <v>59</v>
      </c>
      <c r="W38" s="286"/>
      <c r="X38" s="286" t="s">
        <v>59</v>
      </c>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CH38" s="286"/>
      <c r="CI38" s="286"/>
      <c r="CJ38" s="286"/>
      <c r="CK38" s="286"/>
      <c r="CL38" s="286"/>
      <c r="CM38" s="286"/>
      <c r="CN38" s="286"/>
      <c r="CO38" s="286"/>
      <c r="CP38" s="286"/>
      <c r="CQ38" s="286"/>
      <c r="CR38" s="286"/>
      <c r="CS38" s="286"/>
      <c r="CT38" s="286"/>
      <c r="CU38" s="286"/>
      <c r="CV38" s="286"/>
      <c r="CW38" s="286"/>
      <c r="CX38" s="286"/>
      <c r="CY38" s="286"/>
    </row>
    <row r="39" spans="1:103" s="266" customFormat="1">
      <c r="A39" s="266" t="s">
        <v>47</v>
      </c>
      <c r="B39" s="295" t="s">
        <v>288</v>
      </c>
      <c r="C39" s="49"/>
      <c r="D39" s="49"/>
      <c r="E39" s="49"/>
      <c r="F39" s="49"/>
      <c r="G39" s="51"/>
      <c r="H39" s="297" t="s">
        <v>6166</v>
      </c>
      <c r="I39" s="288" t="s">
        <v>56</v>
      </c>
      <c r="J39" s="267" t="s">
        <v>6157</v>
      </c>
      <c r="K39" s="267" t="s">
        <v>53</v>
      </c>
      <c r="L39" s="267" t="s">
        <v>53</v>
      </c>
      <c r="M39" s="267" t="s">
        <v>53</v>
      </c>
      <c r="N39" s="267" t="s">
        <v>53</v>
      </c>
      <c r="O39" s="267" t="s">
        <v>53</v>
      </c>
      <c r="P39" s="286" t="s">
        <v>59</v>
      </c>
      <c r="Q39" s="286" t="str">
        <f>IF(COUNTIF(R39:AG39,"Yes")&gt;=1,"Yes", "No")</f>
        <v>Yes</v>
      </c>
      <c r="R39" s="286"/>
      <c r="S39" s="286"/>
      <c r="T39" s="286" t="s">
        <v>59</v>
      </c>
      <c r="U39" s="286"/>
      <c r="V39" s="286" t="s">
        <v>59</v>
      </c>
      <c r="W39" s="286"/>
      <c r="X39" s="286" t="s">
        <v>59</v>
      </c>
      <c r="Y39" s="286"/>
      <c r="Z39" s="286"/>
      <c r="AA39" s="286"/>
      <c r="AB39" s="286"/>
      <c r="AC39" s="286"/>
      <c r="AD39" s="286"/>
      <c r="AE39" s="286"/>
      <c r="AF39" s="286"/>
      <c r="AG39" s="286"/>
      <c r="AH39" s="286"/>
      <c r="AI39" s="286"/>
      <c r="AJ39" s="286"/>
      <c r="AK39" s="286"/>
      <c r="AL39" s="286"/>
      <c r="AM39" s="286"/>
      <c r="AN39" s="286"/>
      <c r="AO39" s="286"/>
      <c r="AP39" s="286"/>
      <c r="AQ39" s="286"/>
      <c r="AR39" s="286"/>
      <c r="AS39" s="286"/>
      <c r="AT39" s="286"/>
      <c r="AU39" s="286"/>
      <c r="AV39" s="286"/>
      <c r="AW39" s="286"/>
      <c r="AX39" s="286"/>
      <c r="AY39" s="286"/>
      <c r="AZ39" s="286"/>
      <c r="BA39" s="286"/>
      <c r="BB39" s="286"/>
      <c r="BC39" s="286"/>
      <c r="BD39" s="286"/>
      <c r="BE39" s="286"/>
      <c r="BF39" s="286"/>
      <c r="BG39" s="286"/>
      <c r="BH39" s="286"/>
      <c r="BI39" s="286"/>
      <c r="BJ39" s="286"/>
      <c r="BK39" s="286"/>
      <c r="BL39" s="286"/>
      <c r="BM39" s="286"/>
      <c r="BN39" s="286"/>
      <c r="BO39" s="286"/>
      <c r="BP39" s="286"/>
      <c r="BQ39" s="286"/>
      <c r="BR39" s="286"/>
      <c r="BS39" s="286"/>
      <c r="BT39" s="286"/>
      <c r="BU39" s="286"/>
      <c r="BV39" s="286"/>
      <c r="BW39" s="286"/>
      <c r="BX39" s="286"/>
      <c r="BY39" s="286"/>
      <c r="BZ39" s="286"/>
      <c r="CA39" s="286"/>
      <c r="CB39" s="286"/>
      <c r="CC39" s="286"/>
      <c r="CD39" s="286"/>
      <c r="CE39" s="286"/>
      <c r="CF39" s="286"/>
      <c r="CG39" s="286"/>
      <c r="CH39" s="286"/>
      <c r="CI39" s="286"/>
      <c r="CJ39" s="286"/>
      <c r="CK39" s="286"/>
      <c r="CL39" s="286"/>
      <c r="CM39" s="286"/>
      <c r="CN39" s="286"/>
      <c r="CO39" s="286"/>
      <c r="CP39" s="286"/>
      <c r="CQ39" s="286"/>
      <c r="CR39" s="286"/>
      <c r="CS39" s="286"/>
      <c r="CT39" s="286"/>
      <c r="CU39" s="286"/>
      <c r="CV39" s="286"/>
      <c r="CW39" s="286"/>
      <c r="CX39" s="286"/>
      <c r="CY39" s="286"/>
    </row>
    <row r="40" spans="1:103" s="266" customFormat="1" ht="30" hidden="1">
      <c r="B40" s="295" t="s">
        <v>288</v>
      </c>
      <c r="C40" s="49"/>
      <c r="D40" s="49"/>
      <c r="E40" s="49"/>
      <c r="F40" s="49"/>
      <c r="G40" s="51"/>
      <c r="H40" s="297" t="s">
        <v>324</v>
      </c>
      <c r="I40" s="288"/>
      <c r="J40" s="267" t="s">
        <v>6174</v>
      </c>
      <c r="K40" s="267" t="s">
        <v>53</v>
      </c>
      <c r="L40" s="267"/>
      <c r="M40" s="267"/>
      <c r="N40" s="267"/>
      <c r="O40" s="267"/>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CH40" s="286"/>
      <c r="CI40" s="286"/>
      <c r="CJ40" s="286"/>
      <c r="CK40" s="286"/>
      <c r="CL40" s="286"/>
      <c r="CM40" s="286"/>
      <c r="CN40" s="286"/>
      <c r="CO40" s="286"/>
      <c r="CP40" s="286"/>
      <c r="CQ40" s="286"/>
      <c r="CR40" s="286"/>
      <c r="CS40" s="286"/>
      <c r="CT40" s="286"/>
      <c r="CU40" s="286"/>
      <c r="CV40" s="286"/>
      <c r="CW40" s="286"/>
      <c r="CX40" s="286"/>
      <c r="CY40" s="286"/>
    </row>
    <row r="41" spans="1:103" s="266" customFormat="1" ht="45">
      <c r="B41" s="296" t="s">
        <v>325</v>
      </c>
      <c r="C41" s="49"/>
      <c r="D41" s="49"/>
      <c r="E41" s="49"/>
      <c r="F41" s="49"/>
      <c r="G41" s="51"/>
      <c r="H41" s="297" t="s">
        <v>6175</v>
      </c>
      <c r="I41" s="288" t="s">
        <v>327</v>
      </c>
      <c r="J41" s="267" t="s">
        <v>6157</v>
      </c>
      <c r="K41" s="267" t="s">
        <v>59</v>
      </c>
      <c r="L41" s="267" t="s">
        <v>53</v>
      </c>
      <c r="M41" s="267" t="s">
        <v>53</v>
      </c>
      <c r="N41" s="267" t="s">
        <v>59</v>
      </c>
      <c r="O41" s="290" t="s">
        <v>59</v>
      </c>
      <c r="P41" s="286" t="s">
        <v>59</v>
      </c>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c r="AW41" s="286"/>
      <c r="AX41" s="286"/>
      <c r="AY41" s="286"/>
      <c r="AZ41" s="286"/>
      <c r="BA41" s="286"/>
      <c r="BB41" s="286"/>
      <c r="BC41" s="286"/>
      <c r="BD41" s="286"/>
      <c r="BE41" s="286"/>
      <c r="BF41" s="286"/>
      <c r="BG41" s="286"/>
      <c r="BH41" s="286"/>
      <c r="BI41" s="286"/>
      <c r="BJ41" s="286"/>
      <c r="BK41" s="286"/>
      <c r="BL41" s="286"/>
      <c r="BM41" s="286"/>
      <c r="BN41" s="286"/>
      <c r="BO41" s="286"/>
      <c r="BP41" s="286"/>
      <c r="BQ41" s="286"/>
      <c r="BR41" s="286"/>
      <c r="BS41" s="286"/>
      <c r="BT41" s="286"/>
      <c r="BU41" s="286"/>
      <c r="BV41" s="286"/>
      <c r="BW41" s="286"/>
      <c r="BX41" s="286"/>
      <c r="BY41" s="286"/>
      <c r="BZ41" s="286"/>
      <c r="CA41" s="286"/>
      <c r="CB41" s="286"/>
      <c r="CC41" s="286"/>
      <c r="CD41" s="286"/>
      <c r="CE41" s="286"/>
      <c r="CF41" s="286"/>
      <c r="CG41" s="286"/>
      <c r="CH41" s="286"/>
      <c r="CI41" s="286"/>
      <c r="CJ41" s="286"/>
      <c r="CK41" s="286"/>
      <c r="CL41" s="286"/>
      <c r="CM41" s="286"/>
      <c r="CN41" s="286"/>
      <c r="CO41" s="286"/>
      <c r="CP41" s="286"/>
      <c r="CQ41" s="286"/>
      <c r="CR41" s="286"/>
      <c r="CS41" s="286"/>
      <c r="CT41" s="286"/>
      <c r="CU41" s="286"/>
      <c r="CV41" s="286"/>
      <c r="CW41" s="286"/>
      <c r="CX41" s="286"/>
      <c r="CY41" s="286"/>
    </row>
    <row r="42" spans="1:103" s="266" customFormat="1" ht="60">
      <c r="B42" s="296" t="s">
        <v>325</v>
      </c>
      <c r="C42" s="49"/>
      <c r="D42" s="49"/>
      <c r="E42" s="49"/>
      <c r="F42" s="49"/>
      <c r="G42" s="51"/>
      <c r="H42" s="297" t="s">
        <v>6176</v>
      </c>
      <c r="I42" s="288" t="s">
        <v>2122</v>
      </c>
      <c r="J42" s="267" t="s">
        <v>6157</v>
      </c>
      <c r="K42" s="267" t="s">
        <v>53</v>
      </c>
      <c r="L42" s="267" t="s">
        <v>53</v>
      </c>
      <c r="M42" s="267" t="s">
        <v>53</v>
      </c>
      <c r="N42" s="267" t="s">
        <v>59</v>
      </c>
      <c r="O42" s="290" t="s">
        <v>59</v>
      </c>
      <c r="P42" s="286" t="s">
        <v>59</v>
      </c>
      <c r="Q42" s="286"/>
      <c r="R42" s="286"/>
      <c r="S42" s="286"/>
      <c r="T42" s="286"/>
      <c r="U42" s="286"/>
      <c r="V42" s="286"/>
      <c r="W42" s="286"/>
      <c r="X42" s="286"/>
      <c r="Y42" s="286"/>
      <c r="Z42" s="286"/>
      <c r="AA42" s="286"/>
      <c r="AB42" s="286"/>
      <c r="AC42" s="286"/>
      <c r="AD42" s="286"/>
      <c r="AE42" s="286"/>
      <c r="AF42" s="286"/>
      <c r="AG42" s="286"/>
      <c r="AH42" s="286"/>
      <c r="AI42" s="286"/>
      <c r="AJ42" s="286"/>
      <c r="AK42" s="286"/>
      <c r="AL42" s="286"/>
      <c r="AM42" s="286"/>
      <c r="AN42" s="286"/>
      <c r="AO42" s="286"/>
      <c r="AP42" s="286"/>
      <c r="AQ42" s="286"/>
      <c r="AR42" s="286"/>
      <c r="AS42" s="286"/>
      <c r="AT42" s="286"/>
      <c r="AU42" s="286"/>
      <c r="AV42" s="286"/>
      <c r="AW42" s="286"/>
      <c r="AX42" s="286"/>
      <c r="AY42" s="286"/>
      <c r="AZ42" s="286"/>
      <c r="BA42" s="286"/>
      <c r="BB42" s="286"/>
      <c r="BC42" s="286"/>
      <c r="BD42" s="286"/>
      <c r="BE42" s="286"/>
      <c r="BF42" s="286"/>
      <c r="BG42" s="286"/>
      <c r="BH42" s="286"/>
      <c r="BI42" s="286"/>
      <c r="BJ42" s="286"/>
      <c r="BK42" s="286"/>
      <c r="BL42" s="286"/>
      <c r="BM42" s="286"/>
      <c r="BN42" s="286"/>
      <c r="BO42" s="286"/>
      <c r="BP42" s="286"/>
      <c r="BQ42" s="286"/>
      <c r="BR42" s="286"/>
      <c r="BS42" s="286"/>
      <c r="BT42" s="286"/>
      <c r="BU42" s="286"/>
      <c r="BV42" s="286"/>
      <c r="BW42" s="286"/>
      <c r="BX42" s="286"/>
      <c r="BY42" s="286"/>
      <c r="BZ42" s="286"/>
      <c r="CA42" s="286"/>
      <c r="CB42" s="286"/>
      <c r="CC42" s="286"/>
      <c r="CD42" s="286"/>
      <c r="CE42" s="286"/>
      <c r="CF42" s="286"/>
      <c r="CG42" s="286"/>
      <c r="CH42" s="286"/>
      <c r="CI42" s="286"/>
      <c r="CJ42" s="286"/>
      <c r="CK42" s="286"/>
      <c r="CL42" s="286"/>
      <c r="CM42" s="286"/>
      <c r="CN42" s="286"/>
      <c r="CO42" s="286"/>
      <c r="CP42" s="286"/>
      <c r="CQ42" s="286"/>
      <c r="CR42" s="286"/>
      <c r="CS42" s="286"/>
      <c r="CT42" s="286"/>
      <c r="CU42" s="286"/>
      <c r="CV42" s="286"/>
      <c r="CW42" s="286"/>
      <c r="CX42" s="286"/>
      <c r="CY42" s="286"/>
    </row>
    <row r="43" spans="1:103" s="266" customFormat="1" ht="30" hidden="1">
      <c r="B43" s="296" t="s">
        <v>325</v>
      </c>
      <c r="C43" s="49"/>
      <c r="D43" s="49"/>
      <c r="E43" s="49"/>
      <c r="F43" s="49"/>
      <c r="G43" s="51"/>
      <c r="H43" s="297" t="s">
        <v>1499</v>
      </c>
      <c r="I43" s="288"/>
      <c r="J43" s="267" t="s">
        <v>6174</v>
      </c>
      <c r="K43" s="267" t="s">
        <v>59</v>
      </c>
      <c r="L43" s="267"/>
      <c r="M43" s="267" t="s">
        <v>53</v>
      </c>
      <c r="N43" s="267"/>
      <c r="O43" s="290"/>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row>
    <row r="44" spans="1:103">
      <c r="A44" s="288"/>
      <c r="B44" s="295" t="s">
        <v>336</v>
      </c>
      <c r="C44" s="49"/>
      <c r="D44" s="49"/>
      <c r="E44" s="49"/>
      <c r="F44" s="49"/>
      <c r="G44" s="51"/>
      <c r="H44" s="288" t="s">
        <v>6109</v>
      </c>
      <c r="I44" s="288"/>
      <c r="J44" s="267" t="s">
        <v>6157</v>
      </c>
      <c r="K44" s="267" t="s">
        <v>59</v>
      </c>
      <c r="L44" s="267" t="s">
        <v>53</v>
      </c>
      <c r="M44" s="267" t="s">
        <v>53</v>
      </c>
      <c r="N44" s="267" t="s">
        <v>53</v>
      </c>
      <c r="O44" s="267" t="s">
        <v>59</v>
      </c>
      <c r="P44" s="286" t="s">
        <v>59</v>
      </c>
      <c r="Q44" s="286"/>
      <c r="R44" s="286"/>
      <c r="S44" s="286"/>
      <c r="T44" s="286"/>
      <c r="U44" s="286"/>
      <c r="V44" s="286"/>
      <c r="W44" s="286"/>
      <c r="X44" s="286"/>
      <c r="Y44" s="286"/>
      <c r="Z44" s="286"/>
      <c r="AA44" s="286"/>
      <c r="AB44" s="286"/>
      <c r="AC44" s="286"/>
      <c r="AD44" s="286"/>
      <c r="AE44" s="286"/>
      <c r="AF44" s="286"/>
      <c r="AG44" s="286"/>
    </row>
    <row r="45" spans="1:103">
      <c r="A45" s="288" t="s">
        <v>335</v>
      </c>
      <c r="B45" s="295" t="s">
        <v>336</v>
      </c>
      <c r="C45" s="268"/>
      <c r="D45" s="268"/>
      <c r="E45" s="268"/>
      <c r="F45" s="268"/>
      <c r="G45" s="268"/>
      <c r="H45" s="294" t="s">
        <v>258</v>
      </c>
      <c r="I45" s="289" t="s">
        <v>259</v>
      </c>
      <c r="J45" s="267" t="s">
        <v>6157</v>
      </c>
      <c r="K45" s="286" t="s">
        <v>59</v>
      </c>
      <c r="L45" s="286" t="s">
        <v>53</v>
      </c>
      <c r="M45" s="267" t="s">
        <v>53</v>
      </c>
      <c r="N45" s="286" t="s">
        <v>53</v>
      </c>
      <c r="O45" s="286" t="s">
        <v>59</v>
      </c>
      <c r="P45" s="286" t="s">
        <v>59</v>
      </c>
      <c r="Q45" s="286" t="str">
        <f t="shared" ref="Q45:Q50" si="4">IF(COUNTIF(R45:AG45,"Yes")&gt;=1,"Yes", "No")</f>
        <v>Yes</v>
      </c>
      <c r="R45" s="267" t="s">
        <v>59</v>
      </c>
      <c r="S45" s="267" t="s">
        <v>59</v>
      </c>
      <c r="T45" s="267" t="s">
        <v>59</v>
      </c>
      <c r="U45" s="267" t="s">
        <v>59</v>
      </c>
      <c r="V45" s="267" t="s">
        <v>59</v>
      </c>
      <c r="W45" s="267" t="s">
        <v>59</v>
      </c>
      <c r="X45" s="267" t="s">
        <v>59</v>
      </c>
      <c r="Y45" s="267" t="s">
        <v>59</v>
      </c>
      <c r="Z45" s="267" t="s">
        <v>59</v>
      </c>
      <c r="AA45" s="267" t="s">
        <v>59</v>
      </c>
      <c r="AB45" s="267" t="s">
        <v>59</v>
      </c>
      <c r="AC45" s="267" t="s">
        <v>59</v>
      </c>
      <c r="AD45" s="267" t="s">
        <v>59</v>
      </c>
      <c r="AE45" s="267" t="s">
        <v>59</v>
      </c>
      <c r="AF45" s="267" t="s">
        <v>59</v>
      </c>
      <c r="AG45" s="267" t="s">
        <v>59</v>
      </c>
      <c r="AH45" s="285"/>
      <c r="AI45" s="285"/>
      <c r="AJ45" s="285"/>
      <c r="AK45" s="285"/>
      <c r="AL45" s="285"/>
      <c r="AM45" s="285"/>
      <c r="AN45" s="285"/>
      <c r="AO45" s="285"/>
      <c r="AP45" s="285"/>
      <c r="AQ45" s="285"/>
      <c r="AR45" s="285"/>
      <c r="AS45" s="285"/>
      <c r="AT45" s="285"/>
      <c r="AU45" s="285"/>
      <c r="AV45" s="285"/>
      <c r="AW45" s="285"/>
      <c r="AX45" s="285"/>
      <c r="AY45" s="285"/>
      <c r="AZ45" s="285"/>
      <c r="BA45" s="285"/>
      <c r="BB45" s="285"/>
    </row>
    <row r="46" spans="1:103">
      <c r="A46" s="288" t="s">
        <v>335</v>
      </c>
      <c r="B46" s="295" t="s">
        <v>336</v>
      </c>
      <c r="C46" s="268"/>
      <c r="D46" s="268"/>
      <c r="E46" s="268"/>
      <c r="F46" s="268"/>
      <c r="G46" s="268"/>
      <c r="H46" s="294" t="s">
        <v>263</v>
      </c>
      <c r="I46" s="289" t="s">
        <v>264</v>
      </c>
      <c r="J46" s="267" t="s">
        <v>6157</v>
      </c>
      <c r="K46" s="286" t="s">
        <v>59</v>
      </c>
      <c r="L46" s="286" t="s">
        <v>53</v>
      </c>
      <c r="M46" s="267" t="s">
        <v>53</v>
      </c>
      <c r="N46" s="286" t="s">
        <v>53</v>
      </c>
      <c r="O46" s="286" t="s">
        <v>59</v>
      </c>
      <c r="P46" s="286" t="s">
        <v>59</v>
      </c>
      <c r="Q46" s="286" t="str">
        <f t="shared" si="4"/>
        <v>Yes</v>
      </c>
      <c r="R46" s="267" t="s">
        <v>59</v>
      </c>
      <c r="S46" s="267" t="s">
        <v>59</v>
      </c>
      <c r="T46" s="267" t="s">
        <v>59</v>
      </c>
      <c r="U46" s="267" t="s">
        <v>59</v>
      </c>
      <c r="V46" s="267" t="s">
        <v>59</v>
      </c>
      <c r="W46" s="267" t="s">
        <v>59</v>
      </c>
      <c r="X46" s="267" t="s">
        <v>59</v>
      </c>
      <c r="Y46" s="267" t="s">
        <v>59</v>
      </c>
      <c r="Z46" s="267" t="s">
        <v>59</v>
      </c>
      <c r="AA46" s="267" t="s">
        <v>59</v>
      </c>
      <c r="AB46" s="267" t="s">
        <v>59</v>
      </c>
      <c r="AC46" s="267" t="s">
        <v>59</v>
      </c>
      <c r="AD46" s="267" t="s">
        <v>59</v>
      </c>
      <c r="AE46" s="267" t="s">
        <v>59</v>
      </c>
      <c r="AF46" s="267" t="s">
        <v>59</v>
      </c>
      <c r="AG46" s="267" t="s">
        <v>59</v>
      </c>
      <c r="AH46" s="285"/>
      <c r="AI46" s="285"/>
      <c r="AJ46" s="285"/>
      <c r="AK46" s="285"/>
      <c r="AL46" s="285"/>
      <c r="AM46" s="285"/>
      <c r="AN46" s="285"/>
      <c r="AO46" s="285"/>
      <c r="AP46" s="285"/>
      <c r="AQ46" s="285"/>
      <c r="AR46" s="285"/>
      <c r="AS46" s="285"/>
      <c r="AT46" s="285"/>
      <c r="AU46" s="285"/>
      <c r="AV46" s="285"/>
      <c r="AW46" s="285"/>
      <c r="AX46" s="285"/>
      <c r="AY46" s="285"/>
      <c r="AZ46" s="285"/>
      <c r="BA46" s="285"/>
      <c r="BB46" s="285"/>
    </row>
    <row r="47" spans="1:103" ht="34.5" customHeight="1">
      <c r="A47" s="288" t="s">
        <v>335</v>
      </c>
      <c r="B47" s="295" t="s">
        <v>336</v>
      </c>
      <c r="C47" s="49" t="s">
        <v>49</v>
      </c>
      <c r="D47" s="49" t="s">
        <v>62</v>
      </c>
      <c r="E47" s="49" t="s">
        <v>49</v>
      </c>
      <c r="F47" s="49" t="s">
        <v>49</v>
      </c>
      <c r="G47" s="51" t="str">
        <f>_xlfn.CONCAT(IF(C47="YES",$C$2&amp;", ", ""),"", IF(D47="YES",$D$2&amp;", ", ""),"", IF(E47="YES",$E$2&amp;", ", ""),"",IF(F47="YES",$F$2, ""))</f>
        <v xml:space="preserve">NO, </v>
      </c>
      <c r="H47" s="288" t="s">
        <v>377</v>
      </c>
      <c r="I47" s="288" t="s">
        <v>378</v>
      </c>
      <c r="J47" s="267" t="s">
        <v>6157</v>
      </c>
      <c r="K47" s="267" t="s">
        <v>59</v>
      </c>
      <c r="L47" s="286" t="s">
        <v>53</v>
      </c>
      <c r="M47" s="267" t="s">
        <v>53</v>
      </c>
      <c r="N47" s="286" t="s">
        <v>53</v>
      </c>
      <c r="O47" s="286" t="s">
        <v>59</v>
      </c>
      <c r="P47" s="286" t="s">
        <v>59</v>
      </c>
      <c r="Q47" s="286" t="str">
        <f t="shared" si="4"/>
        <v>Yes</v>
      </c>
      <c r="R47" s="286" t="s">
        <v>59</v>
      </c>
      <c r="S47" s="286" t="s">
        <v>59</v>
      </c>
      <c r="T47" s="286" t="s">
        <v>59</v>
      </c>
      <c r="U47" s="286" t="s">
        <v>59</v>
      </c>
      <c r="V47" s="286" t="s">
        <v>59</v>
      </c>
      <c r="W47" s="286" t="s">
        <v>59</v>
      </c>
      <c r="X47" s="286" t="s">
        <v>59</v>
      </c>
      <c r="Y47" s="286" t="s">
        <v>59</v>
      </c>
      <c r="Z47" s="286" t="s">
        <v>59</v>
      </c>
      <c r="AA47" s="286" t="s">
        <v>59</v>
      </c>
      <c r="AB47" s="286" t="s">
        <v>59</v>
      </c>
      <c r="AC47" s="286" t="s">
        <v>59</v>
      </c>
      <c r="AD47" s="286" t="s">
        <v>59</v>
      </c>
      <c r="AE47" s="286" t="s">
        <v>59</v>
      </c>
      <c r="AF47" s="286" t="s">
        <v>59</v>
      </c>
      <c r="AG47" s="286" t="s">
        <v>59</v>
      </c>
    </row>
    <row r="48" spans="1:103" ht="30">
      <c r="A48" s="288" t="s">
        <v>335</v>
      </c>
      <c r="B48" s="295" t="s">
        <v>336</v>
      </c>
      <c r="C48" s="268"/>
      <c r="D48" s="268"/>
      <c r="E48" s="268"/>
      <c r="F48" s="268"/>
      <c r="G48" s="268"/>
      <c r="H48" s="298" t="s">
        <v>2170</v>
      </c>
      <c r="I48" s="289" t="s">
        <v>2169</v>
      </c>
      <c r="J48" s="267" t="s">
        <v>6157</v>
      </c>
      <c r="K48" s="286" t="s">
        <v>53</v>
      </c>
      <c r="L48" s="286" t="s">
        <v>53</v>
      </c>
      <c r="M48" s="267" t="s">
        <v>53</v>
      </c>
      <c r="N48" s="286" t="s">
        <v>53</v>
      </c>
      <c r="O48" s="286" t="s">
        <v>59</v>
      </c>
      <c r="P48" s="286" t="s">
        <v>59</v>
      </c>
      <c r="Q48" s="286" t="str">
        <f t="shared" si="4"/>
        <v>Yes</v>
      </c>
      <c r="R48" s="267" t="s">
        <v>59</v>
      </c>
      <c r="S48" s="267" t="s">
        <v>59</v>
      </c>
      <c r="T48" s="267" t="s">
        <v>59</v>
      </c>
      <c r="U48" s="267" t="s">
        <v>59</v>
      </c>
      <c r="V48" s="267" t="s">
        <v>59</v>
      </c>
      <c r="W48" s="267" t="s">
        <v>59</v>
      </c>
      <c r="X48" s="267" t="s">
        <v>59</v>
      </c>
      <c r="Y48" s="267" t="s">
        <v>59</v>
      </c>
      <c r="Z48" s="267" t="s">
        <v>59</v>
      </c>
      <c r="AA48" s="267" t="s">
        <v>59</v>
      </c>
      <c r="AB48" s="267" t="s">
        <v>59</v>
      </c>
      <c r="AC48" s="267" t="s">
        <v>59</v>
      </c>
      <c r="AD48" s="267" t="s">
        <v>59</v>
      </c>
      <c r="AE48" s="267" t="s">
        <v>59</v>
      </c>
      <c r="AF48" s="267" t="s">
        <v>59</v>
      </c>
      <c r="AG48" s="267" t="s">
        <v>59</v>
      </c>
      <c r="AH48" s="285"/>
      <c r="AI48" s="285"/>
      <c r="AJ48" s="285"/>
      <c r="AK48" s="285"/>
      <c r="AL48" s="285"/>
      <c r="AM48" s="285"/>
      <c r="AN48" s="285"/>
      <c r="AO48" s="285"/>
      <c r="AP48" s="285"/>
      <c r="AQ48" s="285"/>
      <c r="AR48" s="285"/>
      <c r="AS48" s="285"/>
      <c r="AT48" s="285"/>
      <c r="AU48" s="285"/>
      <c r="AV48" s="285"/>
      <c r="AW48" s="285"/>
      <c r="AX48" s="285"/>
      <c r="AY48" s="285"/>
      <c r="AZ48" s="285"/>
      <c r="BA48" s="285"/>
      <c r="BB48" s="285"/>
    </row>
    <row r="49" spans="1:33" ht="30">
      <c r="A49" s="288" t="s">
        <v>335</v>
      </c>
      <c r="B49" s="295" t="s">
        <v>336</v>
      </c>
      <c r="C49" s="49" t="s">
        <v>49</v>
      </c>
      <c r="D49" s="49" t="s">
        <v>62</v>
      </c>
      <c r="E49" s="49" t="s">
        <v>49</v>
      </c>
      <c r="F49" s="49" t="s">
        <v>49</v>
      </c>
      <c r="G49" s="51" t="str">
        <f>_xlfn.CONCAT(IF(C49="YES",$C$2&amp;", ", ""),"", IF(D49="YES",$D$2&amp;", ", ""),"", IF(E49="YES",$E$2&amp;", ", ""),"",IF(F49="YES",$F$2, ""))</f>
        <v xml:space="preserve">NO, </v>
      </c>
      <c r="H49" s="288" t="s">
        <v>6177</v>
      </c>
      <c r="I49" s="288" t="s">
        <v>355</v>
      </c>
      <c r="J49" s="267" t="s">
        <v>6157</v>
      </c>
      <c r="K49" s="267" t="s">
        <v>59</v>
      </c>
      <c r="L49" s="286" t="s">
        <v>53</v>
      </c>
      <c r="M49" s="267" t="s">
        <v>53</v>
      </c>
      <c r="N49" s="286" t="s">
        <v>53</v>
      </c>
      <c r="O49" s="286" t="s">
        <v>59</v>
      </c>
      <c r="P49" s="286" t="s">
        <v>59</v>
      </c>
      <c r="Q49" s="286" t="str">
        <f t="shared" si="4"/>
        <v>Yes</v>
      </c>
      <c r="R49" s="267" t="s">
        <v>59</v>
      </c>
      <c r="S49" s="267" t="s">
        <v>59</v>
      </c>
      <c r="T49" s="267" t="s">
        <v>59</v>
      </c>
      <c r="U49" s="267" t="s">
        <v>59</v>
      </c>
      <c r="V49" s="267" t="s">
        <v>59</v>
      </c>
      <c r="W49" s="267" t="s">
        <v>59</v>
      </c>
      <c r="X49" s="267" t="s">
        <v>59</v>
      </c>
      <c r="Y49" s="267" t="s">
        <v>59</v>
      </c>
      <c r="Z49" s="267" t="s">
        <v>59</v>
      </c>
      <c r="AA49" s="267" t="s">
        <v>59</v>
      </c>
      <c r="AB49" s="267" t="s">
        <v>59</v>
      </c>
      <c r="AC49" s="267" t="s">
        <v>59</v>
      </c>
      <c r="AD49" s="267" t="s">
        <v>59</v>
      </c>
      <c r="AE49" s="267" t="s">
        <v>59</v>
      </c>
      <c r="AF49" s="267" t="s">
        <v>59</v>
      </c>
      <c r="AG49" s="267" t="s">
        <v>59</v>
      </c>
    </row>
    <row r="50" spans="1:33" ht="30">
      <c r="A50" s="288" t="s">
        <v>335</v>
      </c>
      <c r="B50" s="295" t="s">
        <v>336</v>
      </c>
      <c r="C50" s="49"/>
      <c r="D50" s="49"/>
      <c r="E50" s="49"/>
      <c r="F50" s="49"/>
      <c r="G50" s="51"/>
      <c r="H50" s="297" t="s">
        <v>2184</v>
      </c>
      <c r="I50" s="288" t="s">
        <v>2182</v>
      </c>
      <c r="J50" s="267" t="s">
        <v>6157</v>
      </c>
      <c r="K50" s="286" t="s">
        <v>53</v>
      </c>
      <c r="L50" s="286" t="s">
        <v>6158</v>
      </c>
      <c r="M50" s="267" t="s">
        <v>53</v>
      </c>
      <c r="N50" s="286" t="s">
        <v>53</v>
      </c>
      <c r="O50" s="286" t="s">
        <v>59</v>
      </c>
      <c r="P50" s="286" t="s">
        <v>59</v>
      </c>
      <c r="Q50" s="286" t="str">
        <f t="shared" si="4"/>
        <v>Yes</v>
      </c>
      <c r="R50" s="267" t="s">
        <v>53</v>
      </c>
      <c r="S50" s="267" t="s">
        <v>53</v>
      </c>
      <c r="T50" s="267" t="s">
        <v>53</v>
      </c>
      <c r="U50" s="267" t="s">
        <v>53</v>
      </c>
      <c r="V50" s="267" t="s">
        <v>59</v>
      </c>
      <c r="W50" s="267" t="s">
        <v>53</v>
      </c>
      <c r="X50" s="267" t="s">
        <v>53</v>
      </c>
      <c r="Y50" s="267" t="s">
        <v>53</v>
      </c>
      <c r="Z50" s="267" t="s">
        <v>53</v>
      </c>
      <c r="AA50" s="267" t="s">
        <v>53</v>
      </c>
      <c r="AB50" s="267" t="s">
        <v>53</v>
      </c>
      <c r="AC50" s="267" t="s">
        <v>53</v>
      </c>
      <c r="AD50" s="267" t="s">
        <v>53</v>
      </c>
      <c r="AE50" s="267" t="s">
        <v>59</v>
      </c>
      <c r="AF50" s="267" t="s">
        <v>53</v>
      </c>
      <c r="AG50" s="267" t="s">
        <v>53</v>
      </c>
    </row>
    <row r="51" spans="1:33" ht="45">
      <c r="A51" s="288"/>
      <c r="B51" s="295" t="s">
        <v>336</v>
      </c>
      <c r="C51" s="49"/>
      <c r="D51" s="49"/>
      <c r="E51" s="49"/>
      <c r="F51" s="49"/>
      <c r="G51" s="51"/>
      <c r="H51" s="297" t="s">
        <v>389</v>
      </c>
      <c r="I51" s="288" t="s">
        <v>56</v>
      </c>
      <c r="J51" s="267" t="s">
        <v>6157</v>
      </c>
      <c r="K51" s="286" t="s">
        <v>59</v>
      </c>
      <c r="L51" s="286" t="s">
        <v>59</v>
      </c>
      <c r="M51" s="286" t="s">
        <v>59</v>
      </c>
      <c r="N51" s="286" t="s">
        <v>53</v>
      </c>
      <c r="O51" s="286" t="s">
        <v>59</v>
      </c>
      <c r="P51" s="286" t="s">
        <v>59</v>
      </c>
      <c r="Q51" s="286"/>
      <c r="R51" s="267"/>
      <c r="S51" s="267"/>
      <c r="T51" s="267"/>
      <c r="U51" s="267"/>
      <c r="V51" s="267"/>
      <c r="W51" s="267"/>
      <c r="X51" s="267"/>
      <c r="Y51" s="267"/>
      <c r="Z51" s="267"/>
      <c r="AA51" s="267"/>
      <c r="AB51" s="267"/>
      <c r="AC51" s="267"/>
      <c r="AD51" s="267"/>
      <c r="AE51" s="267"/>
      <c r="AF51" s="267"/>
      <c r="AG51" s="267"/>
    </row>
    <row r="52" spans="1:33" ht="45">
      <c r="A52" s="288" t="s">
        <v>335</v>
      </c>
      <c r="B52" s="295" t="s">
        <v>336</v>
      </c>
      <c r="C52" s="49" t="s">
        <v>49</v>
      </c>
      <c r="D52" s="49" t="s">
        <v>49</v>
      </c>
      <c r="E52" s="49" t="s">
        <v>62</v>
      </c>
      <c r="F52" s="49" t="s">
        <v>49</v>
      </c>
      <c r="G52" s="51" t="str">
        <f t="shared" ref="G52:G61" si="5">_xlfn.CONCAT(IF(C52="YES",$C$2&amp;", ", ""),"", IF(D52="YES",$D$2&amp;", ", ""),"", IF(E52="YES",$E$2&amp;", ", ""),"",IF(F52="YES",$F$2, ""))</f>
        <v xml:space="preserve">NO, </v>
      </c>
      <c r="H52" s="288" t="s">
        <v>393</v>
      </c>
      <c r="I52" s="288" t="s">
        <v>394</v>
      </c>
      <c r="J52" s="267" t="s">
        <v>6157</v>
      </c>
      <c r="K52" s="267" t="s">
        <v>59</v>
      </c>
      <c r="L52" s="267" t="s">
        <v>53</v>
      </c>
      <c r="M52" s="267" t="s">
        <v>53</v>
      </c>
      <c r="N52" s="267" t="s">
        <v>53</v>
      </c>
      <c r="O52" s="267" t="s">
        <v>53</v>
      </c>
      <c r="P52" s="286" t="s">
        <v>59</v>
      </c>
      <c r="Q52" s="286" t="str">
        <f t="shared" ref="Q52:Q61" si="6">IF(COUNTIF(R52:AG52,"Yes")&gt;=1,"Yes", "No")</f>
        <v>Yes</v>
      </c>
      <c r="R52" s="286" t="s">
        <v>59</v>
      </c>
      <c r="S52" s="286" t="s">
        <v>53</v>
      </c>
      <c r="T52" s="286" t="s">
        <v>53</v>
      </c>
      <c r="U52" s="286" t="s">
        <v>59</v>
      </c>
      <c r="V52" s="286" t="s">
        <v>59</v>
      </c>
      <c r="W52" s="286" t="s">
        <v>53</v>
      </c>
      <c r="X52" s="286" t="s">
        <v>53</v>
      </c>
      <c r="Y52" s="286" t="s">
        <v>53</v>
      </c>
      <c r="Z52" s="286" t="s">
        <v>59</v>
      </c>
      <c r="AA52" s="286" t="s">
        <v>59</v>
      </c>
      <c r="AB52" s="286" t="s">
        <v>59</v>
      </c>
      <c r="AC52" s="286" t="s">
        <v>59</v>
      </c>
      <c r="AD52" s="286" t="s">
        <v>53</v>
      </c>
      <c r="AE52" s="286" t="s">
        <v>59</v>
      </c>
      <c r="AF52" s="286" t="s">
        <v>53</v>
      </c>
      <c r="AG52" s="286" t="s">
        <v>53</v>
      </c>
    </row>
    <row r="53" spans="1:33" ht="30">
      <c r="A53" s="288" t="s">
        <v>335</v>
      </c>
      <c r="B53" s="295" t="s">
        <v>336</v>
      </c>
      <c r="C53" s="49" t="s">
        <v>49</v>
      </c>
      <c r="D53" s="49" t="s">
        <v>49</v>
      </c>
      <c r="E53" s="49" t="s">
        <v>62</v>
      </c>
      <c r="F53" s="49" t="s">
        <v>49</v>
      </c>
      <c r="G53" s="51" t="str">
        <f t="shared" si="5"/>
        <v xml:space="preserve">NO, </v>
      </c>
      <c r="H53" s="288" t="s">
        <v>398</v>
      </c>
      <c r="I53" s="288" t="s">
        <v>399</v>
      </c>
      <c r="J53" s="267" t="s">
        <v>6157</v>
      </c>
      <c r="K53" s="267" t="s">
        <v>59</v>
      </c>
      <c r="L53" s="267" t="s">
        <v>53</v>
      </c>
      <c r="M53" s="267" t="s">
        <v>53</v>
      </c>
      <c r="N53" s="267" t="s">
        <v>53</v>
      </c>
      <c r="O53" s="267" t="s">
        <v>53</v>
      </c>
      <c r="P53" s="286" t="s">
        <v>59</v>
      </c>
      <c r="Q53" s="286" t="str">
        <f t="shared" si="6"/>
        <v>Yes</v>
      </c>
      <c r="R53" s="286" t="s">
        <v>59</v>
      </c>
      <c r="S53" s="286" t="s">
        <v>53</v>
      </c>
      <c r="T53" s="286" t="s">
        <v>53</v>
      </c>
      <c r="U53" s="286" t="s">
        <v>59</v>
      </c>
      <c r="V53" s="286" t="s">
        <v>59</v>
      </c>
      <c r="W53" s="286" t="s">
        <v>53</v>
      </c>
      <c r="X53" s="286" t="s">
        <v>53</v>
      </c>
      <c r="Y53" s="286" t="s">
        <v>53</v>
      </c>
      <c r="Z53" s="286" t="s">
        <v>59</v>
      </c>
      <c r="AA53" s="286" t="s">
        <v>59</v>
      </c>
      <c r="AB53" s="286" t="s">
        <v>59</v>
      </c>
      <c r="AC53" s="286" t="s">
        <v>59</v>
      </c>
      <c r="AD53" s="286" t="s">
        <v>53</v>
      </c>
      <c r="AE53" s="286" t="s">
        <v>59</v>
      </c>
      <c r="AF53" s="286" t="s">
        <v>53</v>
      </c>
      <c r="AG53" s="286" t="s">
        <v>53</v>
      </c>
    </row>
    <row r="54" spans="1:33" ht="30">
      <c r="A54" s="288" t="s">
        <v>335</v>
      </c>
      <c r="B54" s="295" t="s">
        <v>336</v>
      </c>
      <c r="C54" s="49" t="s">
        <v>49</v>
      </c>
      <c r="D54" s="49" t="s">
        <v>49</v>
      </c>
      <c r="E54" s="49" t="s">
        <v>62</v>
      </c>
      <c r="F54" s="49" t="s">
        <v>49</v>
      </c>
      <c r="G54" s="51" t="str">
        <f t="shared" si="5"/>
        <v xml:space="preserve">NO, </v>
      </c>
      <c r="H54" s="288" t="s">
        <v>400</v>
      </c>
      <c r="I54" s="288" t="s">
        <v>401</v>
      </c>
      <c r="J54" s="267" t="s">
        <v>6157</v>
      </c>
      <c r="K54" s="267" t="s">
        <v>59</v>
      </c>
      <c r="L54" s="267" t="s">
        <v>53</v>
      </c>
      <c r="M54" s="267" t="s">
        <v>53</v>
      </c>
      <c r="N54" s="267" t="s">
        <v>53</v>
      </c>
      <c r="O54" s="267" t="s">
        <v>53</v>
      </c>
      <c r="P54" s="286" t="s">
        <v>59</v>
      </c>
      <c r="Q54" s="286" t="str">
        <f t="shared" si="6"/>
        <v>Yes</v>
      </c>
      <c r="R54" s="286" t="s">
        <v>59</v>
      </c>
      <c r="S54" s="286" t="s">
        <v>53</v>
      </c>
      <c r="T54" s="286" t="s">
        <v>53</v>
      </c>
      <c r="U54" s="286" t="s">
        <v>59</v>
      </c>
      <c r="V54" s="286" t="s">
        <v>59</v>
      </c>
      <c r="W54" s="286" t="s">
        <v>53</v>
      </c>
      <c r="X54" s="286" t="s">
        <v>53</v>
      </c>
      <c r="Y54" s="286" t="s">
        <v>53</v>
      </c>
      <c r="Z54" s="286" t="s">
        <v>59</v>
      </c>
      <c r="AA54" s="286" t="s">
        <v>59</v>
      </c>
      <c r="AB54" s="286" t="s">
        <v>59</v>
      </c>
      <c r="AC54" s="286" t="s">
        <v>59</v>
      </c>
      <c r="AD54" s="286" t="s">
        <v>53</v>
      </c>
      <c r="AE54" s="286" t="s">
        <v>59</v>
      </c>
      <c r="AF54" s="286" t="s">
        <v>53</v>
      </c>
      <c r="AG54" s="286" t="s">
        <v>53</v>
      </c>
    </row>
    <row r="55" spans="1:33" ht="30">
      <c r="A55" s="288" t="s">
        <v>335</v>
      </c>
      <c r="B55" s="295" t="s">
        <v>336</v>
      </c>
      <c r="C55" s="49" t="s">
        <v>49</v>
      </c>
      <c r="D55" s="49" t="s">
        <v>49</v>
      </c>
      <c r="E55" s="49" t="s">
        <v>62</v>
      </c>
      <c r="F55" s="49" t="s">
        <v>49</v>
      </c>
      <c r="G55" s="51" t="str">
        <f t="shared" si="5"/>
        <v xml:space="preserve">NO, </v>
      </c>
      <c r="H55" s="288" t="s">
        <v>402</v>
      </c>
      <c r="I55" s="288" t="s">
        <v>403</v>
      </c>
      <c r="J55" s="267" t="s">
        <v>6157</v>
      </c>
      <c r="K55" s="267" t="s">
        <v>59</v>
      </c>
      <c r="L55" s="267" t="s">
        <v>53</v>
      </c>
      <c r="M55" s="267" t="s">
        <v>53</v>
      </c>
      <c r="N55" s="267" t="s">
        <v>53</v>
      </c>
      <c r="O55" s="267" t="s">
        <v>53</v>
      </c>
      <c r="P55" s="286" t="s">
        <v>59</v>
      </c>
      <c r="Q55" s="286" t="str">
        <f t="shared" si="6"/>
        <v>Yes</v>
      </c>
      <c r="R55" s="286" t="s">
        <v>59</v>
      </c>
      <c r="S55" s="286" t="s">
        <v>53</v>
      </c>
      <c r="T55" s="286" t="s">
        <v>53</v>
      </c>
      <c r="U55" s="286" t="s">
        <v>59</v>
      </c>
      <c r="V55" s="286" t="s">
        <v>59</v>
      </c>
      <c r="W55" s="286" t="s">
        <v>53</v>
      </c>
      <c r="X55" s="286" t="s">
        <v>53</v>
      </c>
      <c r="Y55" s="286" t="s">
        <v>53</v>
      </c>
      <c r="Z55" s="286" t="s">
        <v>59</v>
      </c>
      <c r="AA55" s="286" t="s">
        <v>59</v>
      </c>
      <c r="AB55" s="286" t="s">
        <v>59</v>
      </c>
      <c r="AC55" s="286" t="s">
        <v>59</v>
      </c>
      <c r="AD55" s="286" t="s">
        <v>53</v>
      </c>
      <c r="AE55" s="286" t="s">
        <v>59</v>
      </c>
      <c r="AF55" s="286" t="s">
        <v>53</v>
      </c>
      <c r="AG55" s="286" t="s">
        <v>53</v>
      </c>
    </row>
    <row r="56" spans="1:33" ht="45">
      <c r="A56" s="288" t="s">
        <v>335</v>
      </c>
      <c r="B56" s="295" t="s">
        <v>336</v>
      </c>
      <c r="C56" s="49" t="s">
        <v>49</v>
      </c>
      <c r="D56" s="49" t="s">
        <v>49</v>
      </c>
      <c r="E56" s="49" t="s">
        <v>62</v>
      </c>
      <c r="F56" s="49" t="s">
        <v>49</v>
      </c>
      <c r="G56" s="51" t="str">
        <f t="shared" si="5"/>
        <v xml:space="preserve">NO, </v>
      </c>
      <c r="H56" s="288" t="s">
        <v>404</v>
      </c>
      <c r="I56" s="288" t="s">
        <v>405</v>
      </c>
      <c r="J56" s="267" t="s">
        <v>6157</v>
      </c>
      <c r="K56" s="267" t="s">
        <v>59</v>
      </c>
      <c r="L56" s="267" t="s">
        <v>53</v>
      </c>
      <c r="M56" s="267" t="s">
        <v>53</v>
      </c>
      <c r="N56" s="267" t="s">
        <v>53</v>
      </c>
      <c r="O56" s="267" t="s">
        <v>53</v>
      </c>
      <c r="P56" s="286" t="s">
        <v>59</v>
      </c>
      <c r="Q56" s="286" t="str">
        <f t="shared" si="6"/>
        <v>Yes</v>
      </c>
      <c r="R56" s="286" t="s">
        <v>59</v>
      </c>
      <c r="S56" s="286" t="s">
        <v>53</v>
      </c>
      <c r="T56" s="286" t="s">
        <v>53</v>
      </c>
      <c r="U56" s="286" t="s">
        <v>59</v>
      </c>
      <c r="V56" s="286" t="s">
        <v>59</v>
      </c>
      <c r="W56" s="286" t="s">
        <v>53</v>
      </c>
      <c r="X56" s="286" t="s">
        <v>53</v>
      </c>
      <c r="Y56" s="286" t="s">
        <v>53</v>
      </c>
      <c r="Z56" s="286" t="s">
        <v>59</v>
      </c>
      <c r="AA56" s="286" t="s">
        <v>59</v>
      </c>
      <c r="AB56" s="286" t="s">
        <v>59</v>
      </c>
      <c r="AC56" s="286" t="s">
        <v>59</v>
      </c>
      <c r="AD56" s="286" t="s">
        <v>53</v>
      </c>
      <c r="AE56" s="286" t="s">
        <v>59</v>
      </c>
      <c r="AF56" s="286" t="s">
        <v>53</v>
      </c>
      <c r="AG56" s="286" t="s">
        <v>53</v>
      </c>
    </row>
    <row r="57" spans="1:33" ht="30">
      <c r="A57" s="288" t="s">
        <v>335</v>
      </c>
      <c r="B57" s="295" t="s">
        <v>336</v>
      </c>
      <c r="C57" s="49" t="s">
        <v>49</v>
      </c>
      <c r="D57" s="49" t="s">
        <v>49</v>
      </c>
      <c r="E57" s="49" t="s">
        <v>62</v>
      </c>
      <c r="F57" s="49" t="s">
        <v>49</v>
      </c>
      <c r="G57" s="51" t="str">
        <f t="shared" si="5"/>
        <v xml:space="preserve">NO, </v>
      </c>
      <c r="H57" s="288" t="s">
        <v>406</v>
      </c>
      <c r="I57" s="288" t="s">
        <v>407</v>
      </c>
      <c r="J57" s="267" t="s">
        <v>6157</v>
      </c>
      <c r="K57" s="267" t="s">
        <v>59</v>
      </c>
      <c r="L57" s="267" t="s">
        <v>53</v>
      </c>
      <c r="M57" s="267" t="s">
        <v>53</v>
      </c>
      <c r="N57" s="267" t="s">
        <v>53</v>
      </c>
      <c r="O57" s="267" t="s">
        <v>53</v>
      </c>
      <c r="P57" s="286" t="s">
        <v>59</v>
      </c>
      <c r="Q57" s="286" t="str">
        <f t="shared" si="6"/>
        <v>Yes</v>
      </c>
      <c r="R57" s="286" t="s">
        <v>59</v>
      </c>
      <c r="S57" s="286" t="s">
        <v>53</v>
      </c>
      <c r="T57" s="286" t="s">
        <v>53</v>
      </c>
      <c r="U57" s="286" t="s">
        <v>59</v>
      </c>
      <c r="V57" s="286" t="s">
        <v>59</v>
      </c>
      <c r="W57" s="286" t="s">
        <v>53</v>
      </c>
      <c r="X57" s="286" t="s">
        <v>53</v>
      </c>
      <c r="Y57" s="286" t="s">
        <v>53</v>
      </c>
      <c r="Z57" s="286" t="s">
        <v>59</v>
      </c>
      <c r="AA57" s="286" t="s">
        <v>59</v>
      </c>
      <c r="AB57" s="286" t="s">
        <v>59</v>
      </c>
      <c r="AC57" s="286" t="s">
        <v>59</v>
      </c>
      <c r="AD57" s="286" t="s">
        <v>53</v>
      </c>
      <c r="AE57" s="286" t="s">
        <v>59</v>
      </c>
      <c r="AF57" s="286" t="s">
        <v>53</v>
      </c>
      <c r="AG57" s="286" t="s">
        <v>53</v>
      </c>
    </row>
    <row r="58" spans="1:33" ht="45">
      <c r="A58" s="288" t="s">
        <v>335</v>
      </c>
      <c r="B58" s="295" t="s">
        <v>336</v>
      </c>
      <c r="C58" s="49" t="s">
        <v>49</v>
      </c>
      <c r="D58" s="49" t="s">
        <v>49</v>
      </c>
      <c r="E58" s="49" t="s">
        <v>62</v>
      </c>
      <c r="F58" s="49" t="s">
        <v>49</v>
      </c>
      <c r="G58" s="51" t="str">
        <f t="shared" si="5"/>
        <v xml:space="preserve">NO, </v>
      </c>
      <c r="H58" s="288" t="s">
        <v>408</v>
      </c>
      <c r="I58" s="288" t="s">
        <v>409</v>
      </c>
      <c r="J58" s="267" t="s">
        <v>6157</v>
      </c>
      <c r="K58" s="267" t="s">
        <v>59</v>
      </c>
      <c r="L58" s="267" t="s">
        <v>53</v>
      </c>
      <c r="M58" s="267" t="s">
        <v>53</v>
      </c>
      <c r="N58" s="267" t="s">
        <v>53</v>
      </c>
      <c r="O58" s="267" t="s">
        <v>53</v>
      </c>
      <c r="P58" s="286" t="s">
        <v>59</v>
      </c>
      <c r="Q58" s="286" t="str">
        <f t="shared" si="6"/>
        <v>Yes</v>
      </c>
      <c r="R58" s="286" t="s">
        <v>59</v>
      </c>
      <c r="S58" s="286" t="s">
        <v>53</v>
      </c>
      <c r="T58" s="286" t="s">
        <v>53</v>
      </c>
      <c r="U58" s="286" t="s">
        <v>59</v>
      </c>
      <c r="V58" s="286" t="s">
        <v>59</v>
      </c>
      <c r="W58" s="286" t="s">
        <v>53</v>
      </c>
      <c r="X58" s="286" t="s">
        <v>53</v>
      </c>
      <c r="Y58" s="286" t="s">
        <v>53</v>
      </c>
      <c r="Z58" s="286" t="s">
        <v>59</v>
      </c>
      <c r="AA58" s="286" t="s">
        <v>59</v>
      </c>
      <c r="AB58" s="286" t="s">
        <v>59</v>
      </c>
      <c r="AC58" s="286" t="s">
        <v>59</v>
      </c>
      <c r="AD58" s="286" t="s">
        <v>53</v>
      </c>
      <c r="AE58" s="286" t="s">
        <v>59</v>
      </c>
      <c r="AF58" s="286" t="s">
        <v>53</v>
      </c>
      <c r="AG58" s="286" t="s">
        <v>53</v>
      </c>
    </row>
    <row r="59" spans="1:33" ht="45">
      <c r="A59" s="288" t="s">
        <v>335</v>
      </c>
      <c r="B59" s="295" t="s">
        <v>336</v>
      </c>
      <c r="C59" s="49" t="s">
        <v>49</v>
      </c>
      <c r="D59" s="49" t="s">
        <v>49</v>
      </c>
      <c r="E59" s="49" t="s">
        <v>62</v>
      </c>
      <c r="F59" s="49" t="s">
        <v>49</v>
      </c>
      <c r="G59" s="51" t="str">
        <f t="shared" si="5"/>
        <v xml:space="preserve">NO, </v>
      </c>
      <c r="H59" s="288" t="s">
        <v>410</v>
      </c>
      <c r="I59" s="288" t="s">
        <v>411</v>
      </c>
      <c r="J59" s="267" t="s">
        <v>6157</v>
      </c>
      <c r="K59" s="267" t="s">
        <v>59</v>
      </c>
      <c r="L59" s="267" t="s">
        <v>53</v>
      </c>
      <c r="M59" s="267" t="s">
        <v>53</v>
      </c>
      <c r="N59" s="267" t="s">
        <v>53</v>
      </c>
      <c r="O59" s="267" t="s">
        <v>53</v>
      </c>
      <c r="P59" s="286" t="s">
        <v>59</v>
      </c>
      <c r="Q59" s="286" t="str">
        <f t="shared" si="6"/>
        <v>Yes</v>
      </c>
      <c r="R59" s="286" t="s">
        <v>59</v>
      </c>
      <c r="S59" s="286" t="s">
        <v>53</v>
      </c>
      <c r="T59" s="286" t="s">
        <v>53</v>
      </c>
      <c r="U59" s="286" t="s">
        <v>59</v>
      </c>
      <c r="V59" s="286" t="s">
        <v>59</v>
      </c>
      <c r="W59" s="286" t="s">
        <v>53</v>
      </c>
      <c r="X59" s="286" t="s">
        <v>53</v>
      </c>
      <c r="Y59" s="286" t="s">
        <v>53</v>
      </c>
      <c r="Z59" s="286" t="s">
        <v>59</v>
      </c>
      <c r="AA59" s="286" t="s">
        <v>59</v>
      </c>
      <c r="AB59" s="286" t="s">
        <v>59</v>
      </c>
      <c r="AC59" s="286" t="s">
        <v>59</v>
      </c>
      <c r="AD59" s="286" t="s">
        <v>53</v>
      </c>
      <c r="AE59" s="286" t="s">
        <v>59</v>
      </c>
      <c r="AF59" s="286" t="s">
        <v>53</v>
      </c>
      <c r="AG59" s="286" t="s">
        <v>53</v>
      </c>
    </row>
    <row r="60" spans="1:33" ht="45">
      <c r="A60" s="288" t="s">
        <v>335</v>
      </c>
      <c r="B60" s="295" t="s">
        <v>336</v>
      </c>
      <c r="C60" s="49" t="s">
        <v>49</v>
      </c>
      <c r="D60" s="49" t="s">
        <v>49</v>
      </c>
      <c r="E60" s="49" t="s">
        <v>62</v>
      </c>
      <c r="F60" s="49" t="s">
        <v>49</v>
      </c>
      <c r="G60" s="51" t="str">
        <f t="shared" si="5"/>
        <v xml:space="preserve">NO, </v>
      </c>
      <c r="H60" s="288" t="s">
        <v>412</v>
      </c>
      <c r="I60" s="288" t="s">
        <v>413</v>
      </c>
      <c r="J60" s="267" t="s">
        <v>6157</v>
      </c>
      <c r="K60" s="267" t="s">
        <v>59</v>
      </c>
      <c r="L60" s="267" t="s">
        <v>53</v>
      </c>
      <c r="M60" s="267" t="s">
        <v>53</v>
      </c>
      <c r="N60" s="267" t="s">
        <v>53</v>
      </c>
      <c r="O60" s="267" t="s">
        <v>53</v>
      </c>
      <c r="P60" s="286" t="s">
        <v>59</v>
      </c>
      <c r="Q60" s="286" t="str">
        <f t="shared" si="6"/>
        <v>Yes</v>
      </c>
      <c r="R60" s="286" t="s">
        <v>59</v>
      </c>
      <c r="S60" s="286" t="s">
        <v>53</v>
      </c>
      <c r="T60" s="286" t="s">
        <v>53</v>
      </c>
      <c r="U60" s="286" t="s">
        <v>59</v>
      </c>
      <c r="V60" s="286" t="s">
        <v>59</v>
      </c>
      <c r="W60" s="286" t="s">
        <v>53</v>
      </c>
      <c r="X60" s="286" t="s">
        <v>53</v>
      </c>
      <c r="Y60" s="286" t="s">
        <v>53</v>
      </c>
      <c r="Z60" s="286" t="s">
        <v>59</v>
      </c>
      <c r="AA60" s="286" t="s">
        <v>59</v>
      </c>
      <c r="AB60" s="286" t="s">
        <v>59</v>
      </c>
      <c r="AC60" s="286" t="s">
        <v>59</v>
      </c>
      <c r="AD60" s="286" t="s">
        <v>53</v>
      </c>
      <c r="AE60" s="286" t="s">
        <v>59</v>
      </c>
      <c r="AF60" s="286" t="s">
        <v>53</v>
      </c>
      <c r="AG60" s="286" t="s">
        <v>53</v>
      </c>
    </row>
    <row r="61" spans="1:33" ht="30">
      <c r="A61" s="288" t="s">
        <v>335</v>
      </c>
      <c r="B61" s="295" t="s">
        <v>336</v>
      </c>
      <c r="C61" s="49" t="s">
        <v>49</v>
      </c>
      <c r="D61" s="49" t="s">
        <v>49</v>
      </c>
      <c r="E61" s="49" t="s">
        <v>62</v>
      </c>
      <c r="F61" s="49" t="s">
        <v>49</v>
      </c>
      <c r="G61" s="51" t="str">
        <f t="shared" si="5"/>
        <v xml:space="preserve">NO, </v>
      </c>
      <c r="H61" s="288" t="s">
        <v>414</v>
      </c>
      <c r="I61" s="288" t="s">
        <v>2197</v>
      </c>
      <c r="J61" s="267" t="s">
        <v>6157</v>
      </c>
      <c r="K61" s="267" t="s">
        <v>59</v>
      </c>
      <c r="L61" s="267" t="s">
        <v>53</v>
      </c>
      <c r="M61" s="267" t="s">
        <v>53</v>
      </c>
      <c r="N61" s="267" t="s">
        <v>53</v>
      </c>
      <c r="O61" s="267" t="s">
        <v>53</v>
      </c>
      <c r="P61" s="286" t="s">
        <v>59</v>
      </c>
      <c r="Q61" s="286" t="str">
        <f t="shared" si="6"/>
        <v>Yes</v>
      </c>
      <c r="R61" s="286" t="s">
        <v>59</v>
      </c>
      <c r="S61" s="286" t="s">
        <v>53</v>
      </c>
      <c r="T61" s="286" t="s">
        <v>53</v>
      </c>
      <c r="U61" s="286" t="s">
        <v>59</v>
      </c>
      <c r="V61" s="286" t="s">
        <v>59</v>
      </c>
      <c r="W61" s="286" t="s">
        <v>53</v>
      </c>
      <c r="X61" s="286" t="s">
        <v>53</v>
      </c>
      <c r="Y61" s="286" t="s">
        <v>53</v>
      </c>
      <c r="Z61" s="286" t="s">
        <v>59</v>
      </c>
      <c r="AA61" s="286" t="s">
        <v>59</v>
      </c>
      <c r="AB61" s="286" t="s">
        <v>59</v>
      </c>
      <c r="AC61" s="286" t="s">
        <v>59</v>
      </c>
      <c r="AD61" s="286" t="s">
        <v>53</v>
      </c>
      <c r="AE61" s="286" t="s">
        <v>59</v>
      </c>
      <c r="AF61" s="286" t="s">
        <v>53</v>
      </c>
      <c r="AG61" s="286" t="s">
        <v>53</v>
      </c>
    </row>
    <row r="62" spans="1:33" ht="30" hidden="1">
      <c r="A62" s="288"/>
      <c r="B62" s="295" t="s">
        <v>336</v>
      </c>
      <c r="C62" s="49"/>
      <c r="D62" s="49"/>
      <c r="E62" s="49"/>
      <c r="F62" s="49"/>
      <c r="G62" s="51"/>
      <c r="H62" s="330" t="s">
        <v>6178</v>
      </c>
      <c r="I62" s="288"/>
      <c r="J62" s="267" t="s">
        <v>6179</v>
      </c>
      <c r="K62" s="267"/>
      <c r="L62" s="267"/>
      <c r="M62" s="267"/>
      <c r="N62" s="267"/>
      <c r="O62" s="267"/>
      <c r="P62" s="286"/>
      <c r="Q62" s="286"/>
      <c r="R62" s="286"/>
      <c r="S62" s="286"/>
      <c r="T62" s="286"/>
      <c r="U62" s="286"/>
      <c r="V62" s="286"/>
      <c r="W62" s="286"/>
      <c r="X62" s="286"/>
      <c r="Y62" s="286"/>
      <c r="Z62" s="286"/>
      <c r="AA62" s="286"/>
      <c r="AB62" s="286"/>
      <c r="AC62" s="286"/>
      <c r="AD62" s="286"/>
      <c r="AE62" s="286"/>
      <c r="AF62" s="286"/>
      <c r="AG62" s="286"/>
    </row>
    <row r="63" spans="1:33" ht="30" hidden="1">
      <c r="A63" s="288"/>
      <c r="B63" s="295" t="s">
        <v>336</v>
      </c>
      <c r="C63" s="49"/>
      <c r="D63" s="49"/>
      <c r="E63" s="49"/>
      <c r="F63" s="49"/>
      <c r="G63" s="51"/>
      <c r="H63" s="330" t="s">
        <v>1509</v>
      </c>
      <c r="I63" s="288"/>
      <c r="J63" s="267" t="s">
        <v>6179</v>
      </c>
      <c r="K63" s="267"/>
      <c r="L63" s="267"/>
      <c r="M63" s="267"/>
      <c r="N63" s="267"/>
      <c r="O63" s="267"/>
      <c r="P63" s="286"/>
      <c r="Q63" s="286"/>
      <c r="R63" s="286"/>
      <c r="S63" s="286"/>
      <c r="T63" s="286"/>
      <c r="U63" s="286"/>
      <c r="V63" s="286"/>
      <c r="W63" s="286"/>
      <c r="X63" s="286"/>
      <c r="Y63" s="286"/>
      <c r="Z63" s="286"/>
      <c r="AA63" s="286"/>
      <c r="AB63" s="286"/>
      <c r="AC63" s="286"/>
      <c r="AD63" s="286"/>
      <c r="AE63" s="286"/>
      <c r="AF63" s="286"/>
      <c r="AG63" s="286"/>
    </row>
    <row r="64" spans="1:33" ht="45" hidden="1">
      <c r="A64" s="288"/>
      <c r="B64" s="295" t="s">
        <v>336</v>
      </c>
      <c r="C64" s="49"/>
      <c r="D64" s="49"/>
      <c r="E64" s="49"/>
      <c r="F64" s="49"/>
      <c r="G64" s="51"/>
      <c r="H64" s="288" t="s">
        <v>6180</v>
      </c>
      <c r="I64" s="288"/>
      <c r="J64" s="267" t="s">
        <v>6168</v>
      </c>
      <c r="K64" s="267"/>
      <c r="L64" s="267"/>
      <c r="M64" s="267"/>
      <c r="N64" s="267"/>
      <c r="O64" s="267"/>
      <c r="P64" s="286"/>
      <c r="Q64" s="286"/>
      <c r="R64" s="286"/>
      <c r="S64" s="286"/>
      <c r="T64" s="286"/>
      <c r="U64" s="286"/>
      <c r="V64" s="286"/>
      <c r="W64" s="286"/>
      <c r="X64" s="286"/>
      <c r="Y64" s="286"/>
      <c r="Z64" s="286"/>
      <c r="AA64" s="286"/>
      <c r="AB64" s="286"/>
      <c r="AC64" s="286"/>
      <c r="AD64" s="286"/>
      <c r="AE64" s="286"/>
      <c r="AF64" s="286"/>
      <c r="AG64" s="286"/>
    </row>
    <row r="65" spans="1:103" ht="45" hidden="1">
      <c r="A65" s="288"/>
      <c r="B65" s="296" t="s">
        <v>423</v>
      </c>
      <c r="C65" s="49"/>
      <c r="D65" s="49"/>
      <c r="E65" s="49"/>
      <c r="F65" s="49"/>
      <c r="G65" s="51"/>
      <c r="H65" s="288" t="s">
        <v>6111</v>
      </c>
      <c r="I65" s="288"/>
      <c r="J65" s="267" t="s">
        <v>6168</v>
      </c>
      <c r="K65" s="267" t="s">
        <v>6158</v>
      </c>
      <c r="L65" s="267" t="s">
        <v>53</v>
      </c>
      <c r="M65" s="267" t="s">
        <v>53</v>
      </c>
      <c r="N65" s="267"/>
      <c r="O65" s="267"/>
      <c r="P65" s="286"/>
      <c r="Q65" s="286"/>
      <c r="R65" s="286"/>
      <c r="S65" s="286"/>
      <c r="T65" s="286"/>
      <c r="U65" s="286"/>
      <c r="V65" s="286"/>
      <c r="W65" s="286"/>
      <c r="X65" s="286"/>
      <c r="Y65" s="286"/>
      <c r="Z65" s="286"/>
      <c r="AA65" s="286"/>
      <c r="AB65" s="286"/>
      <c r="AC65" s="286"/>
      <c r="AD65" s="286"/>
      <c r="AE65" s="286"/>
      <c r="AF65" s="286"/>
      <c r="AG65" s="286"/>
    </row>
    <row r="66" spans="1:103">
      <c r="A66" s="288" t="s">
        <v>335</v>
      </c>
      <c r="B66" s="296" t="s">
        <v>423</v>
      </c>
      <c r="C66" s="49" t="s">
        <v>62</v>
      </c>
      <c r="D66" s="49" t="s">
        <v>62</v>
      </c>
      <c r="E66" s="49" t="s">
        <v>49</v>
      </c>
      <c r="F66" s="49" t="s">
        <v>49</v>
      </c>
      <c r="G66" s="51" t="str">
        <f>_xlfn.CONCAT(IF(C66="YES",$C$2&amp;", ", ""),"", IF(D66="YES",$D$2&amp;", ", ""),"", IF(E66="YES",$E$2&amp;", ", ""),"",IF(F66="YES",$F$2, ""))</f>
        <v xml:space="preserve">NO, NO, </v>
      </c>
      <c r="H66" s="288" t="s">
        <v>6181</v>
      </c>
      <c r="I66" s="288" t="s">
        <v>431</v>
      </c>
      <c r="J66" s="267" t="s">
        <v>6157</v>
      </c>
      <c r="K66" s="267" t="s">
        <v>59</v>
      </c>
      <c r="L66" s="267" t="s">
        <v>6182</v>
      </c>
      <c r="M66" s="267" t="s">
        <v>53</v>
      </c>
      <c r="N66" s="267" t="s">
        <v>53</v>
      </c>
      <c r="O66" s="267" t="s">
        <v>59</v>
      </c>
      <c r="P66" s="286" t="s">
        <v>59</v>
      </c>
      <c r="Q66" s="286" t="str">
        <f>IF(COUNTIF(R66:AG66,"Yes")&gt;=1,"Yes", "No")</f>
        <v>Yes</v>
      </c>
      <c r="R66" s="286" t="s">
        <v>59</v>
      </c>
      <c r="S66" s="286" t="s">
        <v>59</v>
      </c>
      <c r="T66" s="286" t="s">
        <v>59</v>
      </c>
      <c r="U66" s="286" t="s">
        <v>59</v>
      </c>
      <c r="V66" s="286" t="s">
        <v>59</v>
      </c>
      <c r="W66" s="286" t="s">
        <v>59</v>
      </c>
      <c r="X66" s="286" t="s">
        <v>59</v>
      </c>
      <c r="Y66" s="286" t="s">
        <v>59</v>
      </c>
      <c r="Z66" s="286" t="s">
        <v>59</v>
      </c>
      <c r="AA66" s="286" t="s">
        <v>59</v>
      </c>
      <c r="AB66" s="286" t="s">
        <v>59</v>
      </c>
      <c r="AC66" s="286" t="s">
        <v>59</v>
      </c>
      <c r="AD66" s="286" t="s">
        <v>59</v>
      </c>
      <c r="AE66" s="286" t="s">
        <v>59</v>
      </c>
      <c r="AF66" s="286" t="s">
        <v>59</v>
      </c>
      <c r="AG66" s="286" t="s">
        <v>59</v>
      </c>
      <c r="AH66" s="268"/>
      <c r="AI66" s="268"/>
      <c r="AJ66" s="268"/>
      <c r="AK66" s="268"/>
      <c r="AL66" s="268"/>
      <c r="AM66" s="268"/>
      <c r="AN66" s="268"/>
      <c r="AO66" s="268"/>
      <c r="AP66" s="268"/>
      <c r="AQ66" s="268"/>
      <c r="AR66" s="268"/>
      <c r="AS66" s="268"/>
      <c r="AT66" s="268"/>
      <c r="AU66" s="268"/>
      <c r="AV66" s="268"/>
      <c r="AW66" s="268"/>
      <c r="AX66" s="268"/>
      <c r="AY66" s="268"/>
      <c r="AZ66" s="268"/>
      <c r="BA66" s="268"/>
      <c r="BB66" s="268"/>
      <c r="BC66" s="268"/>
      <c r="BD66" s="268"/>
      <c r="BE66" s="268"/>
      <c r="BF66" s="268"/>
      <c r="BG66" s="268"/>
      <c r="BH66" s="268"/>
      <c r="BI66" s="268"/>
      <c r="BJ66" s="268"/>
      <c r="BK66" s="268"/>
      <c r="BL66" s="268"/>
      <c r="BM66" s="268"/>
      <c r="BN66" s="268"/>
      <c r="BO66" s="268"/>
      <c r="BP66" s="268"/>
      <c r="BQ66" s="268"/>
      <c r="BR66" s="268"/>
      <c r="BS66" s="268"/>
      <c r="BT66" s="268"/>
      <c r="BU66" s="268"/>
      <c r="BV66" s="268"/>
      <c r="BW66" s="268"/>
      <c r="BX66" s="268"/>
      <c r="BY66" s="268"/>
      <c r="BZ66" s="268"/>
      <c r="CA66" s="268"/>
      <c r="CB66" s="268"/>
      <c r="CC66" s="268"/>
      <c r="CD66" s="268"/>
      <c r="CE66" s="268"/>
      <c r="CF66" s="268"/>
      <c r="CG66" s="268"/>
      <c r="CH66" s="268"/>
      <c r="CI66" s="268"/>
      <c r="CJ66" s="268"/>
      <c r="CK66" s="268"/>
      <c r="CL66" s="268"/>
      <c r="CM66" s="268"/>
      <c r="CN66" s="268"/>
      <c r="CO66" s="268"/>
      <c r="CP66" s="268"/>
      <c r="CQ66" s="268"/>
      <c r="CR66" s="268"/>
      <c r="CS66" s="268"/>
      <c r="CT66" s="268"/>
      <c r="CU66" s="268"/>
      <c r="CV66" s="268"/>
      <c r="CW66" s="268"/>
      <c r="CX66" s="268"/>
      <c r="CY66" s="268"/>
    </row>
    <row r="67" spans="1:103" hidden="1">
      <c r="A67" s="288"/>
      <c r="B67" s="296" t="s">
        <v>423</v>
      </c>
      <c r="C67" s="49"/>
      <c r="D67" s="49"/>
      <c r="E67" s="49"/>
      <c r="F67" s="49"/>
      <c r="G67" s="51"/>
      <c r="H67" s="288" t="s">
        <v>441</v>
      </c>
      <c r="I67" s="288" t="s">
        <v>442</v>
      </c>
      <c r="J67" s="267" t="s">
        <v>6157</v>
      </c>
      <c r="K67" s="267" t="s">
        <v>59</v>
      </c>
      <c r="L67" s="267" t="s">
        <v>6182</v>
      </c>
      <c r="M67" s="267" t="s">
        <v>53</v>
      </c>
      <c r="N67" s="267" t="s">
        <v>53</v>
      </c>
      <c r="O67" s="267" t="s">
        <v>59</v>
      </c>
      <c r="P67" s="286"/>
      <c r="Q67" s="286"/>
      <c r="R67" s="286"/>
      <c r="S67" s="286"/>
      <c r="T67" s="286"/>
      <c r="U67" s="286"/>
      <c r="V67" s="286"/>
      <c r="W67" s="286"/>
      <c r="X67" s="286"/>
      <c r="Y67" s="286"/>
      <c r="Z67" s="286"/>
      <c r="AA67" s="286"/>
      <c r="AB67" s="286"/>
      <c r="AC67" s="286"/>
      <c r="AD67" s="286"/>
      <c r="AE67" s="286"/>
      <c r="AF67" s="286"/>
      <c r="AG67" s="286"/>
      <c r="AH67" s="268"/>
      <c r="AI67" s="268"/>
      <c r="AJ67" s="268"/>
      <c r="AK67" s="268"/>
      <c r="AL67" s="268"/>
      <c r="AM67" s="268"/>
      <c r="AN67" s="268"/>
      <c r="AO67" s="268"/>
      <c r="AP67" s="268"/>
      <c r="AQ67" s="268"/>
      <c r="AR67" s="268"/>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O67" s="268"/>
      <c r="BP67" s="268"/>
      <c r="BQ67" s="268"/>
      <c r="BR67" s="268"/>
      <c r="BS67" s="268"/>
      <c r="BT67" s="268"/>
      <c r="BU67" s="268"/>
      <c r="BV67" s="268"/>
      <c r="BW67" s="268"/>
      <c r="BX67" s="268"/>
      <c r="BY67" s="268"/>
      <c r="BZ67" s="268"/>
      <c r="CA67" s="268"/>
      <c r="CB67" s="268"/>
      <c r="CC67" s="268"/>
      <c r="CD67" s="268"/>
      <c r="CE67" s="268"/>
      <c r="CF67" s="268"/>
      <c r="CG67" s="268"/>
      <c r="CH67" s="268"/>
      <c r="CI67" s="268"/>
      <c r="CJ67" s="268"/>
      <c r="CK67" s="268"/>
      <c r="CL67" s="268"/>
      <c r="CM67" s="268"/>
      <c r="CN67" s="268"/>
      <c r="CO67" s="268"/>
      <c r="CP67" s="268"/>
      <c r="CQ67" s="268"/>
      <c r="CR67" s="268"/>
      <c r="CS67" s="268"/>
      <c r="CT67" s="268"/>
      <c r="CU67" s="268"/>
      <c r="CV67" s="268"/>
      <c r="CW67" s="268"/>
      <c r="CX67" s="268"/>
      <c r="CY67" s="268"/>
    </row>
    <row r="68" spans="1:103">
      <c r="A68" s="288" t="s">
        <v>335</v>
      </c>
      <c r="B68" s="296" t="s">
        <v>423</v>
      </c>
      <c r="C68" s="49" t="s">
        <v>62</v>
      </c>
      <c r="D68" s="49" t="s">
        <v>62</v>
      </c>
      <c r="E68" s="49" t="s">
        <v>49</v>
      </c>
      <c r="F68" s="49" t="s">
        <v>49</v>
      </c>
      <c r="G68" s="51" t="str">
        <f t="shared" ref="G68:G87" si="7">_xlfn.CONCAT(IF(C68="YES",$C$2&amp;", ", ""),"", IF(D68="YES",$D$2&amp;", ", ""),"", IF(E68="YES",$E$2&amp;", ", ""),"",IF(F68="YES",$F$2, ""))</f>
        <v xml:space="preserve">NO, NO, </v>
      </c>
      <c r="H68" s="288" t="s">
        <v>6183</v>
      </c>
      <c r="I68" s="288" t="s">
        <v>446</v>
      </c>
      <c r="J68" s="267" t="s">
        <v>6157</v>
      </c>
      <c r="K68" s="267" t="s">
        <v>59</v>
      </c>
      <c r="L68" s="267" t="s">
        <v>6182</v>
      </c>
      <c r="M68" s="267" t="s">
        <v>53</v>
      </c>
      <c r="N68" s="267" t="s">
        <v>53</v>
      </c>
      <c r="O68" s="267" t="s">
        <v>59</v>
      </c>
      <c r="P68" s="286" t="s">
        <v>59</v>
      </c>
      <c r="Q68" s="286" t="str">
        <f t="shared" ref="Q68:Q89" si="8">IF(COUNTIF(R68:AG68,"Yes")&gt;=1,"Yes", "No")</f>
        <v>Yes</v>
      </c>
      <c r="R68" s="286" t="s">
        <v>59</v>
      </c>
      <c r="S68" s="286" t="s">
        <v>59</v>
      </c>
      <c r="T68" s="286" t="s">
        <v>59</v>
      </c>
      <c r="U68" s="286" t="s">
        <v>59</v>
      </c>
      <c r="V68" s="286" t="s">
        <v>59</v>
      </c>
      <c r="W68" s="286" t="s">
        <v>59</v>
      </c>
      <c r="X68" s="286" t="s">
        <v>59</v>
      </c>
      <c r="Y68" s="286" t="s">
        <v>59</v>
      </c>
      <c r="Z68" s="286" t="s">
        <v>59</v>
      </c>
      <c r="AA68" s="286" t="s">
        <v>59</v>
      </c>
      <c r="AB68" s="286" t="s">
        <v>59</v>
      </c>
      <c r="AC68" s="286" t="s">
        <v>59</v>
      </c>
      <c r="AD68" s="286" t="s">
        <v>59</v>
      </c>
      <c r="AE68" s="286" t="s">
        <v>59</v>
      </c>
      <c r="AF68" s="286" t="s">
        <v>59</v>
      </c>
      <c r="AG68" s="286" t="s">
        <v>59</v>
      </c>
      <c r="AH68" s="268"/>
      <c r="AI68" s="268"/>
      <c r="AJ68" s="268"/>
      <c r="AK68" s="268"/>
      <c r="AL68" s="268"/>
      <c r="AM68" s="268"/>
      <c r="AN68" s="268"/>
      <c r="AO68" s="268"/>
      <c r="AP68" s="268"/>
      <c r="AQ68" s="268"/>
      <c r="AR68" s="268"/>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O68" s="268"/>
      <c r="BP68" s="268"/>
      <c r="BQ68" s="268"/>
      <c r="BR68" s="268"/>
      <c r="BS68" s="268"/>
      <c r="BT68" s="268"/>
      <c r="BU68" s="268"/>
      <c r="BV68" s="268"/>
      <c r="BW68" s="268"/>
      <c r="BX68" s="268"/>
      <c r="BY68" s="268"/>
      <c r="BZ68" s="268"/>
      <c r="CA68" s="268"/>
      <c r="CB68" s="268"/>
      <c r="CC68" s="268"/>
      <c r="CD68" s="268"/>
      <c r="CE68" s="268"/>
      <c r="CF68" s="268"/>
      <c r="CG68" s="268"/>
      <c r="CH68" s="268"/>
      <c r="CI68" s="268"/>
      <c r="CJ68" s="268"/>
      <c r="CK68" s="268"/>
      <c r="CL68" s="268"/>
      <c r="CM68" s="268"/>
      <c r="CN68" s="268"/>
      <c r="CO68" s="268"/>
      <c r="CP68" s="268"/>
      <c r="CQ68" s="268"/>
      <c r="CR68" s="268"/>
      <c r="CS68" s="268"/>
      <c r="CT68" s="268"/>
      <c r="CU68" s="268"/>
      <c r="CV68" s="268"/>
      <c r="CW68" s="268"/>
      <c r="CX68" s="268"/>
      <c r="CY68" s="268"/>
    </row>
    <row r="69" spans="1:103">
      <c r="A69" s="288" t="s">
        <v>335</v>
      </c>
      <c r="B69" s="296" t="s">
        <v>423</v>
      </c>
      <c r="C69" s="49" t="s">
        <v>49</v>
      </c>
      <c r="D69" s="49" t="s">
        <v>62</v>
      </c>
      <c r="E69" s="49" t="s">
        <v>49</v>
      </c>
      <c r="F69" s="49" t="s">
        <v>49</v>
      </c>
      <c r="G69" s="51" t="str">
        <f t="shared" si="7"/>
        <v xml:space="preserve">NO, </v>
      </c>
      <c r="H69" s="288" t="s">
        <v>452</v>
      </c>
      <c r="I69" s="288" t="s">
        <v>453</v>
      </c>
      <c r="J69" s="267" t="s">
        <v>6157</v>
      </c>
      <c r="K69" s="267" t="s">
        <v>59</v>
      </c>
      <c r="L69" s="267" t="s">
        <v>53</v>
      </c>
      <c r="M69" s="267" t="s">
        <v>53</v>
      </c>
      <c r="N69" s="267" t="s">
        <v>53</v>
      </c>
      <c r="O69" s="267" t="s">
        <v>53</v>
      </c>
      <c r="P69" s="286" t="s">
        <v>59</v>
      </c>
      <c r="Q69" s="286" t="str">
        <f t="shared" si="8"/>
        <v>Yes</v>
      </c>
      <c r="R69" s="286" t="s">
        <v>59</v>
      </c>
      <c r="S69" s="286" t="s">
        <v>59</v>
      </c>
      <c r="T69" s="286" t="s">
        <v>59</v>
      </c>
      <c r="U69" s="286" t="s">
        <v>59</v>
      </c>
      <c r="V69" s="286" t="s">
        <v>59</v>
      </c>
      <c r="W69" s="286" t="s">
        <v>59</v>
      </c>
      <c r="X69" s="286" t="s">
        <v>59</v>
      </c>
      <c r="Y69" s="286" t="s">
        <v>59</v>
      </c>
      <c r="Z69" s="286" t="s">
        <v>59</v>
      </c>
      <c r="AA69" s="286" t="s">
        <v>59</v>
      </c>
      <c r="AB69" s="286" t="s">
        <v>59</v>
      </c>
      <c r="AC69" s="286" t="s">
        <v>59</v>
      </c>
      <c r="AD69" s="286" t="s">
        <v>59</v>
      </c>
      <c r="AE69" s="286" t="s">
        <v>59</v>
      </c>
      <c r="AF69" s="286" t="s">
        <v>59</v>
      </c>
      <c r="AG69" s="286" t="s">
        <v>59</v>
      </c>
    </row>
    <row r="70" spans="1:103">
      <c r="A70" s="288" t="s">
        <v>335</v>
      </c>
      <c r="B70" s="296" t="s">
        <v>423</v>
      </c>
      <c r="C70" s="49" t="s">
        <v>49</v>
      </c>
      <c r="D70" s="49" t="s">
        <v>62</v>
      </c>
      <c r="E70" s="49" t="s">
        <v>49</v>
      </c>
      <c r="F70" s="49" t="s">
        <v>49</v>
      </c>
      <c r="G70" s="51" t="str">
        <f t="shared" si="7"/>
        <v xml:space="preserve">NO, </v>
      </c>
      <c r="H70" s="288" t="s">
        <v>456</v>
      </c>
      <c r="I70" s="288" t="s">
        <v>457</v>
      </c>
      <c r="J70" s="267" t="s">
        <v>6157</v>
      </c>
      <c r="K70" s="267" t="s">
        <v>59</v>
      </c>
      <c r="L70" s="267" t="s">
        <v>53</v>
      </c>
      <c r="M70" s="267" t="s">
        <v>53</v>
      </c>
      <c r="N70" s="267" t="s">
        <v>53</v>
      </c>
      <c r="O70" s="267" t="s">
        <v>53</v>
      </c>
      <c r="P70" s="286" t="s">
        <v>59</v>
      </c>
      <c r="Q70" s="286" t="str">
        <f t="shared" si="8"/>
        <v>Yes</v>
      </c>
      <c r="R70" s="286" t="str">
        <f t="shared" ref="R70:R84" si="9">IF(COUNTIF(S70:AH70,"Yes")&gt;=1,"Yes", "No")</f>
        <v>Yes</v>
      </c>
      <c r="S70" s="267" t="s">
        <v>59</v>
      </c>
      <c r="T70" s="267" t="s">
        <v>59</v>
      </c>
      <c r="U70" s="267" t="s">
        <v>59</v>
      </c>
      <c r="V70" s="267" t="s">
        <v>53</v>
      </c>
      <c r="W70" s="267" t="s">
        <v>53</v>
      </c>
      <c r="X70" s="267" t="s">
        <v>59</v>
      </c>
      <c r="Y70" s="267" t="s">
        <v>59</v>
      </c>
      <c r="Z70" s="267" t="s">
        <v>59</v>
      </c>
      <c r="AA70" s="267" t="s">
        <v>59</v>
      </c>
      <c r="AB70" s="267" t="s">
        <v>59</v>
      </c>
      <c r="AC70" s="267" t="s">
        <v>59</v>
      </c>
      <c r="AD70" s="267" t="s">
        <v>59</v>
      </c>
      <c r="AE70" s="267" t="s">
        <v>59</v>
      </c>
      <c r="AF70" s="267" t="s">
        <v>59</v>
      </c>
      <c r="AG70" s="267" t="s">
        <v>59</v>
      </c>
      <c r="AH70" s="267" t="s">
        <v>59</v>
      </c>
    </row>
    <row r="71" spans="1:103">
      <c r="A71" s="288" t="s">
        <v>335</v>
      </c>
      <c r="B71" s="296" t="s">
        <v>423</v>
      </c>
      <c r="C71" s="49" t="s">
        <v>49</v>
      </c>
      <c r="D71" s="49" t="s">
        <v>62</v>
      </c>
      <c r="E71" s="49" t="s">
        <v>49</v>
      </c>
      <c r="F71" s="49" t="s">
        <v>49</v>
      </c>
      <c r="G71" s="51" t="str">
        <f t="shared" si="7"/>
        <v xml:space="preserve">NO, </v>
      </c>
      <c r="H71" s="288" t="s">
        <v>459</v>
      </c>
      <c r="I71" s="288" t="s">
        <v>460</v>
      </c>
      <c r="J71" s="267" t="s">
        <v>6157</v>
      </c>
      <c r="K71" s="267" t="s">
        <v>59</v>
      </c>
      <c r="L71" s="267" t="s">
        <v>53</v>
      </c>
      <c r="M71" s="267" t="s">
        <v>53</v>
      </c>
      <c r="N71" s="267" t="s">
        <v>53</v>
      </c>
      <c r="O71" s="267" t="s">
        <v>53</v>
      </c>
      <c r="P71" s="286" t="s">
        <v>59</v>
      </c>
      <c r="Q71" s="286" t="str">
        <f t="shared" si="8"/>
        <v>Yes</v>
      </c>
      <c r="R71" s="286" t="str">
        <f t="shared" si="9"/>
        <v>Yes</v>
      </c>
      <c r="S71" s="267" t="s">
        <v>59</v>
      </c>
      <c r="T71" s="267" t="s">
        <v>59</v>
      </c>
      <c r="U71" s="267" t="s">
        <v>59</v>
      </c>
      <c r="V71" s="267" t="s">
        <v>53</v>
      </c>
      <c r="W71" s="267" t="s">
        <v>53</v>
      </c>
      <c r="X71" s="267" t="s">
        <v>59</v>
      </c>
      <c r="Y71" s="267" t="s">
        <v>59</v>
      </c>
      <c r="Z71" s="267" t="s">
        <v>59</v>
      </c>
      <c r="AA71" s="267" t="s">
        <v>59</v>
      </c>
      <c r="AB71" s="267" t="s">
        <v>59</v>
      </c>
      <c r="AC71" s="267" t="s">
        <v>59</v>
      </c>
      <c r="AD71" s="267" t="s">
        <v>59</v>
      </c>
      <c r="AE71" s="267" t="s">
        <v>59</v>
      </c>
      <c r="AF71" s="267" t="s">
        <v>59</v>
      </c>
      <c r="AG71" s="267" t="s">
        <v>59</v>
      </c>
      <c r="AH71" s="267" t="s">
        <v>59</v>
      </c>
    </row>
    <row r="72" spans="1:103">
      <c r="A72" s="288" t="s">
        <v>335</v>
      </c>
      <c r="B72" s="296" t="s">
        <v>423</v>
      </c>
      <c r="C72" s="49" t="s">
        <v>49</v>
      </c>
      <c r="D72" s="49" t="s">
        <v>62</v>
      </c>
      <c r="E72" s="49" t="s">
        <v>49</v>
      </c>
      <c r="F72" s="49" t="s">
        <v>49</v>
      </c>
      <c r="G72" s="51" t="str">
        <f t="shared" si="7"/>
        <v xml:space="preserve">NO, </v>
      </c>
      <c r="H72" s="288" t="s">
        <v>461</v>
      </c>
      <c r="I72" s="288" t="s">
        <v>462</v>
      </c>
      <c r="J72" s="267" t="s">
        <v>6157</v>
      </c>
      <c r="K72" s="267" t="s">
        <v>59</v>
      </c>
      <c r="L72" s="267" t="s">
        <v>53</v>
      </c>
      <c r="M72" s="267" t="s">
        <v>53</v>
      </c>
      <c r="N72" s="267" t="s">
        <v>53</v>
      </c>
      <c r="O72" s="267" t="s">
        <v>53</v>
      </c>
      <c r="P72" s="286" t="s">
        <v>59</v>
      </c>
      <c r="Q72" s="286" t="str">
        <f t="shared" si="8"/>
        <v>Yes</v>
      </c>
      <c r="R72" s="286" t="str">
        <f t="shared" si="9"/>
        <v>Yes</v>
      </c>
      <c r="S72" s="267" t="s">
        <v>53</v>
      </c>
      <c r="T72" s="267" t="s">
        <v>53</v>
      </c>
      <c r="U72" s="267" t="s">
        <v>53</v>
      </c>
      <c r="V72" s="267" t="s">
        <v>53</v>
      </c>
      <c r="W72" s="267" t="s">
        <v>53</v>
      </c>
      <c r="X72" s="267" t="s">
        <v>53</v>
      </c>
      <c r="Y72" s="267" t="s">
        <v>59</v>
      </c>
      <c r="Z72" s="267" t="s">
        <v>53</v>
      </c>
      <c r="AA72" s="267" t="s">
        <v>53</v>
      </c>
      <c r="AB72" s="267" t="s">
        <v>53</v>
      </c>
      <c r="AC72" s="267" t="s">
        <v>53</v>
      </c>
      <c r="AD72" s="267" t="s">
        <v>53</v>
      </c>
      <c r="AE72" s="267" t="s">
        <v>59</v>
      </c>
      <c r="AF72" s="267" t="s">
        <v>53</v>
      </c>
      <c r="AG72" s="267" t="s">
        <v>53</v>
      </c>
      <c r="AH72" s="267" t="s">
        <v>59</v>
      </c>
    </row>
    <row r="73" spans="1:103">
      <c r="A73" s="288" t="s">
        <v>335</v>
      </c>
      <c r="B73" s="296" t="s">
        <v>423</v>
      </c>
      <c r="C73" s="49" t="s">
        <v>49</v>
      </c>
      <c r="D73" s="49" t="s">
        <v>62</v>
      </c>
      <c r="E73" s="49" t="s">
        <v>49</v>
      </c>
      <c r="F73" s="49" t="s">
        <v>49</v>
      </c>
      <c r="G73" s="51" t="str">
        <f t="shared" si="7"/>
        <v xml:space="preserve">NO, </v>
      </c>
      <c r="H73" s="288" t="s">
        <v>463</v>
      </c>
      <c r="I73" s="288" t="s">
        <v>464</v>
      </c>
      <c r="J73" s="267" t="s">
        <v>6157</v>
      </c>
      <c r="K73" s="267" t="s">
        <v>59</v>
      </c>
      <c r="L73" s="267" t="s">
        <v>53</v>
      </c>
      <c r="M73" s="267" t="s">
        <v>53</v>
      </c>
      <c r="N73" s="267" t="s">
        <v>53</v>
      </c>
      <c r="O73" s="267" t="s">
        <v>53</v>
      </c>
      <c r="P73" s="286" t="s">
        <v>59</v>
      </c>
      <c r="Q73" s="286" t="str">
        <f t="shared" si="8"/>
        <v>Yes</v>
      </c>
      <c r="R73" s="286" t="str">
        <f t="shared" si="9"/>
        <v>Yes</v>
      </c>
      <c r="S73" s="267" t="s">
        <v>59</v>
      </c>
      <c r="T73" s="267" t="s">
        <v>59</v>
      </c>
      <c r="U73" s="267" t="s">
        <v>59</v>
      </c>
      <c r="V73" s="267" t="s">
        <v>53</v>
      </c>
      <c r="W73" s="267" t="s">
        <v>53</v>
      </c>
      <c r="X73" s="267" t="s">
        <v>59</v>
      </c>
      <c r="Y73" s="267" t="s">
        <v>59</v>
      </c>
      <c r="Z73" s="267" t="s">
        <v>59</v>
      </c>
      <c r="AA73" s="267" t="s">
        <v>59</v>
      </c>
      <c r="AB73" s="267" t="s">
        <v>59</v>
      </c>
      <c r="AC73" s="267" t="s">
        <v>59</v>
      </c>
      <c r="AD73" s="267" t="s">
        <v>59</v>
      </c>
      <c r="AE73" s="267" t="s">
        <v>59</v>
      </c>
      <c r="AF73" s="267" t="s">
        <v>59</v>
      </c>
      <c r="AG73" s="267" t="s">
        <v>59</v>
      </c>
      <c r="AH73" s="267" t="s">
        <v>59</v>
      </c>
    </row>
    <row r="74" spans="1:103">
      <c r="A74" s="288" t="s">
        <v>335</v>
      </c>
      <c r="B74" s="296" t="s">
        <v>423</v>
      </c>
      <c r="C74" s="49" t="s">
        <v>49</v>
      </c>
      <c r="D74" s="49" t="s">
        <v>62</v>
      </c>
      <c r="E74" s="49" t="s">
        <v>49</v>
      </c>
      <c r="F74" s="49" t="s">
        <v>49</v>
      </c>
      <c r="G74" s="51" t="str">
        <f t="shared" si="7"/>
        <v xml:space="preserve">NO, </v>
      </c>
      <c r="H74" s="288" t="s">
        <v>465</v>
      </c>
      <c r="I74" s="288" t="s">
        <v>466</v>
      </c>
      <c r="J74" s="267" t="s">
        <v>6157</v>
      </c>
      <c r="K74" s="267" t="s">
        <v>59</v>
      </c>
      <c r="L74" s="267" t="s">
        <v>53</v>
      </c>
      <c r="M74" s="267" t="s">
        <v>53</v>
      </c>
      <c r="N74" s="267" t="s">
        <v>53</v>
      </c>
      <c r="O74" s="267" t="s">
        <v>53</v>
      </c>
      <c r="P74" s="286" t="s">
        <v>59</v>
      </c>
      <c r="Q74" s="286" t="str">
        <f t="shared" si="8"/>
        <v>Yes</v>
      </c>
      <c r="R74" s="286" t="str">
        <f t="shared" si="9"/>
        <v>Yes</v>
      </c>
      <c r="S74" s="267" t="s">
        <v>59</v>
      </c>
      <c r="T74" s="267" t="s">
        <v>59</v>
      </c>
      <c r="U74" s="267" t="s">
        <v>59</v>
      </c>
      <c r="V74" s="267" t="s">
        <v>53</v>
      </c>
      <c r="W74" s="267" t="s">
        <v>53</v>
      </c>
      <c r="X74" s="267" t="s">
        <v>59</v>
      </c>
      <c r="Y74" s="267" t="s">
        <v>59</v>
      </c>
      <c r="Z74" s="267" t="s">
        <v>59</v>
      </c>
      <c r="AA74" s="267" t="s">
        <v>59</v>
      </c>
      <c r="AB74" s="267" t="s">
        <v>59</v>
      </c>
      <c r="AC74" s="267" t="s">
        <v>59</v>
      </c>
      <c r="AD74" s="267" t="s">
        <v>59</v>
      </c>
      <c r="AE74" s="267" t="s">
        <v>59</v>
      </c>
      <c r="AF74" s="267" t="s">
        <v>59</v>
      </c>
      <c r="AG74" s="267" t="s">
        <v>59</v>
      </c>
      <c r="AH74" s="267" t="s">
        <v>59</v>
      </c>
    </row>
    <row r="75" spans="1:103">
      <c r="A75" s="288" t="s">
        <v>335</v>
      </c>
      <c r="B75" s="296" t="s">
        <v>423</v>
      </c>
      <c r="C75" s="49" t="s">
        <v>49</v>
      </c>
      <c r="D75" s="49" t="s">
        <v>62</v>
      </c>
      <c r="E75" s="49" t="s">
        <v>49</v>
      </c>
      <c r="F75" s="49" t="s">
        <v>49</v>
      </c>
      <c r="G75" s="51" t="str">
        <f t="shared" si="7"/>
        <v xml:space="preserve">NO, </v>
      </c>
      <c r="H75" s="288" t="s">
        <v>467</v>
      </c>
      <c r="I75" s="288" t="s">
        <v>468</v>
      </c>
      <c r="J75" s="267" t="s">
        <v>6157</v>
      </c>
      <c r="K75" s="267" t="s">
        <v>59</v>
      </c>
      <c r="L75" s="267" t="s">
        <v>53</v>
      </c>
      <c r="M75" s="267" t="s">
        <v>53</v>
      </c>
      <c r="N75" s="267" t="s">
        <v>53</v>
      </c>
      <c r="O75" s="267" t="s">
        <v>53</v>
      </c>
      <c r="P75" s="286" t="s">
        <v>59</v>
      </c>
      <c r="Q75" s="286" t="str">
        <f t="shared" si="8"/>
        <v>Yes</v>
      </c>
      <c r="R75" s="286" t="str">
        <f t="shared" si="9"/>
        <v>Yes</v>
      </c>
      <c r="S75" s="267" t="s">
        <v>59</v>
      </c>
      <c r="T75" s="267" t="s">
        <v>59</v>
      </c>
      <c r="U75" s="267" t="s">
        <v>59</v>
      </c>
      <c r="V75" s="267" t="s">
        <v>53</v>
      </c>
      <c r="W75" s="267" t="s">
        <v>53</v>
      </c>
      <c r="X75" s="267" t="s">
        <v>59</v>
      </c>
      <c r="Y75" s="267" t="s">
        <v>59</v>
      </c>
      <c r="Z75" s="267" t="s">
        <v>59</v>
      </c>
      <c r="AA75" s="267" t="s">
        <v>59</v>
      </c>
      <c r="AB75" s="267" t="s">
        <v>59</v>
      </c>
      <c r="AC75" s="267" t="s">
        <v>59</v>
      </c>
      <c r="AD75" s="267" t="s">
        <v>59</v>
      </c>
      <c r="AE75" s="267" t="s">
        <v>59</v>
      </c>
      <c r="AF75" s="267" t="s">
        <v>59</v>
      </c>
      <c r="AG75" s="267" t="s">
        <v>59</v>
      </c>
      <c r="AH75" s="267" t="s">
        <v>59</v>
      </c>
    </row>
    <row r="76" spans="1:103">
      <c r="A76" s="288" t="s">
        <v>335</v>
      </c>
      <c r="B76" s="296" t="s">
        <v>423</v>
      </c>
      <c r="C76" s="49" t="s">
        <v>49</v>
      </c>
      <c r="D76" s="49" t="s">
        <v>62</v>
      </c>
      <c r="E76" s="49" t="s">
        <v>49</v>
      </c>
      <c r="F76" s="49" t="s">
        <v>49</v>
      </c>
      <c r="G76" s="51" t="str">
        <f t="shared" si="7"/>
        <v xml:space="preserve">NO, </v>
      </c>
      <c r="H76" s="288" t="s">
        <v>469</v>
      </c>
      <c r="I76" s="288" t="s">
        <v>470</v>
      </c>
      <c r="J76" s="267" t="s">
        <v>6157</v>
      </c>
      <c r="K76" s="267" t="s">
        <v>59</v>
      </c>
      <c r="L76" s="267" t="s">
        <v>53</v>
      </c>
      <c r="M76" s="267" t="s">
        <v>53</v>
      </c>
      <c r="N76" s="267" t="s">
        <v>53</v>
      </c>
      <c r="O76" s="267" t="s">
        <v>53</v>
      </c>
      <c r="P76" s="286" t="s">
        <v>59</v>
      </c>
      <c r="Q76" s="286" t="str">
        <f t="shared" si="8"/>
        <v>Yes</v>
      </c>
      <c r="R76" s="286" t="str">
        <f t="shared" si="9"/>
        <v>Yes</v>
      </c>
      <c r="S76" s="267" t="s">
        <v>59</v>
      </c>
      <c r="T76" s="267" t="s">
        <v>59</v>
      </c>
      <c r="U76" s="267" t="s">
        <v>59</v>
      </c>
      <c r="V76" s="267" t="s">
        <v>53</v>
      </c>
      <c r="W76" s="267" t="s">
        <v>53</v>
      </c>
      <c r="X76" s="267" t="s">
        <v>59</v>
      </c>
      <c r="Y76" s="267" t="s">
        <v>59</v>
      </c>
      <c r="Z76" s="267" t="s">
        <v>59</v>
      </c>
      <c r="AA76" s="267" t="s">
        <v>59</v>
      </c>
      <c r="AB76" s="267" t="s">
        <v>59</v>
      </c>
      <c r="AC76" s="267" t="s">
        <v>59</v>
      </c>
      <c r="AD76" s="267" t="s">
        <v>59</v>
      </c>
      <c r="AE76" s="267" t="s">
        <v>59</v>
      </c>
      <c r="AF76" s="267" t="s">
        <v>59</v>
      </c>
      <c r="AG76" s="267" t="s">
        <v>59</v>
      </c>
      <c r="AH76" s="267" t="s">
        <v>59</v>
      </c>
    </row>
    <row r="77" spans="1:103">
      <c r="A77" s="288" t="s">
        <v>335</v>
      </c>
      <c r="B77" s="296" t="s">
        <v>423</v>
      </c>
      <c r="C77" s="49" t="s">
        <v>49</v>
      </c>
      <c r="D77" s="49" t="s">
        <v>62</v>
      </c>
      <c r="E77" s="49" t="s">
        <v>49</v>
      </c>
      <c r="F77" s="49" t="s">
        <v>49</v>
      </c>
      <c r="G77" s="51" t="str">
        <f t="shared" si="7"/>
        <v xml:space="preserve">NO, </v>
      </c>
      <c r="H77" s="288" t="s">
        <v>471</v>
      </c>
      <c r="I77" s="288" t="s">
        <v>472</v>
      </c>
      <c r="J77" s="267" t="s">
        <v>6157</v>
      </c>
      <c r="K77" s="267" t="s">
        <v>59</v>
      </c>
      <c r="L77" s="267" t="s">
        <v>53</v>
      </c>
      <c r="M77" s="267" t="s">
        <v>53</v>
      </c>
      <c r="N77" s="267" t="s">
        <v>53</v>
      </c>
      <c r="O77" s="267" t="s">
        <v>53</v>
      </c>
      <c r="P77" s="286" t="s">
        <v>59</v>
      </c>
      <c r="Q77" s="286" t="str">
        <f t="shared" si="8"/>
        <v>Yes</v>
      </c>
      <c r="R77" s="286" t="str">
        <f t="shared" si="9"/>
        <v>Yes</v>
      </c>
      <c r="S77" s="267" t="s">
        <v>59</v>
      </c>
      <c r="T77" s="267" t="s">
        <v>59</v>
      </c>
      <c r="U77" s="267" t="s">
        <v>59</v>
      </c>
      <c r="V77" s="267" t="s">
        <v>53</v>
      </c>
      <c r="W77" s="267" t="s">
        <v>53</v>
      </c>
      <c r="X77" s="267" t="s">
        <v>59</v>
      </c>
      <c r="Y77" s="267" t="s">
        <v>59</v>
      </c>
      <c r="Z77" s="267" t="s">
        <v>59</v>
      </c>
      <c r="AA77" s="267" t="s">
        <v>59</v>
      </c>
      <c r="AB77" s="267" t="s">
        <v>59</v>
      </c>
      <c r="AC77" s="267" t="s">
        <v>59</v>
      </c>
      <c r="AD77" s="267" t="s">
        <v>59</v>
      </c>
      <c r="AE77" s="267" t="s">
        <v>59</v>
      </c>
      <c r="AF77" s="267" t="s">
        <v>59</v>
      </c>
      <c r="AG77" s="267" t="s">
        <v>59</v>
      </c>
      <c r="AH77" s="267" t="s">
        <v>59</v>
      </c>
    </row>
    <row r="78" spans="1:103">
      <c r="A78" s="288" t="s">
        <v>335</v>
      </c>
      <c r="B78" s="296" t="s">
        <v>423</v>
      </c>
      <c r="C78" s="49" t="s">
        <v>49</v>
      </c>
      <c r="D78" s="49" t="s">
        <v>62</v>
      </c>
      <c r="E78" s="49" t="s">
        <v>49</v>
      </c>
      <c r="F78" s="49" t="s">
        <v>49</v>
      </c>
      <c r="G78" s="51" t="str">
        <f t="shared" si="7"/>
        <v xml:space="preserve">NO, </v>
      </c>
      <c r="H78" s="288" t="s">
        <v>473</v>
      </c>
      <c r="I78" s="288" t="s">
        <v>474</v>
      </c>
      <c r="J78" s="267" t="s">
        <v>6157</v>
      </c>
      <c r="K78" s="267" t="s">
        <v>59</v>
      </c>
      <c r="L78" s="267" t="s">
        <v>53</v>
      </c>
      <c r="M78" s="267" t="s">
        <v>53</v>
      </c>
      <c r="N78" s="267" t="s">
        <v>53</v>
      </c>
      <c r="O78" s="267" t="s">
        <v>53</v>
      </c>
      <c r="P78" s="286" t="s">
        <v>59</v>
      </c>
      <c r="Q78" s="286" t="str">
        <f t="shared" si="8"/>
        <v>Yes</v>
      </c>
      <c r="R78" s="286" t="str">
        <f t="shared" si="9"/>
        <v>Yes</v>
      </c>
      <c r="S78" s="267" t="s">
        <v>59</v>
      </c>
      <c r="T78" s="267" t="s">
        <v>59</v>
      </c>
      <c r="U78" s="267" t="s">
        <v>59</v>
      </c>
      <c r="V78" s="267" t="s">
        <v>53</v>
      </c>
      <c r="W78" s="267" t="s">
        <v>53</v>
      </c>
      <c r="X78" s="267" t="s">
        <v>59</v>
      </c>
      <c r="Y78" s="267" t="s">
        <v>59</v>
      </c>
      <c r="Z78" s="267" t="s">
        <v>59</v>
      </c>
      <c r="AA78" s="267" t="s">
        <v>59</v>
      </c>
      <c r="AB78" s="267" t="s">
        <v>59</v>
      </c>
      <c r="AC78" s="267" t="s">
        <v>59</v>
      </c>
      <c r="AD78" s="267" t="s">
        <v>59</v>
      </c>
      <c r="AE78" s="267" t="s">
        <v>59</v>
      </c>
      <c r="AF78" s="267" t="s">
        <v>59</v>
      </c>
      <c r="AG78" s="267" t="s">
        <v>59</v>
      </c>
      <c r="AH78" s="267" t="s">
        <v>59</v>
      </c>
    </row>
    <row r="79" spans="1:103" ht="30">
      <c r="A79" s="288" t="s">
        <v>335</v>
      </c>
      <c r="B79" s="296" t="s">
        <v>423</v>
      </c>
      <c r="C79" s="49" t="s">
        <v>49</v>
      </c>
      <c r="D79" s="49" t="s">
        <v>62</v>
      </c>
      <c r="E79" s="49" t="s">
        <v>49</v>
      </c>
      <c r="F79" s="49" t="s">
        <v>49</v>
      </c>
      <c r="G79" s="51" t="str">
        <f t="shared" si="7"/>
        <v xml:space="preserve">NO, </v>
      </c>
      <c r="H79" s="288" t="s">
        <v>475</v>
      </c>
      <c r="I79" s="288" t="s">
        <v>476</v>
      </c>
      <c r="J79" s="267" t="s">
        <v>6157</v>
      </c>
      <c r="K79" s="267" t="s">
        <v>59</v>
      </c>
      <c r="L79" s="267" t="s">
        <v>53</v>
      </c>
      <c r="M79" s="267" t="s">
        <v>53</v>
      </c>
      <c r="N79" s="267" t="s">
        <v>53</v>
      </c>
      <c r="O79" s="267" t="s">
        <v>53</v>
      </c>
      <c r="P79" s="286" t="s">
        <v>59</v>
      </c>
      <c r="Q79" s="286" t="str">
        <f t="shared" si="8"/>
        <v>Yes</v>
      </c>
      <c r="R79" s="286" t="str">
        <f t="shared" si="9"/>
        <v>Yes</v>
      </c>
      <c r="S79" s="267" t="s">
        <v>59</v>
      </c>
      <c r="T79" s="267" t="s">
        <v>59</v>
      </c>
      <c r="U79" s="267" t="s">
        <v>59</v>
      </c>
      <c r="V79" s="267" t="s">
        <v>53</v>
      </c>
      <c r="W79" s="267" t="s">
        <v>53</v>
      </c>
      <c r="X79" s="267" t="s">
        <v>59</v>
      </c>
      <c r="Y79" s="267" t="s">
        <v>59</v>
      </c>
      <c r="Z79" s="267" t="s">
        <v>59</v>
      </c>
      <c r="AA79" s="267" t="s">
        <v>59</v>
      </c>
      <c r="AB79" s="267" t="s">
        <v>59</v>
      </c>
      <c r="AC79" s="267" t="s">
        <v>59</v>
      </c>
      <c r="AD79" s="267" t="s">
        <v>59</v>
      </c>
      <c r="AE79" s="267" t="s">
        <v>59</v>
      </c>
      <c r="AF79" s="267" t="s">
        <v>59</v>
      </c>
      <c r="AG79" s="267" t="s">
        <v>59</v>
      </c>
      <c r="AH79" s="267" t="s">
        <v>59</v>
      </c>
    </row>
    <row r="80" spans="1:103">
      <c r="A80" s="288" t="s">
        <v>335</v>
      </c>
      <c r="B80" s="296" t="s">
        <v>423</v>
      </c>
      <c r="C80" s="49" t="s">
        <v>49</v>
      </c>
      <c r="D80" s="49" t="s">
        <v>62</v>
      </c>
      <c r="E80" s="49" t="s">
        <v>49</v>
      </c>
      <c r="F80" s="49" t="s">
        <v>49</v>
      </c>
      <c r="G80" s="51" t="str">
        <f t="shared" si="7"/>
        <v xml:space="preserve">NO, </v>
      </c>
      <c r="H80" s="288" t="s">
        <v>477</v>
      </c>
      <c r="I80" s="288" t="s">
        <v>478</v>
      </c>
      <c r="J80" s="267" t="s">
        <v>6157</v>
      </c>
      <c r="K80" s="267" t="s">
        <v>59</v>
      </c>
      <c r="L80" s="267" t="s">
        <v>53</v>
      </c>
      <c r="M80" s="267" t="s">
        <v>53</v>
      </c>
      <c r="N80" s="267" t="s">
        <v>53</v>
      </c>
      <c r="O80" s="267" t="s">
        <v>53</v>
      </c>
      <c r="P80" s="286" t="s">
        <v>59</v>
      </c>
      <c r="Q80" s="286" t="str">
        <f t="shared" si="8"/>
        <v>Yes</v>
      </c>
      <c r="R80" s="286" t="str">
        <f t="shared" si="9"/>
        <v>Yes</v>
      </c>
      <c r="S80" s="267" t="s">
        <v>59</v>
      </c>
      <c r="T80" s="267" t="s">
        <v>59</v>
      </c>
      <c r="U80" s="267" t="s">
        <v>59</v>
      </c>
      <c r="V80" s="267" t="s">
        <v>53</v>
      </c>
      <c r="W80" s="267" t="s">
        <v>53</v>
      </c>
      <c r="X80" s="267" t="s">
        <v>59</v>
      </c>
      <c r="Y80" s="267" t="s">
        <v>59</v>
      </c>
      <c r="Z80" s="267" t="s">
        <v>59</v>
      </c>
      <c r="AA80" s="267" t="s">
        <v>59</v>
      </c>
      <c r="AB80" s="267" t="s">
        <v>59</v>
      </c>
      <c r="AC80" s="267" t="s">
        <v>59</v>
      </c>
      <c r="AD80" s="267" t="s">
        <v>59</v>
      </c>
      <c r="AE80" s="267" t="s">
        <v>59</v>
      </c>
      <c r="AF80" s="267" t="s">
        <v>59</v>
      </c>
      <c r="AG80" s="267" t="s">
        <v>59</v>
      </c>
      <c r="AH80" s="267" t="s">
        <v>59</v>
      </c>
    </row>
    <row r="81" spans="1:103">
      <c r="A81" s="288" t="s">
        <v>335</v>
      </c>
      <c r="B81" s="296" t="s">
        <v>423</v>
      </c>
      <c r="C81" s="49" t="s">
        <v>49</v>
      </c>
      <c r="D81" s="49" t="s">
        <v>62</v>
      </c>
      <c r="E81" s="49" t="s">
        <v>49</v>
      </c>
      <c r="F81" s="49" t="s">
        <v>49</v>
      </c>
      <c r="G81" s="51" t="str">
        <f t="shared" si="7"/>
        <v xml:space="preserve">NO, </v>
      </c>
      <c r="H81" s="288" t="s">
        <v>479</v>
      </c>
      <c r="I81" s="288" t="s">
        <v>480</v>
      </c>
      <c r="J81" s="267" t="s">
        <v>6157</v>
      </c>
      <c r="K81" s="267" t="s">
        <v>59</v>
      </c>
      <c r="L81" s="267" t="s">
        <v>53</v>
      </c>
      <c r="M81" s="267" t="s">
        <v>53</v>
      </c>
      <c r="N81" s="267" t="s">
        <v>53</v>
      </c>
      <c r="O81" s="267" t="s">
        <v>53</v>
      </c>
      <c r="P81" s="286" t="s">
        <v>59</v>
      </c>
      <c r="Q81" s="286" t="str">
        <f t="shared" si="8"/>
        <v>Yes</v>
      </c>
      <c r="R81" s="286" t="str">
        <f t="shared" si="9"/>
        <v>Yes</v>
      </c>
      <c r="S81" s="267" t="s">
        <v>59</v>
      </c>
      <c r="T81" s="267" t="s">
        <v>59</v>
      </c>
      <c r="U81" s="267" t="s">
        <v>59</v>
      </c>
      <c r="V81" s="267" t="s">
        <v>53</v>
      </c>
      <c r="W81" s="267" t="s">
        <v>53</v>
      </c>
      <c r="X81" s="267" t="s">
        <v>59</v>
      </c>
      <c r="Y81" s="267" t="s">
        <v>59</v>
      </c>
      <c r="Z81" s="267" t="s">
        <v>59</v>
      </c>
      <c r="AA81" s="267" t="s">
        <v>59</v>
      </c>
      <c r="AB81" s="267" t="s">
        <v>59</v>
      </c>
      <c r="AC81" s="267" t="s">
        <v>59</v>
      </c>
      <c r="AD81" s="267" t="s">
        <v>59</v>
      </c>
      <c r="AE81" s="267" t="s">
        <v>59</v>
      </c>
      <c r="AF81" s="267" t="s">
        <v>59</v>
      </c>
      <c r="AG81" s="267" t="s">
        <v>59</v>
      </c>
      <c r="AH81" s="267" t="s">
        <v>59</v>
      </c>
    </row>
    <row r="82" spans="1:103">
      <c r="A82" s="288" t="s">
        <v>335</v>
      </c>
      <c r="B82" s="296" t="s">
        <v>423</v>
      </c>
      <c r="C82" s="49" t="s">
        <v>49</v>
      </c>
      <c r="D82" s="49" t="s">
        <v>62</v>
      </c>
      <c r="E82" s="49" t="s">
        <v>49</v>
      </c>
      <c r="F82" s="49" t="s">
        <v>49</v>
      </c>
      <c r="G82" s="51" t="str">
        <f t="shared" si="7"/>
        <v xml:space="preserve">NO, </v>
      </c>
      <c r="H82" s="288" t="s">
        <v>481</v>
      </c>
      <c r="I82" s="288" t="s">
        <v>482</v>
      </c>
      <c r="J82" s="267" t="s">
        <v>6157</v>
      </c>
      <c r="K82" s="267" t="s">
        <v>59</v>
      </c>
      <c r="L82" s="267" t="s">
        <v>53</v>
      </c>
      <c r="M82" s="267" t="s">
        <v>53</v>
      </c>
      <c r="N82" s="267" t="s">
        <v>53</v>
      </c>
      <c r="O82" s="267" t="s">
        <v>53</v>
      </c>
      <c r="P82" s="286" t="s">
        <v>59</v>
      </c>
      <c r="Q82" s="286" t="str">
        <f t="shared" si="8"/>
        <v>Yes</v>
      </c>
      <c r="R82" s="286" t="str">
        <f t="shared" si="9"/>
        <v>Yes</v>
      </c>
      <c r="S82" s="267" t="s">
        <v>59</v>
      </c>
      <c r="T82" s="267" t="s">
        <v>59</v>
      </c>
      <c r="U82" s="267" t="s">
        <v>59</v>
      </c>
      <c r="V82" s="267" t="s">
        <v>53</v>
      </c>
      <c r="W82" s="267" t="s">
        <v>53</v>
      </c>
      <c r="X82" s="267" t="s">
        <v>59</v>
      </c>
      <c r="Y82" s="267" t="s">
        <v>59</v>
      </c>
      <c r="Z82" s="267" t="s">
        <v>59</v>
      </c>
      <c r="AA82" s="267" t="s">
        <v>59</v>
      </c>
      <c r="AB82" s="267" t="s">
        <v>59</v>
      </c>
      <c r="AC82" s="267" t="s">
        <v>59</v>
      </c>
      <c r="AD82" s="267" t="s">
        <v>59</v>
      </c>
      <c r="AE82" s="267" t="s">
        <v>59</v>
      </c>
      <c r="AF82" s="267" t="s">
        <v>59</v>
      </c>
      <c r="AG82" s="267" t="s">
        <v>59</v>
      </c>
      <c r="AH82" s="267" t="s">
        <v>59</v>
      </c>
    </row>
    <row r="83" spans="1:103">
      <c r="A83" s="288" t="s">
        <v>335</v>
      </c>
      <c r="B83" s="296" t="s">
        <v>423</v>
      </c>
      <c r="C83" s="49" t="s">
        <v>49</v>
      </c>
      <c r="D83" s="49" t="s">
        <v>62</v>
      </c>
      <c r="E83" s="49" t="s">
        <v>49</v>
      </c>
      <c r="F83" s="49" t="s">
        <v>49</v>
      </c>
      <c r="G83" s="51" t="str">
        <f t="shared" si="7"/>
        <v xml:space="preserve">NO, </v>
      </c>
      <c r="H83" s="288" t="s">
        <v>483</v>
      </c>
      <c r="I83" s="288" t="s">
        <v>484</v>
      </c>
      <c r="J83" s="267" t="s">
        <v>6157</v>
      </c>
      <c r="K83" s="267" t="s">
        <v>59</v>
      </c>
      <c r="L83" s="267" t="s">
        <v>53</v>
      </c>
      <c r="M83" s="267" t="s">
        <v>53</v>
      </c>
      <c r="N83" s="267" t="s">
        <v>53</v>
      </c>
      <c r="O83" s="267" t="s">
        <v>53</v>
      </c>
      <c r="P83" s="286" t="s">
        <v>59</v>
      </c>
      <c r="Q83" s="286" t="str">
        <f t="shared" si="8"/>
        <v>Yes</v>
      </c>
      <c r="R83" s="286" t="str">
        <f t="shared" si="9"/>
        <v>Yes</v>
      </c>
      <c r="S83" s="267" t="s">
        <v>59</v>
      </c>
      <c r="T83" s="267" t="s">
        <v>59</v>
      </c>
      <c r="U83" s="267" t="s">
        <v>59</v>
      </c>
      <c r="V83" s="267" t="s">
        <v>53</v>
      </c>
      <c r="W83" s="267" t="s">
        <v>53</v>
      </c>
      <c r="X83" s="267" t="s">
        <v>59</v>
      </c>
      <c r="Y83" s="267" t="s">
        <v>59</v>
      </c>
      <c r="Z83" s="267" t="s">
        <v>59</v>
      </c>
      <c r="AA83" s="267" t="s">
        <v>59</v>
      </c>
      <c r="AB83" s="267" t="s">
        <v>59</v>
      </c>
      <c r="AC83" s="267" t="s">
        <v>59</v>
      </c>
      <c r="AD83" s="267" t="s">
        <v>59</v>
      </c>
      <c r="AE83" s="267" t="s">
        <v>59</v>
      </c>
      <c r="AF83" s="267" t="s">
        <v>59</v>
      </c>
      <c r="AG83" s="267" t="s">
        <v>59</v>
      </c>
      <c r="AH83" s="267" t="s">
        <v>59</v>
      </c>
    </row>
    <row r="84" spans="1:103">
      <c r="A84" s="288" t="s">
        <v>335</v>
      </c>
      <c r="B84" s="296" t="s">
        <v>423</v>
      </c>
      <c r="C84" s="49" t="s">
        <v>49</v>
      </c>
      <c r="D84" s="49" t="s">
        <v>62</v>
      </c>
      <c r="E84" s="49" t="s">
        <v>49</v>
      </c>
      <c r="F84" s="49" t="s">
        <v>49</v>
      </c>
      <c r="G84" s="51" t="str">
        <f t="shared" si="7"/>
        <v xml:space="preserve">NO, </v>
      </c>
      <c r="H84" s="288" t="s">
        <v>485</v>
      </c>
      <c r="I84" s="288" t="s">
        <v>486</v>
      </c>
      <c r="J84" s="267" t="s">
        <v>6157</v>
      </c>
      <c r="K84" s="267" t="s">
        <v>59</v>
      </c>
      <c r="L84" s="267" t="s">
        <v>53</v>
      </c>
      <c r="M84" s="267" t="s">
        <v>53</v>
      </c>
      <c r="N84" s="267" t="s">
        <v>53</v>
      </c>
      <c r="O84" s="267" t="s">
        <v>53</v>
      </c>
      <c r="P84" s="286" t="s">
        <v>59</v>
      </c>
      <c r="Q84" s="286" t="str">
        <f t="shared" si="8"/>
        <v>Yes</v>
      </c>
      <c r="R84" s="286" t="str">
        <f t="shared" si="9"/>
        <v>Yes</v>
      </c>
      <c r="S84" s="267" t="s">
        <v>59</v>
      </c>
      <c r="T84" s="267" t="s">
        <v>59</v>
      </c>
      <c r="U84" s="267" t="s">
        <v>59</v>
      </c>
      <c r="V84" s="267" t="s">
        <v>53</v>
      </c>
      <c r="W84" s="267" t="s">
        <v>53</v>
      </c>
      <c r="X84" s="267" t="s">
        <v>59</v>
      </c>
      <c r="Y84" s="267" t="s">
        <v>59</v>
      </c>
      <c r="Z84" s="267" t="s">
        <v>59</v>
      </c>
      <c r="AA84" s="267" t="s">
        <v>59</v>
      </c>
      <c r="AB84" s="267" t="s">
        <v>59</v>
      </c>
      <c r="AC84" s="267" t="s">
        <v>59</v>
      </c>
      <c r="AD84" s="267" t="s">
        <v>59</v>
      </c>
      <c r="AE84" s="267" t="s">
        <v>59</v>
      </c>
      <c r="AF84" s="267" t="s">
        <v>59</v>
      </c>
      <c r="AG84" s="267" t="s">
        <v>59</v>
      </c>
      <c r="AH84" s="267" t="s">
        <v>59</v>
      </c>
    </row>
    <row r="85" spans="1:103" ht="30">
      <c r="A85" s="288" t="s">
        <v>335</v>
      </c>
      <c r="B85" s="296" t="s">
        <v>423</v>
      </c>
      <c r="C85" s="49" t="s">
        <v>62</v>
      </c>
      <c r="D85" s="49" t="s">
        <v>49</v>
      </c>
      <c r="E85" s="49" t="s">
        <v>49</v>
      </c>
      <c r="F85" s="49" t="s">
        <v>49</v>
      </c>
      <c r="G85" s="51" t="str">
        <f>_xlfn.CONCAT(IF(C85="YES",$C$2&amp;", ", ""),"", IF(D85="YES",$D$2&amp;", ", ""),"", IF(E85="YES",$E$2&amp;", ", ""),"",IF(F85="YES",$F$2, ""))</f>
        <v xml:space="preserve">NO, </v>
      </c>
      <c r="H85" s="288" t="s">
        <v>6184</v>
      </c>
      <c r="I85" s="288" t="s">
        <v>512</v>
      </c>
      <c r="J85" s="267" t="s">
        <v>6157</v>
      </c>
      <c r="K85" s="267" t="s">
        <v>59</v>
      </c>
      <c r="L85" s="267" t="s">
        <v>59</v>
      </c>
      <c r="M85" s="267" t="s">
        <v>53</v>
      </c>
      <c r="N85" s="267" t="s">
        <v>53</v>
      </c>
      <c r="O85" s="267" t="s">
        <v>59</v>
      </c>
      <c r="P85" s="286" t="s">
        <v>59</v>
      </c>
      <c r="Q85" s="286" t="str">
        <f>IF(COUNTIF(R85:AG85,"Yes")&gt;=1,"Yes", "No")</f>
        <v>Yes</v>
      </c>
      <c r="R85" s="286" t="s">
        <v>59</v>
      </c>
      <c r="S85" s="286" t="s">
        <v>59</v>
      </c>
      <c r="T85" s="286" t="s">
        <v>59</v>
      </c>
      <c r="U85" s="286" t="s">
        <v>59</v>
      </c>
      <c r="V85" s="286" t="s">
        <v>59</v>
      </c>
      <c r="W85" s="286" t="s">
        <v>59</v>
      </c>
      <c r="X85" s="286" t="s">
        <v>59</v>
      </c>
      <c r="Y85" s="286" t="s">
        <v>59</v>
      </c>
      <c r="Z85" s="286" t="s">
        <v>59</v>
      </c>
      <c r="AA85" s="286" t="s">
        <v>59</v>
      </c>
      <c r="AB85" s="286" t="s">
        <v>59</v>
      </c>
      <c r="AC85" s="286" t="s">
        <v>59</v>
      </c>
      <c r="AD85" s="286" t="s">
        <v>59</v>
      </c>
      <c r="AE85" s="286" t="s">
        <v>59</v>
      </c>
      <c r="AF85" s="286" t="s">
        <v>59</v>
      </c>
      <c r="AG85" s="286" t="s">
        <v>59</v>
      </c>
      <c r="AH85" s="268"/>
      <c r="AI85" s="268"/>
      <c r="AJ85" s="268"/>
      <c r="AK85" s="268"/>
      <c r="AL85" s="268"/>
      <c r="AM85" s="268"/>
      <c r="AN85" s="268"/>
      <c r="AO85" s="268"/>
      <c r="AP85" s="268"/>
      <c r="AQ85" s="268"/>
      <c r="AR85" s="268"/>
      <c r="AS85" s="268"/>
      <c r="AT85" s="268"/>
      <c r="AU85" s="268"/>
      <c r="AV85" s="268"/>
      <c r="AW85" s="268"/>
      <c r="AX85" s="268"/>
      <c r="AY85" s="268"/>
      <c r="AZ85" s="268"/>
      <c r="BA85" s="268"/>
      <c r="BB85" s="268"/>
      <c r="BC85" s="268"/>
      <c r="BD85" s="268"/>
      <c r="BE85" s="268"/>
      <c r="BF85" s="268"/>
      <c r="BG85" s="268"/>
      <c r="BH85" s="268"/>
      <c r="BI85" s="268"/>
      <c r="BJ85" s="268"/>
      <c r="BK85" s="268"/>
      <c r="BL85" s="268"/>
      <c r="BM85" s="268"/>
      <c r="BN85" s="268"/>
      <c r="BO85" s="268"/>
      <c r="BP85" s="268"/>
      <c r="BQ85" s="268"/>
      <c r="BR85" s="268"/>
      <c r="BS85" s="268"/>
      <c r="BT85" s="268"/>
      <c r="BU85" s="268"/>
      <c r="BV85" s="268"/>
      <c r="BW85" s="268"/>
      <c r="BX85" s="268"/>
      <c r="BY85" s="268"/>
      <c r="BZ85" s="268"/>
      <c r="CA85" s="268"/>
      <c r="CB85" s="268"/>
      <c r="CC85" s="268"/>
      <c r="CD85" s="268"/>
      <c r="CE85" s="268"/>
      <c r="CF85" s="268"/>
      <c r="CG85" s="268"/>
      <c r="CH85" s="268"/>
      <c r="CI85" s="268"/>
      <c r="CJ85" s="268"/>
      <c r="CK85" s="268"/>
      <c r="CL85" s="268"/>
      <c r="CM85" s="268"/>
      <c r="CN85" s="268"/>
      <c r="CO85" s="268"/>
      <c r="CP85" s="268"/>
      <c r="CQ85" s="268"/>
      <c r="CR85" s="268"/>
      <c r="CS85" s="268"/>
      <c r="CT85" s="268"/>
      <c r="CU85" s="268"/>
      <c r="CV85" s="268"/>
      <c r="CW85" s="268"/>
      <c r="CX85" s="268"/>
      <c r="CY85" s="268"/>
    </row>
    <row r="86" spans="1:103">
      <c r="A86" s="288" t="s">
        <v>335</v>
      </c>
      <c r="B86" s="296" t="s">
        <v>423</v>
      </c>
      <c r="C86" s="49" t="s">
        <v>49</v>
      </c>
      <c r="D86" s="49" t="s">
        <v>62</v>
      </c>
      <c r="E86" s="49" t="s">
        <v>49</v>
      </c>
      <c r="F86" s="49" t="s">
        <v>49</v>
      </c>
      <c r="G86" s="51" t="str">
        <f t="shared" si="7"/>
        <v xml:space="preserve">NO, </v>
      </c>
      <c r="H86" s="288" t="s">
        <v>424</v>
      </c>
      <c r="I86" s="288" t="s">
        <v>425</v>
      </c>
      <c r="J86" s="267" t="s">
        <v>6157</v>
      </c>
      <c r="K86" s="267" t="s">
        <v>59</v>
      </c>
      <c r="L86" s="267" t="s">
        <v>53</v>
      </c>
      <c r="M86" s="267" t="s">
        <v>53</v>
      </c>
      <c r="N86" s="267" t="s">
        <v>53</v>
      </c>
      <c r="O86" s="267" t="s">
        <v>59</v>
      </c>
      <c r="P86" s="286" t="s">
        <v>59</v>
      </c>
      <c r="Q86" s="286" t="str">
        <f t="shared" si="8"/>
        <v>Yes</v>
      </c>
      <c r="R86" s="286" t="s">
        <v>59</v>
      </c>
      <c r="S86" s="286" t="s">
        <v>59</v>
      </c>
      <c r="T86" s="286" t="s">
        <v>59</v>
      </c>
      <c r="U86" s="286" t="s">
        <v>59</v>
      </c>
      <c r="V86" s="286" t="s">
        <v>59</v>
      </c>
      <c r="W86" s="286" t="s">
        <v>59</v>
      </c>
      <c r="X86" s="286" t="s">
        <v>59</v>
      </c>
      <c r="Y86" s="286" t="s">
        <v>59</v>
      </c>
      <c r="Z86" s="286" t="s">
        <v>59</v>
      </c>
      <c r="AA86" s="286" t="s">
        <v>59</v>
      </c>
      <c r="AB86" s="286" t="s">
        <v>59</v>
      </c>
      <c r="AC86" s="286" t="s">
        <v>59</v>
      </c>
      <c r="AD86" s="286" t="s">
        <v>59</v>
      </c>
      <c r="AE86" s="286" t="s">
        <v>59</v>
      </c>
      <c r="AF86" s="286" t="s">
        <v>59</v>
      </c>
      <c r="AG86" s="286" t="s">
        <v>59</v>
      </c>
    </row>
    <row r="87" spans="1:103">
      <c r="A87" s="288" t="s">
        <v>335</v>
      </c>
      <c r="B87" s="296" t="s">
        <v>423</v>
      </c>
      <c r="C87" s="49" t="s">
        <v>62</v>
      </c>
      <c r="D87" s="49" t="s">
        <v>49</v>
      </c>
      <c r="E87" s="49" t="s">
        <v>49</v>
      </c>
      <c r="F87" s="49" t="s">
        <v>49</v>
      </c>
      <c r="G87" s="51" t="str">
        <f t="shared" si="7"/>
        <v xml:space="preserve">NO, </v>
      </c>
      <c r="H87" s="288" t="s">
        <v>505</v>
      </c>
      <c r="I87" s="288" t="s">
        <v>506</v>
      </c>
      <c r="J87" s="267" t="s">
        <v>6157</v>
      </c>
      <c r="K87" s="267" t="s">
        <v>59</v>
      </c>
      <c r="L87" s="267" t="s">
        <v>59</v>
      </c>
      <c r="M87" s="267" t="s">
        <v>53</v>
      </c>
      <c r="N87" s="267" t="s">
        <v>53</v>
      </c>
      <c r="O87" s="267" t="s">
        <v>59</v>
      </c>
      <c r="P87" s="286" t="s">
        <v>59</v>
      </c>
      <c r="Q87" s="286" t="str">
        <f t="shared" si="8"/>
        <v>Yes</v>
      </c>
      <c r="R87" s="286" t="s">
        <v>59</v>
      </c>
      <c r="S87" s="286" t="s">
        <v>59</v>
      </c>
      <c r="T87" s="286" t="s">
        <v>59</v>
      </c>
      <c r="U87" s="286" t="s">
        <v>59</v>
      </c>
      <c r="V87" s="286" t="s">
        <v>53</v>
      </c>
      <c r="W87" s="286" t="s">
        <v>59</v>
      </c>
      <c r="X87" s="286" t="s">
        <v>59</v>
      </c>
      <c r="Y87" s="286" t="s">
        <v>59</v>
      </c>
      <c r="Z87" s="286" t="s">
        <v>59</v>
      </c>
      <c r="AA87" s="286" t="s">
        <v>59</v>
      </c>
      <c r="AB87" s="286" t="s">
        <v>59</v>
      </c>
      <c r="AC87" s="286" t="s">
        <v>59</v>
      </c>
      <c r="AD87" s="286" t="s">
        <v>59</v>
      </c>
      <c r="AE87" s="286" t="s">
        <v>59</v>
      </c>
      <c r="AF87" s="286" t="s">
        <v>59</v>
      </c>
      <c r="AG87" s="286" t="s">
        <v>59</v>
      </c>
    </row>
    <row r="88" spans="1:103" ht="30">
      <c r="A88" s="288"/>
      <c r="B88" s="296" t="s">
        <v>423</v>
      </c>
      <c r="C88" s="49"/>
      <c r="D88" s="49"/>
      <c r="E88" s="49"/>
      <c r="F88" s="49"/>
      <c r="G88" s="51"/>
      <c r="H88" s="288" t="s">
        <v>518</v>
      </c>
      <c r="I88" s="288" t="s">
        <v>519</v>
      </c>
      <c r="J88" s="267" t="s">
        <v>6157</v>
      </c>
      <c r="K88" s="267" t="s">
        <v>59</v>
      </c>
      <c r="L88" s="267" t="s">
        <v>59</v>
      </c>
      <c r="M88" s="267" t="s">
        <v>53</v>
      </c>
      <c r="N88" s="267" t="s">
        <v>53</v>
      </c>
      <c r="O88" s="290" t="s">
        <v>59</v>
      </c>
      <c r="P88" s="286" t="s">
        <v>59</v>
      </c>
      <c r="Q88" s="286" t="str">
        <f t="shared" si="8"/>
        <v>Yes</v>
      </c>
      <c r="R88" s="267" t="s">
        <v>59</v>
      </c>
      <c r="S88" s="267" t="s">
        <v>59</v>
      </c>
      <c r="T88" s="267" t="s">
        <v>53</v>
      </c>
      <c r="U88" s="267" t="s">
        <v>53</v>
      </c>
      <c r="V88" s="267" t="s">
        <v>53</v>
      </c>
      <c r="W88" s="267" t="s">
        <v>59</v>
      </c>
      <c r="X88" s="267" t="s">
        <v>59</v>
      </c>
      <c r="Y88" s="267" t="s">
        <v>53</v>
      </c>
      <c r="Z88" s="267" t="s">
        <v>59</v>
      </c>
      <c r="AA88" s="267" t="s">
        <v>59</v>
      </c>
      <c r="AB88" s="267" t="s">
        <v>53</v>
      </c>
      <c r="AC88" s="267" t="s">
        <v>53</v>
      </c>
      <c r="AD88" s="267" t="s">
        <v>59</v>
      </c>
      <c r="AE88" s="267" t="s">
        <v>59</v>
      </c>
      <c r="AF88" s="267" t="s">
        <v>59</v>
      </c>
      <c r="AG88" s="267" t="s">
        <v>53</v>
      </c>
    </row>
    <row r="89" spans="1:103">
      <c r="A89" s="288"/>
      <c r="B89" s="296" t="s">
        <v>423</v>
      </c>
      <c r="C89" s="49"/>
      <c r="D89" s="49"/>
      <c r="E89" s="49"/>
      <c r="F89" s="49"/>
      <c r="G89" s="51"/>
      <c r="H89" s="288" t="s">
        <v>542</v>
      </c>
      <c r="I89" s="288" t="s">
        <v>543</v>
      </c>
      <c r="J89" s="267" t="s">
        <v>6157</v>
      </c>
      <c r="K89" s="267" t="s">
        <v>59</v>
      </c>
      <c r="L89" s="267" t="s">
        <v>53</v>
      </c>
      <c r="M89" s="267" t="s">
        <v>53</v>
      </c>
      <c r="N89" s="267" t="s">
        <v>53</v>
      </c>
      <c r="O89" s="290" t="s">
        <v>59</v>
      </c>
      <c r="P89" s="286" t="s">
        <v>59</v>
      </c>
      <c r="Q89" s="286" t="str">
        <f t="shared" si="8"/>
        <v>Yes</v>
      </c>
      <c r="R89" s="267" t="s">
        <v>59</v>
      </c>
      <c r="S89" s="267" t="s">
        <v>59</v>
      </c>
      <c r="T89" s="267" t="s">
        <v>59</v>
      </c>
      <c r="U89" s="267" t="s">
        <v>59</v>
      </c>
      <c r="V89" s="267" t="s">
        <v>59</v>
      </c>
      <c r="W89" s="267" t="s">
        <v>59</v>
      </c>
      <c r="X89" s="267" t="s">
        <v>59</v>
      </c>
      <c r="Y89" s="267" t="s">
        <v>59</v>
      </c>
      <c r="Z89" s="267" t="s">
        <v>59</v>
      </c>
      <c r="AA89" s="267" t="s">
        <v>59</v>
      </c>
      <c r="AB89" s="267" t="s">
        <v>59</v>
      </c>
      <c r="AC89" s="267" t="s">
        <v>59</v>
      </c>
      <c r="AD89" s="267" t="s">
        <v>59</v>
      </c>
      <c r="AE89" s="267" t="s">
        <v>59</v>
      </c>
      <c r="AF89" s="267" t="s">
        <v>59</v>
      </c>
      <c r="AG89" s="267" t="s">
        <v>59</v>
      </c>
    </row>
    <row r="90" spans="1:103">
      <c r="A90" s="288"/>
      <c r="B90" s="296" t="s">
        <v>423</v>
      </c>
      <c r="C90" s="49"/>
      <c r="D90" s="49"/>
      <c r="E90" s="49"/>
      <c r="F90" s="49"/>
      <c r="G90" s="51"/>
      <c r="H90" s="288" t="s">
        <v>6185</v>
      </c>
      <c r="I90" s="288" t="s">
        <v>1782</v>
      </c>
      <c r="J90" s="267" t="s">
        <v>6157</v>
      </c>
      <c r="K90" s="267" t="s">
        <v>53</v>
      </c>
      <c r="L90" s="267" t="s">
        <v>53</v>
      </c>
      <c r="M90" s="267" t="s">
        <v>53</v>
      </c>
      <c r="N90" s="267" t="s">
        <v>53</v>
      </c>
      <c r="O90" s="290" t="s">
        <v>59</v>
      </c>
      <c r="P90" s="286" t="s">
        <v>59</v>
      </c>
      <c r="Q90" s="286"/>
      <c r="R90" s="286"/>
      <c r="S90" s="286"/>
      <c r="T90" s="286"/>
      <c r="U90" s="286"/>
      <c r="V90" s="286"/>
      <c r="W90" s="286"/>
      <c r="X90" s="286"/>
      <c r="Y90" s="286"/>
      <c r="Z90" s="286"/>
      <c r="AA90" s="286"/>
      <c r="AB90" s="286"/>
      <c r="AC90" s="286"/>
      <c r="AD90" s="286"/>
      <c r="AE90" s="286"/>
      <c r="AF90" s="286"/>
      <c r="AG90" s="286"/>
    </row>
    <row r="91" spans="1:103" hidden="1">
      <c r="A91" s="288"/>
      <c r="B91" s="296" t="s">
        <v>423</v>
      </c>
      <c r="C91" s="49"/>
      <c r="D91" s="49"/>
      <c r="E91" s="49"/>
      <c r="F91" s="49"/>
      <c r="G91" s="51"/>
      <c r="H91" s="288" t="s">
        <v>1585</v>
      </c>
      <c r="I91" s="288"/>
      <c r="J91" s="267" t="s">
        <v>6174</v>
      </c>
      <c r="K91" s="267"/>
      <c r="L91" s="267" t="s">
        <v>6182</v>
      </c>
      <c r="M91" s="267"/>
      <c r="N91" s="267"/>
      <c r="O91" s="303"/>
      <c r="P91" s="286"/>
      <c r="Q91" s="286"/>
      <c r="R91" s="286"/>
      <c r="S91" s="286"/>
      <c r="T91" s="286"/>
      <c r="U91" s="286"/>
      <c r="V91" s="286"/>
      <c r="W91" s="286"/>
      <c r="X91" s="286"/>
      <c r="Y91" s="286"/>
      <c r="Z91" s="286"/>
      <c r="AA91" s="286"/>
      <c r="AB91" s="286"/>
      <c r="AC91" s="286"/>
      <c r="AD91" s="286"/>
      <c r="AE91" s="286"/>
      <c r="AF91" s="286"/>
      <c r="AG91" s="286"/>
    </row>
    <row r="92" spans="1:103" hidden="1">
      <c r="A92" s="288"/>
      <c r="B92" s="296" t="s">
        <v>423</v>
      </c>
      <c r="C92" s="49"/>
      <c r="D92" s="49"/>
      <c r="E92" s="49"/>
      <c r="F92" s="49"/>
      <c r="G92" s="51"/>
      <c r="H92" s="288" t="s">
        <v>6186</v>
      </c>
      <c r="I92" s="288"/>
      <c r="J92" s="267" t="s">
        <v>6174</v>
      </c>
      <c r="K92" s="267"/>
      <c r="L92" s="267" t="s">
        <v>6182</v>
      </c>
      <c r="M92" s="267"/>
      <c r="N92" s="267"/>
      <c r="O92" s="303"/>
      <c r="P92" s="286"/>
      <c r="Q92" s="286"/>
      <c r="R92" s="286"/>
      <c r="S92" s="286"/>
      <c r="T92" s="286"/>
      <c r="U92" s="286"/>
      <c r="V92" s="286"/>
      <c r="W92" s="286"/>
      <c r="X92" s="286"/>
      <c r="Y92" s="286"/>
      <c r="Z92" s="286"/>
      <c r="AA92" s="286"/>
      <c r="AB92" s="286"/>
      <c r="AC92" s="286"/>
      <c r="AD92" s="286"/>
      <c r="AE92" s="286"/>
      <c r="AF92" s="286"/>
      <c r="AG92" s="286"/>
    </row>
    <row r="93" spans="1:103" ht="46.5" customHeight="1">
      <c r="A93" s="288"/>
      <c r="B93" s="295" t="s">
        <v>522</v>
      </c>
      <c r="C93" s="49"/>
      <c r="D93" s="49"/>
      <c r="E93" s="49"/>
      <c r="F93" s="49"/>
      <c r="G93" s="51"/>
      <c r="H93" s="288" t="s">
        <v>525</v>
      </c>
      <c r="I93" s="288" t="s">
        <v>524</v>
      </c>
      <c r="J93" s="267" t="s">
        <v>6157</v>
      </c>
      <c r="K93" s="267" t="s">
        <v>59</v>
      </c>
      <c r="L93" s="267" t="s">
        <v>59</v>
      </c>
      <c r="M93" s="267"/>
      <c r="N93" s="267" t="s">
        <v>53</v>
      </c>
      <c r="O93" s="300" t="s">
        <v>59</v>
      </c>
      <c r="P93" s="286" t="s">
        <v>59</v>
      </c>
      <c r="Q93" s="286"/>
      <c r="R93" s="286"/>
      <c r="S93" s="286"/>
      <c r="T93" s="286"/>
      <c r="U93" s="286"/>
      <c r="V93" s="286"/>
      <c r="W93" s="286"/>
      <c r="X93" s="286"/>
      <c r="Y93" s="286"/>
      <c r="Z93" s="286"/>
      <c r="AA93" s="286"/>
      <c r="AB93" s="286"/>
      <c r="AC93" s="286"/>
      <c r="AD93" s="286"/>
      <c r="AE93" s="286"/>
      <c r="AF93" s="286"/>
      <c r="AG93" s="286"/>
    </row>
    <row r="94" spans="1:103" ht="46.5" customHeight="1">
      <c r="A94" s="288"/>
      <c r="B94" s="295" t="s">
        <v>522</v>
      </c>
      <c r="C94" s="49"/>
      <c r="D94" s="49"/>
      <c r="E94" s="49"/>
      <c r="F94" s="49"/>
      <c r="G94" s="51"/>
      <c r="H94" s="288" t="s">
        <v>6187</v>
      </c>
      <c r="I94" s="288" t="s">
        <v>530</v>
      </c>
      <c r="J94" s="267" t="s">
        <v>6157</v>
      </c>
      <c r="K94" s="267" t="s">
        <v>59</v>
      </c>
      <c r="L94" s="267"/>
      <c r="M94" s="267"/>
      <c r="N94" s="267"/>
      <c r="O94" s="300"/>
      <c r="P94" s="286" t="s">
        <v>59</v>
      </c>
      <c r="Q94" s="286"/>
      <c r="R94" s="286"/>
      <c r="S94" s="286"/>
      <c r="T94" s="286"/>
      <c r="U94" s="286"/>
      <c r="V94" s="286"/>
      <c r="W94" s="286"/>
      <c r="X94" s="286"/>
      <c r="Y94" s="286"/>
      <c r="Z94" s="286"/>
      <c r="AA94" s="286"/>
      <c r="AB94" s="286"/>
      <c r="AC94" s="286"/>
      <c r="AD94" s="286"/>
      <c r="AE94" s="286"/>
      <c r="AF94" s="286"/>
      <c r="AG94" s="286"/>
    </row>
    <row r="95" spans="1:103" ht="46.5" customHeight="1">
      <c r="A95" s="288"/>
      <c r="B95" s="295" t="s">
        <v>522</v>
      </c>
      <c r="C95" s="49"/>
      <c r="D95" s="49"/>
      <c r="E95" s="49"/>
      <c r="F95" s="49"/>
      <c r="G95" s="51"/>
      <c r="H95" s="288" t="s">
        <v>536</v>
      </c>
      <c r="I95" s="288" t="s">
        <v>535</v>
      </c>
      <c r="J95" s="267" t="s">
        <v>6157</v>
      </c>
      <c r="K95" s="267" t="s">
        <v>59</v>
      </c>
      <c r="L95" s="267"/>
      <c r="M95" s="267"/>
      <c r="N95" s="267"/>
      <c r="O95" s="300"/>
      <c r="P95" s="286" t="s">
        <v>59</v>
      </c>
      <c r="Q95" s="286"/>
      <c r="R95" s="286"/>
      <c r="S95" s="286"/>
      <c r="T95" s="286"/>
      <c r="U95" s="286"/>
      <c r="V95" s="286"/>
      <c r="W95" s="286"/>
      <c r="X95" s="286"/>
      <c r="Y95" s="286"/>
      <c r="Z95" s="286"/>
      <c r="AA95" s="286"/>
      <c r="AB95" s="286"/>
      <c r="AC95" s="286"/>
      <c r="AD95" s="286"/>
      <c r="AE95" s="286"/>
      <c r="AF95" s="286"/>
      <c r="AG95" s="286"/>
    </row>
    <row r="96" spans="1:103" ht="46.5" customHeight="1">
      <c r="A96" s="288"/>
      <c r="B96" s="295" t="s">
        <v>522</v>
      </c>
      <c r="C96" s="49"/>
      <c r="D96" s="49"/>
      <c r="E96" s="49"/>
      <c r="F96" s="49"/>
      <c r="G96" s="51"/>
      <c r="H96" s="288" t="s">
        <v>538</v>
      </c>
      <c r="I96" s="288" t="s">
        <v>539</v>
      </c>
      <c r="J96" s="267" t="s">
        <v>6157</v>
      </c>
      <c r="K96" s="267" t="s">
        <v>59</v>
      </c>
      <c r="L96" s="267"/>
      <c r="M96" s="267"/>
      <c r="N96" s="267"/>
      <c r="O96" s="300"/>
      <c r="P96" s="286" t="s">
        <v>59</v>
      </c>
      <c r="Q96" s="286"/>
      <c r="R96" s="286"/>
      <c r="S96" s="286"/>
      <c r="T96" s="286"/>
      <c r="U96" s="286"/>
      <c r="V96" s="286"/>
      <c r="W96" s="286"/>
      <c r="X96" s="286"/>
      <c r="Y96" s="286"/>
      <c r="Z96" s="286"/>
      <c r="AA96" s="286"/>
      <c r="AB96" s="286"/>
      <c r="AC96" s="286"/>
      <c r="AD96" s="286"/>
      <c r="AE96" s="286"/>
      <c r="AF96" s="286"/>
      <c r="AG96" s="286"/>
    </row>
    <row r="97" spans="1:103" ht="30">
      <c r="A97" s="288" t="s">
        <v>335</v>
      </c>
      <c r="B97" s="296" t="s">
        <v>541</v>
      </c>
      <c r="C97" s="49" t="s">
        <v>49</v>
      </c>
      <c r="D97" s="49" t="s">
        <v>62</v>
      </c>
      <c r="E97" s="49" t="s">
        <v>49</v>
      </c>
      <c r="F97" s="49" t="s">
        <v>49</v>
      </c>
      <c r="G97" s="51" t="str">
        <f>_xlfn.CONCAT(IF(C97="YES",$C$2&amp;", ", ""),"", IF(D97="YES",$D$2&amp;", ", ""),"", IF(E97="YES",$E$2&amp;", ", ""),"",IF(F97="YES",$F$2, ""))</f>
        <v xml:space="preserve">NO, </v>
      </c>
      <c r="H97" s="288" t="s">
        <v>549</v>
      </c>
      <c r="I97" s="288" t="s">
        <v>548</v>
      </c>
      <c r="J97" s="267" t="s">
        <v>6157</v>
      </c>
      <c r="K97" s="267" t="s">
        <v>59</v>
      </c>
      <c r="L97" s="267" t="s">
        <v>59</v>
      </c>
      <c r="M97" s="267" t="s">
        <v>53</v>
      </c>
      <c r="N97" s="267" t="s">
        <v>53</v>
      </c>
      <c r="O97" s="267" t="s">
        <v>59</v>
      </c>
      <c r="P97" s="286" t="s">
        <v>59</v>
      </c>
      <c r="Q97" s="286" t="str">
        <f>IF(COUNTIF(R97:AG97,"Yes")&gt;=1,"Yes", "No")</f>
        <v>Yes</v>
      </c>
      <c r="R97" s="286" t="s">
        <v>59</v>
      </c>
      <c r="S97" s="286" t="s">
        <v>59</v>
      </c>
      <c r="T97" s="286" t="s">
        <v>59</v>
      </c>
      <c r="U97" s="286" t="s">
        <v>53</v>
      </c>
      <c r="V97" s="286" t="s">
        <v>53</v>
      </c>
      <c r="W97" s="286" t="s">
        <v>59</v>
      </c>
      <c r="X97" s="286" t="s">
        <v>59</v>
      </c>
      <c r="Y97" s="286" t="s">
        <v>59</v>
      </c>
      <c r="Z97" s="286" t="s">
        <v>59</v>
      </c>
      <c r="AA97" s="286" t="s">
        <v>59</v>
      </c>
      <c r="AB97" s="286" t="s">
        <v>59</v>
      </c>
      <c r="AC97" s="286" t="s">
        <v>59</v>
      </c>
      <c r="AD97" s="286" t="s">
        <v>59</v>
      </c>
      <c r="AE97" s="286" t="s">
        <v>59</v>
      </c>
      <c r="AF97" s="286" t="s">
        <v>59</v>
      </c>
      <c r="AG97" s="286" t="s">
        <v>59</v>
      </c>
    </row>
    <row r="98" spans="1:103" ht="30">
      <c r="A98" s="288" t="s">
        <v>335</v>
      </c>
      <c r="B98" s="296" t="s">
        <v>541</v>
      </c>
      <c r="C98" s="49" t="s">
        <v>49</v>
      </c>
      <c r="D98" s="49" t="s">
        <v>62</v>
      </c>
      <c r="E98" s="49" t="s">
        <v>49</v>
      </c>
      <c r="F98" s="49" t="s">
        <v>49</v>
      </c>
      <c r="G98" s="51" t="str">
        <f>_xlfn.CONCAT(IF(C98="YES",$C$2&amp;", ", ""),"", IF(D98="YES",$D$2&amp;", ", ""),"", IF(E98="YES",$E$2&amp;", ", ""),"",IF(F98="YES",$F$2, ""))</f>
        <v xml:space="preserve">NO, </v>
      </c>
      <c r="H98" s="288" t="s">
        <v>6188</v>
      </c>
      <c r="I98" s="288" t="s">
        <v>555</v>
      </c>
      <c r="J98" s="267" t="s">
        <v>6157</v>
      </c>
      <c r="K98" s="267" t="s">
        <v>59</v>
      </c>
      <c r="L98" s="267" t="s">
        <v>59</v>
      </c>
      <c r="M98" s="267" t="s">
        <v>53</v>
      </c>
      <c r="N98" s="267" t="s">
        <v>53</v>
      </c>
      <c r="O98" s="267" t="s">
        <v>59</v>
      </c>
      <c r="P98" s="286" t="s">
        <v>59</v>
      </c>
      <c r="Q98" s="286" t="str">
        <f>IF(COUNTIF(R98:AG98,"Yes")&gt;=1,"Yes", "No")</f>
        <v>Yes</v>
      </c>
      <c r="R98" s="286" t="s">
        <v>59</v>
      </c>
      <c r="S98" s="286" t="s">
        <v>59</v>
      </c>
      <c r="T98" s="286" t="s">
        <v>59</v>
      </c>
      <c r="U98" s="286" t="s">
        <v>59</v>
      </c>
      <c r="V98" s="286" t="s">
        <v>53</v>
      </c>
      <c r="W98" s="286" t="s">
        <v>59</v>
      </c>
      <c r="X98" s="286" t="s">
        <v>59</v>
      </c>
      <c r="Y98" s="286" t="s">
        <v>59</v>
      </c>
      <c r="Z98" s="286" t="s">
        <v>59</v>
      </c>
      <c r="AA98" s="286" t="s">
        <v>59</v>
      </c>
      <c r="AB98" s="286" t="s">
        <v>59</v>
      </c>
      <c r="AC98" s="286" t="s">
        <v>59</v>
      </c>
      <c r="AD98" s="286" t="s">
        <v>59</v>
      </c>
      <c r="AE98" s="286" t="s">
        <v>59</v>
      </c>
      <c r="AF98" s="286" t="s">
        <v>59</v>
      </c>
      <c r="AG98" s="286" t="s">
        <v>59</v>
      </c>
    </row>
    <row r="99" spans="1:103" ht="45" hidden="1">
      <c r="A99" s="288"/>
      <c r="B99" s="296" t="s">
        <v>541</v>
      </c>
      <c r="C99" s="49"/>
      <c r="D99" s="49"/>
      <c r="E99" s="49"/>
      <c r="F99" s="49"/>
      <c r="G99" s="51"/>
      <c r="H99" s="288" t="s">
        <v>6107</v>
      </c>
      <c r="I99" s="288"/>
      <c r="J99" s="267" t="s">
        <v>6168</v>
      </c>
      <c r="K99" s="267" t="s">
        <v>59</v>
      </c>
      <c r="L99" s="267" t="s">
        <v>59</v>
      </c>
      <c r="M99" s="267" t="s">
        <v>53</v>
      </c>
      <c r="N99" s="267" t="s">
        <v>53</v>
      </c>
      <c r="O99" s="267" t="s">
        <v>53</v>
      </c>
      <c r="P99" s="286" t="s">
        <v>53</v>
      </c>
      <c r="Q99" s="286"/>
      <c r="R99" s="286"/>
      <c r="S99" s="286"/>
      <c r="T99" s="286"/>
      <c r="U99" s="286"/>
      <c r="V99" s="286"/>
      <c r="W99" s="286"/>
      <c r="X99" s="286"/>
      <c r="Y99" s="286"/>
      <c r="Z99" s="286"/>
      <c r="AA99" s="286"/>
      <c r="AB99" s="286"/>
      <c r="AC99" s="286"/>
      <c r="AD99" s="286"/>
      <c r="AE99" s="286"/>
      <c r="AF99" s="286"/>
      <c r="AG99" s="286"/>
    </row>
    <row r="100" spans="1:103" ht="60">
      <c r="A100" s="288" t="s">
        <v>335</v>
      </c>
      <c r="B100" s="296" t="s">
        <v>541</v>
      </c>
      <c r="C100" s="49" t="s">
        <v>49</v>
      </c>
      <c r="D100" s="49" t="s">
        <v>62</v>
      </c>
      <c r="E100" s="49" t="s">
        <v>49</v>
      </c>
      <c r="F100" s="49" t="s">
        <v>49</v>
      </c>
      <c r="G100" s="51" t="str">
        <f>_xlfn.CONCAT(IF(C100="YES",$C$2&amp;", ", ""),"", IF(D100="YES",$D$2&amp;", ", ""),"", IF(E100="YES",$E$2&amp;", ", ""),"",IF(F100="YES",$F$2, ""))</f>
        <v xml:space="preserve">NO, </v>
      </c>
      <c r="H100" s="288" t="s">
        <v>6189</v>
      </c>
      <c r="I100" s="288" t="s">
        <v>582</v>
      </c>
      <c r="J100" s="267" t="s">
        <v>6157</v>
      </c>
      <c r="K100" s="267" t="s">
        <v>59</v>
      </c>
      <c r="L100" s="267" t="s">
        <v>59</v>
      </c>
      <c r="M100" s="267" t="s">
        <v>59</v>
      </c>
      <c r="N100" s="267" t="s">
        <v>53</v>
      </c>
      <c r="O100" s="267" t="s">
        <v>59</v>
      </c>
      <c r="P100" s="286" t="s">
        <v>59</v>
      </c>
      <c r="Q100" s="286" t="str">
        <f>IF(COUNTIF(R100:AG100,"Yes")&gt;=1,"Yes", "No")</f>
        <v>Yes</v>
      </c>
      <c r="R100" s="286" t="s">
        <v>59</v>
      </c>
      <c r="S100" s="286" t="s">
        <v>59</v>
      </c>
      <c r="T100" s="286" t="s">
        <v>59</v>
      </c>
      <c r="U100" s="286" t="s">
        <v>53</v>
      </c>
      <c r="V100" s="286" t="s">
        <v>59</v>
      </c>
      <c r="W100" s="286" t="s">
        <v>59</v>
      </c>
      <c r="X100" s="286" t="s">
        <v>59</v>
      </c>
      <c r="Y100" s="286" t="s">
        <v>59</v>
      </c>
      <c r="Z100" s="286" t="s">
        <v>59</v>
      </c>
      <c r="AA100" s="286" t="s">
        <v>59</v>
      </c>
      <c r="AB100" s="286" t="s">
        <v>59</v>
      </c>
      <c r="AC100" s="286" t="s">
        <v>59</v>
      </c>
      <c r="AD100" s="286" t="s">
        <v>59</v>
      </c>
      <c r="AE100" s="286" t="s">
        <v>59</v>
      </c>
      <c r="AF100" s="286" t="s">
        <v>59</v>
      </c>
      <c r="AG100" s="286" t="s">
        <v>59</v>
      </c>
      <c r="AH100" s="268"/>
      <c r="AI100" s="268"/>
      <c r="AJ100" s="268"/>
      <c r="AK100" s="268"/>
      <c r="AL100" s="268"/>
      <c r="AM100" s="268"/>
      <c r="AN100" s="268"/>
      <c r="AO100" s="268"/>
      <c r="AP100" s="268"/>
      <c r="AQ100" s="268"/>
      <c r="AR100" s="268"/>
      <c r="AS100" s="268"/>
      <c r="AT100" s="268"/>
      <c r="AU100" s="268"/>
      <c r="AV100" s="268"/>
      <c r="AW100" s="268"/>
      <c r="AX100" s="268"/>
      <c r="AY100" s="268"/>
      <c r="AZ100" s="268"/>
      <c r="BA100" s="268"/>
      <c r="BB100" s="268"/>
      <c r="BC100" s="268"/>
      <c r="BD100" s="268"/>
      <c r="BE100" s="268"/>
      <c r="BF100" s="268"/>
      <c r="BG100" s="268"/>
      <c r="BH100" s="268"/>
      <c r="BI100" s="268"/>
      <c r="BJ100" s="268"/>
      <c r="BK100" s="268"/>
      <c r="BL100" s="268"/>
      <c r="BM100" s="268"/>
      <c r="BN100" s="268"/>
      <c r="BO100" s="268"/>
      <c r="BP100" s="268"/>
      <c r="BQ100" s="268"/>
      <c r="BR100" s="268"/>
      <c r="BS100" s="268"/>
      <c r="BT100" s="268"/>
      <c r="BU100" s="268"/>
      <c r="BV100" s="268"/>
      <c r="BW100" s="268"/>
      <c r="BX100" s="268"/>
      <c r="BY100" s="268"/>
      <c r="BZ100" s="268"/>
      <c r="CA100" s="268"/>
      <c r="CB100" s="268"/>
      <c r="CC100" s="268"/>
      <c r="CD100" s="268"/>
      <c r="CE100" s="268"/>
      <c r="CF100" s="268"/>
      <c r="CG100" s="268"/>
      <c r="CH100" s="268"/>
      <c r="CI100" s="268"/>
      <c r="CJ100" s="268"/>
      <c r="CK100" s="268"/>
      <c r="CL100" s="268"/>
      <c r="CM100" s="268"/>
      <c r="CN100" s="268"/>
      <c r="CO100" s="268"/>
      <c r="CP100" s="268"/>
      <c r="CQ100" s="268"/>
      <c r="CR100" s="268"/>
      <c r="CS100" s="268"/>
      <c r="CT100" s="268"/>
      <c r="CU100" s="268"/>
      <c r="CV100" s="268"/>
      <c r="CW100" s="268"/>
      <c r="CX100" s="268"/>
      <c r="CY100" s="268"/>
    </row>
    <row r="101" spans="1:103" ht="45">
      <c r="A101" s="288" t="s">
        <v>335</v>
      </c>
      <c r="B101" s="296" t="s">
        <v>541</v>
      </c>
      <c r="C101" s="49" t="s">
        <v>49</v>
      </c>
      <c r="D101" s="49" t="s">
        <v>62</v>
      </c>
      <c r="E101" s="49" t="s">
        <v>49</v>
      </c>
      <c r="F101" s="49" t="s">
        <v>49</v>
      </c>
      <c r="G101" s="51" t="str">
        <f>_xlfn.CONCAT(IF(C101="YES",$C$2&amp;", ", ""),"", IF(D101="YES",$D$2&amp;", ", ""),"", IF(E101="YES",$E$2&amp;", ", ""),"",IF(F101="YES",$F$2, ""))</f>
        <v xml:space="preserve">NO, </v>
      </c>
      <c r="H101" s="288" t="s">
        <v>6190</v>
      </c>
      <c r="I101" s="288" t="s">
        <v>586</v>
      </c>
      <c r="J101" s="267" t="s">
        <v>6157</v>
      </c>
      <c r="K101" s="267" t="s">
        <v>59</v>
      </c>
      <c r="L101" s="267" t="s">
        <v>59</v>
      </c>
      <c r="M101" s="267" t="s">
        <v>59</v>
      </c>
      <c r="N101" s="267" t="s">
        <v>53</v>
      </c>
      <c r="O101" s="267" t="s">
        <v>59</v>
      </c>
      <c r="P101" s="286" t="s">
        <v>59</v>
      </c>
      <c r="Q101" s="286" t="str">
        <f>IF(COUNTIF(R101:AG101,"Yes")&gt;=1,"Yes", "No")</f>
        <v>Yes</v>
      </c>
      <c r="R101" s="286" t="s">
        <v>59</v>
      </c>
      <c r="S101" s="286" t="s">
        <v>59</v>
      </c>
      <c r="T101" s="286" t="s">
        <v>59</v>
      </c>
      <c r="U101" s="286" t="s">
        <v>53</v>
      </c>
      <c r="V101" s="286" t="s">
        <v>59</v>
      </c>
      <c r="W101" s="286" t="s">
        <v>59</v>
      </c>
      <c r="X101" s="286" t="s">
        <v>59</v>
      </c>
      <c r="Y101" s="286" t="s">
        <v>59</v>
      </c>
      <c r="Z101" s="286" t="s">
        <v>59</v>
      </c>
      <c r="AA101" s="286" t="s">
        <v>59</v>
      </c>
      <c r="AB101" s="286" t="s">
        <v>59</v>
      </c>
      <c r="AC101" s="286" t="s">
        <v>59</v>
      </c>
      <c r="AD101" s="286" t="s">
        <v>59</v>
      </c>
      <c r="AE101" s="286" t="s">
        <v>59</v>
      </c>
      <c r="AF101" s="286" t="s">
        <v>59</v>
      </c>
      <c r="AG101" s="286" t="s">
        <v>59</v>
      </c>
      <c r="AH101" s="268"/>
      <c r="AI101" s="268"/>
      <c r="AJ101" s="268"/>
      <c r="AK101" s="268"/>
      <c r="AL101" s="268"/>
      <c r="AM101" s="268"/>
      <c r="AN101" s="268"/>
      <c r="AO101" s="268"/>
      <c r="AP101" s="268"/>
      <c r="AQ101" s="268"/>
      <c r="AR101" s="268"/>
      <c r="AS101" s="268"/>
      <c r="AT101" s="268"/>
      <c r="AU101" s="268"/>
      <c r="AV101" s="268"/>
      <c r="AW101" s="268"/>
      <c r="AX101" s="268"/>
      <c r="AY101" s="268"/>
      <c r="AZ101" s="268"/>
      <c r="BA101" s="268"/>
      <c r="BB101" s="268"/>
      <c r="BC101" s="268"/>
      <c r="BD101" s="268"/>
      <c r="BE101" s="268"/>
      <c r="BF101" s="268"/>
      <c r="BG101" s="268"/>
      <c r="BH101" s="268"/>
      <c r="BI101" s="268"/>
      <c r="BJ101" s="268"/>
      <c r="BK101" s="268"/>
      <c r="BL101" s="268"/>
      <c r="BM101" s="268"/>
      <c r="BN101" s="268"/>
      <c r="BO101" s="268"/>
      <c r="BP101" s="268"/>
      <c r="BQ101" s="268"/>
      <c r="BR101" s="268"/>
      <c r="BS101" s="268"/>
      <c r="BT101" s="268"/>
      <c r="BU101" s="268"/>
      <c r="BV101" s="268"/>
      <c r="BW101" s="268"/>
      <c r="BX101" s="268"/>
      <c r="BY101" s="268"/>
      <c r="BZ101" s="268"/>
      <c r="CA101" s="268"/>
      <c r="CB101" s="268"/>
      <c r="CC101" s="268"/>
      <c r="CD101" s="268"/>
      <c r="CE101" s="268"/>
      <c r="CF101" s="268"/>
      <c r="CG101" s="268"/>
      <c r="CH101" s="268"/>
      <c r="CI101" s="268"/>
      <c r="CJ101" s="268"/>
      <c r="CK101" s="268"/>
      <c r="CL101" s="268"/>
      <c r="CM101" s="268"/>
      <c r="CN101" s="268"/>
      <c r="CO101" s="268"/>
      <c r="CP101" s="268"/>
      <c r="CQ101" s="268"/>
      <c r="CR101" s="268"/>
      <c r="CS101" s="268"/>
      <c r="CT101" s="268"/>
      <c r="CU101" s="268"/>
      <c r="CV101" s="268"/>
      <c r="CW101" s="268"/>
      <c r="CX101" s="268"/>
      <c r="CY101" s="268"/>
    </row>
    <row r="102" spans="1:103" ht="30">
      <c r="A102" s="288" t="s">
        <v>335</v>
      </c>
      <c r="B102" s="296" t="s">
        <v>541</v>
      </c>
      <c r="C102" s="49" t="s">
        <v>62</v>
      </c>
      <c r="D102" s="49" t="s">
        <v>49</v>
      </c>
      <c r="E102" s="49" t="s">
        <v>49</v>
      </c>
      <c r="F102" s="49" t="s">
        <v>49</v>
      </c>
      <c r="G102" s="51" t="str">
        <f>_xlfn.CONCAT(IF(C102="YES",$C$2&amp;", ", ""),"", IF(D102="YES",$D$2&amp;", ", ""),"", IF(E102="YES",$E$2&amp;", ", ""),"",IF(F102="YES",$F$2, ""))</f>
        <v xml:space="preserve">NO, </v>
      </c>
      <c r="H102" s="288" t="s">
        <v>6191</v>
      </c>
      <c r="I102" s="288" t="s">
        <v>565</v>
      </c>
      <c r="J102" s="267" t="s">
        <v>6157</v>
      </c>
      <c r="K102" s="267" t="s">
        <v>59</v>
      </c>
      <c r="L102" s="267" t="s">
        <v>53</v>
      </c>
      <c r="M102" s="267" t="s">
        <v>53</v>
      </c>
      <c r="N102" s="267" t="s">
        <v>53</v>
      </c>
      <c r="O102" s="267" t="s">
        <v>59</v>
      </c>
      <c r="P102" s="286" t="s">
        <v>59</v>
      </c>
      <c r="Q102" s="286" t="str">
        <f>IF(COUNTIF(R102:AG102,"Yes")&gt;=1,"Yes", "No")</f>
        <v>Yes</v>
      </c>
      <c r="R102" s="286" t="s">
        <v>59</v>
      </c>
      <c r="S102" s="286" t="s">
        <v>59</v>
      </c>
      <c r="T102" s="286" t="s">
        <v>59</v>
      </c>
      <c r="U102" s="286" t="s">
        <v>59</v>
      </c>
      <c r="V102" s="286" t="s">
        <v>59</v>
      </c>
      <c r="W102" s="286" t="s">
        <v>59</v>
      </c>
      <c r="X102" s="286" t="s">
        <v>59</v>
      </c>
      <c r="Y102" s="286" t="s">
        <v>59</v>
      </c>
      <c r="Z102" s="286" t="s">
        <v>59</v>
      </c>
      <c r="AA102" s="286" t="s">
        <v>59</v>
      </c>
      <c r="AB102" s="286" t="s">
        <v>59</v>
      </c>
      <c r="AC102" s="286" t="s">
        <v>59</v>
      </c>
      <c r="AD102" s="286" t="s">
        <v>59</v>
      </c>
      <c r="AE102" s="286" t="s">
        <v>53</v>
      </c>
      <c r="AF102" s="286" t="s">
        <v>59</v>
      </c>
      <c r="AG102" s="286" t="s">
        <v>59</v>
      </c>
      <c r="AH102" s="268"/>
      <c r="AI102" s="268"/>
      <c r="AJ102" s="268"/>
      <c r="AK102" s="268"/>
      <c r="AL102" s="268"/>
      <c r="AM102" s="268"/>
      <c r="AN102" s="268"/>
      <c r="AO102" s="268"/>
      <c r="AP102" s="268"/>
      <c r="AQ102" s="268"/>
      <c r="AR102" s="268"/>
      <c r="AS102" s="268"/>
      <c r="AT102" s="268"/>
      <c r="AU102" s="268"/>
      <c r="AV102" s="268"/>
      <c r="AW102" s="268"/>
      <c r="AX102" s="268"/>
      <c r="AY102" s="268"/>
      <c r="AZ102" s="268"/>
      <c r="BA102" s="268"/>
      <c r="BB102" s="268"/>
      <c r="BC102" s="268"/>
      <c r="BD102" s="268"/>
      <c r="BE102" s="268"/>
      <c r="BF102" s="268"/>
      <c r="BG102" s="268"/>
      <c r="BH102" s="268"/>
      <c r="BI102" s="268"/>
      <c r="BJ102" s="268"/>
      <c r="BK102" s="268"/>
      <c r="BL102" s="268"/>
      <c r="BM102" s="268"/>
      <c r="BN102" s="268"/>
      <c r="BO102" s="268"/>
      <c r="BP102" s="268"/>
      <c r="BQ102" s="268"/>
      <c r="BR102" s="268"/>
      <c r="BS102" s="268"/>
      <c r="BT102" s="268"/>
      <c r="BU102" s="268"/>
      <c r="BV102" s="268"/>
      <c r="BW102" s="268"/>
      <c r="BX102" s="268"/>
      <c r="BY102" s="268"/>
      <c r="BZ102" s="268"/>
      <c r="CA102" s="268"/>
      <c r="CB102" s="268"/>
      <c r="CC102" s="268"/>
      <c r="CD102" s="268"/>
      <c r="CE102" s="268"/>
      <c r="CF102" s="268"/>
      <c r="CG102" s="268"/>
      <c r="CH102" s="268"/>
      <c r="CI102" s="268"/>
      <c r="CJ102" s="268"/>
      <c r="CK102" s="268"/>
      <c r="CL102" s="268"/>
      <c r="CM102" s="268"/>
      <c r="CN102" s="268"/>
      <c r="CO102" s="268"/>
      <c r="CP102" s="268"/>
      <c r="CQ102" s="268"/>
      <c r="CR102" s="268"/>
      <c r="CS102" s="268"/>
      <c r="CT102" s="268"/>
      <c r="CU102" s="268"/>
      <c r="CV102" s="268"/>
      <c r="CW102" s="268"/>
      <c r="CX102" s="268"/>
      <c r="CY102" s="268"/>
    </row>
    <row r="103" spans="1:103" ht="45" hidden="1">
      <c r="A103" s="288"/>
      <c r="B103" s="296" t="s">
        <v>541</v>
      </c>
      <c r="C103" s="49"/>
      <c r="D103" s="49"/>
      <c r="E103" s="49"/>
      <c r="F103" s="49"/>
      <c r="G103" s="51"/>
      <c r="H103" s="288" t="s">
        <v>6192</v>
      </c>
      <c r="I103" s="288"/>
      <c r="J103" s="267" t="s">
        <v>6168</v>
      </c>
      <c r="K103" s="267" t="s">
        <v>59</v>
      </c>
      <c r="L103" s="267" t="s">
        <v>53</v>
      </c>
      <c r="M103" s="267" t="s">
        <v>53</v>
      </c>
      <c r="N103" s="267"/>
      <c r="O103" s="267"/>
      <c r="P103" s="286"/>
      <c r="Q103" s="286"/>
      <c r="R103" s="286"/>
      <c r="S103" s="286"/>
      <c r="T103" s="286"/>
      <c r="U103" s="286"/>
      <c r="V103" s="286"/>
      <c r="W103" s="286"/>
      <c r="X103" s="286"/>
      <c r="Y103" s="286"/>
      <c r="Z103" s="286"/>
      <c r="AA103" s="286"/>
      <c r="AB103" s="286"/>
      <c r="AC103" s="286"/>
      <c r="AD103" s="286"/>
      <c r="AE103" s="286"/>
      <c r="AF103" s="286"/>
      <c r="AG103" s="286"/>
      <c r="AH103" s="268"/>
      <c r="AI103" s="268"/>
      <c r="AJ103" s="268"/>
      <c r="AK103" s="268"/>
      <c r="AL103" s="268"/>
      <c r="AM103" s="268"/>
      <c r="AN103" s="268"/>
      <c r="AO103" s="268"/>
      <c r="AP103" s="268"/>
      <c r="AQ103" s="268"/>
      <c r="AR103" s="268"/>
      <c r="AS103" s="268"/>
      <c r="AT103" s="268"/>
      <c r="AU103" s="268"/>
      <c r="AV103" s="268"/>
      <c r="AW103" s="268"/>
      <c r="AX103" s="268"/>
      <c r="AY103" s="268"/>
      <c r="AZ103" s="268"/>
      <c r="BA103" s="268"/>
      <c r="BB103" s="268"/>
      <c r="BC103" s="268"/>
      <c r="BD103" s="268"/>
      <c r="BE103" s="268"/>
      <c r="BF103" s="268"/>
      <c r="BG103" s="268"/>
      <c r="BH103" s="268"/>
      <c r="BI103" s="268"/>
      <c r="BJ103" s="268"/>
      <c r="BK103" s="268"/>
      <c r="BL103" s="268"/>
      <c r="BM103" s="268"/>
      <c r="BN103" s="268"/>
      <c r="BO103" s="268"/>
      <c r="BP103" s="268"/>
      <c r="BQ103" s="268"/>
      <c r="BR103" s="268"/>
      <c r="BS103" s="268"/>
      <c r="BT103" s="268"/>
      <c r="BU103" s="268"/>
      <c r="BV103" s="268"/>
      <c r="BW103" s="268"/>
      <c r="BX103" s="268"/>
      <c r="BY103" s="268"/>
      <c r="BZ103" s="268"/>
      <c r="CA103" s="268"/>
      <c r="CB103" s="268"/>
      <c r="CC103" s="268"/>
      <c r="CD103" s="268"/>
      <c r="CE103" s="268"/>
      <c r="CF103" s="268"/>
      <c r="CG103" s="268"/>
      <c r="CH103" s="268"/>
      <c r="CI103" s="268"/>
      <c r="CJ103" s="268"/>
      <c r="CK103" s="268"/>
      <c r="CL103" s="268"/>
      <c r="CM103" s="268"/>
      <c r="CN103" s="268"/>
      <c r="CO103" s="268"/>
      <c r="CP103" s="268"/>
      <c r="CQ103" s="268"/>
      <c r="CR103" s="268"/>
      <c r="CS103" s="268"/>
      <c r="CT103" s="268"/>
      <c r="CU103" s="268"/>
      <c r="CV103" s="268"/>
      <c r="CW103" s="268"/>
      <c r="CX103" s="268"/>
      <c r="CY103" s="268"/>
    </row>
    <row r="104" spans="1:103" ht="30" hidden="1">
      <c r="A104" s="288"/>
      <c r="B104" s="296" t="s">
        <v>541</v>
      </c>
      <c r="C104" s="49"/>
      <c r="D104" s="49"/>
      <c r="E104" s="49"/>
      <c r="F104" s="49"/>
      <c r="G104" s="51"/>
      <c r="H104" s="288" t="s">
        <v>6193</v>
      </c>
      <c r="I104" s="288" t="s">
        <v>2374</v>
      </c>
      <c r="J104" s="267" t="s">
        <v>6169</v>
      </c>
      <c r="K104" s="267" t="s">
        <v>53</v>
      </c>
      <c r="L104" s="267" t="s">
        <v>6182</v>
      </c>
      <c r="M104" s="267" t="s">
        <v>53</v>
      </c>
      <c r="N104" s="267"/>
      <c r="O104" s="267"/>
      <c r="P104" s="286"/>
      <c r="Q104" s="286"/>
      <c r="R104" s="286"/>
      <c r="S104" s="286"/>
      <c r="T104" s="286"/>
      <c r="U104" s="286"/>
      <c r="V104" s="286"/>
      <c r="W104" s="286"/>
      <c r="X104" s="286"/>
      <c r="Y104" s="286"/>
      <c r="Z104" s="286"/>
      <c r="AA104" s="286"/>
      <c r="AB104" s="286"/>
      <c r="AC104" s="286"/>
      <c r="AD104" s="286"/>
      <c r="AE104" s="286"/>
      <c r="AF104" s="286"/>
      <c r="AG104" s="286"/>
      <c r="AH104" s="268"/>
      <c r="AI104" s="268"/>
      <c r="AJ104" s="268"/>
      <c r="AK104" s="268"/>
      <c r="AL104" s="268"/>
      <c r="AM104" s="268"/>
      <c r="AN104" s="268"/>
      <c r="AO104" s="268"/>
      <c r="AP104" s="268"/>
      <c r="AQ104" s="268"/>
      <c r="AR104" s="268"/>
      <c r="AS104" s="268"/>
      <c r="AT104" s="268"/>
      <c r="AU104" s="268"/>
      <c r="AV104" s="268"/>
      <c r="AW104" s="268"/>
      <c r="AX104" s="268"/>
      <c r="AY104" s="268"/>
      <c r="AZ104" s="268"/>
      <c r="BA104" s="268"/>
      <c r="BB104" s="268"/>
      <c r="BC104" s="268"/>
      <c r="BD104" s="268"/>
      <c r="BE104" s="268"/>
      <c r="BF104" s="268"/>
      <c r="BG104" s="268"/>
      <c r="BH104" s="268"/>
      <c r="BI104" s="268"/>
      <c r="BJ104" s="268"/>
      <c r="BK104" s="268"/>
      <c r="BL104" s="268"/>
      <c r="BM104" s="268"/>
      <c r="BN104" s="268"/>
      <c r="BO104" s="268"/>
      <c r="BP104" s="268"/>
      <c r="BQ104" s="268"/>
      <c r="BR104" s="268"/>
      <c r="BS104" s="268"/>
      <c r="BT104" s="268"/>
      <c r="BU104" s="268"/>
      <c r="BV104" s="268"/>
      <c r="BW104" s="268"/>
      <c r="BX104" s="268"/>
      <c r="BY104" s="268"/>
      <c r="BZ104" s="268"/>
      <c r="CA104" s="268"/>
      <c r="CB104" s="268"/>
      <c r="CC104" s="268"/>
      <c r="CD104" s="268"/>
      <c r="CE104" s="268"/>
      <c r="CF104" s="268"/>
      <c r="CG104" s="268"/>
      <c r="CH104" s="268"/>
      <c r="CI104" s="268"/>
      <c r="CJ104" s="268"/>
      <c r="CK104" s="268"/>
      <c r="CL104" s="268"/>
      <c r="CM104" s="268"/>
      <c r="CN104" s="268"/>
      <c r="CO104" s="268"/>
      <c r="CP104" s="268"/>
      <c r="CQ104" s="268"/>
      <c r="CR104" s="268"/>
      <c r="CS104" s="268"/>
      <c r="CT104" s="268"/>
      <c r="CU104" s="268"/>
      <c r="CV104" s="268"/>
      <c r="CW104" s="268"/>
      <c r="CX104" s="268"/>
      <c r="CY104" s="268"/>
    </row>
    <row r="105" spans="1:103" ht="30" hidden="1">
      <c r="A105" s="288"/>
      <c r="B105" s="296" t="s">
        <v>541</v>
      </c>
      <c r="C105" s="49"/>
      <c r="D105" s="49"/>
      <c r="E105" s="49"/>
      <c r="F105" s="49"/>
      <c r="G105" s="51"/>
      <c r="H105" s="288" t="s">
        <v>6194</v>
      </c>
      <c r="I105" s="288" t="s">
        <v>2380</v>
      </c>
      <c r="J105" s="267" t="s">
        <v>6169</v>
      </c>
      <c r="K105" s="267" t="s">
        <v>53</v>
      </c>
      <c r="L105" s="267" t="s">
        <v>6182</v>
      </c>
      <c r="M105" s="267" t="s">
        <v>53</v>
      </c>
      <c r="N105" s="267"/>
      <c r="O105" s="267"/>
      <c r="P105" s="286"/>
      <c r="Q105" s="286"/>
      <c r="R105" s="286"/>
      <c r="S105" s="286"/>
      <c r="T105" s="286"/>
      <c r="U105" s="286"/>
      <c r="V105" s="286"/>
      <c r="W105" s="286"/>
      <c r="X105" s="286"/>
      <c r="Y105" s="286"/>
      <c r="Z105" s="286"/>
      <c r="AA105" s="286"/>
      <c r="AB105" s="286"/>
      <c r="AC105" s="286"/>
      <c r="AD105" s="286"/>
      <c r="AE105" s="286"/>
      <c r="AF105" s="286"/>
      <c r="AG105" s="286"/>
      <c r="AH105" s="268"/>
      <c r="AI105" s="268"/>
      <c r="AJ105" s="268"/>
      <c r="AK105" s="268"/>
      <c r="AL105" s="268"/>
      <c r="AM105" s="268"/>
      <c r="AN105" s="268"/>
      <c r="AO105" s="268"/>
      <c r="AP105" s="268"/>
      <c r="AQ105" s="268"/>
      <c r="AR105" s="268"/>
      <c r="AS105" s="268"/>
      <c r="AT105" s="268"/>
      <c r="AU105" s="268"/>
      <c r="AV105" s="268"/>
      <c r="AW105" s="268"/>
      <c r="AX105" s="268"/>
      <c r="AY105" s="268"/>
      <c r="AZ105" s="268"/>
      <c r="BA105" s="268"/>
      <c r="BB105" s="268"/>
      <c r="BC105" s="268"/>
      <c r="BD105" s="268"/>
      <c r="BE105" s="268"/>
      <c r="BF105" s="268"/>
      <c r="BG105" s="268"/>
      <c r="BH105" s="268"/>
      <c r="BI105" s="268"/>
      <c r="BJ105" s="268"/>
      <c r="BK105" s="268"/>
      <c r="BL105" s="268"/>
      <c r="BM105" s="268"/>
      <c r="BN105" s="268"/>
      <c r="BO105" s="268"/>
      <c r="BP105" s="268"/>
      <c r="BQ105" s="268"/>
      <c r="BR105" s="268"/>
      <c r="BS105" s="268"/>
      <c r="BT105" s="268"/>
      <c r="BU105" s="268"/>
      <c r="BV105" s="268"/>
      <c r="BW105" s="268"/>
      <c r="BX105" s="268"/>
      <c r="BY105" s="268"/>
      <c r="BZ105" s="268"/>
      <c r="CA105" s="268"/>
      <c r="CB105" s="268"/>
      <c r="CC105" s="268"/>
      <c r="CD105" s="268"/>
      <c r="CE105" s="268"/>
      <c r="CF105" s="268"/>
      <c r="CG105" s="268"/>
      <c r="CH105" s="268"/>
      <c r="CI105" s="268"/>
      <c r="CJ105" s="268"/>
      <c r="CK105" s="268"/>
      <c r="CL105" s="268"/>
      <c r="CM105" s="268"/>
      <c r="CN105" s="268"/>
      <c r="CO105" s="268"/>
      <c r="CP105" s="268"/>
      <c r="CQ105" s="268"/>
      <c r="CR105" s="268"/>
      <c r="CS105" s="268"/>
      <c r="CT105" s="268"/>
      <c r="CU105" s="268"/>
      <c r="CV105" s="268"/>
      <c r="CW105" s="268"/>
      <c r="CX105" s="268"/>
      <c r="CY105" s="268"/>
    </row>
    <row r="106" spans="1:103" ht="30" hidden="1">
      <c r="A106" s="288"/>
      <c r="B106" s="296" t="s">
        <v>541</v>
      </c>
      <c r="C106" s="49"/>
      <c r="D106" s="49"/>
      <c r="E106" s="49"/>
      <c r="F106" s="49"/>
      <c r="G106" s="51"/>
      <c r="H106" s="288" t="s">
        <v>6195</v>
      </c>
      <c r="I106" s="288" t="s">
        <v>561</v>
      </c>
      <c r="J106" s="267" t="s">
        <v>6169</v>
      </c>
      <c r="K106" s="267" t="s">
        <v>59</v>
      </c>
      <c r="L106" s="267" t="s">
        <v>6182</v>
      </c>
      <c r="M106" s="267" t="s">
        <v>53</v>
      </c>
      <c r="N106" s="267"/>
      <c r="O106" s="267"/>
      <c r="P106" s="286"/>
      <c r="Q106" s="286"/>
      <c r="R106" s="286"/>
      <c r="S106" s="286"/>
      <c r="T106" s="286"/>
      <c r="U106" s="286"/>
      <c r="V106" s="286"/>
      <c r="W106" s="286"/>
      <c r="X106" s="286"/>
      <c r="Y106" s="286"/>
      <c r="Z106" s="286"/>
      <c r="AA106" s="286"/>
      <c r="AB106" s="286"/>
      <c r="AC106" s="286"/>
      <c r="AD106" s="286"/>
      <c r="AE106" s="286"/>
      <c r="AF106" s="286"/>
      <c r="AG106" s="286"/>
      <c r="AH106" s="268"/>
      <c r="AI106" s="268"/>
      <c r="AJ106" s="268"/>
      <c r="AK106" s="268"/>
      <c r="AL106" s="268"/>
      <c r="AM106" s="268"/>
      <c r="AN106" s="268"/>
      <c r="AO106" s="268"/>
      <c r="AP106" s="268"/>
      <c r="AQ106" s="268"/>
      <c r="AR106" s="268"/>
      <c r="AS106" s="268"/>
      <c r="AT106" s="268"/>
      <c r="AU106" s="268"/>
      <c r="AV106" s="268"/>
      <c r="AW106" s="268"/>
      <c r="AX106" s="268"/>
      <c r="AY106" s="268"/>
      <c r="AZ106" s="268"/>
      <c r="BA106" s="268"/>
      <c r="BB106" s="268"/>
      <c r="BC106" s="268"/>
      <c r="BD106" s="268"/>
      <c r="BE106" s="268"/>
      <c r="BF106" s="268"/>
      <c r="BG106" s="268"/>
      <c r="BH106" s="268"/>
      <c r="BI106" s="268"/>
      <c r="BJ106" s="268"/>
      <c r="BK106" s="268"/>
      <c r="BL106" s="268"/>
      <c r="BM106" s="268"/>
      <c r="BN106" s="268"/>
      <c r="BO106" s="268"/>
      <c r="BP106" s="268"/>
      <c r="BQ106" s="268"/>
      <c r="BR106" s="268"/>
      <c r="BS106" s="268"/>
      <c r="BT106" s="268"/>
      <c r="BU106" s="268"/>
      <c r="BV106" s="268"/>
      <c r="BW106" s="268"/>
      <c r="BX106" s="268"/>
      <c r="BY106" s="268"/>
      <c r="BZ106" s="268"/>
      <c r="CA106" s="268"/>
      <c r="CB106" s="268"/>
      <c r="CC106" s="268"/>
      <c r="CD106" s="268"/>
      <c r="CE106" s="268"/>
      <c r="CF106" s="268"/>
      <c r="CG106" s="268"/>
      <c r="CH106" s="268"/>
      <c r="CI106" s="268"/>
      <c r="CJ106" s="268"/>
      <c r="CK106" s="268"/>
      <c r="CL106" s="268"/>
      <c r="CM106" s="268"/>
      <c r="CN106" s="268"/>
      <c r="CO106" s="268"/>
      <c r="CP106" s="268"/>
      <c r="CQ106" s="268"/>
      <c r="CR106" s="268"/>
      <c r="CS106" s="268"/>
      <c r="CT106" s="268"/>
      <c r="CU106" s="268"/>
      <c r="CV106" s="268"/>
      <c r="CW106" s="268"/>
      <c r="CX106" s="268"/>
      <c r="CY106" s="268"/>
    </row>
    <row r="107" spans="1:103" ht="30" hidden="1">
      <c r="A107" s="288"/>
      <c r="B107" s="296" t="s">
        <v>541</v>
      </c>
      <c r="C107" s="49"/>
      <c r="D107" s="49"/>
      <c r="E107" s="49"/>
      <c r="F107" s="49"/>
      <c r="G107" s="51"/>
      <c r="H107" s="288" t="s">
        <v>6196</v>
      </c>
      <c r="I107" s="288" t="s">
        <v>2387</v>
      </c>
      <c r="J107" s="267" t="s">
        <v>6169</v>
      </c>
      <c r="K107" s="267" t="s">
        <v>53</v>
      </c>
      <c r="L107" s="267" t="s">
        <v>6182</v>
      </c>
      <c r="M107" s="267" t="s">
        <v>53</v>
      </c>
      <c r="N107" s="267"/>
      <c r="O107" s="267"/>
      <c r="P107" s="286"/>
      <c r="Q107" s="286"/>
      <c r="R107" s="286"/>
      <c r="S107" s="286"/>
      <c r="T107" s="286"/>
      <c r="U107" s="286"/>
      <c r="V107" s="286"/>
      <c r="W107" s="286"/>
      <c r="X107" s="286"/>
      <c r="Y107" s="286"/>
      <c r="Z107" s="286"/>
      <c r="AA107" s="286"/>
      <c r="AB107" s="286"/>
      <c r="AC107" s="286"/>
      <c r="AD107" s="286"/>
      <c r="AE107" s="286"/>
      <c r="AF107" s="286"/>
      <c r="AG107" s="286"/>
      <c r="AH107" s="268"/>
      <c r="AI107" s="268"/>
      <c r="AJ107" s="268"/>
      <c r="AK107" s="268"/>
      <c r="AL107" s="268"/>
      <c r="AM107" s="268"/>
      <c r="AN107" s="268"/>
      <c r="AO107" s="268"/>
      <c r="AP107" s="268"/>
      <c r="AQ107" s="268"/>
      <c r="AR107" s="268"/>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268"/>
      <c r="BO107" s="268"/>
      <c r="BP107" s="268"/>
      <c r="BQ107" s="268"/>
      <c r="BR107" s="268"/>
      <c r="BS107" s="268"/>
      <c r="BT107" s="268"/>
      <c r="BU107" s="268"/>
      <c r="BV107" s="268"/>
      <c r="BW107" s="268"/>
      <c r="BX107" s="268"/>
      <c r="BY107" s="268"/>
      <c r="BZ107" s="268"/>
      <c r="CA107" s="268"/>
      <c r="CB107" s="268"/>
      <c r="CC107" s="268"/>
      <c r="CD107" s="268"/>
      <c r="CE107" s="268"/>
      <c r="CF107" s="268"/>
      <c r="CG107" s="268"/>
      <c r="CH107" s="268"/>
      <c r="CI107" s="268"/>
      <c r="CJ107" s="268"/>
      <c r="CK107" s="268"/>
      <c r="CL107" s="268"/>
      <c r="CM107" s="268"/>
      <c r="CN107" s="268"/>
      <c r="CO107" s="268"/>
      <c r="CP107" s="268"/>
      <c r="CQ107" s="268"/>
      <c r="CR107" s="268"/>
      <c r="CS107" s="268"/>
      <c r="CT107" s="268"/>
      <c r="CU107" s="268"/>
      <c r="CV107" s="268"/>
      <c r="CW107" s="268"/>
      <c r="CX107" s="268"/>
      <c r="CY107" s="268"/>
    </row>
    <row r="108" spans="1:103" hidden="1">
      <c r="A108" s="288"/>
      <c r="B108" s="296" t="s">
        <v>541</v>
      </c>
      <c r="C108" s="49"/>
      <c r="D108" s="49"/>
      <c r="E108" s="49"/>
      <c r="F108" s="49"/>
      <c r="G108" s="51"/>
      <c r="H108" s="288" t="s">
        <v>6197</v>
      </c>
      <c r="I108" s="288"/>
      <c r="J108" s="267" t="s">
        <v>6174</v>
      </c>
      <c r="K108" s="267" t="s">
        <v>53</v>
      </c>
      <c r="L108" s="267" t="s">
        <v>53</v>
      </c>
      <c r="M108" s="267"/>
      <c r="N108" s="267"/>
      <c r="O108" s="267"/>
      <c r="P108" s="286"/>
      <c r="Q108" s="286"/>
      <c r="R108" s="286"/>
      <c r="S108" s="286"/>
      <c r="T108" s="286"/>
      <c r="U108" s="286"/>
      <c r="V108" s="286"/>
      <c r="W108" s="286"/>
      <c r="X108" s="286"/>
      <c r="Y108" s="286"/>
      <c r="Z108" s="286"/>
      <c r="AA108" s="286"/>
      <c r="AB108" s="286"/>
      <c r="AC108" s="286"/>
      <c r="AD108" s="286"/>
      <c r="AE108" s="286"/>
      <c r="AF108" s="286"/>
      <c r="AG108" s="286"/>
      <c r="AH108" s="268"/>
      <c r="AI108" s="268"/>
      <c r="AJ108" s="268"/>
      <c r="AK108" s="268"/>
      <c r="AL108" s="268"/>
      <c r="AM108" s="268"/>
      <c r="AN108" s="268"/>
      <c r="AO108" s="268"/>
      <c r="AP108" s="268"/>
      <c r="AQ108" s="268"/>
      <c r="AR108" s="268"/>
      <c r="AS108" s="268"/>
      <c r="AT108" s="268"/>
      <c r="AU108" s="268"/>
      <c r="AV108" s="268"/>
      <c r="AW108" s="268"/>
      <c r="AX108" s="268"/>
      <c r="AY108" s="268"/>
      <c r="AZ108" s="268"/>
      <c r="BA108" s="268"/>
      <c r="BB108" s="268"/>
      <c r="BC108" s="268"/>
      <c r="BD108" s="268"/>
      <c r="BE108" s="268"/>
      <c r="BF108" s="268"/>
      <c r="BG108" s="268"/>
      <c r="BH108" s="268"/>
      <c r="BI108" s="268"/>
      <c r="BJ108" s="268"/>
      <c r="BK108" s="268"/>
      <c r="BL108" s="268"/>
      <c r="BM108" s="268"/>
      <c r="BN108" s="268"/>
      <c r="BO108" s="268"/>
      <c r="BP108" s="268"/>
      <c r="BQ108" s="268"/>
      <c r="BR108" s="268"/>
      <c r="BS108" s="268"/>
      <c r="BT108" s="268"/>
      <c r="BU108" s="268"/>
      <c r="BV108" s="268"/>
      <c r="BW108" s="268"/>
      <c r="BX108" s="268"/>
      <c r="BY108" s="268"/>
      <c r="BZ108" s="268"/>
      <c r="CA108" s="268"/>
      <c r="CB108" s="268"/>
      <c r="CC108" s="268"/>
      <c r="CD108" s="268"/>
      <c r="CE108" s="268"/>
      <c r="CF108" s="268"/>
      <c r="CG108" s="268"/>
      <c r="CH108" s="268"/>
      <c r="CI108" s="268"/>
      <c r="CJ108" s="268"/>
      <c r="CK108" s="268"/>
      <c r="CL108" s="268"/>
      <c r="CM108" s="268"/>
      <c r="CN108" s="268"/>
      <c r="CO108" s="268"/>
      <c r="CP108" s="268"/>
      <c r="CQ108" s="268"/>
      <c r="CR108" s="268"/>
      <c r="CS108" s="268"/>
      <c r="CT108" s="268"/>
      <c r="CU108" s="268"/>
      <c r="CV108" s="268"/>
      <c r="CW108" s="268"/>
      <c r="CX108" s="268"/>
      <c r="CY108" s="268"/>
    </row>
    <row r="109" spans="1:103" ht="45" hidden="1">
      <c r="A109" s="288"/>
      <c r="B109" s="296" t="s">
        <v>541</v>
      </c>
      <c r="C109" s="49"/>
      <c r="D109" s="49"/>
      <c r="E109" s="49"/>
      <c r="F109" s="49"/>
      <c r="G109" s="51"/>
      <c r="H109" s="288" t="s">
        <v>6198</v>
      </c>
      <c r="I109" s="288"/>
      <c r="J109" s="267" t="s">
        <v>6174</v>
      </c>
      <c r="K109" s="267" t="s">
        <v>53</v>
      </c>
      <c r="L109" s="267" t="s">
        <v>53</v>
      </c>
      <c r="M109" s="267"/>
      <c r="N109" s="267"/>
      <c r="O109" s="267"/>
      <c r="P109" s="286"/>
      <c r="Q109" s="286"/>
      <c r="R109" s="286"/>
      <c r="S109" s="286"/>
      <c r="T109" s="286"/>
      <c r="U109" s="286"/>
      <c r="V109" s="286"/>
      <c r="W109" s="286"/>
      <c r="X109" s="286"/>
      <c r="Y109" s="286"/>
      <c r="Z109" s="286"/>
      <c r="AA109" s="286"/>
      <c r="AB109" s="286"/>
      <c r="AC109" s="286"/>
      <c r="AD109" s="286"/>
      <c r="AE109" s="286"/>
      <c r="AF109" s="286"/>
      <c r="AG109" s="286"/>
      <c r="AH109" s="268"/>
      <c r="AI109" s="268"/>
      <c r="AJ109" s="268"/>
      <c r="AK109" s="268"/>
      <c r="AL109" s="268"/>
      <c r="AM109" s="268"/>
      <c r="AN109" s="268"/>
      <c r="AO109" s="268"/>
      <c r="AP109" s="268"/>
      <c r="AQ109" s="268"/>
      <c r="AR109" s="268"/>
      <c r="AS109" s="268"/>
      <c r="AT109" s="268"/>
      <c r="AU109" s="268"/>
      <c r="AV109" s="268"/>
      <c r="AW109" s="268"/>
      <c r="AX109" s="268"/>
      <c r="AY109" s="268"/>
      <c r="AZ109" s="268"/>
      <c r="BA109" s="268"/>
      <c r="BB109" s="268"/>
      <c r="BC109" s="268"/>
      <c r="BD109" s="268"/>
      <c r="BE109" s="268"/>
      <c r="BF109" s="268"/>
      <c r="BG109" s="268"/>
      <c r="BH109" s="268"/>
      <c r="BI109" s="268"/>
      <c r="BJ109" s="268"/>
      <c r="BK109" s="268"/>
      <c r="BL109" s="268"/>
      <c r="BM109" s="268"/>
      <c r="BN109" s="268"/>
      <c r="BO109" s="268"/>
      <c r="BP109" s="268"/>
      <c r="BQ109" s="268"/>
      <c r="BR109" s="268"/>
      <c r="BS109" s="268"/>
      <c r="BT109" s="268"/>
      <c r="BU109" s="268"/>
      <c r="BV109" s="268"/>
      <c r="BW109" s="268"/>
      <c r="BX109" s="268"/>
      <c r="BY109" s="268"/>
      <c r="BZ109" s="268"/>
      <c r="CA109" s="268"/>
      <c r="CB109" s="268"/>
      <c r="CC109" s="268"/>
      <c r="CD109" s="268"/>
      <c r="CE109" s="268"/>
      <c r="CF109" s="268"/>
      <c r="CG109" s="268"/>
      <c r="CH109" s="268"/>
      <c r="CI109" s="268"/>
      <c r="CJ109" s="268"/>
      <c r="CK109" s="268"/>
      <c r="CL109" s="268"/>
      <c r="CM109" s="268"/>
      <c r="CN109" s="268"/>
      <c r="CO109" s="268"/>
      <c r="CP109" s="268"/>
      <c r="CQ109" s="268"/>
      <c r="CR109" s="268"/>
      <c r="CS109" s="268"/>
      <c r="CT109" s="268"/>
      <c r="CU109" s="268"/>
      <c r="CV109" s="268"/>
      <c r="CW109" s="268"/>
      <c r="CX109" s="268"/>
      <c r="CY109" s="268"/>
    </row>
    <row r="110" spans="1:103" s="266" customFormat="1">
      <c r="A110" s="288" t="s">
        <v>335</v>
      </c>
      <c r="B110" s="287" t="s">
        <v>592</v>
      </c>
      <c r="C110" s="49" t="s">
        <v>62</v>
      </c>
      <c r="D110" s="49" t="s">
        <v>62</v>
      </c>
      <c r="E110" s="49" t="s">
        <v>62</v>
      </c>
      <c r="F110" s="49" t="s">
        <v>49</v>
      </c>
      <c r="G110" s="51" t="str">
        <f>_xlfn.CONCAT(IF(C110="YES",$C$2&amp;", ", ""),"", IF(D110="YES",$D$2&amp;", ", ""),"", IF(E110="YES",$E$2&amp;", ", ""),"",IF(F110="YES",$F$2, ""))</f>
        <v xml:space="preserve">NO, NO, NO, </v>
      </c>
      <c r="H110" s="288" t="s">
        <v>6199</v>
      </c>
      <c r="I110" s="288" t="s">
        <v>594</v>
      </c>
      <c r="J110" s="267" t="s">
        <v>6157</v>
      </c>
      <c r="K110" s="267" t="s">
        <v>59</v>
      </c>
      <c r="L110" s="267" t="s">
        <v>6182</v>
      </c>
      <c r="M110" s="267" t="s">
        <v>53</v>
      </c>
      <c r="N110" s="267" t="s">
        <v>53</v>
      </c>
      <c r="O110" s="267" t="s">
        <v>59</v>
      </c>
      <c r="P110" s="286" t="s">
        <v>59</v>
      </c>
      <c r="Q110" s="286" t="str">
        <f t="shared" ref="Q110:Q142" si="10">IF(COUNTIF(R110:AG110,"Yes")&gt;=1,"Yes", "No")</f>
        <v>Yes</v>
      </c>
      <c r="R110" s="286" t="s">
        <v>59</v>
      </c>
      <c r="S110" s="286" t="s">
        <v>59</v>
      </c>
      <c r="T110" s="286" t="s">
        <v>59</v>
      </c>
      <c r="U110" s="286" t="s">
        <v>59</v>
      </c>
      <c r="V110" s="286" t="s">
        <v>59</v>
      </c>
      <c r="W110" s="286" t="s">
        <v>59</v>
      </c>
      <c r="X110" s="286" t="s">
        <v>59</v>
      </c>
      <c r="Y110" s="286" t="s">
        <v>59</v>
      </c>
      <c r="Z110" s="286" t="s">
        <v>59</v>
      </c>
      <c r="AA110" s="286" t="s">
        <v>59</v>
      </c>
      <c r="AB110" s="286" t="s">
        <v>59</v>
      </c>
      <c r="AC110" s="286" t="s">
        <v>59</v>
      </c>
      <c r="AD110" s="286" t="s">
        <v>59</v>
      </c>
      <c r="AE110" s="286" t="s">
        <v>59</v>
      </c>
      <c r="AF110" s="286" t="s">
        <v>59</v>
      </c>
      <c r="AG110" s="286" t="s">
        <v>59</v>
      </c>
      <c r="AH110" s="286"/>
      <c r="AI110" s="286"/>
      <c r="AJ110" s="286"/>
      <c r="AK110" s="286"/>
      <c r="AL110" s="286"/>
      <c r="AM110" s="286"/>
      <c r="AN110" s="286"/>
      <c r="AO110" s="286"/>
      <c r="AP110" s="286"/>
      <c r="AQ110" s="286"/>
      <c r="AR110" s="286"/>
      <c r="AS110" s="286"/>
      <c r="AT110" s="286"/>
      <c r="AU110" s="286"/>
      <c r="AV110" s="286"/>
      <c r="AW110" s="286"/>
      <c r="AX110" s="286"/>
      <c r="AY110" s="286"/>
      <c r="AZ110" s="286"/>
      <c r="BA110" s="286"/>
      <c r="BB110" s="286"/>
      <c r="BC110" s="286"/>
      <c r="BD110" s="286"/>
      <c r="BE110" s="286"/>
      <c r="BF110" s="286"/>
      <c r="BG110" s="286"/>
      <c r="BH110" s="286"/>
      <c r="BI110" s="286"/>
      <c r="BJ110" s="286"/>
      <c r="BK110" s="286"/>
      <c r="BL110" s="286"/>
      <c r="BM110" s="286"/>
      <c r="BN110" s="286"/>
      <c r="BO110" s="286"/>
      <c r="BP110" s="286"/>
      <c r="BQ110" s="286"/>
      <c r="BR110" s="286"/>
      <c r="BS110" s="286"/>
      <c r="BT110" s="286"/>
      <c r="BU110" s="286"/>
      <c r="BV110" s="286"/>
      <c r="BW110" s="286"/>
      <c r="BX110" s="286"/>
      <c r="BY110" s="286"/>
      <c r="BZ110" s="286"/>
      <c r="CA110" s="286"/>
      <c r="CB110" s="286"/>
      <c r="CC110" s="286"/>
      <c r="CD110" s="286"/>
      <c r="CE110" s="286"/>
      <c r="CF110" s="286"/>
      <c r="CG110" s="286"/>
      <c r="CH110" s="286"/>
      <c r="CI110" s="286"/>
      <c r="CJ110" s="286"/>
      <c r="CK110" s="286"/>
      <c r="CL110" s="286"/>
      <c r="CM110" s="286"/>
      <c r="CN110" s="286"/>
      <c r="CO110" s="286"/>
      <c r="CP110" s="286"/>
      <c r="CQ110" s="286"/>
      <c r="CR110" s="286"/>
      <c r="CS110" s="286"/>
      <c r="CT110" s="286"/>
      <c r="CU110" s="286"/>
      <c r="CV110" s="286"/>
      <c r="CW110" s="286"/>
      <c r="CX110" s="286"/>
      <c r="CY110" s="286"/>
    </row>
    <row r="111" spans="1:103">
      <c r="A111" s="288" t="s">
        <v>335</v>
      </c>
      <c r="B111" s="287" t="s">
        <v>592</v>
      </c>
      <c r="C111" s="49" t="s">
        <v>49</v>
      </c>
      <c r="D111" s="49" t="s">
        <v>49</v>
      </c>
      <c r="E111" s="49" t="s">
        <v>62</v>
      </c>
      <c r="F111" s="49" t="s">
        <v>49</v>
      </c>
      <c r="G111" s="51" t="str">
        <f>_xlfn.CONCAT(IF(C111="YES",$C$2&amp;", ", ""),"", IF(D111="YES",$D$2&amp;", ", ""),"", IF(E111="YES",$E$2&amp;", ", ""),"",IF(F111="YES",$F$2, ""))</f>
        <v xml:space="preserve">NO, </v>
      </c>
      <c r="H111" s="288" t="s">
        <v>1536</v>
      </c>
      <c r="I111" s="288" t="s">
        <v>601</v>
      </c>
      <c r="J111" s="267" t="s">
        <v>6157</v>
      </c>
      <c r="K111" s="267" t="s">
        <v>59</v>
      </c>
      <c r="L111" s="267" t="s">
        <v>53</v>
      </c>
      <c r="M111" s="267" t="s">
        <v>53</v>
      </c>
      <c r="N111" s="267" t="s">
        <v>53</v>
      </c>
      <c r="O111" s="267" t="s">
        <v>59</v>
      </c>
      <c r="P111" s="286" t="s">
        <v>59</v>
      </c>
      <c r="Q111" s="286" t="str">
        <f t="shared" si="10"/>
        <v>Yes</v>
      </c>
      <c r="R111" s="286" t="s">
        <v>59</v>
      </c>
      <c r="S111" s="286" t="s">
        <v>59</v>
      </c>
      <c r="T111" s="286" t="s">
        <v>59</v>
      </c>
      <c r="U111" s="286" t="s">
        <v>53</v>
      </c>
      <c r="V111" s="286" t="s">
        <v>53</v>
      </c>
      <c r="W111" s="286" t="s">
        <v>59</v>
      </c>
      <c r="X111" s="286" t="s">
        <v>59</v>
      </c>
      <c r="Y111" s="286" t="s">
        <v>59</v>
      </c>
      <c r="Z111" s="286" t="s">
        <v>59</v>
      </c>
      <c r="AA111" s="286" t="s">
        <v>59</v>
      </c>
      <c r="AB111" s="286" t="s">
        <v>59</v>
      </c>
      <c r="AC111" s="286" t="s">
        <v>59</v>
      </c>
      <c r="AD111" s="286" t="s">
        <v>59</v>
      </c>
      <c r="AE111" s="286" t="s">
        <v>59</v>
      </c>
      <c r="AF111" s="286" t="s">
        <v>59</v>
      </c>
      <c r="AG111" s="286" t="s">
        <v>59</v>
      </c>
    </row>
    <row r="112" spans="1:103" s="266" customFormat="1" ht="30">
      <c r="A112" s="288" t="s">
        <v>335</v>
      </c>
      <c r="B112" s="287" t="s">
        <v>592</v>
      </c>
      <c r="C112" s="49" t="s">
        <v>49</v>
      </c>
      <c r="D112" s="49" t="s">
        <v>49</v>
      </c>
      <c r="E112" s="49" t="s">
        <v>62</v>
      </c>
      <c r="F112" s="49" t="s">
        <v>49</v>
      </c>
      <c r="G112" s="51" t="str">
        <f>_xlfn.CONCAT(IF(C112="YES",$C$2&amp;", ", ""),"", IF(D112="YES",$D$2&amp;", ", ""),"", IF(E112="YES",$E$2&amp;", ", ""),"",IF(F112="YES",$F$2, ""))</f>
        <v xml:space="preserve">NO, </v>
      </c>
      <c r="H112" s="288" t="s">
        <v>604</v>
      </c>
      <c r="I112" s="288" t="s">
        <v>605</v>
      </c>
      <c r="J112" s="267" t="s">
        <v>6157</v>
      </c>
      <c r="K112" s="267" t="s">
        <v>59</v>
      </c>
      <c r="L112" s="267" t="s">
        <v>53</v>
      </c>
      <c r="M112" s="267" t="s">
        <v>53</v>
      </c>
      <c r="N112" s="267" t="s">
        <v>53</v>
      </c>
      <c r="O112" s="267" t="s">
        <v>59</v>
      </c>
      <c r="P112" s="286" t="s">
        <v>59</v>
      </c>
      <c r="Q112" s="286" t="str">
        <f t="shared" si="10"/>
        <v>Yes</v>
      </c>
      <c r="R112" s="286" t="s">
        <v>53</v>
      </c>
      <c r="S112" s="286" t="s">
        <v>53</v>
      </c>
      <c r="T112" s="286" t="s">
        <v>53</v>
      </c>
      <c r="U112" s="286" t="s">
        <v>59</v>
      </c>
      <c r="V112" s="286" t="s">
        <v>59</v>
      </c>
      <c r="W112" s="286" t="s">
        <v>53</v>
      </c>
      <c r="X112" s="286" t="s">
        <v>53</v>
      </c>
      <c r="Y112" s="286" t="s">
        <v>53</v>
      </c>
      <c r="Z112" s="286" t="s">
        <v>53</v>
      </c>
      <c r="AA112" s="286" t="s">
        <v>53</v>
      </c>
      <c r="AB112" s="286" t="s">
        <v>53</v>
      </c>
      <c r="AC112" s="286" t="s">
        <v>53</v>
      </c>
      <c r="AD112" s="286" t="s">
        <v>53</v>
      </c>
      <c r="AE112" s="286" t="s">
        <v>59</v>
      </c>
      <c r="AF112" s="286" t="s">
        <v>53</v>
      </c>
      <c r="AG112" s="286" t="s">
        <v>53</v>
      </c>
    </row>
    <row r="113" spans="1:54" ht="30">
      <c r="A113" s="288" t="s">
        <v>335</v>
      </c>
      <c r="B113" s="287" t="s">
        <v>592</v>
      </c>
      <c r="C113" s="49" t="s">
        <v>49</v>
      </c>
      <c r="D113" s="49" t="s">
        <v>49</v>
      </c>
      <c r="E113" s="49" t="s">
        <v>62</v>
      </c>
      <c r="F113" s="49" t="s">
        <v>49</v>
      </c>
      <c r="G113" s="51" t="str">
        <f>_xlfn.CONCAT(IF(C113="YES",$C$2&amp;", ", ""),"", IF(D113="YES",$D$2&amp;", ", ""),"", IF(E113="YES",$E$2&amp;", ", ""),"",IF(F113="YES",$F$2, ""))</f>
        <v xml:space="preserve">NO, </v>
      </c>
      <c r="H113" s="288" t="s">
        <v>610</v>
      </c>
      <c r="I113" s="288" t="s">
        <v>611</v>
      </c>
      <c r="J113" s="267" t="s">
        <v>6157</v>
      </c>
      <c r="K113" s="267" t="s">
        <v>59</v>
      </c>
      <c r="L113" s="267" t="s">
        <v>53</v>
      </c>
      <c r="M113" s="267" t="s">
        <v>53</v>
      </c>
      <c r="N113" s="267" t="s">
        <v>53</v>
      </c>
      <c r="O113" s="267" t="s">
        <v>59</v>
      </c>
      <c r="P113" s="286" t="s">
        <v>59</v>
      </c>
      <c r="Q113" s="286" t="str">
        <f t="shared" si="10"/>
        <v>Yes</v>
      </c>
      <c r="R113" s="286" t="s">
        <v>53</v>
      </c>
      <c r="S113" s="286" t="s">
        <v>53</v>
      </c>
      <c r="T113" s="286" t="s">
        <v>53</v>
      </c>
      <c r="U113" s="286" t="s">
        <v>59</v>
      </c>
      <c r="V113" s="286" t="s">
        <v>59</v>
      </c>
      <c r="W113" s="286" t="s">
        <v>53</v>
      </c>
      <c r="X113" s="286" t="s">
        <v>53</v>
      </c>
      <c r="Y113" s="286" t="s">
        <v>53</v>
      </c>
      <c r="Z113" s="286" t="s">
        <v>53</v>
      </c>
      <c r="AA113" s="286" t="s">
        <v>53</v>
      </c>
      <c r="AB113" s="286" t="s">
        <v>53</v>
      </c>
      <c r="AC113" s="286" t="s">
        <v>53</v>
      </c>
      <c r="AD113" s="286" t="s">
        <v>53</v>
      </c>
      <c r="AE113" s="286" t="s">
        <v>59</v>
      </c>
      <c r="AF113" s="286" t="s">
        <v>53</v>
      </c>
      <c r="AG113" s="286" t="s">
        <v>53</v>
      </c>
    </row>
    <row r="114" spans="1:54" ht="45" hidden="1">
      <c r="A114" s="288"/>
      <c r="B114" s="287" t="s">
        <v>592</v>
      </c>
      <c r="C114" s="49"/>
      <c r="D114" s="49"/>
      <c r="E114" s="49"/>
      <c r="F114" s="49"/>
      <c r="G114" s="51"/>
      <c r="H114" s="288" t="s">
        <v>6200</v>
      </c>
      <c r="I114" s="288"/>
      <c r="J114" s="267" t="s">
        <v>6174</v>
      </c>
      <c r="K114" s="267" t="s">
        <v>53</v>
      </c>
      <c r="L114" s="267" t="s">
        <v>53</v>
      </c>
      <c r="M114" s="267"/>
      <c r="N114" s="267"/>
      <c r="O114" s="267"/>
      <c r="P114" s="286"/>
      <c r="Q114" s="286"/>
      <c r="R114" s="286"/>
      <c r="S114" s="286"/>
      <c r="T114" s="286"/>
      <c r="U114" s="286"/>
      <c r="V114" s="286"/>
      <c r="W114" s="286"/>
      <c r="X114" s="286"/>
      <c r="Y114" s="286"/>
      <c r="Z114" s="286"/>
      <c r="AA114" s="286"/>
      <c r="AB114" s="286"/>
      <c r="AC114" s="286"/>
      <c r="AD114" s="286"/>
      <c r="AE114" s="286"/>
      <c r="AF114" s="286"/>
      <c r="AG114" s="286"/>
    </row>
    <row r="115" spans="1:54" ht="45" hidden="1">
      <c r="A115" s="288"/>
      <c r="B115" s="287" t="s">
        <v>592</v>
      </c>
      <c r="C115" s="49"/>
      <c r="D115" s="49"/>
      <c r="E115" s="49"/>
      <c r="F115" s="49"/>
      <c r="G115" s="51"/>
      <c r="H115" s="288" t="s">
        <v>6201</v>
      </c>
      <c r="I115" s="288"/>
      <c r="J115" s="267" t="s">
        <v>6168</v>
      </c>
      <c r="K115" s="267" t="s">
        <v>53</v>
      </c>
      <c r="L115" s="267" t="s">
        <v>53</v>
      </c>
      <c r="M115" s="267"/>
      <c r="N115" s="267"/>
      <c r="O115" s="267"/>
      <c r="P115" s="286"/>
      <c r="Q115" s="286"/>
      <c r="R115" s="286"/>
      <c r="S115" s="286"/>
      <c r="T115" s="286"/>
      <c r="U115" s="286"/>
      <c r="V115" s="286"/>
      <c r="W115" s="286"/>
      <c r="X115" s="286"/>
      <c r="Y115" s="286"/>
      <c r="Z115" s="286"/>
      <c r="AA115" s="286"/>
      <c r="AB115" s="286"/>
      <c r="AC115" s="286"/>
      <c r="AD115" s="286"/>
      <c r="AE115" s="286"/>
      <c r="AF115" s="286"/>
      <c r="AG115" s="286"/>
    </row>
    <row r="116" spans="1:54" ht="45" hidden="1">
      <c r="A116" s="288"/>
      <c r="B116" s="287" t="s">
        <v>592</v>
      </c>
      <c r="C116" s="49"/>
      <c r="D116" s="49"/>
      <c r="E116" s="49"/>
      <c r="F116" s="49"/>
      <c r="G116" s="51"/>
      <c r="H116" s="288" t="s">
        <v>6202</v>
      </c>
      <c r="I116" s="288"/>
      <c r="J116" s="267" t="s">
        <v>6168</v>
      </c>
      <c r="K116" s="267" t="s">
        <v>53</v>
      </c>
      <c r="L116" s="267" t="s">
        <v>53</v>
      </c>
      <c r="M116" s="267"/>
      <c r="N116" s="267"/>
      <c r="O116" s="267"/>
      <c r="P116" s="286"/>
      <c r="Q116" s="286"/>
      <c r="R116" s="286"/>
      <c r="S116" s="286"/>
      <c r="T116" s="286"/>
      <c r="U116" s="286"/>
      <c r="V116" s="286"/>
      <c r="W116" s="286"/>
      <c r="X116" s="286"/>
      <c r="Y116" s="286"/>
      <c r="Z116" s="286"/>
      <c r="AA116" s="286"/>
      <c r="AB116" s="286"/>
      <c r="AC116" s="286"/>
      <c r="AD116" s="286"/>
      <c r="AE116" s="286"/>
      <c r="AF116" s="286"/>
      <c r="AG116" s="286"/>
    </row>
    <row r="117" spans="1:54" hidden="1">
      <c r="A117" s="288"/>
      <c r="B117" s="287" t="s">
        <v>592</v>
      </c>
      <c r="C117" s="49"/>
      <c r="D117" s="49"/>
      <c r="E117" s="49"/>
      <c r="F117" s="49"/>
      <c r="G117" s="51"/>
      <c r="H117" s="288" t="s">
        <v>6203</v>
      </c>
      <c r="I117" s="288"/>
      <c r="J117" s="267" t="s">
        <v>6174</v>
      </c>
      <c r="K117" s="267" t="s">
        <v>53</v>
      </c>
      <c r="L117" s="267" t="s">
        <v>6182</v>
      </c>
      <c r="M117" s="267"/>
      <c r="N117" s="267"/>
      <c r="O117" s="267"/>
      <c r="P117" s="286"/>
      <c r="Q117" s="286"/>
      <c r="R117" s="286"/>
      <c r="S117" s="286"/>
      <c r="T117" s="286"/>
      <c r="U117" s="286"/>
      <c r="V117" s="286"/>
      <c r="W117" s="286"/>
      <c r="X117" s="286"/>
      <c r="Y117" s="286"/>
      <c r="Z117" s="286"/>
      <c r="AA117" s="286"/>
      <c r="AB117" s="286"/>
      <c r="AC117" s="286"/>
      <c r="AD117" s="286"/>
      <c r="AE117" s="286"/>
      <c r="AF117" s="286"/>
      <c r="AG117" s="286"/>
    </row>
    <row r="118" spans="1:54" ht="45" hidden="1">
      <c r="A118" s="288"/>
      <c r="B118" s="287" t="s">
        <v>592</v>
      </c>
      <c r="C118" s="49"/>
      <c r="D118" s="49"/>
      <c r="E118" s="49"/>
      <c r="F118" s="49"/>
      <c r="G118" s="51"/>
      <c r="H118" s="288" t="s">
        <v>1589</v>
      </c>
      <c r="I118" s="288"/>
      <c r="J118" s="267" t="s">
        <v>6174</v>
      </c>
      <c r="K118" s="267" t="s">
        <v>53</v>
      </c>
      <c r="L118" s="267" t="s">
        <v>6182</v>
      </c>
      <c r="M118" s="267"/>
      <c r="N118" s="267"/>
      <c r="O118" s="267"/>
      <c r="P118" s="286"/>
      <c r="Q118" s="286"/>
      <c r="R118" s="286"/>
      <c r="S118" s="286"/>
      <c r="T118" s="286"/>
      <c r="U118" s="286"/>
      <c r="V118" s="286"/>
      <c r="W118" s="286"/>
      <c r="X118" s="286"/>
      <c r="Y118" s="286"/>
      <c r="Z118" s="286"/>
      <c r="AA118" s="286"/>
      <c r="AB118" s="286"/>
      <c r="AC118" s="286"/>
      <c r="AD118" s="286"/>
      <c r="AE118" s="286"/>
      <c r="AF118" s="286"/>
      <c r="AG118" s="286"/>
    </row>
    <row r="119" spans="1:54" s="266" customFormat="1">
      <c r="A119" s="288" t="s">
        <v>335</v>
      </c>
      <c r="B119" s="292" t="s">
        <v>636</v>
      </c>
      <c r="C119" s="49" t="s">
        <v>49</v>
      </c>
      <c r="D119" s="49" t="s">
        <v>49</v>
      </c>
      <c r="E119" s="49" t="s">
        <v>49</v>
      </c>
      <c r="F119" s="49" t="s">
        <v>49</v>
      </c>
      <c r="G119" s="51" t="str">
        <f>_xlfn.CONCAT(IF(C119="YES",$C$2&amp;", ", ""),"", IF(D119="YES",$D$2&amp;", ", ""),"", IF(E119="YES",$E$2&amp;", ", ""),"",IF(F119="YES",$F$2, ""))</f>
        <v/>
      </c>
      <c r="H119" s="297" t="s">
        <v>6204</v>
      </c>
      <c r="I119" s="288" t="s">
        <v>2534</v>
      </c>
      <c r="J119" s="267" t="s">
        <v>6157</v>
      </c>
      <c r="K119" s="286" t="s">
        <v>53</v>
      </c>
      <c r="L119" s="267" t="s">
        <v>53</v>
      </c>
      <c r="M119" s="267" t="s">
        <v>53</v>
      </c>
      <c r="N119" s="267" t="s">
        <v>53</v>
      </c>
      <c r="O119" s="267" t="s">
        <v>59</v>
      </c>
      <c r="P119" s="286" t="s">
        <v>59</v>
      </c>
      <c r="Q119" s="286" t="str">
        <f t="shared" si="10"/>
        <v>Yes</v>
      </c>
      <c r="R119" s="267" t="s">
        <v>59</v>
      </c>
      <c r="S119" s="267" t="s">
        <v>59</v>
      </c>
      <c r="T119" s="267" t="s">
        <v>53</v>
      </c>
      <c r="U119" s="267" t="s">
        <v>59</v>
      </c>
      <c r="V119" s="267" t="s">
        <v>59</v>
      </c>
      <c r="W119" s="267" t="s">
        <v>59</v>
      </c>
      <c r="X119" s="267" t="s">
        <v>59</v>
      </c>
      <c r="Y119" s="267" t="s">
        <v>59</v>
      </c>
      <c r="Z119" s="267" t="s">
        <v>59</v>
      </c>
      <c r="AA119" s="267" t="s">
        <v>53</v>
      </c>
      <c r="AB119" s="267" t="s">
        <v>59</v>
      </c>
      <c r="AC119" s="267" t="s">
        <v>59</v>
      </c>
      <c r="AD119" s="267" t="s">
        <v>59</v>
      </c>
      <c r="AE119" s="267" t="s">
        <v>53</v>
      </c>
      <c r="AF119" s="267" t="s">
        <v>59</v>
      </c>
      <c r="AG119" s="267" t="s">
        <v>59</v>
      </c>
    </row>
    <row r="120" spans="1:54" ht="30">
      <c r="A120" s="288" t="s">
        <v>335</v>
      </c>
      <c r="B120" s="292" t="s">
        <v>636</v>
      </c>
      <c r="C120" s="268"/>
      <c r="D120" s="268"/>
      <c r="E120" s="268"/>
      <c r="F120" s="268"/>
      <c r="G120" s="268"/>
      <c r="H120" s="298" t="s">
        <v>6205</v>
      </c>
      <c r="I120" s="289" t="s">
        <v>2574</v>
      </c>
      <c r="J120" s="267" t="s">
        <v>6157</v>
      </c>
      <c r="K120" s="286" t="s">
        <v>53</v>
      </c>
      <c r="L120" s="267" t="s">
        <v>53</v>
      </c>
      <c r="M120" s="267" t="s">
        <v>53</v>
      </c>
      <c r="N120" s="267" t="s">
        <v>53</v>
      </c>
      <c r="O120" s="267" t="s">
        <v>59</v>
      </c>
      <c r="P120" s="286" t="s">
        <v>59</v>
      </c>
      <c r="Q120" s="286" t="str">
        <f t="shared" si="10"/>
        <v>Yes</v>
      </c>
      <c r="R120" s="267" t="s">
        <v>53</v>
      </c>
      <c r="S120" s="267" t="s">
        <v>53</v>
      </c>
      <c r="T120" s="267" t="s">
        <v>53</v>
      </c>
      <c r="U120" s="267" t="s">
        <v>53</v>
      </c>
      <c r="V120" s="267" t="s">
        <v>53</v>
      </c>
      <c r="W120" s="267" t="s">
        <v>59</v>
      </c>
      <c r="X120" s="267" t="s">
        <v>59</v>
      </c>
      <c r="Y120" s="267" t="s">
        <v>59</v>
      </c>
      <c r="Z120" s="267" t="s">
        <v>53</v>
      </c>
      <c r="AA120" s="267" t="s">
        <v>53</v>
      </c>
      <c r="AB120" s="267" t="s">
        <v>53</v>
      </c>
      <c r="AC120" s="267" t="s">
        <v>53</v>
      </c>
      <c r="AD120" s="267" t="s">
        <v>59</v>
      </c>
      <c r="AE120" s="267" t="s">
        <v>53</v>
      </c>
      <c r="AF120" s="267" t="s">
        <v>59</v>
      </c>
      <c r="AG120" s="267" t="s">
        <v>59</v>
      </c>
      <c r="AH120" s="285"/>
      <c r="AI120" s="285"/>
      <c r="AJ120" s="285"/>
      <c r="AK120" s="285"/>
      <c r="AL120" s="285"/>
      <c r="AM120" s="285"/>
      <c r="AN120" s="285"/>
      <c r="AO120" s="285"/>
      <c r="AP120" s="285"/>
      <c r="AQ120" s="285"/>
      <c r="AR120" s="285"/>
      <c r="AS120" s="285"/>
      <c r="AT120" s="285"/>
      <c r="AU120" s="285"/>
      <c r="AV120" s="285"/>
      <c r="AW120" s="285"/>
      <c r="AX120" s="285"/>
      <c r="AY120" s="285"/>
      <c r="AZ120" s="285"/>
      <c r="BA120" s="285"/>
      <c r="BB120" s="285"/>
    </row>
    <row r="121" spans="1:54" ht="30" hidden="1">
      <c r="A121" s="288"/>
      <c r="B121" s="292" t="s">
        <v>636</v>
      </c>
      <c r="C121" s="268"/>
      <c r="D121" s="268"/>
      <c r="E121" s="268"/>
      <c r="F121" s="268"/>
      <c r="G121" s="268"/>
      <c r="H121" s="298" t="s">
        <v>6206</v>
      </c>
      <c r="I121" s="289" t="s">
        <v>653</v>
      </c>
      <c r="J121" s="267" t="s">
        <v>6169</v>
      </c>
      <c r="K121" s="286" t="s">
        <v>59</v>
      </c>
      <c r="L121" s="267" t="s">
        <v>53</v>
      </c>
      <c r="M121" s="267" t="s">
        <v>53</v>
      </c>
      <c r="N121" s="267"/>
      <c r="O121" s="267"/>
      <c r="P121" s="286"/>
      <c r="Q121" s="286"/>
      <c r="R121" s="267"/>
      <c r="S121" s="267"/>
      <c r="T121" s="267"/>
      <c r="U121" s="267"/>
      <c r="V121" s="267"/>
      <c r="W121" s="267"/>
      <c r="X121" s="267"/>
      <c r="Y121" s="267"/>
      <c r="Z121" s="267"/>
      <c r="AA121" s="267"/>
      <c r="AB121" s="267"/>
      <c r="AC121" s="267"/>
      <c r="AD121" s="267"/>
      <c r="AE121" s="267"/>
      <c r="AF121" s="267"/>
      <c r="AG121" s="267"/>
      <c r="AH121" s="285"/>
      <c r="AI121" s="285"/>
      <c r="AJ121" s="285"/>
      <c r="AK121" s="285"/>
      <c r="AL121" s="285"/>
      <c r="AM121" s="285"/>
      <c r="AN121" s="285"/>
      <c r="AO121" s="285"/>
      <c r="AP121" s="285"/>
      <c r="AQ121" s="285"/>
      <c r="AR121" s="285"/>
      <c r="AS121" s="285"/>
      <c r="AT121" s="285"/>
      <c r="AU121" s="285"/>
      <c r="AV121" s="285"/>
      <c r="AW121" s="285"/>
      <c r="AX121" s="285"/>
      <c r="AY121" s="285"/>
      <c r="AZ121" s="285"/>
      <c r="BA121" s="285"/>
      <c r="BB121" s="285"/>
    </row>
    <row r="122" spans="1:54" s="266" customFormat="1" ht="30">
      <c r="A122" s="288" t="s">
        <v>335</v>
      </c>
      <c r="B122" s="292" t="s">
        <v>636</v>
      </c>
      <c r="C122" s="49" t="s">
        <v>49</v>
      </c>
      <c r="D122" s="49" t="s">
        <v>49</v>
      </c>
      <c r="E122" s="49" t="s">
        <v>49</v>
      </c>
      <c r="F122" s="49" t="s">
        <v>49</v>
      </c>
      <c r="G122" s="51" t="str">
        <f>_xlfn.CONCAT(IF(C122="YES",$C$2&amp;", ", ""),"", IF(D122="YES",$D$2&amp;", ", ""),"", IF(E122="YES",$E$2&amp;", ", ""),"",IF(F122="YES",$F$2, ""))</f>
        <v/>
      </c>
      <c r="H122" s="288" t="s">
        <v>6207</v>
      </c>
      <c r="I122" s="288" t="s">
        <v>656</v>
      </c>
      <c r="J122" s="267" t="s">
        <v>6157</v>
      </c>
      <c r="K122" s="267" t="s">
        <v>59</v>
      </c>
      <c r="L122" s="267" t="s">
        <v>53</v>
      </c>
      <c r="M122" s="267" t="s">
        <v>53</v>
      </c>
      <c r="N122" s="267" t="s">
        <v>53</v>
      </c>
      <c r="O122" s="267" t="s">
        <v>59</v>
      </c>
      <c r="P122" s="286" t="s">
        <v>59</v>
      </c>
      <c r="Q122" s="286" t="str">
        <f t="shared" si="10"/>
        <v>Yes</v>
      </c>
      <c r="R122" s="286" t="s">
        <v>53</v>
      </c>
      <c r="S122" s="286" t="s">
        <v>53</v>
      </c>
      <c r="T122" s="286" t="s">
        <v>53</v>
      </c>
      <c r="U122" s="286" t="s">
        <v>53</v>
      </c>
      <c r="V122" s="286" t="s">
        <v>53</v>
      </c>
      <c r="W122" s="286" t="s">
        <v>53</v>
      </c>
      <c r="X122" s="286" t="s">
        <v>59</v>
      </c>
      <c r="Y122" s="286" t="s">
        <v>59</v>
      </c>
      <c r="Z122" s="286" t="s">
        <v>53</v>
      </c>
      <c r="AA122" s="286" t="s">
        <v>53</v>
      </c>
      <c r="AB122" s="286" t="s">
        <v>53</v>
      </c>
      <c r="AC122" s="286" t="s">
        <v>53</v>
      </c>
      <c r="AD122" s="286" t="s">
        <v>59</v>
      </c>
      <c r="AE122" s="286" t="s">
        <v>53</v>
      </c>
      <c r="AF122" s="286" t="s">
        <v>59</v>
      </c>
      <c r="AG122" s="286" t="s">
        <v>59</v>
      </c>
    </row>
    <row r="123" spans="1:54" s="266" customFormat="1" ht="30">
      <c r="A123" s="288" t="s">
        <v>335</v>
      </c>
      <c r="B123" s="292" t="s">
        <v>636</v>
      </c>
      <c r="C123" s="49" t="s">
        <v>62</v>
      </c>
      <c r="D123" s="49" t="s">
        <v>49</v>
      </c>
      <c r="E123" s="49" t="s">
        <v>49</v>
      </c>
      <c r="F123" s="49" t="s">
        <v>49</v>
      </c>
      <c r="G123" s="51" t="str">
        <f>_xlfn.CONCAT(IF(C123="YES",$C$2&amp;", ", ""),"", IF(D123="YES",$D$2&amp;", ", ""),"", IF(E123="YES",$E$2&amp;", ", ""),"",IF(F123="YES",$F$2, ""))</f>
        <v xml:space="preserve">NO, </v>
      </c>
      <c r="H123" s="288" t="s">
        <v>665</v>
      </c>
      <c r="I123" s="288" t="s">
        <v>666</v>
      </c>
      <c r="J123" s="267" t="s">
        <v>6157</v>
      </c>
      <c r="K123" s="267" t="s">
        <v>59</v>
      </c>
      <c r="L123" s="267" t="s">
        <v>53</v>
      </c>
      <c r="M123" s="267" t="s">
        <v>53</v>
      </c>
      <c r="N123" s="267" t="s">
        <v>53</v>
      </c>
      <c r="O123" s="267" t="s">
        <v>59</v>
      </c>
      <c r="P123" s="286" t="s">
        <v>59</v>
      </c>
      <c r="Q123" s="286" t="str">
        <f t="shared" si="10"/>
        <v>Yes</v>
      </c>
      <c r="R123" s="286" t="s">
        <v>59</v>
      </c>
      <c r="S123" s="286" t="s">
        <v>59</v>
      </c>
      <c r="T123" s="286" t="s">
        <v>53</v>
      </c>
      <c r="U123" s="286" t="s">
        <v>59</v>
      </c>
      <c r="V123" s="286" t="s">
        <v>59</v>
      </c>
      <c r="W123" s="286" t="s">
        <v>59</v>
      </c>
      <c r="X123" s="286" t="s">
        <v>59</v>
      </c>
      <c r="Y123" s="286" t="s">
        <v>59</v>
      </c>
      <c r="Z123" s="286" t="s">
        <v>59</v>
      </c>
      <c r="AA123" s="286" t="s">
        <v>53</v>
      </c>
      <c r="AB123" s="286" t="s">
        <v>59</v>
      </c>
      <c r="AC123" s="286" t="s">
        <v>59</v>
      </c>
      <c r="AD123" s="286" t="s">
        <v>59</v>
      </c>
      <c r="AE123" s="286" t="s">
        <v>53</v>
      </c>
      <c r="AF123" s="286" t="s">
        <v>59</v>
      </c>
      <c r="AG123" s="286" t="s">
        <v>59</v>
      </c>
    </row>
    <row r="124" spans="1:54" s="266" customFormat="1" ht="30">
      <c r="A124" s="288" t="s">
        <v>335</v>
      </c>
      <c r="B124" s="292" t="s">
        <v>636</v>
      </c>
      <c r="C124" s="49"/>
      <c r="D124" s="49"/>
      <c r="E124" s="49"/>
      <c r="F124" s="49"/>
      <c r="G124" s="51"/>
      <c r="H124" s="288" t="s">
        <v>6208</v>
      </c>
      <c r="I124" s="297"/>
      <c r="J124" s="267" t="s">
        <v>6157</v>
      </c>
      <c r="K124" s="267" t="s">
        <v>53</v>
      </c>
      <c r="L124" s="267" t="s">
        <v>6182</v>
      </c>
      <c r="M124" s="267" t="s">
        <v>53</v>
      </c>
      <c r="N124" s="267" t="s">
        <v>53</v>
      </c>
      <c r="O124" s="267" t="s">
        <v>53</v>
      </c>
      <c r="P124" s="286" t="s">
        <v>59</v>
      </c>
      <c r="Q124" s="286" t="str">
        <f t="shared" si="10"/>
        <v>Yes</v>
      </c>
      <c r="R124" s="286"/>
      <c r="S124" s="286"/>
      <c r="T124" s="286"/>
      <c r="U124" s="286"/>
      <c r="V124" s="286"/>
      <c r="W124" s="286" t="s">
        <v>59</v>
      </c>
      <c r="X124" s="286"/>
      <c r="Y124" s="286"/>
      <c r="Z124" s="286"/>
      <c r="AA124" s="286"/>
      <c r="AB124" s="286"/>
      <c r="AC124" s="286"/>
      <c r="AD124" s="286"/>
      <c r="AE124" s="286"/>
      <c r="AF124" s="286"/>
      <c r="AG124" s="286"/>
    </row>
    <row r="125" spans="1:54" s="266" customFormat="1">
      <c r="A125" s="288" t="s">
        <v>335</v>
      </c>
      <c r="B125" s="292" t="s">
        <v>636</v>
      </c>
      <c r="C125" s="49"/>
      <c r="D125" s="49"/>
      <c r="E125" s="49"/>
      <c r="F125" s="49"/>
      <c r="G125" s="51"/>
      <c r="H125" s="288" t="s">
        <v>6209</v>
      </c>
      <c r="I125" s="297"/>
      <c r="J125" s="267" t="s">
        <v>6157</v>
      </c>
      <c r="K125" s="267" t="s">
        <v>53</v>
      </c>
      <c r="L125" s="267" t="s">
        <v>6182</v>
      </c>
      <c r="M125" s="267" t="s">
        <v>53</v>
      </c>
      <c r="N125" s="267" t="s">
        <v>53</v>
      </c>
      <c r="O125" s="267" t="s">
        <v>53</v>
      </c>
      <c r="P125" s="286" t="s">
        <v>59</v>
      </c>
      <c r="Q125" s="286" t="str">
        <f t="shared" si="10"/>
        <v>Yes</v>
      </c>
      <c r="R125" s="286"/>
      <c r="S125" s="286"/>
      <c r="T125" s="286"/>
      <c r="U125" s="286"/>
      <c r="V125" s="286"/>
      <c r="W125" s="286" t="s">
        <v>59</v>
      </c>
      <c r="X125" s="286"/>
      <c r="Y125" s="286"/>
      <c r="Z125" s="286"/>
      <c r="AA125" s="286"/>
      <c r="AB125" s="286"/>
      <c r="AC125" s="286"/>
      <c r="AD125" s="286"/>
      <c r="AE125" s="286"/>
      <c r="AF125" s="286"/>
      <c r="AG125" s="286"/>
    </row>
    <row r="126" spans="1:54" s="266" customFormat="1" ht="45" hidden="1">
      <c r="A126" s="288"/>
      <c r="B126" s="292" t="s">
        <v>636</v>
      </c>
      <c r="C126" s="49"/>
      <c r="D126" s="49"/>
      <c r="E126" s="49"/>
      <c r="F126" s="49"/>
      <c r="G126" s="51"/>
      <c r="H126" s="288" t="s">
        <v>6112</v>
      </c>
      <c r="I126" s="297"/>
      <c r="J126" s="267" t="s">
        <v>6174</v>
      </c>
      <c r="K126" s="267" t="s">
        <v>53</v>
      </c>
      <c r="L126" s="267"/>
      <c r="M126" s="267"/>
      <c r="N126" s="267"/>
      <c r="O126" s="267"/>
      <c r="P126" s="286"/>
      <c r="Q126" s="286"/>
      <c r="R126" s="286"/>
      <c r="S126" s="286"/>
      <c r="T126" s="286"/>
      <c r="U126" s="286"/>
      <c r="V126" s="286"/>
      <c r="W126" s="286"/>
      <c r="X126" s="286"/>
      <c r="Y126" s="286"/>
      <c r="Z126" s="286"/>
      <c r="AA126" s="286"/>
      <c r="AB126" s="286"/>
      <c r="AC126" s="286"/>
      <c r="AD126" s="286"/>
      <c r="AE126" s="286"/>
      <c r="AF126" s="286"/>
      <c r="AG126" s="286"/>
    </row>
    <row r="127" spans="1:54" s="266" customFormat="1" ht="30" hidden="1">
      <c r="A127" s="288"/>
      <c r="B127" s="292" t="s">
        <v>636</v>
      </c>
      <c r="C127" s="49"/>
      <c r="D127" s="49"/>
      <c r="E127" s="49"/>
      <c r="F127" s="49"/>
      <c r="G127" s="51"/>
      <c r="H127" s="288" t="s">
        <v>6113</v>
      </c>
      <c r="I127" s="297"/>
      <c r="J127" s="267" t="s">
        <v>6174</v>
      </c>
      <c r="K127" s="267" t="s">
        <v>53</v>
      </c>
      <c r="L127" s="267"/>
      <c r="M127" s="267"/>
      <c r="N127" s="267"/>
      <c r="O127" s="267"/>
      <c r="P127" s="286"/>
      <c r="Q127" s="286"/>
      <c r="R127" s="286"/>
      <c r="S127" s="286"/>
      <c r="T127" s="286"/>
      <c r="U127" s="286"/>
      <c r="V127" s="286"/>
      <c r="W127" s="286"/>
      <c r="X127" s="286"/>
      <c r="Y127" s="286"/>
      <c r="Z127" s="286"/>
      <c r="AA127" s="286"/>
      <c r="AB127" s="286"/>
      <c r="AC127" s="286"/>
      <c r="AD127" s="286"/>
      <c r="AE127" s="286"/>
      <c r="AF127" s="286"/>
      <c r="AG127" s="286"/>
    </row>
    <row r="128" spans="1:54" s="266" customFormat="1" ht="30" hidden="1">
      <c r="A128" s="288"/>
      <c r="B128" s="292" t="s">
        <v>636</v>
      </c>
      <c r="C128" s="49"/>
      <c r="D128" s="49"/>
      <c r="E128" s="49"/>
      <c r="F128" s="49"/>
      <c r="G128" s="51"/>
      <c r="H128" s="288" t="s">
        <v>6114</v>
      </c>
      <c r="I128" s="297"/>
      <c r="J128" s="267" t="s">
        <v>6174</v>
      </c>
      <c r="K128" s="267" t="s">
        <v>53</v>
      </c>
      <c r="L128" s="267"/>
      <c r="M128" s="267"/>
      <c r="N128" s="267"/>
      <c r="O128" s="267"/>
      <c r="P128" s="286"/>
      <c r="Q128" s="286"/>
      <c r="R128" s="286"/>
      <c r="S128" s="286"/>
      <c r="T128" s="286"/>
      <c r="U128" s="286"/>
      <c r="V128" s="286"/>
      <c r="W128" s="286"/>
      <c r="X128" s="286"/>
      <c r="Y128" s="286"/>
      <c r="Z128" s="286"/>
      <c r="AA128" s="286"/>
      <c r="AB128" s="286"/>
      <c r="AC128" s="286"/>
      <c r="AD128" s="286"/>
      <c r="AE128" s="286"/>
      <c r="AF128" s="286"/>
      <c r="AG128" s="286"/>
    </row>
    <row r="129" spans="1:103" s="266" customFormat="1" hidden="1">
      <c r="A129" s="288"/>
      <c r="B129" s="292" t="s">
        <v>636</v>
      </c>
      <c r="C129" s="49"/>
      <c r="D129" s="49"/>
      <c r="E129" s="49"/>
      <c r="F129" s="49"/>
      <c r="G129" s="51"/>
      <c r="H129" s="288" t="s">
        <v>2565</v>
      </c>
      <c r="I129" s="297"/>
      <c r="J129" s="267" t="s">
        <v>6174</v>
      </c>
      <c r="K129" s="267" t="s">
        <v>53</v>
      </c>
      <c r="L129" s="267"/>
      <c r="M129" s="267"/>
      <c r="N129" s="267"/>
      <c r="O129" s="267"/>
      <c r="P129" s="286"/>
      <c r="Q129" s="286"/>
      <c r="R129" s="286"/>
      <c r="S129" s="286"/>
      <c r="T129" s="286"/>
      <c r="U129" s="286"/>
      <c r="V129" s="286"/>
      <c r="W129" s="286"/>
      <c r="X129" s="286"/>
      <c r="Y129" s="286"/>
      <c r="Z129" s="286"/>
      <c r="AA129" s="286"/>
      <c r="AB129" s="286"/>
      <c r="AC129" s="286"/>
      <c r="AD129" s="286"/>
      <c r="AE129" s="286"/>
      <c r="AF129" s="286"/>
      <c r="AG129" s="286"/>
    </row>
    <row r="130" spans="1:103" s="266" customFormat="1" ht="45" hidden="1">
      <c r="A130" s="288"/>
      <c r="B130" s="292" t="s">
        <v>636</v>
      </c>
      <c r="C130" s="49"/>
      <c r="D130" s="49"/>
      <c r="E130" s="49"/>
      <c r="F130" s="49"/>
      <c r="G130" s="51"/>
      <c r="H130" s="288" t="s">
        <v>6210</v>
      </c>
      <c r="I130" s="297"/>
      <c r="J130" s="267" t="s">
        <v>6174</v>
      </c>
      <c r="K130" s="267" t="s">
        <v>53</v>
      </c>
      <c r="L130" s="267"/>
      <c r="M130" s="267"/>
      <c r="N130" s="267"/>
      <c r="O130" s="267"/>
      <c r="P130" s="286"/>
      <c r="Q130" s="286"/>
      <c r="R130" s="286"/>
      <c r="S130" s="286"/>
      <c r="T130" s="286"/>
      <c r="U130" s="286"/>
      <c r="V130" s="286"/>
      <c r="W130" s="286"/>
      <c r="X130" s="286"/>
      <c r="Y130" s="286"/>
      <c r="Z130" s="286"/>
      <c r="AA130" s="286"/>
      <c r="AB130" s="286"/>
      <c r="AC130" s="286"/>
      <c r="AD130" s="286"/>
      <c r="AE130" s="286"/>
      <c r="AF130" s="286"/>
      <c r="AG130" s="286"/>
    </row>
    <row r="131" spans="1:103" s="266" customFormat="1" ht="30">
      <c r="A131" s="266" t="s">
        <v>673</v>
      </c>
      <c r="B131" s="287" t="s">
        <v>674</v>
      </c>
      <c r="C131" s="49" t="s">
        <v>49</v>
      </c>
      <c r="D131" s="49" t="s">
        <v>49</v>
      </c>
      <c r="E131" s="49" t="s">
        <v>49</v>
      </c>
      <c r="F131" s="49" t="s">
        <v>49</v>
      </c>
      <c r="G131" s="51" t="str">
        <f t="shared" ref="G131:G145" si="11">_xlfn.CONCAT(IF(C131="YES",$C$2&amp;", ", ""),"", IF(D131="YES",$D$2&amp;", ", ""),"", IF(E131="YES",$E$2&amp;", ", ""),"",IF(F131="YES",$F$2, ""))</f>
        <v/>
      </c>
      <c r="H131" s="288" t="s">
        <v>6211</v>
      </c>
      <c r="I131" s="288" t="s">
        <v>727</v>
      </c>
      <c r="J131" s="267" t="s">
        <v>6157</v>
      </c>
      <c r="K131" s="286" t="s">
        <v>59</v>
      </c>
      <c r="L131" s="286" t="s">
        <v>53</v>
      </c>
      <c r="M131" s="286" t="s">
        <v>53</v>
      </c>
      <c r="N131" s="286" t="s">
        <v>53</v>
      </c>
      <c r="O131" s="286" t="s">
        <v>53</v>
      </c>
      <c r="P131" s="286" t="s">
        <v>59</v>
      </c>
      <c r="Q131" s="286" t="str">
        <f t="shared" si="10"/>
        <v>Yes</v>
      </c>
      <c r="R131" s="267" t="s">
        <v>59</v>
      </c>
      <c r="S131" s="267" t="s">
        <v>59</v>
      </c>
      <c r="T131" s="267" t="s">
        <v>59</v>
      </c>
      <c r="U131" s="267" t="s">
        <v>59</v>
      </c>
      <c r="V131" s="267" t="s">
        <v>59</v>
      </c>
      <c r="W131" s="267" t="s">
        <v>59</v>
      </c>
      <c r="X131" s="267" t="s">
        <v>59</v>
      </c>
      <c r="Y131" s="267" t="s">
        <v>59</v>
      </c>
      <c r="Z131" s="267" t="s">
        <v>59</v>
      </c>
      <c r="AA131" s="267" t="s">
        <v>59</v>
      </c>
      <c r="AB131" s="267" t="s">
        <v>59</v>
      </c>
      <c r="AC131" s="267" t="s">
        <v>59</v>
      </c>
      <c r="AD131" s="267" t="s">
        <v>59</v>
      </c>
      <c r="AE131" s="267" t="s">
        <v>59</v>
      </c>
      <c r="AF131" s="267" t="s">
        <v>59</v>
      </c>
      <c r="AG131" s="267" t="s">
        <v>59</v>
      </c>
      <c r="AS131" s="286"/>
      <c r="AT131" s="286"/>
      <c r="AU131" s="286"/>
      <c r="AV131" s="286"/>
      <c r="AW131" s="286"/>
      <c r="AX131" s="286"/>
      <c r="AY131" s="286"/>
      <c r="AZ131" s="286"/>
      <c r="BA131" s="286"/>
      <c r="BB131" s="286"/>
      <c r="BC131" s="286"/>
      <c r="BD131" s="286"/>
      <c r="BE131" s="286"/>
      <c r="BF131" s="286"/>
      <c r="BG131" s="286"/>
      <c r="BH131" s="286"/>
      <c r="BI131" s="286"/>
      <c r="BJ131" s="286"/>
      <c r="BK131" s="286"/>
      <c r="BL131" s="286"/>
      <c r="BM131" s="286"/>
      <c r="BN131" s="286"/>
      <c r="BO131" s="286"/>
      <c r="BP131" s="286"/>
      <c r="BQ131" s="286"/>
      <c r="BR131" s="286"/>
      <c r="BS131" s="286"/>
      <c r="BT131" s="286"/>
      <c r="BU131" s="286"/>
      <c r="BV131" s="286"/>
      <c r="BW131" s="286"/>
      <c r="BX131" s="286"/>
      <c r="BY131" s="286"/>
      <c r="BZ131" s="286"/>
      <c r="CA131" s="286"/>
      <c r="CB131" s="286"/>
      <c r="CC131" s="286"/>
      <c r="CD131" s="286"/>
      <c r="CE131" s="286"/>
      <c r="CF131" s="286"/>
      <c r="CG131" s="286"/>
      <c r="CH131" s="286"/>
      <c r="CI131" s="286"/>
      <c r="CJ131" s="286"/>
      <c r="CK131" s="286"/>
      <c r="CL131" s="286"/>
      <c r="CM131" s="286"/>
      <c r="CN131" s="286"/>
      <c r="CO131" s="286"/>
      <c r="CP131" s="286"/>
      <c r="CQ131" s="286"/>
      <c r="CR131" s="286"/>
      <c r="CS131" s="286"/>
      <c r="CT131" s="286"/>
      <c r="CU131" s="286"/>
      <c r="CV131" s="286"/>
      <c r="CW131" s="286"/>
      <c r="CX131" s="286"/>
      <c r="CY131" s="286"/>
    </row>
    <row r="132" spans="1:103" s="266" customFormat="1" ht="30">
      <c r="A132" s="266" t="s">
        <v>673</v>
      </c>
      <c r="B132" s="287" t="s">
        <v>674</v>
      </c>
      <c r="C132" s="49" t="s">
        <v>49</v>
      </c>
      <c r="D132" s="49" t="s">
        <v>49</v>
      </c>
      <c r="E132" s="49" t="s">
        <v>49</v>
      </c>
      <c r="F132" s="49" t="s">
        <v>49</v>
      </c>
      <c r="G132" s="51" t="str">
        <f t="shared" si="11"/>
        <v/>
      </c>
      <c r="H132" s="288" t="s">
        <v>6212</v>
      </c>
      <c r="I132" s="288" t="s">
        <v>732</v>
      </c>
      <c r="J132" s="267" t="s">
        <v>6157</v>
      </c>
      <c r="K132" s="286" t="s">
        <v>59</v>
      </c>
      <c r="L132" s="286" t="s">
        <v>53</v>
      </c>
      <c r="M132" s="286" t="s">
        <v>53</v>
      </c>
      <c r="N132" s="286" t="s">
        <v>53</v>
      </c>
      <c r="O132" s="286" t="s">
        <v>53</v>
      </c>
      <c r="P132" s="286" t="s">
        <v>59</v>
      </c>
      <c r="Q132" s="286" t="str">
        <f t="shared" si="10"/>
        <v>Yes</v>
      </c>
      <c r="R132" s="267" t="s">
        <v>59</v>
      </c>
      <c r="S132" s="267" t="s">
        <v>59</v>
      </c>
      <c r="T132" s="267" t="s">
        <v>59</v>
      </c>
      <c r="U132" s="267" t="s">
        <v>59</v>
      </c>
      <c r="V132" s="267" t="s">
        <v>59</v>
      </c>
      <c r="W132" s="267" t="s">
        <v>59</v>
      </c>
      <c r="X132" s="267" t="s">
        <v>59</v>
      </c>
      <c r="Y132" s="267" t="s">
        <v>59</v>
      </c>
      <c r="Z132" s="267" t="s">
        <v>59</v>
      </c>
      <c r="AA132" s="267" t="s">
        <v>59</v>
      </c>
      <c r="AB132" s="267" t="s">
        <v>59</v>
      </c>
      <c r="AC132" s="267" t="s">
        <v>59</v>
      </c>
      <c r="AD132" s="267" t="s">
        <v>59</v>
      </c>
      <c r="AE132" s="267" t="s">
        <v>59</v>
      </c>
      <c r="AF132" s="267" t="s">
        <v>59</v>
      </c>
      <c r="AG132" s="267" t="s">
        <v>59</v>
      </c>
      <c r="AS132" s="286"/>
      <c r="AT132" s="286"/>
      <c r="AU132" s="286"/>
      <c r="AV132" s="286"/>
      <c r="AW132" s="286"/>
      <c r="AX132" s="286"/>
      <c r="AY132" s="286"/>
      <c r="AZ132" s="286"/>
      <c r="BA132" s="286"/>
      <c r="BB132" s="286"/>
      <c r="BC132" s="286"/>
      <c r="BD132" s="286"/>
      <c r="BE132" s="286"/>
      <c r="BF132" s="286"/>
      <c r="BG132" s="286"/>
      <c r="BH132" s="286"/>
      <c r="BI132" s="286"/>
      <c r="BJ132" s="286"/>
      <c r="BK132" s="286"/>
      <c r="BL132" s="286"/>
      <c r="BM132" s="286"/>
      <c r="BN132" s="286"/>
      <c r="BO132" s="286"/>
      <c r="BP132" s="286"/>
      <c r="BQ132" s="286"/>
      <c r="BR132" s="286"/>
      <c r="BS132" s="286"/>
      <c r="BT132" s="286"/>
      <c r="BU132" s="286"/>
      <c r="BV132" s="286"/>
      <c r="BW132" s="286"/>
      <c r="BX132" s="286"/>
      <c r="BY132" s="286"/>
      <c r="BZ132" s="286"/>
      <c r="CA132" s="286"/>
      <c r="CB132" s="286"/>
      <c r="CC132" s="286"/>
      <c r="CD132" s="286"/>
      <c r="CE132" s="286"/>
      <c r="CF132" s="286"/>
      <c r="CG132" s="286"/>
      <c r="CH132" s="286"/>
      <c r="CI132" s="286"/>
      <c r="CJ132" s="286"/>
      <c r="CK132" s="286"/>
      <c r="CL132" s="286"/>
      <c r="CM132" s="286"/>
      <c r="CN132" s="286"/>
      <c r="CO132" s="286"/>
      <c r="CP132" s="286"/>
      <c r="CQ132" s="286"/>
      <c r="CR132" s="286"/>
      <c r="CS132" s="286"/>
      <c r="CT132" s="286"/>
      <c r="CU132" s="286"/>
      <c r="CV132" s="286"/>
      <c r="CW132" s="286"/>
      <c r="CX132" s="286"/>
      <c r="CY132" s="286"/>
    </row>
    <row r="133" spans="1:103" s="266" customFormat="1" ht="30">
      <c r="A133" s="266" t="s">
        <v>673</v>
      </c>
      <c r="B133" s="287" t="s">
        <v>674</v>
      </c>
      <c r="C133" s="49" t="s">
        <v>49</v>
      </c>
      <c r="D133" s="49" t="s">
        <v>49</v>
      </c>
      <c r="E133" s="49" t="s">
        <v>49</v>
      </c>
      <c r="F133" s="49" t="s">
        <v>49</v>
      </c>
      <c r="G133" s="51" t="str">
        <f t="shared" si="11"/>
        <v/>
      </c>
      <c r="H133" s="288" t="s">
        <v>6213</v>
      </c>
      <c r="I133" s="288" t="s">
        <v>734</v>
      </c>
      <c r="J133" s="267" t="s">
        <v>6157</v>
      </c>
      <c r="K133" s="267" t="s">
        <v>59</v>
      </c>
      <c r="L133" s="286" t="s">
        <v>53</v>
      </c>
      <c r="M133" s="286" t="s">
        <v>53</v>
      </c>
      <c r="N133" s="286" t="s">
        <v>53</v>
      </c>
      <c r="O133" s="267" t="s">
        <v>59</v>
      </c>
      <c r="P133" s="286" t="s">
        <v>59</v>
      </c>
      <c r="Q133" s="286" t="str">
        <f t="shared" si="10"/>
        <v>Yes</v>
      </c>
      <c r="R133" s="286" t="s">
        <v>59</v>
      </c>
      <c r="S133" s="286" t="s">
        <v>59</v>
      </c>
      <c r="T133" s="286" t="s">
        <v>59</v>
      </c>
      <c r="U133" s="286" t="s">
        <v>59</v>
      </c>
      <c r="V133" s="286" t="s">
        <v>59</v>
      </c>
      <c r="W133" s="286" t="s">
        <v>59</v>
      </c>
      <c r="X133" s="286" t="s">
        <v>59</v>
      </c>
      <c r="Y133" s="286" t="s">
        <v>59</v>
      </c>
      <c r="Z133" s="286" t="s">
        <v>59</v>
      </c>
      <c r="AA133" s="286" t="s">
        <v>59</v>
      </c>
      <c r="AB133" s="286" t="s">
        <v>59</v>
      </c>
      <c r="AC133" s="286" t="s">
        <v>59</v>
      </c>
      <c r="AD133" s="286" t="s">
        <v>59</v>
      </c>
      <c r="AE133" s="286" t="s">
        <v>59</v>
      </c>
      <c r="AF133" s="286" t="s">
        <v>59</v>
      </c>
      <c r="AG133" s="286" t="s">
        <v>59</v>
      </c>
      <c r="AS133" s="286"/>
      <c r="AT133" s="286"/>
      <c r="AU133" s="286"/>
      <c r="AV133" s="286"/>
      <c r="AW133" s="286"/>
      <c r="AX133" s="286"/>
      <c r="AY133" s="286"/>
      <c r="AZ133" s="286"/>
      <c r="BA133" s="286"/>
      <c r="BB133" s="286"/>
      <c r="BC133" s="286"/>
      <c r="BD133" s="286"/>
      <c r="BE133" s="286"/>
      <c r="BF133" s="286"/>
      <c r="BG133" s="286"/>
      <c r="BH133" s="286"/>
      <c r="BI133" s="286"/>
      <c r="BJ133" s="286"/>
      <c r="BK133" s="286"/>
      <c r="BL133" s="286"/>
      <c r="BM133" s="286"/>
      <c r="BN133" s="286"/>
      <c r="BO133" s="286"/>
      <c r="BP133" s="286"/>
      <c r="BQ133" s="286"/>
      <c r="BR133" s="286"/>
      <c r="BS133" s="286"/>
      <c r="BT133" s="286"/>
      <c r="BU133" s="286"/>
      <c r="BV133" s="286"/>
      <c r="BW133" s="286"/>
      <c r="BX133" s="286"/>
      <c r="BY133" s="286"/>
      <c r="BZ133" s="286"/>
      <c r="CA133" s="286"/>
      <c r="CB133" s="286"/>
      <c r="CC133" s="286"/>
      <c r="CD133" s="286"/>
      <c r="CE133" s="286"/>
      <c r="CF133" s="286"/>
      <c r="CG133" s="286"/>
      <c r="CH133" s="286"/>
      <c r="CI133" s="286"/>
      <c r="CJ133" s="286"/>
      <c r="CK133" s="286"/>
      <c r="CL133" s="286"/>
      <c r="CM133" s="286"/>
      <c r="CN133" s="286"/>
      <c r="CO133" s="286"/>
      <c r="CP133" s="286"/>
      <c r="CQ133" s="286"/>
      <c r="CR133" s="286"/>
      <c r="CS133" s="286"/>
      <c r="CT133" s="286"/>
      <c r="CU133" s="286"/>
      <c r="CV133" s="286"/>
      <c r="CW133" s="286"/>
      <c r="CX133" s="286"/>
      <c r="CY133" s="286"/>
    </row>
    <row r="134" spans="1:103" s="266" customFormat="1" ht="30">
      <c r="A134" s="266" t="s">
        <v>673</v>
      </c>
      <c r="B134" s="287" t="s">
        <v>674</v>
      </c>
      <c r="C134" s="49" t="s">
        <v>49</v>
      </c>
      <c r="D134" s="49" t="s">
        <v>49</v>
      </c>
      <c r="E134" s="49" t="s">
        <v>49</v>
      </c>
      <c r="F134" s="49" t="s">
        <v>49</v>
      </c>
      <c r="G134" s="51" t="str">
        <f t="shared" si="11"/>
        <v/>
      </c>
      <c r="H134" s="288" t="s">
        <v>6214</v>
      </c>
      <c r="I134" s="288" t="s">
        <v>736</v>
      </c>
      <c r="J134" s="267" t="s">
        <v>6157</v>
      </c>
      <c r="K134" s="267" t="s">
        <v>59</v>
      </c>
      <c r="L134" s="286" t="s">
        <v>53</v>
      </c>
      <c r="M134" s="286" t="s">
        <v>53</v>
      </c>
      <c r="N134" s="286" t="s">
        <v>53</v>
      </c>
      <c r="O134" s="267" t="s">
        <v>59</v>
      </c>
      <c r="P134" s="286" t="s">
        <v>59</v>
      </c>
      <c r="Q134" s="286" t="str">
        <f t="shared" si="10"/>
        <v>Yes</v>
      </c>
      <c r="R134" s="286" t="s">
        <v>59</v>
      </c>
      <c r="S134" s="286" t="s">
        <v>59</v>
      </c>
      <c r="T134" s="286" t="s">
        <v>59</v>
      </c>
      <c r="U134" s="286" t="s">
        <v>59</v>
      </c>
      <c r="V134" s="286" t="s">
        <v>59</v>
      </c>
      <c r="W134" s="286" t="s">
        <v>59</v>
      </c>
      <c r="X134" s="286" t="s">
        <v>59</v>
      </c>
      <c r="Y134" s="286" t="s">
        <v>59</v>
      </c>
      <c r="Z134" s="286" t="s">
        <v>59</v>
      </c>
      <c r="AA134" s="286" t="s">
        <v>59</v>
      </c>
      <c r="AB134" s="286" t="s">
        <v>59</v>
      </c>
      <c r="AC134" s="286" t="s">
        <v>59</v>
      </c>
      <c r="AD134" s="286" t="s">
        <v>59</v>
      </c>
      <c r="AE134" s="286" t="s">
        <v>59</v>
      </c>
      <c r="AF134" s="286" t="s">
        <v>59</v>
      </c>
      <c r="AG134" s="286" t="s">
        <v>59</v>
      </c>
      <c r="AS134" s="286"/>
      <c r="AT134" s="286"/>
      <c r="AU134" s="286"/>
      <c r="AV134" s="286"/>
      <c r="AW134" s="286"/>
      <c r="AX134" s="286"/>
      <c r="AY134" s="286"/>
      <c r="AZ134" s="286"/>
      <c r="BA134" s="286"/>
      <c r="BB134" s="286"/>
      <c r="BC134" s="286"/>
      <c r="BD134" s="286"/>
      <c r="BE134" s="286"/>
      <c r="BF134" s="286"/>
      <c r="BG134" s="286"/>
      <c r="BH134" s="286"/>
      <c r="BI134" s="286"/>
      <c r="BJ134" s="286"/>
      <c r="BK134" s="286"/>
      <c r="BL134" s="286"/>
      <c r="BM134" s="286"/>
      <c r="BN134" s="286"/>
      <c r="BO134" s="286"/>
      <c r="BP134" s="286"/>
      <c r="BQ134" s="286"/>
      <c r="BR134" s="286"/>
      <c r="BS134" s="286"/>
      <c r="BT134" s="286"/>
      <c r="BU134" s="286"/>
      <c r="BV134" s="286"/>
      <c r="BW134" s="286"/>
      <c r="BX134" s="286"/>
      <c r="BY134" s="286"/>
      <c r="BZ134" s="286"/>
      <c r="CA134" s="286"/>
      <c r="CB134" s="286"/>
      <c r="CC134" s="286"/>
      <c r="CD134" s="286"/>
      <c r="CE134" s="286"/>
      <c r="CF134" s="286"/>
      <c r="CG134" s="286"/>
      <c r="CH134" s="286"/>
      <c r="CI134" s="286"/>
      <c r="CJ134" s="286"/>
      <c r="CK134" s="286"/>
      <c r="CL134" s="286"/>
      <c r="CM134" s="286"/>
      <c r="CN134" s="286"/>
      <c r="CO134" s="286"/>
      <c r="CP134" s="286"/>
      <c r="CQ134" s="286"/>
      <c r="CR134" s="286"/>
      <c r="CS134" s="286"/>
      <c r="CT134" s="286"/>
      <c r="CU134" s="286"/>
      <c r="CV134" s="286"/>
      <c r="CW134" s="286"/>
      <c r="CX134" s="286"/>
      <c r="CY134" s="286"/>
    </row>
    <row r="135" spans="1:103" s="266" customFormat="1" ht="30">
      <c r="A135" s="266" t="s">
        <v>673</v>
      </c>
      <c r="B135" s="287" t="s">
        <v>674</v>
      </c>
      <c r="C135" s="49" t="s">
        <v>49</v>
      </c>
      <c r="D135" s="49" t="s">
        <v>49</v>
      </c>
      <c r="E135" s="49" t="s">
        <v>49</v>
      </c>
      <c r="F135" s="49" t="s">
        <v>49</v>
      </c>
      <c r="G135" s="51" t="str">
        <f t="shared" si="11"/>
        <v/>
      </c>
      <c r="H135" s="288" t="s">
        <v>6215</v>
      </c>
      <c r="I135" s="288" t="s">
        <v>738</v>
      </c>
      <c r="J135" s="267" t="s">
        <v>6157</v>
      </c>
      <c r="K135" s="267" t="s">
        <v>59</v>
      </c>
      <c r="L135" s="286" t="s">
        <v>53</v>
      </c>
      <c r="M135" s="286" t="s">
        <v>53</v>
      </c>
      <c r="N135" s="286" t="s">
        <v>53</v>
      </c>
      <c r="O135" s="267" t="s">
        <v>59</v>
      </c>
      <c r="P135" s="286" t="s">
        <v>59</v>
      </c>
      <c r="Q135" s="286" t="str">
        <f t="shared" si="10"/>
        <v>Yes</v>
      </c>
      <c r="R135" s="286" t="s">
        <v>59</v>
      </c>
      <c r="S135" s="286" t="s">
        <v>59</v>
      </c>
      <c r="T135" s="286" t="s">
        <v>59</v>
      </c>
      <c r="U135" s="286" t="s">
        <v>59</v>
      </c>
      <c r="V135" s="286" t="s">
        <v>59</v>
      </c>
      <c r="W135" s="286" t="s">
        <v>59</v>
      </c>
      <c r="X135" s="286" t="s">
        <v>59</v>
      </c>
      <c r="Y135" s="286" t="s">
        <v>59</v>
      </c>
      <c r="Z135" s="286" t="s">
        <v>59</v>
      </c>
      <c r="AA135" s="286" t="s">
        <v>59</v>
      </c>
      <c r="AB135" s="286" t="s">
        <v>59</v>
      </c>
      <c r="AC135" s="286" t="s">
        <v>59</v>
      </c>
      <c r="AD135" s="286" t="s">
        <v>59</v>
      </c>
      <c r="AE135" s="286" t="s">
        <v>59</v>
      </c>
      <c r="AF135" s="286" t="s">
        <v>59</v>
      </c>
      <c r="AG135" s="286" t="s">
        <v>59</v>
      </c>
      <c r="AS135" s="286"/>
      <c r="AT135" s="286"/>
      <c r="AU135" s="286"/>
      <c r="AV135" s="286"/>
      <c r="AW135" s="286"/>
      <c r="AX135" s="286"/>
      <c r="AY135" s="286"/>
      <c r="AZ135" s="286"/>
      <c r="BA135" s="286"/>
      <c r="BB135" s="286"/>
      <c r="BC135" s="286"/>
      <c r="BD135" s="286"/>
      <c r="BE135" s="286"/>
      <c r="BF135" s="286"/>
      <c r="BG135" s="286"/>
      <c r="BH135" s="286"/>
      <c r="BI135" s="286"/>
      <c r="BJ135" s="286"/>
      <c r="BK135" s="286"/>
      <c r="BL135" s="286"/>
      <c r="BM135" s="286"/>
      <c r="BN135" s="286"/>
      <c r="BO135" s="286"/>
      <c r="BP135" s="286"/>
      <c r="BQ135" s="286"/>
      <c r="BR135" s="286"/>
      <c r="BS135" s="286"/>
      <c r="BT135" s="286"/>
      <c r="BU135" s="286"/>
      <c r="BV135" s="286"/>
      <c r="BW135" s="286"/>
      <c r="BX135" s="286"/>
      <c r="BY135" s="286"/>
      <c r="BZ135" s="286"/>
      <c r="CA135" s="286"/>
      <c r="CB135" s="286"/>
      <c r="CC135" s="286"/>
      <c r="CD135" s="286"/>
      <c r="CE135" s="286"/>
      <c r="CF135" s="286"/>
      <c r="CG135" s="286"/>
      <c r="CH135" s="286"/>
      <c r="CI135" s="286"/>
      <c r="CJ135" s="286"/>
      <c r="CK135" s="286"/>
      <c r="CL135" s="286"/>
      <c r="CM135" s="286"/>
      <c r="CN135" s="286"/>
      <c r="CO135" s="286"/>
      <c r="CP135" s="286"/>
      <c r="CQ135" s="286"/>
      <c r="CR135" s="286"/>
      <c r="CS135" s="286"/>
      <c r="CT135" s="286"/>
      <c r="CU135" s="286"/>
      <c r="CV135" s="286"/>
      <c r="CW135" s="286"/>
      <c r="CX135" s="286"/>
      <c r="CY135" s="286"/>
    </row>
    <row r="136" spans="1:103" s="266" customFormat="1" ht="30">
      <c r="A136" s="266" t="s">
        <v>673</v>
      </c>
      <c r="B136" s="287" t="s">
        <v>674</v>
      </c>
      <c r="C136" s="49" t="s">
        <v>49</v>
      </c>
      <c r="D136" s="49" t="s">
        <v>49</v>
      </c>
      <c r="E136" s="49" t="s">
        <v>49</v>
      </c>
      <c r="F136" s="49" t="s">
        <v>49</v>
      </c>
      <c r="G136" s="51" t="str">
        <f t="shared" si="11"/>
        <v/>
      </c>
      <c r="H136" s="288" t="s">
        <v>6216</v>
      </c>
      <c r="I136" s="288" t="s">
        <v>740</v>
      </c>
      <c r="J136" s="267" t="s">
        <v>6157</v>
      </c>
      <c r="K136" s="267" t="s">
        <v>59</v>
      </c>
      <c r="L136" s="286" t="s">
        <v>53</v>
      </c>
      <c r="M136" s="286" t="s">
        <v>53</v>
      </c>
      <c r="N136" s="286" t="s">
        <v>53</v>
      </c>
      <c r="O136" s="267" t="s">
        <v>59</v>
      </c>
      <c r="P136" s="286" t="s">
        <v>59</v>
      </c>
      <c r="Q136" s="286" t="str">
        <f t="shared" si="10"/>
        <v>Yes</v>
      </c>
      <c r="R136" s="286" t="s">
        <v>59</v>
      </c>
      <c r="S136" s="286" t="s">
        <v>59</v>
      </c>
      <c r="T136" s="286" t="s">
        <v>59</v>
      </c>
      <c r="U136" s="286" t="s">
        <v>59</v>
      </c>
      <c r="V136" s="286" t="s">
        <v>59</v>
      </c>
      <c r="W136" s="286" t="s">
        <v>59</v>
      </c>
      <c r="X136" s="286" t="s">
        <v>59</v>
      </c>
      <c r="Y136" s="286" t="s">
        <v>59</v>
      </c>
      <c r="Z136" s="286" t="s">
        <v>59</v>
      </c>
      <c r="AA136" s="286" t="s">
        <v>59</v>
      </c>
      <c r="AB136" s="286" t="s">
        <v>59</v>
      </c>
      <c r="AC136" s="286" t="s">
        <v>59</v>
      </c>
      <c r="AD136" s="286" t="s">
        <v>59</v>
      </c>
      <c r="AE136" s="286" t="s">
        <v>59</v>
      </c>
      <c r="AF136" s="286" t="s">
        <v>59</v>
      </c>
      <c r="AG136" s="286" t="s">
        <v>59</v>
      </c>
      <c r="AS136" s="286"/>
      <c r="AT136" s="286"/>
      <c r="AU136" s="286"/>
      <c r="AV136" s="286"/>
      <c r="AW136" s="286"/>
      <c r="AX136" s="286"/>
      <c r="AY136" s="286"/>
      <c r="AZ136" s="286"/>
      <c r="BA136" s="286"/>
      <c r="BB136" s="286"/>
      <c r="BC136" s="286"/>
      <c r="BD136" s="286"/>
      <c r="BE136" s="286"/>
      <c r="BF136" s="286"/>
      <c r="BG136" s="286"/>
      <c r="BH136" s="286"/>
      <c r="BI136" s="286"/>
      <c r="BJ136" s="286"/>
      <c r="BK136" s="286"/>
      <c r="BL136" s="286"/>
      <c r="BM136" s="286"/>
      <c r="BN136" s="286"/>
      <c r="BO136" s="286"/>
      <c r="BP136" s="286"/>
      <c r="BQ136" s="286"/>
      <c r="BR136" s="286"/>
      <c r="BS136" s="286"/>
      <c r="BT136" s="286"/>
      <c r="BU136" s="286"/>
      <c r="BV136" s="286"/>
      <c r="BW136" s="286"/>
      <c r="BX136" s="286"/>
      <c r="BY136" s="286"/>
      <c r="BZ136" s="286"/>
      <c r="CA136" s="286"/>
      <c r="CB136" s="286"/>
      <c r="CC136" s="286"/>
      <c r="CD136" s="286"/>
      <c r="CE136" s="286"/>
      <c r="CF136" s="286"/>
      <c r="CG136" s="286"/>
      <c r="CH136" s="286"/>
      <c r="CI136" s="286"/>
      <c r="CJ136" s="286"/>
      <c r="CK136" s="286"/>
      <c r="CL136" s="286"/>
      <c r="CM136" s="286"/>
      <c r="CN136" s="286"/>
      <c r="CO136" s="286"/>
      <c r="CP136" s="286"/>
      <c r="CQ136" s="286"/>
      <c r="CR136" s="286"/>
      <c r="CS136" s="286"/>
      <c r="CT136" s="286"/>
      <c r="CU136" s="286"/>
      <c r="CV136" s="286"/>
      <c r="CW136" s="286"/>
      <c r="CX136" s="286"/>
      <c r="CY136" s="286"/>
    </row>
    <row r="137" spans="1:103" s="266" customFormat="1" ht="30">
      <c r="A137" s="266" t="s">
        <v>47</v>
      </c>
      <c r="B137" s="287" t="s">
        <v>674</v>
      </c>
      <c r="C137" s="49" t="s">
        <v>49</v>
      </c>
      <c r="D137" s="49" t="s">
        <v>62</v>
      </c>
      <c r="E137" s="49" t="s">
        <v>49</v>
      </c>
      <c r="F137" s="49" t="s">
        <v>49</v>
      </c>
      <c r="G137" s="51" t="str">
        <f t="shared" si="11"/>
        <v xml:space="preserve">NO, </v>
      </c>
      <c r="H137" s="288" t="s">
        <v>240</v>
      </c>
      <c r="I137" s="288" t="s">
        <v>241</v>
      </c>
      <c r="J137" s="267" t="s">
        <v>6157</v>
      </c>
      <c r="K137" s="267" t="s">
        <v>59</v>
      </c>
      <c r="L137" s="267" t="s">
        <v>53</v>
      </c>
      <c r="M137" s="286" t="s">
        <v>53</v>
      </c>
      <c r="N137" s="267" t="s">
        <v>53</v>
      </c>
      <c r="O137" s="267" t="s">
        <v>59</v>
      </c>
      <c r="P137" s="286" t="s">
        <v>59</v>
      </c>
      <c r="Q137" s="286" t="str">
        <f t="shared" si="10"/>
        <v>Yes</v>
      </c>
      <c r="R137" s="286" t="s">
        <v>59</v>
      </c>
      <c r="S137" s="286" t="s">
        <v>59</v>
      </c>
      <c r="T137" s="286" t="s">
        <v>53</v>
      </c>
      <c r="U137" s="286" t="s">
        <v>59</v>
      </c>
      <c r="V137" s="286" t="s">
        <v>59</v>
      </c>
      <c r="W137" s="286" t="s">
        <v>59</v>
      </c>
      <c r="X137" s="286" t="s">
        <v>59</v>
      </c>
      <c r="Y137" s="286" t="s">
        <v>59</v>
      </c>
      <c r="Z137" s="286" t="s">
        <v>53</v>
      </c>
      <c r="AA137" s="286" t="s">
        <v>59</v>
      </c>
      <c r="AB137" s="286" t="s">
        <v>59</v>
      </c>
      <c r="AC137" s="286" t="s">
        <v>59</v>
      </c>
      <c r="AD137" s="286" t="s">
        <v>59</v>
      </c>
      <c r="AE137" s="286" t="s">
        <v>59</v>
      </c>
      <c r="AF137" s="286" t="s">
        <v>59</v>
      </c>
      <c r="AG137" s="286" t="s">
        <v>59</v>
      </c>
    </row>
    <row r="138" spans="1:103" s="266" customFormat="1" ht="30">
      <c r="A138" s="266" t="s">
        <v>673</v>
      </c>
      <c r="B138" s="287" t="s">
        <v>674</v>
      </c>
      <c r="C138" s="49" t="s">
        <v>49</v>
      </c>
      <c r="D138" s="49" t="s">
        <v>49</v>
      </c>
      <c r="E138" s="49" t="s">
        <v>49</v>
      </c>
      <c r="F138" s="49" t="s">
        <v>49</v>
      </c>
      <c r="G138" s="51" t="str">
        <f t="shared" si="11"/>
        <v/>
      </c>
      <c r="H138" s="307" t="s">
        <v>688</v>
      </c>
      <c r="I138" s="288" t="s">
        <v>689</v>
      </c>
      <c r="J138" s="267" t="s">
        <v>6157</v>
      </c>
      <c r="K138" s="267" t="s">
        <v>59</v>
      </c>
      <c r="L138" s="286" t="s">
        <v>53</v>
      </c>
      <c r="M138" s="286" t="s">
        <v>53</v>
      </c>
      <c r="N138" s="286" t="s">
        <v>53</v>
      </c>
      <c r="O138" s="267" t="s">
        <v>59</v>
      </c>
      <c r="P138" s="286" t="s">
        <v>59</v>
      </c>
      <c r="Q138" s="286" t="str">
        <f t="shared" si="10"/>
        <v>Yes</v>
      </c>
      <c r="R138" s="267" t="s">
        <v>59</v>
      </c>
      <c r="S138" s="267" t="s">
        <v>59</v>
      </c>
      <c r="T138" s="267" t="s">
        <v>53</v>
      </c>
      <c r="U138" s="267" t="s">
        <v>59</v>
      </c>
      <c r="V138" s="267" t="s">
        <v>59</v>
      </c>
      <c r="W138" s="267" t="s">
        <v>59</v>
      </c>
      <c r="X138" s="267" t="s">
        <v>59</v>
      </c>
      <c r="Y138" s="267" t="s">
        <v>59</v>
      </c>
      <c r="Z138" s="267" t="s">
        <v>53</v>
      </c>
      <c r="AA138" s="267" t="s">
        <v>59</v>
      </c>
      <c r="AB138" s="267" t="s">
        <v>59</v>
      </c>
      <c r="AC138" s="267" t="s">
        <v>59</v>
      </c>
      <c r="AD138" s="267" t="s">
        <v>59</v>
      </c>
      <c r="AE138" s="267" t="s">
        <v>59</v>
      </c>
      <c r="AF138" s="267" t="s">
        <v>59</v>
      </c>
      <c r="AG138" s="267" t="s">
        <v>53</v>
      </c>
      <c r="AS138" s="286"/>
      <c r="AT138" s="286"/>
      <c r="AU138" s="286"/>
      <c r="AV138" s="286"/>
      <c r="AW138" s="286"/>
      <c r="AX138" s="286"/>
      <c r="AY138" s="286"/>
      <c r="AZ138" s="286"/>
      <c r="BA138" s="286"/>
      <c r="BB138" s="286"/>
      <c r="BC138" s="286"/>
      <c r="BD138" s="286"/>
      <c r="BE138" s="286"/>
      <c r="BF138" s="286"/>
      <c r="BG138" s="286"/>
      <c r="BH138" s="286"/>
      <c r="BI138" s="286"/>
      <c r="BJ138" s="286"/>
      <c r="BK138" s="286"/>
      <c r="BL138" s="286"/>
      <c r="BM138" s="286"/>
      <c r="BN138" s="286"/>
      <c r="BO138" s="286"/>
      <c r="BP138" s="286"/>
      <c r="BQ138" s="286"/>
      <c r="BR138" s="286"/>
      <c r="BS138" s="286"/>
      <c r="BT138" s="286"/>
      <c r="BU138" s="286"/>
      <c r="BV138" s="286"/>
      <c r="BW138" s="286"/>
      <c r="BX138" s="286"/>
      <c r="BY138" s="286"/>
      <c r="BZ138" s="286"/>
      <c r="CA138" s="286"/>
      <c r="CB138" s="286"/>
      <c r="CC138" s="286"/>
      <c r="CD138" s="286"/>
      <c r="CE138" s="286"/>
      <c r="CF138" s="286"/>
      <c r="CG138" s="286"/>
      <c r="CH138" s="286"/>
      <c r="CI138" s="286"/>
      <c r="CJ138" s="286"/>
      <c r="CK138" s="286"/>
      <c r="CL138" s="286"/>
      <c r="CM138" s="286"/>
      <c r="CN138" s="286"/>
      <c r="CO138" s="286"/>
      <c r="CP138" s="286"/>
      <c r="CQ138" s="286"/>
      <c r="CR138" s="286"/>
      <c r="CS138" s="286"/>
      <c r="CT138" s="286"/>
      <c r="CU138" s="286"/>
      <c r="CV138" s="286"/>
      <c r="CW138" s="286"/>
      <c r="CX138" s="286"/>
      <c r="CY138" s="286"/>
    </row>
    <row r="139" spans="1:103" s="266" customFormat="1" ht="30">
      <c r="A139" s="266" t="s">
        <v>673</v>
      </c>
      <c r="B139" s="287" t="s">
        <v>674</v>
      </c>
      <c r="C139" s="49" t="s">
        <v>49</v>
      </c>
      <c r="D139" s="49" t="s">
        <v>49</v>
      </c>
      <c r="E139" s="49" t="s">
        <v>49</v>
      </c>
      <c r="F139" s="49" t="s">
        <v>49</v>
      </c>
      <c r="G139" s="51" t="str">
        <f t="shared" si="11"/>
        <v/>
      </c>
      <c r="H139" s="307" t="s">
        <v>690</v>
      </c>
      <c r="I139" s="288" t="s">
        <v>691</v>
      </c>
      <c r="J139" s="267" t="s">
        <v>6157</v>
      </c>
      <c r="K139" s="267" t="s">
        <v>59</v>
      </c>
      <c r="L139" s="286" t="s">
        <v>53</v>
      </c>
      <c r="M139" s="286" t="s">
        <v>53</v>
      </c>
      <c r="N139" s="286" t="s">
        <v>53</v>
      </c>
      <c r="O139" s="267" t="s">
        <v>59</v>
      </c>
      <c r="P139" s="286" t="s">
        <v>59</v>
      </c>
      <c r="Q139" s="286" t="str">
        <f t="shared" si="10"/>
        <v>Yes</v>
      </c>
      <c r="R139" s="267" t="s">
        <v>59</v>
      </c>
      <c r="S139" s="267" t="s">
        <v>53</v>
      </c>
      <c r="T139" s="267" t="s">
        <v>53</v>
      </c>
      <c r="U139" s="267" t="s">
        <v>53</v>
      </c>
      <c r="V139" s="267" t="s">
        <v>59</v>
      </c>
      <c r="W139" s="267" t="s">
        <v>59</v>
      </c>
      <c r="X139" s="267" t="s">
        <v>53</v>
      </c>
      <c r="Y139" s="267" t="s">
        <v>59</v>
      </c>
      <c r="Z139" s="267" t="s">
        <v>53</v>
      </c>
      <c r="AA139" s="267" t="s">
        <v>59</v>
      </c>
      <c r="AB139" s="267" t="s">
        <v>59</v>
      </c>
      <c r="AC139" s="267" t="s">
        <v>59</v>
      </c>
      <c r="AD139" s="267" t="s">
        <v>53</v>
      </c>
      <c r="AE139" s="267" t="s">
        <v>59</v>
      </c>
      <c r="AF139" s="267" t="s">
        <v>59</v>
      </c>
      <c r="AG139" s="267" t="s">
        <v>53</v>
      </c>
      <c r="AS139" s="286"/>
      <c r="AT139" s="286"/>
      <c r="AU139" s="286"/>
      <c r="AV139" s="286"/>
      <c r="AW139" s="286"/>
      <c r="AX139" s="286"/>
      <c r="AY139" s="286"/>
      <c r="AZ139" s="286"/>
      <c r="BA139" s="286"/>
      <c r="BB139" s="286"/>
      <c r="BC139" s="286"/>
      <c r="BD139" s="286"/>
      <c r="BE139" s="286"/>
      <c r="BF139" s="286"/>
      <c r="BG139" s="286"/>
      <c r="BH139" s="286"/>
      <c r="BI139" s="286"/>
      <c r="BJ139" s="286"/>
      <c r="BK139" s="286"/>
      <c r="BL139" s="286"/>
      <c r="BM139" s="286"/>
      <c r="BN139" s="286"/>
      <c r="BO139" s="286"/>
      <c r="BP139" s="286"/>
      <c r="BQ139" s="286"/>
      <c r="BR139" s="286"/>
      <c r="BS139" s="286"/>
      <c r="BT139" s="286"/>
      <c r="BU139" s="286"/>
      <c r="BV139" s="286"/>
      <c r="BW139" s="286"/>
      <c r="BX139" s="286"/>
      <c r="BY139" s="286"/>
      <c r="BZ139" s="286"/>
      <c r="CA139" s="286"/>
      <c r="CB139" s="286"/>
      <c r="CC139" s="286"/>
      <c r="CD139" s="286"/>
      <c r="CE139" s="286"/>
      <c r="CF139" s="286"/>
      <c r="CG139" s="286"/>
      <c r="CH139" s="286"/>
      <c r="CI139" s="286"/>
      <c r="CJ139" s="286"/>
      <c r="CK139" s="286"/>
      <c r="CL139" s="286"/>
      <c r="CM139" s="286"/>
      <c r="CN139" s="286"/>
      <c r="CO139" s="286"/>
      <c r="CP139" s="286"/>
      <c r="CQ139" s="286"/>
      <c r="CR139" s="286"/>
      <c r="CS139" s="286"/>
      <c r="CT139" s="286"/>
      <c r="CU139" s="286"/>
      <c r="CV139" s="286"/>
      <c r="CW139" s="286"/>
      <c r="CX139" s="286"/>
      <c r="CY139" s="286"/>
    </row>
    <row r="140" spans="1:103" s="266" customFormat="1" ht="30">
      <c r="A140" s="266" t="s">
        <v>673</v>
      </c>
      <c r="B140" s="287" t="s">
        <v>674</v>
      </c>
      <c r="C140" s="49" t="s">
        <v>49</v>
      </c>
      <c r="D140" s="49" t="s">
        <v>49</v>
      </c>
      <c r="E140" s="49" t="s">
        <v>49</v>
      </c>
      <c r="F140" s="49" t="s">
        <v>49</v>
      </c>
      <c r="G140" s="51" t="str">
        <f t="shared" si="11"/>
        <v/>
      </c>
      <c r="H140" s="307" t="s">
        <v>692</v>
      </c>
      <c r="I140" s="288" t="s">
        <v>693</v>
      </c>
      <c r="J140" s="267" t="s">
        <v>6157</v>
      </c>
      <c r="K140" s="267" t="s">
        <v>59</v>
      </c>
      <c r="L140" s="286" t="s">
        <v>53</v>
      </c>
      <c r="M140" s="286" t="s">
        <v>53</v>
      </c>
      <c r="N140" s="286" t="s">
        <v>53</v>
      </c>
      <c r="O140" s="267" t="s">
        <v>59</v>
      </c>
      <c r="P140" s="286" t="s">
        <v>59</v>
      </c>
      <c r="Q140" s="286" t="str">
        <f t="shared" si="10"/>
        <v>Yes</v>
      </c>
      <c r="R140" s="267" t="s">
        <v>59</v>
      </c>
      <c r="S140" s="267" t="s">
        <v>53</v>
      </c>
      <c r="T140" s="267" t="s">
        <v>53</v>
      </c>
      <c r="U140" s="267" t="s">
        <v>53</v>
      </c>
      <c r="V140" s="267" t="s">
        <v>53</v>
      </c>
      <c r="W140" s="267" t="s">
        <v>59</v>
      </c>
      <c r="X140" s="267" t="s">
        <v>53</v>
      </c>
      <c r="Y140" s="267" t="s">
        <v>59</v>
      </c>
      <c r="Z140" s="267" t="s">
        <v>53</v>
      </c>
      <c r="AA140" s="267" t="s">
        <v>53</v>
      </c>
      <c r="AB140" s="267" t="s">
        <v>59</v>
      </c>
      <c r="AC140" s="267" t="s">
        <v>53</v>
      </c>
      <c r="AD140" s="267" t="s">
        <v>53</v>
      </c>
      <c r="AE140" s="267" t="s">
        <v>53</v>
      </c>
      <c r="AF140" s="267" t="s">
        <v>59</v>
      </c>
      <c r="AG140" s="267" t="s">
        <v>53</v>
      </c>
      <c r="AS140" s="286"/>
      <c r="AT140" s="286"/>
      <c r="AU140" s="286"/>
      <c r="AV140" s="286"/>
      <c r="AW140" s="286"/>
      <c r="AX140" s="286"/>
      <c r="AY140" s="286"/>
      <c r="AZ140" s="286"/>
      <c r="BA140" s="286"/>
      <c r="BB140" s="286"/>
      <c r="BC140" s="286"/>
      <c r="BD140" s="286"/>
      <c r="BE140" s="286"/>
      <c r="BF140" s="286"/>
      <c r="BG140" s="286"/>
      <c r="BH140" s="286"/>
      <c r="BI140" s="286"/>
      <c r="BJ140" s="286"/>
      <c r="BK140" s="286"/>
      <c r="BL140" s="286"/>
      <c r="BM140" s="286"/>
      <c r="BN140" s="286"/>
      <c r="BO140" s="286"/>
      <c r="BP140" s="286"/>
      <c r="BQ140" s="286"/>
      <c r="BR140" s="286"/>
      <c r="BS140" s="286"/>
      <c r="BT140" s="286"/>
      <c r="BU140" s="286"/>
      <c r="BV140" s="286"/>
      <c r="BW140" s="286"/>
      <c r="BX140" s="286"/>
      <c r="BY140" s="286"/>
      <c r="BZ140" s="286"/>
      <c r="CA140" s="286"/>
      <c r="CB140" s="286"/>
      <c r="CC140" s="286"/>
      <c r="CD140" s="286"/>
      <c r="CE140" s="286"/>
      <c r="CF140" s="286"/>
      <c r="CG140" s="286"/>
      <c r="CH140" s="286"/>
      <c r="CI140" s="286"/>
      <c r="CJ140" s="286"/>
      <c r="CK140" s="286"/>
      <c r="CL140" s="286"/>
      <c r="CM140" s="286"/>
      <c r="CN140" s="286"/>
      <c r="CO140" s="286"/>
      <c r="CP140" s="286"/>
      <c r="CQ140" s="286"/>
      <c r="CR140" s="286"/>
      <c r="CS140" s="286"/>
      <c r="CT140" s="286"/>
      <c r="CU140" s="286"/>
      <c r="CV140" s="286"/>
      <c r="CW140" s="286"/>
      <c r="CX140" s="286"/>
      <c r="CY140" s="286"/>
    </row>
    <row r="141" spans="1:103" s="266" customFormat="1" ht="30">
      <c r="A141" s="266" t="s">
        <v>673</v>
      </c>
      <c r="B141" s="287" t="s">
        <v>674</v>
      </c>
      <c r="C141" s="49" t="s">
        <v>49</v>
      </c>
      <c r="D141" s="49" t="s">
        <v>49</v>
      </c>
      <c r="E141" s="49" t="s">
        <v>49</v>
      </c>
      <c r="F141" s="49" t="s">
        <v>49</v>
      </c>
      <c r="G141" s="51" t="str">
        <f t="shared" si="11"/>
        <v/>
      </c>
      <c r="H141" s="307" t="s">
        <v>694</v>
      </c>
      <c r="I141" s="288" t="s">
        <v>695</v>
      </c>
      <c r="J141" s="267" t="s">
        <v>6157</v>
      </c>
      <c r="K141" s="267" t="s">
        <v>59</v>
      </c>
      <c r="L141" s="286" t="s">
        <v>53</v>
      </c>
      <c r="M141" s="286" t="s">
        <v>53</v>
      </c>
      <c r="N141" s="286" t="s">
        <v>53</v>
      </c>
      <c r="O141" s="267" t="s">
        <v>59</v>
      </c>
      <c r="P141" s="286" t="s">
        <v>59</v>
      </c>
      <c r="Q141" s="286" t="str">
        <f t="shared" si="10"/>
        <v>Yes</v>
      </c>
      <c r="R141" s="267" t="s">
        <v>59</v>
      </c>
      <c r="S141" s="267" t="s">
        <v>53</v>
      </c>
      <c r="T141" s="267" t="s">
        <v>53</v>
      </c>
      <c r="U141" s="267" t="s">
        <v>59</v>
      </c>
      <c r="V141" s="267" t="s">
        <v>53</v>
      </c>
      <c r="W141" s="267" t="s">
        <v>59</v>
      </c>
      <c r="X141" s="267" t="s">
        <v>53</v>
      </c>
      <c r="Y141" s="267" t="s">
        <v>59</v>
      </c>
      <c r="Z141" s="267" t="s">
        <v>53</v>
      </c>
      <c r="AA141" s="267" t="s">
        <v>53</v>
      </c>
      <c r="AB141" s="267" t="s">
        <v>59</v>
      </c>
      <c r="AC141" s="267" t="s">
        <v>59</v>
      </c>
      <c r="AD141" s="267" t="s">
        <v>59</v>
      </c>
      <c r="AE141" s="267" t="s">
        <v>59</v>
      </c>
      <c r="AF141" s="267" t="s">
        <v>59</v>
      </c>
      <c r="AG141" s="267" t="s">
        <v>53</v>
      </c>
    </row>
    <row r="142" spans="1:103" s="266" customFormat="1" ht="30">
      <c r="A142" s="266" t="s">
        <v>673</v>
      </c>
      <c r="B142" s="287" t="s">
        <v>674</v>
      </c>
      <c r="C142" s="49" t="s">
        <v>49</v>
      </c>
      <c r="D142" s="49" t="s">
        <v>49</v>
      </c>
      <c r="E142" s="49" t="s">
        <v>49</v>
      </c>
      <c r="F142" s="49" t="s">
        <v>49</v>
      </c>
      <c r="G142" s="51" t="str">
        <f t="shared" si="11"/>
        <v/>
      </c>
      <c r="H142" s="307" t="s">
        <v>696</v>
      </c>
      <c r="I142" s="288" t="s">
        <v>697</v>
      </c>
      <c r="J142" s="267" t="s">
        <v>6157</v>
      </c>
      <c r="K142" s="267" t="s">
        <v>59</v>
      </c>
      <c r="L142" s="286" t="s">
        <v>53</v>
      </c>
      <c r="M142" s="286" t="s">
        <v>53</v>
      </c>
      <c r="N142" s="286" t="s">
        <v>53</v>
      </c>
      <c r="O142" s="267" t="s">
        <v>53</v>
      </c>
      <c r="P142" s="286" t="s">
        <v>59</v>
      </c>
      <c r="Q142" s="286" t="str">
        <f t="shared" si="10"/>
        <v>Yes</v>
      </c>
      <c r="R142" s="267" t="s">
        <v>59</v>
      </c>
      <c r="S142" s="267" t="s">
        <v>59</v>
      </c>
      <c r="T142" s="267" t="s">
        <v>53</v>
      </c>
      <c r="U142" s="267" t="s">
        <v>59</v>
      </c>
      <c r="V142" s="267" t="s">
        <v>59</v>
      </c>
      <c r="W142" s="267" t="s">
        <v>59</v>
      </c>
      <c r="X142" s="267" t="s">
        <v>59</v>
      </c>
      <c r="Y142" s="267" t="s">
        <v>59</v>
      </c>
      <c r="Z142" s="267" t="s">
        <v>53</v>
      </c>
      <c r="AA142" s="267" t="s">
        <v>59</v>
      </c>
      <c r="AB142" s="267" t="s">
        <v>59</v>
      </c>
      <c r="AC142" s="267" t="s">
        <v>59</v>
      </c>
      <c r="AD142" s="267" t="s">
        <v>59</v>
      </c>
      <c r="AE142" s="267" t="s">
        <v>59</v>
      </c>
      <c r="AF142" s="267" t="s">
        <v>59</v>
      </c>
      <c r="AG142" s="267" t="s">
        <v>53</v>
      </c>
    </row>
    <row r="143" spans="1:103" s="266" customFormat="1" ht="30">
      <c r="A143" s="266" t="s">
        <v>673</v>
      </c>
      <c r="B143" s="287" t="s">
        <v>674</v>
      </c>
      <c r="C143" s="49" t="s">
        <v>49</v>
      </c>
      <c r="D143" s="49" t="s">
        <v>49</v>
      </c>
      <c r="E143" s="49" t="s">
        <v>49</v>
      </c>
      <c r="F143" s="49" t="s">
        <v>49</v>
      </c>
      <c r="G143" s="51" t="str">
        <f t="shared" si="11"/>
        <v/>
      </c>
      <c r="H143" s="307" t="s">
        <v>698</v>
      </c>
      <c r="I143" s="288" t="s">
        <v>699</v>
      </c>
      <c r="J143" s="267" t="s">
        <v>6157</v>
      </c>
      <c r="K143" s="267" t="s">
        <v>59</v>
      </c>
      <c r="L143" s="286" t="s">
        <v>53</v>
      </c>
      <c r="M143" s="286" t="s">
        <v>53</v>
      </c>
      <c r="N143" s="286" t="s">
        <v>53</v>
      </c>
      <c r="O143" s="267" t="s">
        <v>53</v>
      </c>
      <c r="P143" s="286" t="s">
        <v>59</v>
      </c>
    </row>
    <row r="144" spans="1:103" s="266" customFormat="1" ht="30">
      <c r="A144" s="266" t="s">
        <v>673</v>
      </c>
      <c r="B144" s="287" t="s">
        <v>674</v>
      </c>
      <c r="C144" s="49" t="s">
        <v>49</v>
      </c>
      <c r="D144" s="49" t="s">
        <v>62</v>
      </c>
      <c r="E144" s="49" t="s">
        <v>49</v>
      </c>
      <c r="F144" s="49" t="s">
        <v>49</v>
      </c>
      <c r="G144" s="51" t="str">
        <f t="shared" si="11"/>
        <v xml:space="preserve">NO, </v>
      </c>
      <c r="H144" s="288" t="s">
        <v>2622</v>
      </c>
      <c r="I144" s="288" t="s">
        <v>707</v>
      </c>
      <c r="J144" s="267" t="s">
        <v>6157</v>
      </c>
      <c r="K144" s="267" t="s">
        <v>59</v>
      </c>
      <c r="L144" s="286" t="s">
        <v>53</v>
      </c>
      <c r="M144" s="286" t="s">
        <v>53</v>
      </c>
      <c r="N144" s="286" t="s">
        <v>53</v>
      </c>
      <c r="O144" s="267" t="s">
        <v>59</v>
      </c>
      <c r="P144" s="286" t="s">
        <v>59</v>
      </c>
      <c r="Q144" s="286" t="str">
        <f>IF(COUNTIF(R144:AG144,"Yes")&gt;=1,"Yes", "No")</f>
        <v>Yes</v>
      </c>
      <c r="R144" s="286" t="s">
        <v>59</v>
      </c>
      <c r="S144" s="286" t="s">
        <v>59</v>
      </c>
      <c r="T144" s="286" t="s">
        <v>59</v>
      </c>
      <c r="U144" s="286" t="s">
        <v>59</v>
      </c>
      <c r="V144" s="286" t="s">
        <v>59</v>
      </c>
      <c r="W144" s="286" t="s">
        <v>59</v>
      </c>
      <c r="X144" s="286" t="s">
        <v>59</v>
      </c>
      <c r="Y144" s="286" t="s">
        <v>59</v>
      </c>
      <c r="Z144" s="286" t="s">
        <v>59</v>
      </c>
      <c r="AA144" s="286" t="s">
        <v>59</v>
      </c>
      <c r="AB144" s="286" t="s">
        <v>59</v>
      </c>
      <c r="AC144" s="286" t="s">
        <v>59</v>
      </c>
      <c r="AD144" s="286" t="s">
        <v>59</v>
      </c>
      <c r="AE144" s="286" t="s">
        <v>59</v>
      </c>
      <c r="AF144" s="286" t="s">
        <v>59</v>
      </c>
      <c r="AG144" s="286" t="s">
        <v>59</v>
      </c>
      <c r="AH144" s="286"/>
      <c r="AI144" s="286"/>
      <c r="AJ144" s="286"/>
      <c r="AK144" s="286"/>
      <c r="AL144" s="286"/>
      <c r="AM144" s="286"/>
      <c r="AN144" s="286"/>
      <c r="AO144" s="286"/>
      <c r="AP144" s="286"/>
      <c r="AQ144" s="286"/>
      <c r="AR144" s="286"/>
      <c r="AS144" s="286"/>
      <c r="AT144" s="286"/>
      <c r="AU144" s="286"/>
      <c r="AV144" s="286"/>
      <c r="AW144" s="286"/>
      <c r="AX144" s="286"/>
      <c r="AY144" s="286"/>
      <c r="AZ144" s="286"/>
      <c r="BA144" s="286"/>
      <c r="BB144" s="286"/>
      <c r="BC144" s="286"/>
      <c r="BD144" s="286"/>
      <c r="BE144" s="286"/>
      <c r="BF144" s="286"/>
      <c r="BG144" s="286"/>
      <c r="BH144" s="286"/>
      <c r="BI144" s="286"/>
      <c r="BJ144" s="286"/>
      <c r="BK144" s="286"/>
      <c r="BL144" s="286"/>
      <c r="BM144" s="286"/>
      <c r="BN144" s="286"/>
      <c r="BO144" s="286"/>
      <c r="BP144" s="286"/>
      <c r="BQ144" s="286"/>
      <c r="BR144" s="286"/>
      <c r="BS144" s="286"/>
      <c r="BT144" s="286"/>
      <c r="BU144" s="286"/>
      <c r="BV144" s="286"/>
      <c r="BW144" s="286"/>
      <c r="BX144" s="286"/>
      <c r="BY144" s="286"/>
      <c r="BZ144" s="286"/>
      <c r="CA144" s="286"/>
      <c r="CB144" s="286"/>
      <c r="CC144" s="286"/>
      <c r="CD144" s="286"/>
      <c r="CE144" s="286"/>
      <c r="CF144" s="286"/>
      <c r="CG144" s="286"/>
      <c r="CH144" s="286"/>
      <c r="CI144" s="286"/>
      <c r="CJ144" s="286"/>
      <c r="CK144" s="286"/>
      <c r="CL144" s="286"/>
      <c r="CM144" s="286"/>
      <c r="CN144" s="286"/>
      <c r="CO144" s="286"/>
      <c r="CP144" s="286"/>
      <c r="CQ144" s="286"/>
      <c r="CR144" s="286"/>
      <c r="CS144" s="286"/>
      <c r="CT144" s="286"/>
      <c r="CU144" s="286"/>
      <c r="CV144" s="286"/>
      <c r="CW144" s="286"/>
      <c r="CX144" s="286"/>
      <c r="CY144" s="286"/>
    </row>
    <row r="145" spans="1:103" s="266" customFormat="1" ht="30">
      <c r="A145" s="266" t="s">
        <v>673</v>
      </c>
      <c r="B145" s="287" t="s">
        <v>674</v>
      </c>
      <c r="C145" s="49" t="s">
        <v>49</v>
      </c>
      <c r="D145" s="49" t="s">
        <v>62</v>
      </c>
      <c r="E145" s="49" t="s">
        <v>49</v>
      </c>
      <c r="F145" s="49" t="s">
        <v>49</v>
      </c>
      <c r="G145" s="51" t="str">
        <f t="shared" si="11"/>
        <v xml:space="preserve">NO, </v>
      </c>
      <c r="H145" s="288" t="s">
        <v>2615</v>
      </c>
      <c r="I145" s="288" t="s">
        <v>712</v>
      </c>
      <c r="J145" s="267" t="s">
        <v>6157</v>
      </c>
      <c r="K145" s="267" t="s">
        <v>59</v>
      </c>
      <c r="L145" s="286" t="s">
        <v>53</v>
      </c>
      <c r="M145" s="286" t="s">
        <v>53</v>
      </c>
      <c r="N145" s="286" t="s">
        <v>53</v>
      </c>
      <c r="O145" s="267" t="s">
        <v>59</v>
      </c>
      <c r="P145" s="286" t="s">
        <v>59</v>
      </c>
      <c r="Q145" s="286" t="str">
        <f>IF(COUNTIF(R145:AG145,"Yes")&gt;=1,"Yes", "No")</f>
        <v>Yes</v>
      </c>
      <c r="R145" s="286" t="s">
        <v>59</v>
      </c>
      <c r="S145" s="286" t="s">
        <v>59</v>
      </c>
      <c r="T145" s="286" t="s">
        <v>59</v>
      </c>
      <c r="U145" s="286" t="s">
        <v>59</v>
      </c>
      <c r="V145" s="286" t="s">
        <v>59</v>
      </c>
      <c r="W145" s="286" t="s">
        <v>59</v>
      </c>
      <c r="X145" s="286" t="s">
        <v>59</v>
      </c>
      <c r="Y145" s="286" t="s">
        <v>59</v>
      </c>
      <c r="Z145" s="286" t="s">
        <v>59</v>
      </c>
      <c r="AA145" s="286" t="s">
        <v>59</v>
      </c>
      <c r="AB145" s="286" t="s">
        <v>59</v>
      </c>
      <c r="AC145" s="286" t="s">
        <v>59</v>
      </c>
      <c r="AD145" s="286" t="s">
        <v>59</v>
      </c>
      <c r="AE145" s="286" t="s">
        <v>59</v>
      </c>
      <c r="AF145" s="286" t="s">
        <v>59</v>
      </c>
      <c r="AG145" s="286" t="s">
        <v>59</v>
      </c>
      <c r="AH145" s="286"/>
      <c r="AI145" s="286"/>
      <c r="AJ145" s="286"/>
      <c r="AK145" s="286"/>
      <c r="AL145" s="286"/>
      <c r="AM145" s="286"/>
      <c r="AN145" s="286"/>
      <c r="AO145" s="286"/>
      <c r="AP145" s="286"/>
      <c r="AQ145" s="286"/>
      <c r="AR145" s="286"/>
    </row>
    <row r="146" spans="1:103" s="266" customFormat="1" hidden="1">
      <c r="B146" s="287" t="s">
        <v>674</v>
      </c>
      <c r="C146" s="49"/>
      <c r="D146" s="49"/>
      <c r="E146" s="49"/>
      <c r="F146" s="49"/>
      <c r="G146" s="51"/>
      <c r="H146" s="288" t="s">
        <v>6115</v>
      </c>
      <c r="I146" s="297"/>
      <c r="J146" s="267" t="s">
        <v>6174</v>
      </c>
      <c r="K146" s="267"/>
      <c r="L146" s="286"/>
      <c r="M146" s="286"/>
      <c r="N146" s="286"/>
      <c r="O146" s="267"/>
      <c r="P146" s="286"/>
      <c r="Q146" s="286"/>
      <c r="R146" s="267"/>
      <c r="S146" s="267"/>
      <c r="T146" s="267"/>
      <c r="U146" s="267"/>
      <c r="V146" s="267"/>
      <c r="W146" s="267"/>
      <c r="X146" s="267"/>
      <c r="Y146" s="267"/>
      <c r="Z146" s="267"/>
      <c r="AA146" s="267"/>
      <c r="AB146" s="267"/>
      <c r="AC146" s="267"/>
      <c r="AD146" s="267"/>
      <c r="AE146" s="267"/>
      <c r="AF146" s="267"/>
      <c r="AG146" s="267"/>
    </row>
    <row r="147" spans="1:103">
      <c r="A147" s="266" t="s">
        <v>673</v>
      </c>
      <c r="B147" s="292" t="s">
        <v>781</v>
      </c>
      <c r="C147" s="49" t="s">
        <v>49</v>
      </c>
      <c r="D147" s="49" t="s">
        <v>49</v>
      </c>
      <c r="E147" s="49" t="s">
        <v>62</v>
      </c>
      <c r="F147" s="49" t="s">
        <v>49</v>
      </c>
      <c r="G147" s="51" t="str">
        <f t="shared" ref="G147:G164" si="12">_xlfn.CONCAT(IF(C147="YES",$C$2&amp;", ", ""),"", IF(D147="YES",$D$2&amp;", ", ""),"", IF(E147="YES",$E$2&amp;", ", ""),"",IF(F147="YES",$F$2, ""))</f>
        <v xml:space="preserve">NO, </v>
      </c>
      <c r="H147" s="288" t="s">
        <v>6217</v>
      </c>
      <c r="I147" s="288" t="s">
        <v>871</v>
      </c>
      <c r="J147" s="267" t="s">
        <v>6157</v>
      </c>
      <c r="K147" s="267" t="s">
        <v>59</v>
      </c>
      <c r="L147" s="286" t="s">
        <v>59</v>
      </c>
      <c r="M147" s="286" t="s">
        <v>53</v>
      </c>
      <c r="N147" s="286" t="s">
        <v>53</v>
      </c>
      <c r="O147" s="267" t="s">
        <v>59</v>
      </c>
      <c r="P147" s="286" t="s">
        <v>59</v>
      </c>
      <c r="Q147" s="286" t="str">
        <f t="shared" ref="Q147:Q169" si="13">IF(COUNTIF(R147:AG147,"Yes")&gt;=1,"Yes", "No")</f>
        <v>Yes</v>
      </c>
      <c r="R147" s="286" t="s">
        <v>59</v>
      </c>
      <c r="S147" s="286" t="s">
        <v>59</v>
      </c>
      <c r="T147" s="286" t="s">
        <v>59</v>
      </c>
      <c r="U147" s="286" t="s">
        <v>53</v>
      </c>
      <c r="V147" s="286" t="s">
        <v>53</v>
      </c>
      <c r="W147" s="286" t="s">
        <v>59</v>
      </c>
      <c r="X147" s="286" t="s">
        <v>59</v>
      </c>
      <c r="Y147" s="286" t="s">
        <v>59</v>
      </c>
      <c r="Z147" s="286" t="s">
        <v>59</v>
      </c>
      <c r="AA147" s="286" t="s">
        <v>59</v>
      </c>
      <c r="AB147" s="286" t="s">
        <v>53</v>
      </c>
      <c r="AC147" s="286" t="s">
        <v>59</v>
      </c>
      <c r="AD147" s="286" t="s">
        <v>59</v>
      </c>
      <c r="AE147" s="286" t="s">
        <v>59</v>
      </c>
      <c r="AF147" s="286" t="s">
        <v>59</v>
      </c>
      <c r="AG147" s="286" t="s">
        <v>59</v>
      </c>
      <c r="AH147" s="266"/>
      <c r="AI147" s="266"/>
      <c r="AJ147" s="266"/>
      <c r="AK147" s="266"/>
      <c r="AL147" s="266"/>
      <c r="AM147" s="266"/>
      <c r="AN147" s="266"/>
      <c r="AO147" s="266"/>
      <c r="AP147" s="266"/>
      <c r="AQ147" s="266"/>
      <c r="AR147" s="266"/>
      <c r="AS147" s="268"/>
      <c r="AT147" s="268"/>
      <c r="AU147" s="268"/>
      <c r="AV147" s="268"/>
      <c r="AW147" s="268"/>
      <c r="AX147" s="268"/>
      <c r="AY147" s="268"/>
      <c r="AZ147" s="268"/>
      <c r="BA147" s="268"/>
      <c r="BB147" s="268"/>
      <c r="BC147" s="268"/>
      <c r="BD147" s="268"/>
      <c r="BE147" s="268"/>
      <c r="BF147" s="268"/>
      <c r="BG147" s="268"/>
      <c r="BH147" s="268"/>
      <c r="BI147" s="268"/>
      <c r="BJ147" s="268"/>
      <c r="BK147" s="268"/>
      <c r="BL147" s="268"/>
      <c r="BM147" s="268"/>
      <c r="BN147" s="268"/>
      <c r="BO147" s="268"/>
      <c r="BP147" s="268"/>
      <c r="BQ147" s="268"/>
      <c r="BR147" s="268"/>
      <c r="BS147" s="268"/>
      <c r="BT147" s="268"/>
      <c r="BU147" s="268"/>
      <c r="BV147" s="268"/>
      <c r="BW147" s="268"/>
      <c r="BX147" s="268"/>
      <c r="BY147" s="268"/>
      <c r="BZ147" s="268"/>
      <c r="CA147" s="268"/>
      <c r="CB147" s="268"/>
      <c r="CC147" s="268"/>
      <c r="CD147" s="268"/>
      <c r="CE147" s="268"/>
      <c r="CF147" s="268"/>
      <c r="CG147" s="268"/>
      <c r="CH147" s="268"/>
      <c r="CI147" s="268"/>
      <c r="CJ147" s="268"/>
      <c r="CK147" s="268"/>
      <c r="CL147" s="268"/>
      <c r="CM147" s="268"/>
      <c r="CN147" s="268"/>
      <c r="CO147" s="268"/>
      <c r="CP147" s="268"/>
      <c r="CQ147" s="268"/>
      <c r="CR147" s="268"/>
      <c r="CS147" s="268"/>
      <c r="CT147" s="268"/>
      <c r="CU147" s="268"/>
      <c r="CV147" s="268"/>
      <c r="CW147" s="268"/>
      <c r="CX147" s="268"/>
      <c r="CY147" s="268"/>
    </row>
    <row r="148" spans="1:103" ht="38.25" customHeight="1">
      <c r="A148" s="266" t="s">
        <v>673</v>
      </c>
      <c r="B148" s="292" t="s">
        <v>781</v>
      </c>
      <c r="C148" s="49" t="s">
        <v>49</v>
      </c>
      <c r="D148" s="49" t="s">
        <v>49</v>
      </c>
      <c r="E148" s="49" t="s">
        <v>62</v>
      </c>
      <c r="F148" s="49" t="s">
        <v>49</v>
      </c>
      <c r="G148" s="51" t="str">
        <f t="shared" si="12"/>
        <v xml:space="preserve">NO, </v>
      </c>
      <c r="H148" s="288" t="s">
        <v>6218</v>
      </c>
      <c r="I148" s="288" t="s">
        <v>875</v>
      </c>
      <c r="J148" s="267" t="s">
        <v>6157</v>
      </c>
      <c r="K148" s="267" t="s">
        <v>59</v>
      </c>
      <c r="L148" s="286" t="s">
        <v>59</v>
      </c>
      <c r="M148" s="286" t="s">
        <v>53</v>
      </c>
      <c r="N148" s="286" t="s">
        <v>53</v>
      </c>
      <c r="O148" s="267" t="s">
        <v>59</v>
      </c>
      <c r="P148" s="286" t="s">
        <v>59</v>
      </c>
      <c r="Q148" s="286" t="str">
        <f t="shared" si="13"/>
        <v>Yes</v>
      </c>
      <c r="R148" s="286" t="s">
        <v>59</v>
      </c>
      <c r="S148" s="286" t="s">
        <v>59</v>
      </c>
      <c r="T148" s="286" t="s">
        <v>59</v>
      </c>
      <c r="U148" s="286" t="s">
        <v>59</v>
      </c>
      <c r="V148" s="286" t="s">
        <v>59</v>
      </c>
      <c r="W148" s="286" t="s">
        <v>59</v>
      </c>
      <c r="X148" s="286" t="s">
        <v>59</v>
      </c>
      <c r="Y148" s="286" t="s">
        <v>59</v>
      </c>
      <c r="Z148" s="286" t="s">
        <v>59</v>
      </c>
      <c r="AA148" s="286" t="s">
        <v>59</v>
      </c>
      <c r="AB148" s="286" t="s">
        <v>59</v>
      </c>
      <c r="AC148" s="286" t="s">
        <v>59</v>
      </c>
      <c r="AD148" s="286" t="s">
        <v>59</v>
      </c>
      <c r="AE148" s="286" t="s">
        <v>59</v>
      </c>
      <c r="AF148" s="286" t="s">
        <v>59</v>
      </c>
      <c r="AG148" s="286" t="s">
        <v>59</v>
      </c>
      <c r="AH148" s="266"/>
      <c r="AI148" s="266"/>
      <c r="AJ148" s="266"/>
      <c r="AK148" s="266"/>
      <c r="AL148" s="266"/>
      <c r="AM148" s="266"/>
      <c r="AN148" s="266"/>
      <c r="AO148" s="266"/>
      <c r="AP148" s="266"/>
      <c r="AQ148" s="266"/>
      <c r="AR148" s="266"/>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row>
    <row r="149" spans="1:103" ht="36" customHeight="1">
      <c r="A149" s="266" t="s">
        <v>673</v>
      </c>
      <c r="B149" s="292" t="s">
        <v>781</v>
      </c>
      <c r="C149" s="49" t="s">
        <v>49</v>
      </c>
      <c r="D149" s="49" t="s">
        <v>49</v>
      </c>
      <c r="E149" s="49" t="s">
        <v>62</v>
      </c>
      <c r="F149" s="49" t="s">
        <v>49</v>
      </c>
      <c r="G149" s="51" t="str">
        <f t="shared" si="12"/>
        <v xml:space="preserve">NO, </v>
      </c>
      <c r="H149" s="288" t="s">
        <v>6219</v>
      </c>
      <c r="I149" s="288" t="s">
        <v>877</v>
      </c>
      <c r="J149" s="267" t="s">
        <v>6157</v>
      </c>
      <c r="K149" s="267" t="s">
        <v>59</v>
      </c>
      <c r="L149" s="286" t="s">
        <v>59</v>
      </c>
      <c r="M149" s="286" t="s">
        <v>53</v>
      </c>
      <c r="N149" s="286" t="s">
        <v>53</v>
      </c>
      <c r="O149" s="267" t="s">
        <v>59</v>
      </c>
      <c r="P149" s="286" t="s">
        <v>59</v>
      </c>
      <c r="Q149" s="286" t="str">
        <f t="shared" si="13"/>
        <v>Yes</v>
      </c>
      <c r="R149" s="286" t="s">
        <v>59</v>
      </c>
      <c r="S149" s="286" t="s">
        <v>59</v>
      </c>
      <c r="T149" s="286" t="s">
        <v>59</v>
      </c>
      <c r="U149" s="286" t="s">
        <v>59</v>
      </c>
      <c r="V149" s="286" t="s">
        <v>59</v>
      </c>
      <c r="W149" s="286" t="s">
        <v>59</v>
      </c>
      <c r="X149" s="286" t="s">
        <v>59</v>
      </c>
      <c r="Y149" s="286" t="s">
        <v>59</v>
      </c>
      <c r="Z149" s="286" t="s">
        <v>59</v>
      </c>
      <c r="AA149" s="286" t="s">
        <v>59</v>
      </c>
      <c r="AB149" s="286" t="s">
        <v>59</v>
      </c>
      <c r="AC149" s="286" t="s">
        <v>59</v>
      </c>
      <c r="AD149" s="286" t="s">
        <v>59</v>
      </c>
      <c r="AE149" s="286" t="s">
        <v>59</v>
      </c>
      <c r="AF149" s="286" t="s">
        <v>59</v>
      </c>
      <c r="AG149" s="286" t="s">
        <v>59</v>
      </c>
      <c r="AH149" s="266"/>
      <c r="AI149" s="266"/>
      <c r="AJ149" s="266"/>
      <c r="AK149" s="266"/>
      <c r="AL149" s="266"/>
      <c r="AM149" s="266"/>
      <c r="AN149" s="266"/>
      <c r="AO149" s="266"/>
      <c r="AP149" s="266"/>
      <c r="AQ149" s="266"/>
      <c r="AR149" s="266"/>
      <c r="AS149" s="268"/>
      <c r="AT149" s="268"/>
      <c r="AU149" s="268"/>
      <c r="AV149" s="268"/>
      <c r="AW149" s="268"/>
      <c r="AX149" s="268"/>
      <c r="AY149" s="268"/>
      <c r="AZ149" s="268"/>
      <c r="BA149" s="268"/>
      <c r="BB149" s="268"/>
      <c r="BC149" s="268"/>
      <c r="BD149" s="268"/>
      <c r="BE149" s="268"/>
      <c r="BF149" s="268"/>
      <c r="BG149" s="268"/>
      <c r="BH149" s="268"/>
      <c r="BI149" s="268"/>
      <c r="BJ149" s="268"/>
      <c r="BK149" s="268"/>
      <c r="BL149" s="268"/>
      <c r="BM149" s="268"/>
      <c r="BN149" s="268"/>
      <c r="BO149" s="268"/>
      <c r="BP149" s="268"/>
      <c r="BQ149" s="268"/>
      <c r="BR149" s="268"/>
      <c r="BS149" s="268"/>
      <c r="BT149" s="268"/>
      <c r="BU149" s="268"/>
      <c r="BV149" s="268"/>
      <c r="BW149" s="268"/>
      <c r="BX149" s="268"/>
      <c r="BY149" s="268"/>
      <c r="BZ149" s="268"/>
      <c r="CA149" s="268"/>
      <c r="CB149" s="268"/>
      <c r="CC149" s="268"/>
      <c r="CD149" s="268"/>
      <c r="CE149" s="268"/>
      <c r="CF149" s="268"/>
      <c r="CG149" s="268"/>
      <c r="CH149" s="268"/>
      <c r="CI149" s="268"/>
      <c r="CJ149" s="268"/>
      <c r="CK149" s="268"/>
      <c r="CL149" s="268"/>
      <c r="CM149" s="268"/>
      <c r="CN149" s="268"/>
      <c r="CO149" s="268"/>
      <c r="CP149" s="268"/>
      <c r="CQ149" s="268"/>
      <c r="CR149" s="268"/>
      <c r="CS149" s="268"/>
      <c r="CT149" s="268"/>
      <c r="CU149" s="268"/>
      <c r="CV149" s="268"/>
      <c r="CW149" s="268"/>
      <c r="CX149" s="268"/>
      <c r="CY149" s="268"/>
    </row>
    <row r="150" spans="1:103" ht="36" customHeight="1">
      <c r="A150" s="266" t="s">
        <v>673</v>
      </c>
      <c r="B150" s="292" t="s">
        <v>781</v>
      </c>
      <c r="C150" s="49" t="s">
        <v>49</v>
      </c>
      <c r="D150" s="49" t="s">
        <v>49</v>
      </c>
      <c r="E150" s="49" t="s">
        <v>49</v>
      </c>
      <c r="F150" s="49" t="s">
        <v>49</v>
      </c>
      <c r="G150" s="51" t="str">
        <f t="shared" si="12"/>
        <v/>
      </c>
      <c r="H150" s="288" t="s">
        <v>849</v>
      </c>
      <c r="I150" s="288" t="s">
        <v>850</v>
      </c>
      <c r="J150" s="267" t="s">
        <v>6157</v>
      </c>
      <c r="K150" s="267" t="s">
        <v>59</v>
      </c>
      <c r="L150" s="286" t="s">
        <v>53</v>
      </c>
      <c r="M150" s="286" t="s">
        <v>53</v>
      </c>
      <c r="N150" s="286" t="s">
        <v>53</v>
      </c>
      <c r="O150" s="267" t="s">
        <v>53</v>
      </c>
      <c r="P150" s="286" t="s">
        <v>59</v>
      </c>
      <c r="Q150" s="286" t="str">
        <f t="shared" si="13"/>
        <v>Yes</v>
      </c>
      <c r="R150" s="286" t="s">
        <v>59</v>
      </c>
      <c r="S150" s="286" t="s">
        <v>59</v>
      </c>
      <c r="T150" s="286" t="s">
        <v>59</v>
      </c>
      <c r="U150" s="286" t="s">
        <v>59</v>
      </c>
      <c r="V150" s="286" t="s">
        <v>59</v>
      </c>
      <c r="W150" s="286" t="s">
        <v>59</v>
      </c>
      <c r="X150" s="286" t="s">
        <v>59</v>
      </c>
      <c r="Y150" s="286" t="s">
        <v>59</v>
      </c>
      <c r="Z150" s="286" t="s">
        <v>59</v>
      </c>
      <c r="AA150" s="286" t="s">
        <v>59</v>
      </c>
      <c r="AB150" s="286" t="s">
        <v>59</v>
      </c>
      <c r="AC150" s="286" t="s">
        <v>59</v>
      </c>
      <c r="AD150" s="286" t="s">
        <v>59</v>
      </c>
      <c r="AE150" s="286" t="s">
        <v>59</v>
      </c>
      <c r="AF150" s="286" t="s">
        <v>53</v>
      </c>
      <c r="AG150" s="286" t="s">
        <v>59</v>
      </c>
      <c r="AH150" s="266"/>
      <c r="AI150" s="266"/>
      <c r="AJ150" s="266"/>
      <c r="AK150" s="266"/>
      <c r="AL150" s="266"/>
      <c r="AM150" s="266"/>
      <c r="AN150" s="266"/>
      <c r="AO150" s="266"/>
      <c r="AP150" s="266"/>
      <c r="AQ150" s="266"/>
      <c r="AR150" s="266"/>
      <c r="AS150" s="268"/>
      <c r="AT150" s="268"/>
      <c r="AU150" s="268"/>
      <c r="AV150" s="268"/>
      <c r="AW150" s="268"/>
      <c r="AX150" s="268"/>
      <c r="AY150" s="268"/>
      <c r="AZ150" s="268"/>
      <c r="BA150" s="268"/>
      <c r="BB150" s="268"/>
      <c r="BC150" s="268"/>
      <c r="BD150" s="268"/>
      <c r="BE150" s="268"/>
      <c r="BF150" s="268"/>
      <c r="BG150" s="268"/>
      <c r="BH150" s="268"/>
      <c r="BI150" s="268"/>
      <c r="BJ150" s="268"/>
      <c r="BK150" s="268"/>
      <c r="BL150" s="268"/>
      <c r="BM150" s="268"/>
      <c r="BN150" s="268"/>
      <c r="BO150" s="268"/>
      <c r="BP150" s="268"/>
      <c r="BQ150" s="268"/>
      <c r="BR150" s="268"/>
      <c r="BS150" s="268"/>
      <c r="BT150" s="268"/>
      <c r="BU150" s="268"/>
      <c r="BV150" s="268"/>
      <c r="BW150" s="268"/>
      <c r="BX150" s="268"/>
      <c r="BY150" s="268"/>
      <c r="BZ150" s="268"/>
      <c r="CA150" s="268"/>
      <c r="CB150" s="268"/>
      <c r="CC150" s="268"/>
      <c r="CD150" s="268"/>
      <c r="CE150" s="268"/>
      <c r="CF150" s="268"/>
      <c r="CG150" s="268"/>
      <c r="CH150" s="268"/>
      <c r="CI150" s="268"/>
      <c r="CJ150" s="268"/>
      <c r="CK150" s="268"/>
      <c r="CL150" s="268"/>
      <c r="CM150" s="268"/>
      <c r="CN150" s="268"/>
      <c r="CO150" s="268"/>
      <c r="CP150" s="268"/>
      <c r="CQ150" s="268"/>
      <c r="CR150" s="268"/>
      <c r="CS150" s="268"/>
      <c r="CT150" s="268"/>
      <c r="CU150" s="268"/>
      <c r="CV150" s="268"/>
      <c r="CW150" s="268"/>
      <c r="CX150" s="268"/>
      <c r="CY150" s="268"/>
    </row>
    <row r="151" spans="1:103">
      <c r="A151" s="266" t="s">
        <v>673</v>
      </c>
      <c r="B151" s="292" t="s">
        <v>781</v>
      </c>
      <c r="C151" s="49" t="s">
        <v>62</v>
      </c>
      <c r="D151" s="49" t="s">
        <v>49</v>
      </c>
      <c r="E151" s="49" t="s">
        <v>62</v>
      </c>
      <c r="F151" s="49" t="s">
        <v>49</v>
      </c>
      <c r="G151" s="51" t="str">
        <f t="shared" si="12"/>
        <v xml:space="preserve">NO, NO, </v>
      </c>
      <c r="H151" s="288" t="s">
        <v>858</v>
      </c>
      <c r="I151" s="288" t="s">
        <v>859</v>
      </c>
      <c r="J151" s="267" t="s">
        <v>6157</v>
      </c>
      <c r="K151" s="267" t="s">
        <v>53</v>
      </c>
      <c r="L151" s="286" t="s">
        <v>53</v>
      </c>
      <c r="M151" s="286" t="s">
        <v>53</v>
      </c>
      <c r="N151" s="286" t="s">
        <v>53</v>
      </c>
      <c r="O151" s="267" t="s">
        <v>53</v>
      </c>
      <c r="P151" s="286" t="s">
        <v>59</v>
      </c>
      <c r="Q151" s="286" t="str">
        <f t="shared" si="13"/>
        <v>Yes</v>
      </c>
      <c r="R151" s="267" t="s">
        <v>59</v>
      </c>
      <c r="S151" s="267" t="s">
        <v>59</v>
      </c>
      <c r="T151" s="267" t="s">
        <v>53</v>
      </c>
      <c r="U151" s="267" t="s">
        <v>59</v>
      </c>
      <c r="V151" s="267" t="s">
        <v>59</v>
      </c>
      <c r="W151" s="267" t="s">
        <v>59</v>
      </c>
      <c r="X151" s="267" t="s">
        <v>59</v>
      </c>
      <c r="Y151" s="267" t="s">
        <v>59</v>
      </c>
      <c r="Z151" s="267" t="s">
        <v>59</v>
      </c>
      <c r="AA151" s="267" t="s">
        <v>59</v>
      </c>
      <c r="AB151" s="267" t="s">
        <v>59</v>
      </c>
      <c r="AC151" s="267" t="s">
        <v>59</v>
      </c>
      <c r="AD151" s="267" t="s">
        <v>59</v>
      </c>
      <c r="AE151" s="267" t="s">
        <v>59</v>
      </c>
      <c r="AF151" s="267" t="s">
        <v>59</v>
      </c>
      <c r="AG151" s="267" t="s">
        <v>59</v>
      </c>
      <c r="AH151" s="266"/>
      <c r="AI151" s="266"/>
      <c r="AJ151" s="266"/>
      <c r="AK151" s="266"/>
      <c r="AL151" s="266"/>
      <c r="AM151" s="266"/>
      <c r="AN151" s="266"/>
      <c r="AO151" s="266"/>
      <c r="AP151" s="266"/>
      <c r="AQ151" s="266"/>
      <c r="AR151" s="266"/>
      <c r="AS151" s="268"/>
      <c r="AT151" s="268"/>
      <c r="AU151" s="268"/>
      <c r="AV151" s="268"/>
      <c r="AW151" s="268"/>
      <c r="AX151" s="268"/>
      <c r="AY151" s="268"/>
      <c r="AZ151" s="268"/>
      <c r="BA151" s="268"/>
      <c r="BB151" s="268"/>
      <c r="BC151" s="268"/>
      <c r="BD151" s="268"/>
      <c r="BE151" s="268"/>
      <c r="BF151" s="268"/>
      <c r="BG151" s="268"/>
      <c r="BH151" s="268"/>
      <c r="BI151" s="268"/>
      <c r="BJ151" s="268"/>
      <c r="BK151" s="268"/>
      <c r="BL151" s="268"/>
      <c r="BM151" s="268"/>
      <c r="BN151" s="268"/>
      <c r="BO151" s="268"/>
      <c r="BP151" s="268"/>
      <c r="BQ151" s="268"/>
      <c r="BR151" s="268"/>
      <c r="BS151" s="268"/>
      <c r="BT151" s="268"/>
      <c r="BU151" s="268"/>
      <c r="BV151" s="268"/>
      <c r="BW151" s="268"/>
      <c r="BX151" s="268"/>
      <c r="BY151" s="268"/>
      <c r="BZ151" s="268"/>
      <c r="CA151" s="268"/>
      <c r="CB151" s="268"/>
      <c r="CC151" s="268"/>
      <c r="CD151" s="268"/>
      <c r="CE151" s="268"/>
      <c r="CF151" s="268"/>
      <c r="CG151" s="268"/>
      <c r="CH151" s="268"/>
      <c r="CI151" s="268"/>
      <c r="CJ151" s="268"/>
      <c r="CK151" s="268"/>
      <c r="CL151" s="268"/>
      <c r="CM151" s="268"/>
      <c r="CN151" s="268"/>
      <c r="CO151" s="268"/>
      <c r="CP151" s="268"/>
      <c r="CQ151" s="268"/>
      <c r="CR151" s="268"/>
      <c r="CS151" s="268"/>
      <c r="CT151" s="268"/>
      <c r="CU151" s="268"/>
      <c r="CV151" s="268"/>
      <c r="CW151" s="268"/>
      <c r="CX151" s="268"/>
      <c r="CY151" s="268"/>
    </row>
    <row r="152" spans="1:103" ht="30">
      <c r="A152" s="266" t="s">
        <v>673</v>
      </c>
      <c r="B152" s="292" t="s">
        <v>781</v>
      </c>
      <c r="C152" s="49" t="s">
        <v>62</v>
      </c>
      <c r="D152" s="49" t="s">
        <v>49</v>
      </c>
      <c r="E152" s="49" t="s">
        <v>62</v>
      </c>
      <c r="F152" s="49" t="s">
        <v>49</v>
      </c>
      <c r="G152" s="51" t="str">
        <f t="shared" si="12"/>
        <v xml:space="preserve">NO, NO, </v>
      </c>
      <c r="H152" s="288" t="s">
        <v>860</v>
      </c>
      <c r="I152" s="288" t="s">
        <v>861</v>
      </c>
      <c r="J152" s="267" t="s">
        <v>6157</v>
      </c>
      <c r="K152" s="267" t="s">
        <v>53</v>
      </c>
      <c r="L152" s="286" t="s">
        <v>53</v>
      </c>
      <c r="M152" s="286" t="s">
        <v>53</v>
      </c>
      <c r="N152" s="286" t="s">
        <v>53</v>
      </c>
      <c r="O152" s="267" t="s">
        <v>53</v>
      </c>
      <c r="P152" s="286" t="s">
        <v>59</v>
      </c>
      <c r="Q152" s="286" t="str">
        <f t="shared" si="13"/>
        <v>Yes</v>
      </c>
      <c r="R152" s="286" t="s">
        <v>59</v>
      </c>
      <c r="S152" s="286" t="s">
        <v>59</v>
      </c>
      <c r="T152" s="286" t="s">
        <v>53</v>
      </c>
      <c r="U152" s="286" t="s">
        <v>59</v>
      </c>
      <c r="V152" s="286" t="s">
        <v>59</v>
      </c>
      <c r="W152" s="286" t="s">
        <v>59</v>
      </c>
      <c r="X152" s="286" t="s">
        <v>59</v>
      </c>
      <c r="Y152" s="286" t="s">
        <v>59</v>
      </c>
      <c r="Z152" s="286" t="s">
        <v>59</v>
      </c>
      <c r="AA152" s="286" t="s">
        <v>59</v>
      </c>
      <c r="AB152" s="286" t="s">
        <v>59</v>
      </c>
      <c r="AC152" s="286" t="s">
        <v>59</v>
      </c>
      <c r="AD152" s="286" t="s">
        <v>59</v>
      </c>
      <c r="AE152" s="286" t="s">
        <v>59</v>
      </c>
      <c r="AF152" s="286" t="s">
        <v>59</v>
      </c>
      <c r="AG152" s="286" t="s">
        <v>59</v>
      </c>
      <c r="AH152" s="266"/>
      <c r="AI152" s="266"/>
      <c r="AJ152" s="266"/>
      <c r="AK152" s="266"/>
      <c r="AL152" s="266"/>
      <c r="AM152" s="266"/>
      <c r="AN152" s="266"/>
      <c r="AO152" s="266"/>
      <c r="AP152" s="266"/>
      <c r="AQ152" s="266"/>
      <c r="AR152" s="266"/>
      <c r="AS152" s="268"/>
      <c r="AT152" s="268"/>
      <c r="AU152" s="268"/>
      <c r="AV152" s="268"/>
      <c r="AW152" s="268"/>
      <c r="AX152" s="268"/>
      <c r="AY152" s="268"/>
      <c r="AZ152" s="268"/>
      <c r="BA152" s="268"/>
      <c r="BB152" s="268"/>
      <c r="BC152" s="268"/>
      <c r="BD152" s="268"/>
      <c r="BE152" s="268"/>
      <c r="BF152" s="268"/>
      <c r="BG152" s="268"/>
      <c r="BH152" s="268"/>
      <c r="BI152" s="268"/>
      <c r="BJ152" s="268"/>
      <c r="BK152" s="268"/>
      <c r="BL152" s="268"/>
      <c r="BM152" s="268"/>
      <c r="BN152" s="268"/>
      <c r="BO152" s="268"/>
      <c r="BP152" s="268"/>
      <c r="BQ152" s="268"/>
      <c r="BR152" s="268"/>
      <c r="BS152" s="268"/>
      <c r="BT152" s="268"/>
      <c r="BU152" s="268"/>
      <c r="BV152" s="268"/>
      <c r="BW152" s="268"/>
      <c r="BX152" s="268"/>
      <c r="BY152" s="268"/>
      <c r="BZ152" s="268"/>
      <c r="CA152" s="268"/>
      <c r="CB152" s="268"/>
      <c r="CC152" s="268"/>
      <c r="CD152" s="268"/>
      <c r="CE152" s="268"/>
      <c r="CF152" s="268"/>
      <c r="CG152" s="268"/>
      <c r="CH152" s="268"/>
      <c r="CI152" s="268"/>
      <c r="CJ152" s="268"/>
      <c r="CK152" s="268"/>
      <c r="CL152" s="268"/>
      <c r="CM152" s="268"/>
      <c r="CN152" s="268"/>
      <c r="CO152" s="268"/>
      <c r="CP152" s="268"/>
      <c r="CQ152" s="268"/>
      <c r="CR152" s="268"/>
      <c r="CS152" s="268"/>
      <c r="CT152" s="268"/>
      <c r="CU152" s="268"/>
      <c r="CV152" s="268"/>
      <c r="CW152" s="268"/>
      <c r="CX152" s="268"/>
      <c r="CY152" s="268"/>
    </row>
    <row r="153" spans="1:103">
      <c r="A153" s="266" t="s">
        <v>673</v>
      </c>
      <c r="B153" s="292" t="s">
        <v>781</v>
      </c>
      <c r="C153" s="49" t="s">
        <v>62</v>
      </c>
      <c r="D153" s="49" t="s">
        <v>49</v>
      </c>
      <c r="E153" s="49" t="s">
        <v>62</v>
      </c>
      <c r="F153" s="49" t="s">
        <v>49</v>
      </c>
      <c r="G153" s="51" t="str">
        <f t="shared" si="12"/>
        <v xml:space="preserve">NO, NO, </v>
      </c>
      <c r="H153" s="288" t="s">
        <v>862</v>
      </c>
      <c r="I153" s="288" t="s">
        <v>863</v>
      </c>
      <c r="J153" s="267" t="s">
        <v>6157</v>
      </c>
      <c r="K153" s="267" t="s">
        <v>53</v>
      </c>
      <c r="L153" s="286" t="s">
        <v>53</v>
      </c>
      <c r="M153" s="286" t="s">
        <v>53</v>
      </c>
      <c r="N153" s="286" t="s">
        <v>53</v>
      </c>
      <c r="O153" s="267" t="s">
        <v>53</v>
      </c>
      <c r="P153" s="286" t="s">
        <v>59</v>
      </c>
      <c r="Q153" s="286" t="str">
        <f t="shared" si="13"/>
        <v>Yes</v>
      </c>
      <c r="R153" s="286" t="s">
        <v>59</v>
      </c>
      <c r="S153" s="286" t="s">
        <v>59</v>
      </c>
      <c r="T153" s="286" t="s">
        <v>59</v>
      </c>
      <c r="U153" s="286" t="s">
        <v>59</v>
      </c>
      <c r="V153" s="286" t="s">
        <v>59</v>
      </c>
      <c r="W153" s="286" t="s">
        <v>59</v>
      </c>
      <c r="X153" s="286" t="s">
        <v>59</v>
      </c>
      <c r="Y153" s="286" t="s">
        <v>59</v>
      </c>
      <c r="Z153" s="286" t="s">
        <v>59</v>
      </c>
      <c r="AA153" s="286" t="s">
        <v>59</v>
      </c>
      <c r="AB153" s="286" t="s">
        <v>59</v>
      </c>
      <c r="AC153" s="286" t="s">
        <v>59</v>
      </c>
      <c r="AD153" s="286" t="s">
        <v>59</v>
      </c>
      <c r="AE153" s="286" t="s">
        <v>59</v>
      </c>
      <c r="AF153" s="286" t="s">
        <v>59</v>
      </c>
      <c r="AG153" s="286" t="s">
        <v>59</v>
      </c>
      <c r="AH153" s="266"/>
      <c r="AI153" s="266"/>
      <c r="AJ153" s="266"/>
      <c r="AK153" s="266"/>
      <c r="AL153" s="266"/>
      <c r="AM153" s="266"/>
      <c r="AN153" s="266"/>
      <c r="AO153" s="266"/>
      <c r="AP153" s="266"/>
      <c r="AQ153" s="266"/>
      <c r="AR153" s="266"/>
      <c r="AS153" s="268"/>
      <c r="AT153" s="268"/>
      <c r="AU153" s="268"/>
      <c r="AV153" s="268"/>
      <c r="AW153" s="268"/>
      <c r="AX153" s="268"/>
      <c r="AY153" s="268"/>
      <c r="AZ153" s="268"/>
      <c r="BA153" s="268"/>
      <c r="BB153" s="268"/>
      <c r="BC153" s="268"/>
      <c r="BD153" s="268"/>
      <c r="BE153" s="268"/>
      <c r="BF153" s="268"/>
      <c r="BG153" s="268"/>
      <c r="BH153" s="268"/>
      <c r="BI153" s="268"/>
      <c r="BJ153" s="268"/>
      <c r="BK153" s="268"/>
      <c r="BL153" s="268"/>
      <c r="BM153" s="268"/>
      <c r="BN153" s="268"/>
      <c r="BO153" s="268"/>
      <c r="BP153" s="268"/>
      <c r="BQ153" s="268"/>
      <c r="BR153" s="268"/>
      <c r="BS153" s="268"/>
      <c r="BT153" s="268"/>
      <c r="BU153" s="268"/>
      <c r="BV153" s="268"/>
      <c r="BW153" s="268"/>
      <c r="BX153" s="268"/>
      <c r="BY153" s="268"/>
      <c r="BZ153" s="268"/>
      <c r="CA153" s="268"/>
      <c r="CB153" s="268"/>
      <c r="CC153" s="268"/>
      <c r="CD153" s="268"/>
      <c r="CE153" s="268"/>
      <c r="CF153" s="268"/>
      <c r="CG153" s="268"/>
      <c r="CH153" s="268"/>
      <c r="CI153" s="268"/>
      <c r="CJ153" s="268"/>
      <c r="CK153" s="268"/>
      <c r="CL153" s="268"/>
      <c r="CM153" s="268"/>
      <c r="CN153" s="268"/>
      <c r="CO153" s="268"/>
      <c r="CP153" s="268"/>
      <c r="CQ153" s="268"/>
      <c r="CR153" s="268"/>
      <c r="CS153" s="268"/>
      <c r="CT153" s="268"/>
      <c r="CU153" s="268"/>
      <c r="CV153" s="268"/>
      <c r="CW153" s="268"/>
      <c r="CX153" s="268"/>
      <c r="CY153" s="268"/>
    </row>
    <row r="154" spans="1:103" ht="30" hidden="1">
      <c r="A154" s="266" t="s">
        <v>673</v>
      </c>
      <c r="B154" s="292" t="s">
        <v>781</v>
      </c>
      <c r="C154" s="49" t="s">
        <v>49</v>
      </c>
      <c r="D154" s="49" t="s">
        <v>49</v>
      </c>
      <c r="E154" s="49" t="s">
        <v>49</v>
      </c>
      <c r="F154" s="49" t="s">
        <v>49</v>
      </c>
      <c r="G154" s="51" t="str">
        <f t="shared" si="12"/>
        <v/>
      </c>
      <c r="H154" s="288" t="s">
        <v>6220</v>
      </c>
      <c r="I154" s="288" t="s">
        <v>3108</v>
      </c>
      <c r="J154" s="267" t="s">
        <v>6157</v>
      </c>
      <c r="K154" s="267" t="s">
        <v>59</v>
      </c>
      <c r="L154" s="286" t="s">
        <v>53</v>
      </c>
      <c r="M154" s="286" t="s">
        <v>53</v>
      </c>
      <c r="N154" s="286" t="s">
        <v>53</v>
      </c>
      <c r="O154" s="267" t="s">
        <v>53</v>
      </c>
      <c r="P154" s="301" t="s">
        <v>53</v>
      </c>
      <c r="Q154" s="286" t="str">
        <f t="shared" si="13"/>
        <v>Yes</v>
      </c>
      <c r="R154" s="286" t="s">
        <v>59</v>
      </c>
      <c r="S154" s="286" t="s">
        <v>59</v>
      </c>
      <c r="T154" s="286" t="s">
        <v>53</v>
      </c>
      <c r="U154" s="286" t="s">
        <v>59</v>
      </c>
      <c r="V154" s="286" t="s">
        <v>59</v>
      </c>
      <c r="W154" s="286" t="s">
        <v>59</v>
      </c>
      <c r="X154" s="286" t="s">
        <v>59</v>
      </c>
      <c r="Y154" s="286" t="s">
        <v>59</v>
      </c>
      <c r="Z154" s="286" t="s">
        <v>59</v>
      </c>
      <c r="AA154" s="286" t="s">
        <v>59</v>
      </c>
      <c r="AB154" s="286" t="s">
        <v>59</v>
      </c>
      <c r="AC154" s="286" t="s">
        <v>59</v>
      </c>
      <c r="AD154" s="286" t="s">
        <v>59</v>
      </c>
      <c r="AE154" s="286" t="s">
        <v>59</v>
      </c>
      <c r="AF154" s="286" t="s">
        <v>59</v>
      </c>
      <c r="AG154" s="286" t="s">
        <v>59</v>
      </c>
      <c r="AH154" s="266"/>
      <c r="AI154" s="266"/>
      <c r="AJ154" s="266"/>
      <c r="AK154" s="266"/>
      <c r="AL154" s="266"/>
      <c r="AM154" s="266"/>
      <c r="AN154" s="266"/>
      <c r="AO154" s="266"/>
      <c r="AP154" s="266"/>
      <c r="AQ154" s="266"/>
      <c r="AR154" s="266"/>
      <c r="AS154" s="268"/>
      <c r="AT154" s="268"/>
      <c r="AU154" s="268"/>
      <c r="AV154" s="268"/>
      <c r="AW154" s="268"/>
      <c r="AX154" s="268"/>
      <c r="AY154" s="268"/>
      <c r="AZ154" s="268"/>
      <c r="BA154" s="268"/>
      <c r="BB154" s="268"/>
      <c r="BC154" s="268"/>
      <c r="BD154" s="268"/>
      <c r="BE154" s="268"/>
      <c r="BF154" s="268"/>
      <c r="BG154" s="268"/>
      <c r="BH154" s="268"/>
      <c r="BI154" s="268"/>
      <c r="BJ154" s="268"/>
      <c r="BK154" s="268"/>
      <c r="BL154" s="268"/>
      <c r="BM154" s="268"/>
      <c r="BN154" s="268"/>
      <c r="BO154" s="268"/>
      <c r="BP154" s="268"/>
      <c r="BQ154" s="268"/>
      <c r="BR154" s="268"/>
      <c r="BS154" s="268"/>
      <c r="BT154" s="268"/>
      <c r="BU154" s="268"/>
      <c r="BV154" s="268"/>
      <c r="BW154" s="268"/>
      <c r="BX154" s="268"/>
      <c r="BY154" s="268"/>
      <c r="BZ154" s="268"/>
      <c r="CA154" s="268"/>
      <c r="CB154" s="268"/>
      <c r="CC154" s="268"/>
      <c r="CD154" s="268"/>
      <c r="CE154" s="268"/>
      <c r="CF154" s="268"/>
      <c r="CG154" s="268"/>
      <c r="CH154" s="268"/>
      <c r="CI154" s="268"/>
      <c r="CJ154" s="268"/>
      <c r="CK154" s="268"/>
      <c r="CL154" s="268"/>
      <c r="CM154" s="268"/>
      <c r="CN154" s="268"/>
      <c r="CO154" s="268"/>
      <c r="CP154" s="268"/>
      <c r="CQ154" s="268"/>
      <c r="CR154" s="268"/>
      <c r="CS154" s="268"/>
      <c r="CT154" s="268"/>
      <c r="CU154" s="268"/>
      <c r="CV154" s="268"/>
      <c r="CW154" s="268"/>
      <c r="CX154" s="268"/>
      <c r="CY154" s="268"/>
    </row>
    <row r="155" spans="1:103" ht="30" hidden="1">
      <c r="A155" s="266" t="s">
        <v>673</v>
      </c>
      <c r="B155" s="292" t="s">
        <v>781</v>
      </c>
      <c r="C155" s="49" t="s">
        <v>62</v>
      </c>
      <c r="D155" s="49" t="s">
        <v>49</v>
      </c>
      <c r="E155" s="49" t="s">
        <v>49</v>
      </c>
      <c r="F155" s="49" t="s">
        <v>49</v>
      </c>
      <c r="G155" s="51" t="str">
        <f t="shared" si="12"/>
        <v xml:space="preserve">NO, </v>
      </c>
      <c r="H155" s="288" t="s">
        <v>845</v>
      </c>
      <c r="I155" s="288" t="s">
        <v>846</v>
      </c>
      <c r="J155" s="267" t="s">
        <v>6157</v>
      </c>
      <c r="K155" s="267" t="s">
        <v>59</v>
      </c>
      <c r="L155" s="286" t="s">
        <v>53</v>
      </c>
      <c r="M155" s="286"/>
      <c r="N155" s="286" t="s">
        <v>53</v>
      </c>
      <c r="O155" s="267" t="s">
        <v>59</v>
      </c>
      <c r="P155" s="301" t="s">
        <v>53</v>
      </c>
      <c r="Q155" s="286" t="str">
        <f t="shared" si="13"/>
        <v>Yes</v>
      </c>
      <c r="R155" s="286" t="s">
        <v>59</v>
      </c>
      <c r="S155" s="286" t="s">
        <v>59</v>
      </c>
      <c r="T155" s="286" t="s">
        <v>59</v>
      </c>
      <c r="U155" s="286" t="s">
        <v>59</v>
      </c>
      <c r="V155" s="286" t="s">
        <v>59</v>
      </c>
      <c r="W155" s="286" t="s">
        <v>59</v>
      </c>
      <c r="X155" s="286" t="s">
        <v>59</v>
      </c>
      <c r="Y155" s="286" t="s">
        <v>59</v>
      </c>
      <c r="Z155" s="286" t="s">
        <v>59</v>
      </c>
      <c r="AA155" s="286" t="s">
        <v>59</v>
      </c>
      <c r="AB155" s="286" t="s">
        <v>59</v>
      </c>
      <c r="AC155" s="286" t="s">
        <v>59</v>
      </c>
      <c r="AD155" s="286" t="s">
        <v>59</v>
      </c>
      <c r="AE155" s="286" t="s">
        <v>59</v>
      </c>
      <c r="AF155" s="286" t="s">
        <v>53</v>
      </c>
      <c r="AG155" s="286" t="s">
        <v>59</v>
      </c>
      <c r="AH155" s="266"/>
      <c r="AI155" s="266"/>
      <c r="AJ155" s="266"/>
      <c r="AK155" s="266"/>
      <c r="AL155" s="266"/>
      <c r="AM155" s="266"/>
      <c r="AN155" s="266"/>
      <c r="AO155" s="266"/>
      <c r="AP155" s="266"/>
      <c r="AQ155" s="266"/>
      <c r="AR155" s="266"/>
      <c r="AS155" s="268"/>
      <c r="AT155" s="268"/>
      <c r="AU155" s="268"/>
      <c r="AV155" s="268"/>
      <c r="AW155" s="268"/>
      <c r="AX155" s="268"/>
      <c r="AY155" s="268"/>
      <c r="AZ155" s="268"/>
      <c r="BA155" s="268"/>
      <c r="BB155" s="268"/>
      <c r="BC155" s="268"/>
      <c r="BD155" s="268"/>
      <c r="BE155" s="268"/>
      <c r="BF155" s="268"/>
      <c r="BG155" s="268"/>
      <c r="BH155" s="268"/>
      <c r="BI155" s="268"/>
      <c r="BJ155" s="268"/>
      <c r="BK155" s="268"/>
      <c r="BL155" s="268"/>
      <c r="BM155" s="268"/>
      <c r="BN155" s="268"/>
      <c r="BO155" s="268"/>
      <c r="BP155" s="268"/>
      <c r="BQ155" s="268"/>
      <c r="BR155" s="268"/>
      <c r="BS155" s="268"/>
      <c r="BT155" s="268"/>
      <c r="BU155" s="268"/>
      <c r="BV155" s="268"/>
      <c r="BW155" s="268"/>
      <c r="BX155" s="268"/>
      <c r="BY155" s="268"/>
      <c r="BZ155" s="268"/>
      <c r="CA155" s="268"/>
      <c r="CB155" s="268"/>
      <c r="CC155" s="268"/>
      <c r="CD155" s="268"/>
      <c r="CE155" s="268"/>
      <c r="CF155" s="268"/>
      <c r="CG155" s="268"/>
      <c r="CH155" s="268"/>
      <c r="CI155" s="268"/>
      <c r="CJ155" s="268"/>
      <c r="CK155" s="268"/>
      <c r="CL155" s="268"/>
      <c r="CM155" s="268"/>
      <c r="CN155" s="268"/>
      <c r="CO155" s="268"/>
      <c r="CP155" s="268"/>
      <c r="CQ155" s="268"/>
      <c r="CR155" s="268"/>
      <c r="CS155" s="268"/>
      <c r="CT155" s="268"/>
      <c r="CU155" s="268"/>
      <c r="CV155" s="268"/>
      <c r="CW155" s="268"/>
      <c r="CX155" s="268"/>
      <c r="CY155" s="268"/>
    </row>
    <row r="156" spans="1:103" hidden="1">
      <c r="A156" s="266" t="s">
        <v>673</v>
      </c>
      <c r="B156" s="292" t="s">
        <v>781</v>
      </c>
      <c r="C156" s="49" t="s">
        <v>62</v>
      </c>
      <c r="D156" s="49" t="s">
        <v>49</v>
      </c>
      <c r="E156" s="49" t="s">
        <v>62</v>
      </c>
      <c r="F156" s="49" t="s">
        <v>49</v>
      </c>
      <c r="G156" s="51" t="str">
        <f t="shared" si="12"/>
        <v xml:space="preserve">NO, NO, </v>
      </c>
      <c r="H156" s="288" t="s">
        <v>853</v>
      </c>
      <c r="I156" s="288" t="s">
        <v>854</v>
      </c>
      <c r="J156" s="267" t="s">
        <v>6157</v>
      </c>
      <c r="K156" s="267" t="s">
        <v>59</v>
      </c>
      <c r="L156" s="286" t="s">
        <v>59</v>
      </c>
      <c r="M156" s="286" t="s">
        <v>59</v>
      </c>
      <c r="N156" s="286" t="s">
        <v>53</v>
      </c>
      <c r="O156" s="267" t="s">
        <v>59</v>
      </c>
      <c r="P156" s="301" t="s">
        <v>53</v>
      </c>
      <c r="Q156" s="286" t="str">
        <f t="shared" si="13"/>
        <v>Yes</v>
      </c>
      <c r="R156" s="286" t="s">
        <v>59</v>
      </c>
      <c r="S156" s="286" t="s">
        <v>59</v>
      </c>
      <c r="T156" s="286" t="s">
        <v>59</v>
      </c>
      <c r="U156" s="286" t="s">
        <v>59</v>
      </c>
      <c r="V156" s="286" t="s">
        <v>59</v>
      </c>
      <c r="W156" s="286" t="s">
        <v>59</v>
      </c>
      <c r="X156" s="286" t="s">
        <v>59</v>
      </c>
      <c r="Y156" s="286" t="s">
        <v>59</v>
      </c>
      <c r="Z156" s="286" t="s">
        <v>59</v>
      </c>
      <c r="AA156" s="286" t="s">
        <v>59</v>
      </c>
      <c r="AB156" s="286" t="s">
        <v>59</v>
      </c>
      <c r="AC156" s="286" t="s">
        <v>59</v>
      </c>
      <c r="AD156" s="286" t="s">
        <v>59</v>
      </c>
      <c r="AE156" s="286" t="s">
        <v>59</v>
      </c>
      <c r="AF156" s="286" t="s">
        <v>59</v>
      </c>
      <c r="AG156" s="286" t="s">
        <v>59</v>
      </c>
      <c r="AH156" s="266"/>
      <c r="AI156" s="266"/>
      <c r="AJ156" s="266"/>
      <c r="AK156" s="266"/>
      <c r="AL156" s="266"/>
      <c r="AM156" s="266"/>
      <c r="AN156" s="266"/>
      <c r="AO156" s="266"/>
      <c r="AP156" s="266"/>
      <c r="AQ156" s="266"/>
      <c r="AR156" s="266"/>
      <c r="AS156" s="268"/>
      <c r="AT156" s="268"/>
      <c r="AU156" s="268"/>
      <c r="AV156" s="268"/>
      <c r="AW156" s="268"/>
      <c r="AX156" s="268"/>
      <c r="AY156" s="268"/>
      <c r="AZ156" s="268"/>
      <c r="BA156" s="268"/>
      <c r="BB156" s="268"/>
      <c r="BC156" s="268"/>
      <c r="BD156" s="268"/>
      <c r="BE156" s="268"/>
      <c r="BF156" s="268"/>
      <c r="BG156" s="268"/>
      <c r="BH156" s="268"/>
      <c r="BI156" s="268"/>
      <c r="BJ156" s="268"/>
      <c r="BK156" s="268"/>
      <c r="BL156" s="268"/>
      <c r="BM156" s="268"/>
      <c r="BN156" s="268"/>
      <c r="BO156" s="268"/>
      <c r="BP156" s="268"/>
      <c r="BQ156" s="268"/>
      <c r="BR156" s="268"/>
      <c r="BS156" s="268"/>
      <c r="BT156" s="268"/>
      <c r="BU156" s="268"/>
      <c r="BV156" s="268"/>
      <c r="BW156" s="268"/>
      <c r="BX156" s="268"/>
      <c r="BY156" s="268"/>
      <c r="BZ156" s="268"/>
      <c r="CA156" s="268"/>
      <c r="CB156" s="268"/>
      <c r="CC156" s="268"/>
      <c r="CD156" s="268"/>
      <c r="CE156" s="268"/>
      <c r="CF156" s="268"/>
      <c r="CG156" s="268"/>
      <c r="CH156" s="268"/>
      <c r="CI156" s="268"/>
      <c r="CJ156" s="268"/>
      <c r="CK156" s="268"/>
      <c r="CL156" s="268"/>
      <c r="CM156" s="268"/>
      <c r="CN156" s="268"/>
      <c r="CO156" s="268"/>
      <c r="CP156" s="268"/>
      <c r="CQ156" s="268"/>
      <c r="CR156" s="268"/>
      <c r="CS156" s="268"/>
      <c r="CT156" s="268"/>
      <c r="CU156" s="268"/>
      <c r="CV156" s="268"/>
      <c r="CW156" s="268"/>
      <c r="CX156" s="268"/>
      <c r="CY156" s="268"/>
    </row>
    <row r="157" spans="1:103" ht="30" hidden="1">
      <c r="A157" s="266" t="s">
        <v>673</v>
      </c>
      <c r="B157" s="292" t="s">
        <v>781</v>
      </c>
      <c r="C157" s="49" t="s">
        <v>62</v>
      </c>
      <c r="D157" s="49" t="s">
        <v>49</v>
      </c>
      <c r="E157" s="49" t="s">
        <v>62</v>
      </c>
      <c r="F157" s="49" t="s">
        <v>49</v>
      </c>
      <c r="G157" s="51" t="str">
        <f t="shared" si="12"/>
        <v xml:space="preserve">NO, NO, </v>
      </c>
      <c r="H157" s="288" t="s">
        <v>855</v>
      </c>
      <c r="I157" s="288" t="s">
        <v>857</v>
      </c>
      <c r="J157" s="267" t="s">
        <v>6157</v>
      </c>
      <c r="K157" s="267" t="s">
        <v>59</v>
      </c>
      <c r="L157" s="286" t="s">
        <v>59</v>
      </c>
      <c r="M157" s="286" t="s">
        <v>59</v>
      </c>
      <c r="N157" s="286" t="s">
        <v>53</v>
      </c>
      <c r="O157" s="267" t="s">
        <v>59</v>
      </c>
      <c r="P157" s="301" t="s">
        <v>53</v>
      </c>
      <c r="Q157" s="286" t="str">
        <f t="shared" si="13"/>
        <v>Yes</v>
      </c>
      <c r="R157" s="286" t="s">
        <v>59</v>
      </c>
      <c r="S157" s="286" t="s">
        <v>59</v>
      </c>
      <c r="T157" s="286" t="s">
        <v>59</v>
      </c>
      <c r="U157" s="286" t="s">
        <v>59</v>
      </c>
      <c r="V157" s="286" t="s">
        <v>59</v>
      </c>
      <c r="W157" s="286" t="s">
        <v>59</v>
      </c>
      <c r="X157" s="286" t="s">
        <v>59</v>
      </c>
      <c r="Y157" s="286" t="s">
        <v>59</v>
      </c>
      <c r="Z157" s="286" t="s">
        <v>59</v>
      </c>
      <c r="AA157" s="286" t="s">
        <v>59</v>
      </c>
      <c r="AB157" s="286" t="s">
        <v>59</v>
      </c>
      <c r="AC157" s="286" t="s">
        <v>59</v>
      </c>
      <c r="AD157" s="286" t="s">
        <v>59</v>
      </c>
      <c r="AE157" s="286" t="s">
        <v>59</v>
      </c>
      <c r="AF157" s="286" t="s">
        <v>59</v>
      </c>
      <c r="AG157" s="286" t="s">
        <v>59</v>
      </c>
      <c r="AH157" s="266"/>
      <c r="AI157" s="266"/>
      <c r="AJ157" s="266"/>
      <c r="AK157" s="266"/>
      <c r="AL157" s="266"/>
      <c r="AM157" s="266"/>
      <c r="AN157" s="266"/>
      <c r="AO157" s="266"/>
      <c r="AP157" s="266"/>
      <c r="AQ157" s="266"/>
      <c r="AR157" s="266"/>
      <c r="AS157" s="268"/>
      <c r="AT157" s="268"/>
      <c r="AU157" s="268"/>
      <c r="AV157" s="268"/>
      <c r="AW157" s="268"/>
      <c r="AX157" s="268"/>
      <c r="AY157" s="268"/>
      <c r="AZ157" s="268"/>
      <c r="BA157" s="268"/>
      <c r="BB157" s="268"/>
      <c r="BC157" s="268"/>
      <c r="BD157" s="268"/>
      <c r="BE157" s="268"/>
      <c r="BF157" s="268"/>
      <c r="BG157" s="268"/>
      <c r="BH157" s="268"/>
      <c r="BI157" s="268"/>
      <c r="BJ157" s="268"/>
      <c r="BK157" s="268"/>
      <c r="BL157" s="268"/>
      <c r="BM157" s="268"/>
      <c r="BN157" s="268"/>
      <c r="BO157" s="268"/>
      <c r="BP157" s="268"/>
      <c r="BQ157" s="268"/>
      <c r="BR157" s="268"/>
      <c r="BS157" s="268"/>
      <c r="BT157" s="268"/>
      <c r="BU157" s="268"/>
      <c r="BV157" s="268"/>
      <c r="BW157" s="268"/>
      <c r="BX157" s="268"/>
      <c r="BY157" s="268"/>
      <c r="BZ157" s="268"/>
      <c r="CA157" s="268"/>
      <c r="CB157" s="268"/>
      <c r="CC157" s="268"/>
      <c r="CD157" s="268"/>
      <c r="CE157" s="268"/>
      <c r="CF157" s="268"/>
      <c r="CG157" s="268"/>
      <c r="CH157" s="268"/>
      <c r="CI157" s="268"/>
      <c r="CJ157" s="268"/>
      <c r="CK157" s="268"/>
      <c r="CL157" s="268"/>
      <c r="CM157" s="268"/>
      <c r="CN157" s="268"/>
      <c r="CO157" s="268"/>
      <c r="CP157" s="268"/>
      <c r="CQ157" s="268"/>
      <c r="CR157" s="268"/>
      <c r="CS157" s="268"/>
      <c r="CT157" s="268"/>
      <c r="CU157" s="268"/>
      <c r="CV157" s="268"/>
      <c r="CW157" s="268"/>
      <c r="CX157" s="268"/>
      <c r="CY157" s="268"/>
    </row>
    <row r="158" spans="1:103" s="266" customFormat="1" hidden="1">
      <c r="A158" s="266" t="s">
        <v>673</v>
      </c>
      <c r="B158" s="292" t="s">
        <v>781</v>
      </c>
      <c r="C158" s="49" t="s">
        <v>62</v>
      </c>
      <c r="D158" s="49" t="s">
        <v>49</v>
      </c>
      <c r="E158" s="49" t="s">
        <v>62</v>
      </c>
      <c r="F158" s="49" t="s">
        <v>49</v>
      </c>
      <c r="G158" s="51" t="str">
        <f t="shared" si="12"/>
        <v xml:space="preserve">NO, NO, </v>
      </c>
      <c r="H158" s="288" t="s">
        <v>856</v>
      </c>
      <c r="I158" s="288" t="s">
        <v>2864</v>
      </c>
      <c r="J158" s="267" t="s">
        <v>6157</v>
      </c>
      <c r="K158" s="267" t="s">
        <v>59</v>
      </c>
      <c r="L158" s="286" t="s">
        <v>59</v>
      </c>
      <c r="M158" s="286" t="s">
        <v>59</v>
      </c>
      <c r="N158" s="286" t="s">
        <v>53</v>
      </c>
      <c r="O158" s="267" t="s">
        <v>59</v>
      </c>
      <c r="P158" s="301" t="s">
        <v>53</v>
      </c>
      <c r="Q158" s="286" t="str">
        <f t="shared" si="13"/>
        <v>Yes</v>
      </c>
      <c r="R158" s="286" t="s">
        <v>59</v>
      </c>
      <c r="S158" s="286" t="s">
        <v>59</v>
      </c>
      <c r="T158" s="286" t="s">
        <v>59</v>
      </c>
      <c r="U158" s="286" t="s">
        <v>59</v>
      </c>
      <c r="V158" s="286" t="s">
        <v>59</v>
      </c>
      <c r="W158" s="286" t="s">
        <v>59</v>
      </c>
      <c r="X158" s="286" t="s">
        <v>59</v>
      </c>
      <c r="Y158" s="286" t="s">
        <v>59</v>
      </c>
      <c r="Z158" s="286" t="s">
        <v>59</v>
      </c>
      <c r="AA158" s="286" t="s">
        <v>59</v>
      </c>
      <c r="AB158" s="286" t="s">
        <v>59</v>
      </c>
      <c r="AC158" s="286" t="s">
        <v>59</v>
      </c>
      <c r="AD158" s="286" t="s">
        <v>59</v>
      </c>
      <c r="AE158" s="286" t="s">
        <v>59</v>
      </c>
      <c r="AF158" s="286" t="s">
        <v>59</v>
      </c>
      <c r="AG158" s="286" t="s">
        <v>59</v>
      </c>
    </row>
    <row r="159" spans="1:103" ht="45">
      <c r="A159" s="266" t="s">
        <v>673</v>
      </c>
      <c r="B159" s="292" t="s">
        <v>781</v>
      </c>
      <c r="C159" s="49" t="s">
        <v>49</v>
      </c>
      <c r="D159" s="49" t="s">
        <v>62</v>
      </c>
      <c r="E159" s="49" t="s">
        <v>49</v>
      </c>
      <c r="F159" s="49" t="s">
        <v>49</v>
      </c>
      <c r="G159" s="51" t="str">
        <f t="shared" si="12"/>
        <v xml:space="preserve">NO, </v>
      </c>
      <c r="H159" s="288" t="s">
        <v>6221</v>
      </c>
      <c r="I159" s="288" t="s">
        <v>798</v>
      </c>
      <c r="J159" s="267" t="s">
        <v>6157</v>
      </c>
      <c r="K159" s="267" t="s">
        <v>59</v>
      </c>
      <c r="L159" s="286" t="s">
        <v>53</v>
      </c>
      <c r="M159" s="286" t="s">
        <v>53</v>
      </c>
      <c r="N159" s="286" t="s">
        <v>53</v>
      </c>
      <c r="O159" s="267" t="s">
        <v>59</v>
      </c>
      <c r="P159" s="286" t="s">
        <v>59</v>
      </c>
      <c r="Q159" s="286" t="str">
        <f t="shared" si="13"/>
        <v>Yes</v>
      </c>
      <c r="R159" s="286" t="s">
        <v>59</v>
      </c>
      <c r="S159" s="286" t="s">
        <v>59</v>
      </c>
      <c r="T159" s="286" t="s">
        <v>53</v>
      </c>
      <c r="U159" s="286" t="s">
        <v>59</v>
      </c>
      <c r="V159" s="286" t="s">
        <v>59</v>
      </c>
      <c r="W159" s="286" t="s">
        <v>59</v>
      </c>
      <c r="X159" s="286" t="s">
        <v>59</v>
      </c>
      <c r="Y159" s="286" t="s">
        <v>59</v>
      </c>
      <c r="Z159" s="286" t="s">
        <v>59</v>
      </c>
      <c r="AA159" s="286" t="s">
        <v>59</v>
      </c>
      <c r="AB159" s="286" t="s">
        <v>59</v>
      </c>
      <c r="AC159" s="286" t="s">
        <v>59</v>
      </c>
      <c r="AD159" s="286" t="s">
        <v>59</v>
      </c>
      <c r="AE159" s="286" t="s">
        <v>59</v>
      </c>
      <c r="AF159" s="286" t="s">
        <v>53</v>
      </c>
      <c r="AG159" s="286" t="s">
        <v>59</v>
      </c>
      <c r="AH159" s="286"/>
      <c r="AI159" s="286"/>
      <c r="AJ159" s="286"/>
      <c r="AK159" s="286"/>
      <c r="AL159" s="286"/>
      <c r="AM159" s="286"/>
      <c r="AN159" s="286"/>
      <c r="AO159" s="286"/>
      <c r="AP159" s="286"/>
      <c r="AQ159" s="286"/>
      <c r="AR159" s="286"/>
      <c r="AS159" s="268"/>
      <c r="AT159" s="268"/>
      <c r="AU159" s="268"/>
      <c r="AV159" s="268"/>
      <c r="AW159" s="268"/>
      <c r="AX159" s="268"/>
      <c r="AY159" s="268"/>
      <c r="AZ159" s="268"/>
      <c r="BA159" s="268"/>
      <c r="BB159" s="268"/>
      <c r="BC159" s="268"/>
      <c r="BD159" s="268"/>
      <c r="BE159" s="268"/>
      <c r="BF159" s="268"/>
      <c r="BG159" s="268"/>
      <c r="BH159" s="268"/>
      <c r="BI159" s="268"/>
      <c r="BJ159" s="268"/>
      <c r="BK159" s="268"/>
      <c r="BL159" s="268"/>
      <c r="BM159" s="268"/>
      <c r="BN159" s="268"/>
      <c r="BO159" s="268"/>
      <c r="BP159" s="268"/>
      <c r="BQ159" s="268"/>
      <c r="BR159" s="268"/>
      <c r="BS159" s="268"/>
      <c r="BT159" s="268"/>
      <c r="BU159" s="268"/>
      <c r="BV159" s="268"/>
      <c r="BW159" s="268"/>
      <c r="BX159" s="268"/>
      <c r="BY159" s="268"/>
      <c r="BZ159" s="268"/>
      <c r="CA159" s="268"/>
      <c r="CB159" s="268"/>
      <c r="CC159" s="268"/>
      <c r="CD159" s="268"/>
      <c r="CE159" s="268"/>
      <c r="CF159" s="268"/>
      <c r="CG159" s="268"/>
      <c r="CH159" s="268"/>
      <c r="CI159" s="268"/>
      <c r="CJ159" s="268"/>
      <c r="CK159" s="268"/>
      <c r="CL159" s="268"/>
      <c r="CM159" s="268"/>
      <c r="CN159" s="268"/>
      <c r="CO159" s="268"/>
      <c r="CP159" s="268"/>
      <c r="CQ159" s="268"/>
      <c r="CR159" s="268"/>
      <c r="CS159" s="268"/>
      <c r="CT159" s="268"/>
      <c r="CU159" s="268"/>
      <c r="CV159" s="268"/>
      <c r="CW159" s="268"/>
      <c r="CX159" s="268"/>
      <c r="CY159" s="268"/>
    </row>
    <row r="160" spans="1:103" ht="45">
      <c r="A160" s="266" t="s">
        <v>673</v>
      </c>
      <c r="B160" s="292" t="s">
        <v>781</v>
      </c>
      <c r="C160" s="49" t="s">
        <v>49</v>
      </c>
      <c r="D160" s="49" t="s">
        <v>62</v>
      </c>
      <c r="E160" s="49" t="s">
        <v>49</v>
      </c>
      <c r="F160" s="49" t="s">
        <v>49</v>
      </c>
      <c r="G160" s="51" t="str">
        <f t="shared" si="12"/>
        <v xml:space="preserve">NO, </v>
      </c>
      <c r="H160" s="288" t="s">
        <v>6222</v>
      </c>
      <c r="I160" s="288" t="s">
        <v>806</v>
      </c>
      <c r="J160" s="267" t="s">
        <v>6157</v>
      </c>
      <c r="K160" s="267" t="s">
        <v>59</v>
      </c>
      <c r="L160" s="286" t="s">
        <v>59</v>
      </c>
      <c r="M160" s="286" t="s">
        <v>59</v>
      </c>
      <c r="N160" s="286" t="s">
        <v>53</v>
      </c>
      <c r="O160" s="267" t="s">
        <v>53</v>
      </c>
      <c r="P160" s="286" t="s">
        <v>59</v>
      </c>
      <c r="Q160" s="286" t="str">
        <f t="shared" si="13"/>
        <v>Yes</v>
      </c>
      <c r="R160" s="286" t="s">
        <v>53</v>
      </c>
      <c r="S160" s="286" t="s">
        <v>53</v>
      </c>
      <c r="T160" s="286" t="s">
        <v>53</v>
      </c>
      <c r="U160" s="286" t="s">
        <v>53</v>
      </c>
      <c r="V160" s="286" t="s">
        <v>53</v>
      </c>
      <c r="W160" s="286" t="s">
        <v>53</v>
      </c>
      <c r="X160" s="286" t="s">
        <v>59</v>
      </c>
      <c r="Y160" s="286" t="s">
        <v>53</v>
      </c>
      <c r="Z160" s="286" t="s">
        <v>53</v>
      </c>
      <c r="AA160" s="286" t="s">
        <v>53</v>
      </c>
      <c r="AB160" s="286" t="s">
        <v>53</v>
      </c>
      <c r="AC160" s="286" t="s">
        <v>53</v>
      </c>
      <c r="AD160" s="286" t="s">
        <v>53</v>
      </c>
      <c r="AE160" s="286" t="s">
        <v>53</v>
      </c>
      <c r="AF160" s="286" t="s">
        <v>53</v>
      </c>
      <c r="AG160" s="286" t="s">
        <v>53</v>
      </c>
      <c r="AH160" s="286"/>
      <c r="AI160" s="286"/>
      <c r="AJ160" s="286"/>
      <c r="AK160" s="286"/>
      <c r="AL160" s="286"/>
      <c r="AM160" s="286"/>
      <c r="AN160" s="286"/>
      <c r="AO160" s="286"/>
      <c r="AP160" s="286"/>
      <c r="AQ160" s="286"/>
      <c r="AR160" s="286"/>
      <c r="AS160" s="268"/>
      <c r="AT160" s="268"/>
      <c r="AU160" s="268"/>
      <c r="AV160" s="268"/>
      <c r="AW160" s="268"/>
      <c r="AX160" s="268"/>
      <c r="AY160" s="268"/>
      <c r="AZ160" s="268"/>
      <c r="BA160" s="268"/>
      <c r="BB160" s="268"/>
      <c r="BC160" s="268"/>
      <c r="BD160" s="268"/>
      <c r="BE160" s="268"/>
      <c r="BF160" s="268"/>
      <c r="BG160" s="268"/>
      <c r="BH160" s="268"/>
      <c r="BI160" s="268"/>
      <c r="BJ160" s="268"/>
      <c r="BK160" s="268"/>
      <c r="BL160" s="268"/>
      <c r="BM160" s="268"/>
      <c r="BN160" s="268"/>
      <c r="BO160" s="268"/>
      <c r="BP160" s="268"/>
      <c r="BQ160" s="268"/>
      <c r="BR160" s="268"/>
      <c r="BS160" s="268"/>
      <c r="BT160" s="268"/>
      <c r="BU160" s="268"/>
      <c r="BV160" s="268"/>
      <c r="BW160" s="268"/>
      <c r="BX160" s="268"/>
      <c r="BY160" s="268"/>
      <c r="BZ160" s="268"/>
      <c r="CA160" s="268"/>
      <c r="CB160" s="268"/>
      <c r="CC160" s="268"/>
      <c r="CD160" s="268"/>
      <c r="CE160" s="268"/>
      <c r="CF160" s="268"/>
      <c r="CG160" s="268"/>
      <c r="CH160" s="268"/>
      <c r="CI160" s="268"/>
      <c r="CJ160" s="268"/>
      <c r="CK160" s="268"/>
      <c r="CL160" s="268"/>
      <c r="CM160" s="268"/>
      <c r="CN160" s="268"/>
      <c r="CO160" s="268"/>
      <c r="CP160" s="268"/>
      <c r="CQ160" s="268"/>
      <c r="CR160" s="268"/>
      <c r="CS160" s="268"/>
      <c r="CT160" s="268"/>
      <c r="CU160" s="268"/>
      <c r="CV160" s="268"/>
      <c r="CW160" s="268"/>
      <c r="CX160" s="268"/>
      <c r="CY160" s="268"/>
    </row>
    <row r="161" spans="1:103" s="266" customFormat="1" ht="30" hidden="1">
      <c r="A161" s="266" t="s">
        <v>673</v>
      </c>
      <c r="B161" s="292" t="s">
        <v>781</v>
      </c>
      <c r="C161" s="49" t="s">
        <v>49</v>
      </c>
      <c r="D161" s="49" t="s">
        <v>49</v>
      </c>
      <c r="E161" s="49" t="s">
        <v>49</v>
      </c>
      <c r="F161" s="49" t="s">
        <v>62</v>
      </c>
      <c r="G161" s="51" t="str">
        <f t="shared" si="12"/>
        <v>NO</v>
      </c>
      <c r="H161" s="288" t="s">
        <v>6223</v>
      </c>
      <c r="I161" s="288" t="s">
        <v>716</v>
      </c>
      <c r="J161" s="267" t="s">
        <v>6157</v>
      </c>
      <c r="K161" s="267" t="s">
        <v>59</v>
      </c>
      <c r="L161" s="286" t="s">
        <v>53</v>
      </c>
      <c r="M161" s="286" t="s">
        <v>53</v>
      </c>
      <c r="N161" s="286" t="s">
        <v>53</v>
      </c>
      <c r="O161" s="267" t="s">
        <v>59</v>
      </c>
      <c r="P161" s="286" t="s">
        <v>53</v>
      </c>
      <c r="Q161" s="286" t="str">
        <f t="shared" si="13"/>
        <v>Yes</v>
      </c>
      <c r="R161" s="267" t="s">
        <v>59</v>
      </c>
      <c r="S161" s="267" t="s">
        <v>53</v>
      </c>
      <c r="T161" s="267" t="s">
        <v>53</v>
      </c>
      <c r="U161" s="267" t="s">
        <v>53</v>
      </c>
      <c r="V161" s="267" t="s">
        <v>53</v>
      </c>
      <c r="W161" s="267" t="s">
        <v>59</v>
      </c>
      <c r="X161" s="267" t="s">
        <v>53</v>
      </c>
      <c r="Y161" s="267" t="s">
        <v>53</v>
      </c>
      <c r="Z161" s="267" t="s">
        <v>53</v>
      </c>
      <c r="AA161" s="267" t="s">
        <v>53</v>
      </c>
      <c r="AB161" s="267" t="s">
        <v>53</v>
      </c>
      <c r="AC161" s="267" t="s">
        <v>53</v>
      </c>
      <c r="AD161" s="267" t="s">
        <v>53</v>
      </c>
      <c r="AE161" s="267" t="s">
        <v>53</v>
      </c>
      <c r="AF161" s="267" t="s">
        <v>59</v>
      </c>
      <c r="AG161" s="267" t="s">
        <v>59</v>
      </c>
      <c r="AS161" s="286"/>
      <c r="AT161" s="286"/>
      <c r="AU161" s="286"/>
      <c r="AV161" s="286"/>
      <c r="AW161" s="286"/>
      <c r="AX161" s="286"/>
      <c r="AY161" s="286"/>
      <c r="AZ161" s="286"/>
      <c r="BA161" s="286"/>
      <c r="BB161" s="286"/>
      <c r="BC161" s="286"/>
      <c r="BD161" s="286"/>
      <c r="BE161" s="286"/>
      <c r="BF161" s="286"/>
      <c r="BG161" s="286"/>
      <c r="BH161" s="286"/>
      <c r="BI161" s="286"/>
      <c r="BJ161" s="286"/>
      <c r="BK161" s="286"/>
      <c r="BL161" s="286"/>
      <c r="BM161" s="286"/>
      <c r="BN161" s="286"/>
      <c r="BO161" s="286"/>
      <c r="BP161" s="286"/>
      <c r="BQ161" s="286"/>
      <c r="BR161" s="286"/>
      <c r="BS161" s="286"/>
      <c r="BT161" s="286"/>
      <c r="BU161" s="286"/>
      <c r="BV161" s="286"/>
      <c r="BW161" s="286"/>
      <c r="BX161" s="286"/>
      <c r="BY161" s="286"/>
      <c r="BZ161" s="286"/>
      <c r="CA161" s="286"/>
      <c r="CB161" s="286"/>
      <c r="CC161" s="286"/>
      <c r="CD161" s="286"/>
      <c r="CE161" s="286"/>
      <c r="CF161" s="286"/>
      <c r="CG161" s="286"/>
      <c r="CH161" s="286"/>
      <c r="CI161" s="286"/>
      <c r="CJ161" s="286"/>
      <c r="CK161" s="286"/>
      <c r="CL161" s="286"/>
      <c r="CM161" s="286"/>
      <c r="CN161" s="286"/>
      <c r="CO161" s="286"/>
      <c r="CP161" s="286"/>
      <c r="CQ161" s="286"/>
      <c r="CR161" s="286"/>
      <c r="CS161" s="286"/>
      <c r="CT161" s="286"/>
      <c r="CU161" s="286"/>
      <c r="CV161" s="286"/>
      <c r="CW161" s="286"/>
      <c r="CX161" s="286"/>
      <c r="CY161" s="286"/>
    </row>
    <row r="162" spans="1:103" s="266" customFormat="1" ht="30" hidden="1">
      <c r="A162" s="266" t="s">
        <v>673</v>
      </c>
      <c r="B162" s="292" t="s">
        <v>781</v>
      </c>
      <c r="C162" s="49" t="s">
        <v>49</v>
      </c>
      <c r="D162" s="49" t="s">
        <v>49</v>
      </c>
      <c r="E162" s="49" t="s">
        <v>49</v>
      </c>
      <c r="F162" s="49" t="s">
        <v>62</v>
      </c>
      <c r="G162" s="51" t="str">
        <f t="shared" si="12"/>
        <v>NO</v>
      </c>
      <c r="H162" s="288" t="s">
        <v>6224</v>
      </c>
      <c r="I162" s="288" t="s">
        <v>722</v>
      </c>
      <c r="J162" s="267" t="s">
        <v>6157</v>
      </c>
      <c r="K162" s="267" t="s">
        <v>59</v>
      </c>
      <c r="L162" s="286" t="s">
        <v>53</v>
      </c>
      <c r="M162" s="286" t="s">
        <v>53</v>
      </c>
      <c r="N162" s="286" t="s">
        <v>53</v>
      </c>
      <c r="O162" s="267" t="s">
        <v>59</v>
      </c>
      <c r="P162" s="286" t="s">
        <v>53</v>
      </c>
      <c r="Q162" s="286" t="str">
        <f t="shared" si="13"/>
        <v>Yes</v>
      </c>
      <c r="R162" s="267" t="s">
        <v>59</v>
      </c>
      <c r="S162" s="267" t="s">
        <v>53</v>
      </c>
      <c r="T162" s="267" t="s">
        <v>53</v>
      </c>
      <c r="U162" s="267" t="s">
        <v>53</v>
      </c>
      <c r="V162" s="267" t="s">
        <v>53</v>
      </c>
      <c r="W162" s="267" t="s">
        <v>59</v>
      </c>
      <c r="X162" s="267" t="s">
        <v>53</v>
      </c>
      <c r="Y162" s="267" t="s">
        <v>53</v>
      </c>
      <c r="Z162" s="267" t="s">
        <v>53</v>
      </c>
      <c r="AA162" s="267" t="s">
        <v>53</v>
      </c>
      <c r="AB162" s="267" t="s">
        <v>53</v>
      </c>
      <c r="AC162" s="267" t="s">
        <v>53</v>
      </c>
      <c r="AD162" s="267" t="s">
        <v>53</v>
      </c>
      <c r="AE162" s="267" t="s">
        <v>53</v>
      </c>
      <c r="AF162" s="267" t="s">
        <v>59</v>
      </c>
      <c r="AG162" s="267" t="s">
        <v>59</v>
      </c>
      <c r="AS162" s="286"/>
      <c r="AT162" s="286"/>
      <c r="AU162" s="286"/>
      <c r="AV162" s="286"/>
      <c r="AW162" s="286"/>
      <c r="AX162" s="286"/>
      <c r="AY162" s="286"/>
      <c r="AZ162" s="286"/>
      <c r="BA162" s="286"/>
      <c r="BB162" s="286"/>
      <c r="BC162" s="286"/>
      <c r="BD162" s="286"/>
      <c r="BE162" s="286"/>
      <c r="BF162" s="286"/>
      <c r="BG162" s="286"/>
      <c r="BH162" s="286"/>
      <c r="BI162" s="286"/>
      <c r="BJ162" s="286"/>
      <c r="BK162" s="286"/>
      <c r="BL162" s="286"/>
      <c r="BM162" s="286"/>
      <c r="BN162" s="286"/>
      <c r="BO162" s="286"/>
      <c r="BP162" s="286"/>
      <c r="BQ162" s="286"/>
      <c r="BR162" s="286"/>
      <c r="BS162" s="286"/>
      <c r="BT162" s="286"/>
      <c r="BU162" s="286"/>
      <c r="BV162" s="286"/>
      <c r="BW162" s="286"/>
      <c r="BX162" s="286"/>
      <c r="BY162" s="286"/>
      <c r="BZ162" s="286"/>
      <c r="CA162" s="286"/>
      <c r="CB162" s="286"/>
      <c r="CC162" s="286"/>
      <c r="CD162" s="286"/>
      <c r="CE162" s="286"/>
      <c r="CF162" s="286"/>
      <c r="CG162" s="286"/>
      <c r="CH162" s="286"/>
      <c r="CI162" s="286"/>
      <c r="CJ162" s="286"/>
      <c r="CK162" s="286"/>
      <c r="CL162" s="286"/>
      <c r="CM162" s="286"/>
      <c r="CN162" s="286"/>
      <c r="CO162" s="286"/>
      <c r="CP162" s="286"/>
      <c r="CQ162" s="286"/>
      <c r="CR162" s="286"/>
      <c r="CS162" s="286"/>
      <c r="CT162" s="286"/>
      <c r="CU162" s="286"/>
      <c r="CV162" s="286"/>
      <c r="CW162" s="286"/>
      <c r="CX162" s="286"/>
      <c r="CY162" s="286"/>
    </row>
    <row r="163" spans="1:103" s="266" customFormat="1" ht="30" hidden="1">
      <c r="A163" s="266" t="s">
        <v>673</v>
      </c>
      <c r="B163" s="292" t="s">
        <v>781</v>
      </c>
      <c r="C163" s="49" t="s">
        <v>49</v>
      </c>
      <c r="D163" s="49" t="s">
        <v>49</v>
      </c>
      <c r="E163" s="49" t="s">
        <v>49</v>
      </c>
      <c r="F163" s="49" t="s">
        <v>62</v>
      </c>
      <c r="G163" s="51" t="str">
        <f t="shared" si="12"/>
        <v>NO</v>
      </c>
      <c r="H163" s="288" t="s">
        <v>6225</v>
      </c>
      <c r="I163" s="288" t="s">
        <v>724</v>
      </c>
      <c r="J163" s="267" t="s">
        <v>6157</v>
      </c>
      <c r="K163" s="267" t="s">
        <v>59</v>
      </c>
      <c r="L163" s="286" t="s">
        <v>53</v>
      </c>
      <c r="M163" s="286" t="s">
        <v>53</v>
      </c>
      <c r="N163" s="286" t="s">
        <v>53</v>
      </c>
      <c r="O163" s="267" t="s">
        <v>59</v>
      </c>
      <c r="P163" s="286" t="s">
        <v>53</v>
      </c>
      <c r="Q163" s="286" t="str">
        <f t="shared" si="13"/>
        <v>Yes</v>
      </c>
      <c r="R163" s="267" t="s">
        <v>59</v>
      </c>
      <c r="S163" s="267" t="s">
        <v>53</v>
      </c>
      <c r="T163" s="267" t="s">
        <v>53</v>
      </c>
      <c r="U163" s="267" t="s">
        <v>53</v>
      </c>
      <c r="V163" s="267" t="s">
        <v>53</v>
      </c>
      <c r="W163" s="267" t="s">
        <v>59</v>
      </c>
      <c r="X163" s="267" t="s">
        <v>53</v>
      </c>
      <c r="Y163" s="267" t="s">
        <v>53</v>
      </c>
      <c r="Z163" s="267" t="s">
        <v>53</v>
      </c>
      <c r="AA163" s="267" t="s">
        <v>53</v>
      </c>
      <c r="AB163" s="267" t="s">
        <v>53</v>
      </c>
      <c r="AC163" s="267" t="s">
        <v>53</v>
      </c>
      <c r="AD163" s="267" t="s">
        <v>53</v>
      </c>
      <c r="AE163" s="267" t="s">
        <v>53</v>
      </c>
      <c r="AF163" s="267" t="s">
        <v>59</v>
      </c>
      <c r="AG163" s="267" t="s">
        <v>59</v>
      </c>
    </row>
    <row r="164" spans="1:103" s="266" customFormat="1">
      <c r="A164" s="266" t="s">
        <v>673</v>
      </c>
      <c r="B164" s="292" t="s">
        <v>781</v>
      </c>
      <c r="C164" s="49" t="s">
        <v>49</v>
      </c>
      <c r="D164" s="49" t="s">
        <v>49</v>
      </c>
      <c r="E164" s="49" t="s">
        <v>49</v>
      </c>
      <c r="F164" s="49" t="s">
        <v>49</v>
      </c>
      <c r="G164" s="51" t="str">
        <f t="shared" si="12"/>
        <v/>
      </c>
      <c r="H164" s="307" t="s">
        <v>908</v>
      </c>
      <c r="I164" s="288" t="s">
        <v>909</v>
      </c>
      <c r="J164" s="267" t="s">
        <v>6157</v>
      </c>
      <c r="K164" s="267" t="s">
        <v>59</v>
      </c>
      <c r="L164" s="286" t="s">
        <v>53</v>
      </c>
      <c r="M164" s="286" t="s">
        <v>53</v>
      </c>
      <c r="N164" s="286" t="s">
        <v>53</v>
      </c>
      <c r="O164" s="267" t="s">
        <v>59</v>
      </c>
      <c r="P164" s="286" t="s">
        <v>59</v>
      </c>
      <c r="Q164" s="286" t="str">
        <f t="shared" si="13"/>
        <v>Yes</v>
      </c>
      <c r="R164" s="286" t="s">
        <v>59</v>
      </c>
      <c r="S164" s="286" t="s">
        <v>59</v>
      </c>
      <c r="T164" s="286" t="s">
        <v>59</v>
      </c>
      <c r="U164" s="286" t="s">
        <v>59</v>
      </c>
      <c r="V164" s="286" t="s">
        <v>59</v>
      </c>
      <c r="W164" s="286" t="s">
        <v>59</v>
      </c>
      <c r="X164" s="286" t="s">
        <v>59</v>
      </c>
      <c r="Y164" s="286" t="s">
        <v>59</v>
      </c>
      <c r="Z164" s="286" t="s">
        <v>59</v>
      </c>
      <c r="AA164" s="286" t="s">
        <v>59</v>
      </c>
      <c r="AB164" s="286" t="s">
        <v>59</v>
      </c>
      <c r="AC164" s="286" t="s">
        <v>59</v>
      </c>
      <c r="AD164" s="286" t="s">
        <v>59</v>
      </c>
      <c r="AE164" s="286" t="s">
        <v>59</v>
      </c>
      <c r="AF164" s="286" t="s">
        <v>59</v>
      </c>
      <c r="AG164" s="286" t="s">
        <v>59</v>
      </c>
    </row>
    <row r="165" spans="1:103" s="266" customFormat="1" ht="30">
      <c r="A165" s="266" t="s">
        <v>673</v>
      </c>
      <c r="B165" s="287" t="s">
        <v>910</v>
      </c>
      <c r="C165" s="49"/>
      <c r="D165" s="49"/>
      <c r="E165" s="49"/>
      <c r="F165" s="49"/>
      <c r="G165" s="51"/>
      <c r="H165" s="288" t="s">
        <v>3402</v>
      </c>
      <c r="I165" s="288" t="s">
        <v>3400</v>
      </c>
      <c r="J165" s="267" t="s">
        <v>6157</v>
      </c>
      <c r="K165" s="267" t="s">
        <v>53</v>
      </c>
      <c r="L165" s="286" t="s">
        <v>53</v>
      </c>
      <c r="M165" s="286" t="s">
        <v>53</v>
      </c>
      <c r="N165" s="286" t="s">
        <v>53</v>
      </c>
      <c r="O165" s="267" t="s">
        <v>59</v>
      </c>
      <c r="P165" s="286" t="s">
        <v>59</v>
      </c>
      <c r="Q165" s="286" t="str">
        <f t="shared" si="13"/>
        <v>Yes</v>
      </c>
      <c r="R165" s="267" t="s">
        <v>59</v>
      </c>
      <c r="S165" s="267" t="s">
        <v>59</v>
      </c>
      <c r="T165" s="267" t="s">
        <v>59</v>
      </c>
      <c r="U165" s="267" t="s">
        <v>59</v>
      </c>
      <c r="V165" s="267" t="s">
        <v>59</v>
      </c>
      <c r="W165" s="267" t="s">
        <v>59</v>
      </c>
      <c r="X165" s="267" t="s">
        <v>59</v>
      </c>
      <c r="Y165" s="267" t="s">
        <v>59</v>
      </c>
      <c r="Z165" s="267" t="s">
        <v>59</v>
      </c>
      <c r="AA165" s="267" t="s">
        <v>59</v>
      </c>
      <c r="AB165" s="267" t="s">
        <v>59</v>
      </c>
      <c r="AC165" s="267" t="s">
        <v>59</v>
      </c>
      <c r="AD165" s="267" t="s">
        <v>59</v>
      </c>
      <c r="AE165" s="267" t="s">
        <v>59</v>
      </c>
      <c r="AF165" s="267" t="s">
        <v>59</v>
      </c>
      <c r="AG165" s="267" t="s">
        <v>59</v>
      </c>
    </row>
    <row r="166" spans="1:103" s="266" customFormat="1" ht="30">
      <c r="A166" s="266" t="s">
        <v>673</v>
      </c>
      <c r="B166" s="287" t="s">
        <v>910</v>
      </c>
      <c r="C166" s="49"/>
      <c r="D166" s="49"/>
      <c r="E166" s="49"/>
      <c r="F166" s="49"/>
      <c r="G166" s="51"/>
      <c r="H166" s="288" t="s">
        <v>3406</v>
      </c>
      <c r="I166" s="288" t="s">
        <v>3404</v>
      </c>
      <c r="J166" s="267" t="s">
        <v>6157</v>
      </c>
      <c r="K166" s="267" t="s">
        <v>53</v>
      </c>
      <c r="L166" s="286" t="s">
        <v>53</v>
      </c>
      <c r="M166" s="286" t="s">
        <v>53</v>
      </c>
      <c r="N166" s="286" t="s">
        <v>53</v>
      </c>
      <c r="O166" s="267" t="s">
        <v>59</v>
      </c>
      <c r="P166" s="286" t="s">
        <v>59</v>
      </c>
      <c r="Q166" s="286" t="str">
        <f t="shared" si="13"/>
        <v>Yes</v>
      </c>
      <c r="R166" s="267" t="s">
        <v>59</v>
      </c>
      <c r="S166" s="267" t="s">
        <v>59</v>
      </c>
      <c r="T166" s="267" t="s">
        <v>59</v>
      </c>
      <c r="U166" s="267" t="s">
        <v>59</v>
      </c>
      <c r="V166" s="267" t="s">
        <v>59</v>
      </c>
      <c r="W166" s="267" t="s">
        <v>59</v>
      </c>
      <c r="X166" s="267" t="s">
        <v>59</v>
      </c>
      <c r="Y166" s="267" t="s">
        <v>59</v>
      </c>
      <c r="Z166" s="267" t="s">
        <v>59</v>
      </c>
      <c r="AA166" s="267" t="s">
        <v>59</v>
      </c>
      <c r="AB166" s="267" t="s">
        <v>59</v>
      </c>
      <c r="AC166" s="267" t="s">
        <v>59</v>
      </c>
      <c r="AD166" s="267" t="s">
        <v>59</v>
      </c>
      <c r="AE166" s="267" t="s">
        <v>59</v>
      </c>
      <c r="AF166" s="267" t="s">
        <v>59</v>
      </c>
      <c r="AG166" s="267" t="s">
        <v>59</v>
      </c>
    </row>
    <row r="167" spans="1:103" s="266" customFormat="1" ht="30">
      <c r="A167" s="266" t="s">
        <v>673</v>
      </c>
      <c r="B167" s="287" t="s">
        <v>910</v>
      </c>
      <c r="C167" s="49" t="s">
        <v>49</v>
      </c>
      <c r="D167" s="49" t="s">
        <v>49</v>
      </c>
      <c r="E167" s="49" t="s">
        <v>62</v>
      </c>
      <c r="F167" s="49" t="s">
        <v>49</v>
      </c>
      <c r="G167" s="51" t="str">
        <f>_xlfn.CONCAT(IF(C167="YES",$C$2&amp;", ", ""),"", IF(D167="YES",$D$2&amp;", ", ""),"", IF(E167="YES",$E$2&amp;", ", ""),"",IF(F167="YES",$F$2, ""))</f>
        <v xml:space="preserve">NO, </v>
      </c>
      <c r="H167" s="288" t="s">
        <v>6226</v>
      </c>
      <c r="I167" s="288" t="s">
        <v>923</v>
      </c>
      <c r="J167" s="267" t="s">
        <v>6157</v>
      </c>
      <c r="K167" s="267" t="s">
        <v>59</v>
      </c>
      <c r="L167" s="286" t="s">
        <v>53</v>
      </c>
      <c r="M167" s="286" t="s">
        <v>53</v>
      </c>
      <c r="N167" s="286" t="s">
        <v>53</v>
      </c>
      <c r="O167" s="267" t="s">
        <v>53</v>
      </c>
      <c r="P167" s="286" t="s">
        <v>59</v>
      </c>
      <c r="Q167" s="286" t="str">
        <f t="shared" si="13"/>
        <v>Yes</v>
      </c>
      <c r="R167" s="286" t="s">
        <v>59</v>
      </c>
      <c r="S167" s="286" t="s">
        <v>59</v>
      </c>
      <c r="T167" s="286" t="s">
        <v>59</v>
      </c>
      <c r="U167" s="286" t="s">
        <v>59</v>
      </c>
      <c r="V167" s="286" t="s">
        <v>59</v>
      </c>
      <c r="W167" s="286" t="s">
        <v>59</v>
      </c>
      <c r="X167" s="286" t="s">
        <v>59</v>
      </c>
      <c r="Y167" s="286" t="s">
        <v>59</v>
      </c>
      <c r="Z167" s="286" t="s">
        <v>59</v>
      </c>
      <c r="AA167" s="286" t="s">
        <v>59</v>
      </c>
      <c r="AB167" s="286" t="s">
        <v>59</v>
      </c>
      <c r="AC167" s="286" t="s">
        <v>59</v>
      </c>
      <c r="AD167" s="286" t="s">
        <v>53</v>
      </c>
      <c r="AE167" s="286" t="s">
        <v>59</v>
      </c>
      <c r="AF167" s="286" t="s">
        <v>59</v>
      </c>
      <c r="AG167" s="286" t="s">
        <v>53</v>
      </c>
    </row>
    <row r="168" spans="1:103" s="266" customFormat="1" ht="30">
      <c r="A168" s="266" t="s">
        <v>673</v>
      </c>
      <c r="B168" s="287" t="s">
        <v>910</v>
      </c>
      <c r="C168" s="49" t="s">
        <v>49</v>
      </c>
      <c r="D168" s="49" t="s">
        <v>49</v>
      </c>
      <c r="E168" s="49" t="s">
        <v>62</v>
      </c>
      <c r="F168" s="49" t="s">
        <v>49</v>
      </c>
      <c r="G168" s="51" t="str">
        <f>_xlfn.CONCAT(IF(C168="YES",$C$2&amp;", ", ""),"", IF(D168="YES",$D$2&amp;", ", ""),"", IF(E168="YES",$E$2&amp;", ", ""),"",IF(F168="YES",$F$2, ""))</f>
        <v xml:space="preserve">NO, </v>
      </c>
      <c r="H168" s="288" t="s">
        <v>6227</v>
      </c>
      <c r="I168" s="288" t="s">
        <v>926</v>
      </c>
      <c r="J168" s="267" t="s">
        <v>6157</v>
      </c>
      <c r="K168" s="267" t="s">
        <v>59</v>
      </c>
      <c r="L168" s="286" t="s">
        <v>53</v>
      </c>
      <c r="M168" s="286" t="s">
        <v>53</v>
      </c>
      <c r="N168" s="286" t="s">
        <v>53</v>
      </c>
      <c r="O168" s="267" t="s">
        <v>53</v>
      </c>
      <c r="P168" s="286" t="s">
        <v>59</v>
      </c>
      <c r="Q168" s="286" t="str">
        <f t="shared" si="13"/>
        <v>Yes</v>
      </c>
      <c r="R168" s="286" t="s">
        <v>59</v>
      </c>
      <c r="S168" s="286" t="s">
        <v>59</v>
      </c>
      <c r="T168" s="286" t="s">
        <v>59</v>
      </c>
      <c r="U168" s="286" t="s">
        <v>59</v>
      </c>
      <c r="V168" s="286" t="s">
        <v>59</v>
      </c>
      <c r="W168" s="286" t="s">
        <v>59</v>
      </c>
      <c r="X168" s="286" t="s">
        <v>59</v>
      </c>
      <c r="Y168" s="286" t="s">
        <v>59</v>
      </c>
      <c r="Z168" s="286" t="s">
        <v>59</v>
      </c>
      <c r="AA168" s="286" t="s">
        <v>59</v>
      </c>
      <c r="AB168" s="286" t="s">
        <v>59</v>
      </c>
      <c r="AC168" s="286" t="s">
        <v>59</v>
      </c>
      <c r="AD168" s="286" t="s">
        <v>53</v>
      </c>
      <c r="AE168" s="286" t="s">
        <v>59</v>
      </c>
      <c r="AF168" s="286" t="s">
        <v>59</v>
      </c>
      <c r="AG168" s="286" t="s">
        <v>53</v>
      </c>
    </row>
    <row r="169" spans="1:103" s="266" customFormat="1" ht="30">
      <c r="A169" s="266" t="s">
        <v>673</v>
      </c>
      <c r="B169" s="287" t="s">
        <v>910</v>
      </c>
      <c r="C169" s="49" t="s">
        <v>49</v>
      </c>
      <c r="D169" s="49" t="s">
        <v>49</v>
      </c>
      <c r="E169" s="49" t="s">
        <v>62</v>
      </c>
      <c r="F169" s="49" t="s">
        <v>49</v>
      </c>
      <c r="G169" s="51" t="str">
        <f>_xlfn.CONCAT(IF(C169="YES",$C$2&amp;", ", ""),"", IF(D169="YES",$D$2&amp;", ", ""),"", IF(E169="YES",$E$2&amp;", ", ""),"",IF(F169="YES",$F$2, ""))</f>
        <v xml:space="preserve">NO, </v>
      </c>
      <c r="H169" s="288" t="s">
        <v>6228</v>
      </c>
      <c r="I169" s="288" t="s">
        <v>928</v>
      </c>
      <c r="J169" s="267" t="s">
        <v>6157</v>
      </c>
      <c r="K169" s="267" t="s">
        <v>59</v>
      </c>
      <c r="L169" s="286" t="s">
        <v>53</v>
      </c>
      <c r="M169" s="286" t="s">
        <v>53</v>
      </c>
      <c r="N169" s="286" t="s">
        <v>53</v>
      </c>
      <c r="O169" s="267" t="s">
        <v>53</v>
      </c>
      <c r="P169" s="286" t="s">
        <v>59</v>
      </c>
      <c r="Q169" s="286" t="str">
        <f t="shared" si="13"/>
        <v>Yes</v>
      </c>
      <c r="R169" s="286" t="s">
        <v>59</v>
      </c>
      <c r="S169" s="286" t="s">
        <v>59</v>
      </c>
      <c r="T169" s="286" t="s">
        <v>59</v>
      </c>
      <c r="U169" s="286" t="s">
        <v>59</v>
      </c>
      <c r="V169" s="286" t="s">
        <v>59</v>
      </c>
      <c r="W169" s="286" t="s">
        <v>59</v>
      </c>
      <c r="X169" s="286" t="s">
        <v>59</v>
      </c>
      <c r="Y169" s="286" t="s">
        <v>59</v>
      </c>
      <c r="Z169" s="286" t="s">
        <v>59</v>
      </c>
      <c r="AA169" s="286" t="s">
        <v>59</v>
      </c>
      <c r="AB169" s="286" t="s">
        <v>59</v>
      </c>
      <c r="AC169" s="286" t="s">
        <v>59</v>
      </c>
      <c r="AD169" s="286" t="s">
        <v>53</v>
      </c>
      <c r="AE169" s="286" t="s">
        <v>59</v>
      </c>
      <c r="AF169" s="286" t="s">
        <v>59</v>
      </c>
      <c r="AG169" s="286" t="s">
        <v>53</v>
      </c>
    </row>
    <row r="170" spans="1:103" s="266" customFormat="1" ht="30" hidden="1">
      <c r="B170" s="287" t="s">
        <v>910</v>
      </c>
      <c r="C170" s="49"/>
      <c r="D170" s="49"/>
      <c r="E170" s="49"/>
      <c r="F170" s="49"/>
      <c r="G170" s="51"/>
      <c r="H170" s="288" t="s">
        <v>6229</v>
      </c>
      <c r="I170" s="288" t="s">
        <v>3298</v>
      </c>
      <c r="J170" s="267" t="s">
        <v>6157</v>
      </c>
      <c r="K170" s="267" t="s">
        <v>53</v>
      </c>
      <c r="L170" s="286" t="s">
        <v>53</v>
      </c>
      <c r="M170" s="286" t="s">
        <v>53</v>
      </c>
      <c r="N170" s="286" t="s">
        <v>53</v>
      </c>
      <c r="O170" s="267" t="s">
        <v>59</v>
      </c>
      <c r="P170" s="286" t="s">
        <v>53</v>
      </c>
      <c r="Q170" s="286"/>
      <c r="R170" s="286"/>
      <c r="S170" s="286"/>
      <c r="T170" s="286"/>
      <c r="U170" s="286"/>
      <c r="V170" s="286"/>
      <c r="W170" s="286"/>
      <c r="X170" s="286"/>
      <c r="Y170" s="286"/>
      <c r="Z170" s="286"/>
      <c r="AA170" s="286"/>
      <c r="AB170" s="286"/>
      <c r="AC170" s="286"/>
      <c r="AD170" s="286"/>
      <c r="AE170" s="286"/>
      <c r="AF170" s="286"/>
      <c r="AG170" s="286"/>
    </row>
    <row r="171" spans="1:103" s="266" customFormat="1" ht="30" hidden="1">
      <c r="B171" s="287" t="s">
        <v>910</v>
      </c>
      <c r="C171" s="49"/>
      <c r="D171" s="49"/>
      <c r="E171" s="49"/>
      <c r="F171" s="49"/>
      <c r="G171" s="51"/>
      <c r="H171" s="288" t="s">
        <v>6230</v>
      </c>
      <c r="I171" s="288" t="s">
        <v>3305</v>
      </c>
      <c r="J171" s="267" t="s">
        <v>6157</v>
      </c>
      <c r="K171" s="267" t="s">
        <v>53</v>
      </c>
      <c r="L171" s="286" t="s">
        <v>53</v>
      </c>
      <c r="M171" s="286" t="s">
        <v>53</v>
      </c>
      <c r="N171" s="286" t="s">
        <v>53</v>
      </c>
      <c r="O171" s="267" t="s">
        <v>59</v>
      </c>
      <c r="P171" s="286" t="s">
        <v>53</v>
      </c>
      <c r="Q171" s="286"/>
      <c r="R171" s="286"/>
      <c r="S171" s="286"/>
      <c r="T171" s="286"/>
      <c r="U171" s="286"/>
      <c r="V171" s="286"/>
      <c r="W171" s="286"/>
      <c r="X171" s="286"/>
      <c r="Y171" s="286"/>
      <c r="Z171" s="286"/>
      <c r="AA171" s="286"/>
      <c r="AB171" s="286"/>
      <c r="AC171" s="286"/>
      <c r="AD171" s="286"/>
      <c r="AE171" s="286"/>
      <c r="AF171" s="286"/>
      <c r="AG171" s="286"/>
    </row>
    <row r="172" spans="1:103" s="266" customFormat="1" ht="30" hidden="1">
      <c r="B172" s="287" t="s">
        <v>910</v>
      </c>
      <c r="C172" s="49"/>
      <c r="D172" s="49"/>
      <c r="E172" s="49"/>
      <c r="F172" s="49"/>
      <c r="G172" s="51"/>
      <c r="H172" s="288" t="s">
        <v>6231</v>
      </c>
      <c r="I172" s="288" t="s">
        <v>3310</v>
      </c>
      <c r="J172" s="267" t="s">
        <v>6157</v>
      </c>
      <c r="K172" s="267" t="s">
        <v>53</v>
      </c>
      <c r="L172" s="286" t="s">
        <v>53</v>
      </c>
      <c r="M172" s="286" t="s">
        <v>53</v>
      </c>
      <c r="N172" s="286" t="s">
        <v>53</v>
      </c>
      <c r="O172" s="267" t="s">
        <v>59</v>
      </c>
      <c r="P172" s="286" t="s">
        <v>53</v>
      </c>
      <c r="Q172" s="286"/>
      <c r="R172" s="286"/>
      <c r="S172" s="286"/>
      <c r="T172" s="286"/>
      <c r="U172" s="286"/>
      <c r="V172" s="286"/>
      <c r="W172" s="286"/>
      <c r="X172" s="286"/>
      <c r="Y172" s="286"/>
      <c r="Z172" s="286"/>
      <c r="AA172" s="286"/>
      <c r="AB172" s="286"/>
      <c r="AC172" s="286"/>
      <c r="AD172" s="286"/>
      <c r="AE172" s="286"/>
      <c r="AF172" s="286"/>
      <c r="AG172" s="286"/>
    </row>
    <row r="173" spans="1:103" s="266" customFormat="1" ht="30">
      <c r="A173" s="266" t="s">
        <v>673</v>
      </c>
      <c r="B173" s="287" t="s">
        <v>910</v>
      </c>
      <c r="C173" s="49" t="s">
        <v>49</v>
      </c>
      <c r="D173" s="49" t="s">
        <v>49</v>
      </c>
      <c r="E173" s="49" t="s">
        <v>49</v>
      </c>
      <c r="F173" s="49" t="s">
        <v>49</v>
      </c>
      <c r="G173" s="51" t="str">
        <f>_xlfn.CONCAT(IF(C173="YES",'CRM Indicators'!$C$3&amp;", ", ""),"", IF(D173="YES",'CRM Indicators'!$D$3&amp;", ", ""),"", IF(E173="YES",'CRM Indicators'!$E$3&amp;", ", ""),"",IF(F173="YES",'CRM Indicators'!$F$3, ""))</f>
        <v/>
      </c>
      <c r="H173" s="288" t="s">
        <v>6232</v>
      </c>
      <c r="I173" s="288" t="s">
        <v>3314</v>
      </c>
      <c r="J173" s="267" t="s">
        <v>6157</v>
      </c>
      <c r="K173" s="267" t="s">
        <v>53</v>
      </c>
      <c r="L173" s="286" t="s">
        <v>53</v>
      </c>
      <c r="M173" s="286" t="s">
        <v>53</v>
      </c>
      <c r="N173" s="286" t="s">
        <v>53</v>
      </c>
      <c r="O173" s="267" t="s">
        <v>53</v>
      </c>
      <c r="P173" s="286" t="s">
        <v>59</v>
      </c>
      <c r="Q173" s="286" t="str">
        <f t="shared" ref="Q173:Q178" si="14">IF(COUNTIF(R173:AG173,"Yes")&gt;=1,"Yes", "No")</f>
        <v>Yes</v>
      </c>
      <c r="R173" s="267" t="s">
        <v>53</v>
      </c>
      <c r="S173" s="267" t="s">
        <v>53</v>
      </c>
      <c r="T173" s="267" t="s">
        <v>53</v>
      </c>
      <c r="U173" s="267" t="s">
        <v>53</v>
      </c>
      <c r="V173" s="267" t="s">
        <v>59</v>
      </c>
      <c r="W173" s="267" t="s">
        <v>53</v>
      </c>
      <c r="X173" s="267" t="s">
        <v>53</v>
      </c>
      <c r="Y173" s="267" t="s">
        <v>53</v>
      </c>
      <c r="Z173" s="267" t="s">
        <v>53</v>
      </c>
      <c r="AA173" s="267" t="s">
        <v>59</v>
      </c>
      <c r="AB173" s="267" t="s">
        <v>59</v>
      </c>
      <c r="AC173" s="267" t="s">
        <v>53</v>
      </c>
      <c r="AD173" s="267" t="s">
        <v>53</v>
      </c>
      <c r="AE173" s="267" t="s">
        <v>53</v>
      </c>
      <c r="AF173" s="267" t="s">
        <v>53</v>
      </c>
      <c r="AG173" s="267" t="s">
        <v>53</v>
      </c>
      <c r="AH173" s="286"/>
      <c r="AI173" s="286"/>
      <c r="AJ173" s="286"/>
      <c r="AK173" s="286"/>
      <c r="AL173" s="286"/>
      <c r="AM173" s="286"/>
      <c r="AN173" s="286"/>
      <c r="AO173" s="286"/>
      <c r="AP173" s="286"/>
      <c r="AQ173" s="286"/>
      <c r="AR173" s="286"/>
    </row>
    <row r="174" spans="1:103" s="266" customFormat="1" ht="30">
      <c r="A174" s="266" t="s">
        <v>673</v>
      </c>
      <c r="B174" s="287" t="s">
        <v>910</v>
      </c>
      <c r="C174" s="49" t="s">
        <v>49</v>
      </c>
      <c r="D174" s="49" t="s">
        <v>49</v>
      </c>
      <c r="E174" s="49" t="s">
        <v>49</v>
      </c>
      <c r="F174" s="49" t="s">
        <v>49</v>
      </c>
      <c r="G174" s="51" t="str">
        <f>_xlfn.CONCAT(IF(C174="YES",'CRM Indicators'!$C$3&amp;", ", ""),"", IF(D174="YES",'CRM Indicators'!$D$3&amp;", ", ""),"", IF(E174="YES",'CRM Indicators'!$E$3&amp;", ", ""),"",IF(F174="YES",'CRM Indicators'!$F$3, ""))</f>
        <v/>
      </c>
      <c r="H174" s="288" t="s">
        <v>6233</v>
      </c>
      <c r="I174" s="288" t="s">
        <v>3319</v>
      </c>
      <c r="J174" s="267" t="s">
        <v>6157</v>
      </c>
      <c r="K174" s="267" t="s">
        <v>53</v>
      </c>
      <c r="L174" s="286" t="s">
        <v>53</v>
      </c>
      <c r="M174" s="286" t="s">
        <v>53</v>
      </c>
      <c r="N174" s="286" t="s">
        <v>53</v>
      </c>
      <c r="O174" s="267" t="s">
        <v>53</v>
      </c>
      <c r="P174" s="286" t="s">
        <v>59</v>
      </c>
      <c r="Q174" s="286" t="str">
        <f t="shared" si="14"/>
        <v>Yes</v>
      </c>
      <c r="R174" s="267" t="s">
        <v>53</v>
      </c>
      <c r="S174" s="267" t="s">
        <v>53</v>
      </c>
      <c r="T174" s="267" t="s">
        <v>53</v>
      </c>
      <c r="U174" s="267" t="s">
        <v>53</v>
      </c>
      <c r="V174" s="267" t="s">
        <v>59</v>
      </c>
      <c r="W174" s="267" t="s">
        <v>53</v>
      </c>
      <c r="X174" s="267" t="s">
        <v>53</v>
      </c>
      <c r="Y174" s="267" t="s">
        <v>53</v>
      </c>
      <c r="Z174" s="267" t="s">
        <v>53</v>
      </c>
      <c r="AA174" s="267" t="s">
        <v>53</v>
      </c>
      <c r="AB174" s="267" t="s">
        <v>59</v>
      </c>
      <c r="AC174" s="267" t="s">
        <v>53</v>
      </c>
      <c r="AD174" s="267" t="s">
        <v>53</v>
      </c>
      <c r="AE174" s="267" t="s">
        <v>53</v>
      </c>
      <c r="AF174" s="267" t="s">
        <v>53</v>
      </c>
      <c r="AG174" s="267" t="s">
        <v>53</v>
      </c>
      <c r="AH174" s="286"/>
      <c r="AI174" s="286"/>
      <c r="AJ174" s="286"/>
      <c r="AK174" s="286"/>
      <c r="AL174" s="286"/>
      <c r="AM174" s="286"/>
      <c r="AN174" s="286"/>
      <c r="AO174" s="286"/>
      <c r="AP174" s="286"/>
      <c r="AQ174" s="286"/>
      <c r="AR174" s="286"/>
    </row>
    <row r="175" spans="1:103" s="266" customFormat="1" ht="30">
      <c r="A175" s="266" t="s">
        <v>673</v>
      </c>
      <c r="B175" s="287" t="s">
        <v>910</v>
      </c>
      <c r="C175" s="49" t="s">
        <v>49</v>
      </c>
      <c r="D175" s="49" t="s">
        <v>49</v>
      </c>
      <c r="E175" s="49" t="s">
        <v>49</v>
      </c>
      <c r="F175" s="49" t="s">
        <v>49</v>
      </c>
      <c r="G175" s="51" t="str">
        <f>_xlfn.CONCAT(IF(C175="YES",'CRM Indicators'!$C$3&amp;", ", ""),"", IF(D175="YES",'CRM Indicators'!$D$3&amp;", ", ""),"", IF(E175="YES",'CRM Indicators'!$E$3&amp;", ", ""),"",IF(F175="YES",'CRM Indicators'!$F$3, ""))</f>
        <v/>
      </c>
      <c r="H175" s="288" t="s">
        <v>6234</v>
      </c>
      <c r="I175" s="288" t="s">
        <v>3371</v>
      </c>
      <c r="J175" s="267" t="s">
        <v>6157</v>
      </c>
      <c r="K175" s="267" t="s">
        <v>53</v>
      </c>
      <c r="L175" s="286" t="s">
        <v>53</v>
      </c>
      <c r="M175" s="286" t="s">
        <v>53</v>
      </c>
      <c r="N175" s="286" t="s">
        <v>53</v>
      </c>
      <c r="O175" s="267" t="s">
        <v>53</v>
      </c>
      <c r="P175" s="286" t="s">
        <v>59</v>
      </c>
      <c r="Q175" s="286" t="str">
        <f t="shared" si="14"/>
        <v>Yes</v>
      </c>
      <c r="R175" s="267" t="s">
        <v>53</v>
      </c>
      <c r="S175" s="267" t="s">
        <v>53</v>
      </c>
      <c r="T175" s="267" t="s">
        <v>53</v>
      </c>
      <c r="U175" s="267" t="s">
        <v>59</v>
      </c>
      <c r="V175" s="267" t="s">
        <v>53</v>
      </c>
      <c r="W175" s="267" t="s">
        <v>59</v>
      </c>
      <c r="X175" s="267" t="s">
        <v>59</v>
      </c>
      <c r="Y175" s="267" t="s">
        <v>59</v>
      </c>
      <c r="Z175" s="267" t="s">
        <v>53</v>
      </c>
      <c r="AA175" s="267" t="s">
        <v>53</v>
      </c>
      <c r="AB175" s="267" t="s">
        <v>53</v>
      </c>
      <c r="AC175" s="267" t="s">
        <v>53</v>
      </c>
      <c r="AD175" s="267" t="s">
        <v>53</v>
      </c>
      <c r="AE175" s="267" t="s">
        <v>59</v>
      </c>
      <c r="AF175" s="267" t="s">
        <v>53</v>
      </c>
      <c r="AG175" s="267" t="s">
        <v>53</v>
      </c>
      <c r="AH175" s="286"/>
      <c r="AI175" s="286"/>
      <c r="AJ175" s="286"/>
      <c r="AK175" s="286"/>
      <c r="AL175" s="286"/>
      <c r="AM175" s="286"/>
      <c r="AN175" s="286"/>
      <c r="AO175" s="286"/>
      <c r="AP175" s="286"/>
      <c r="AQ175" s="286"/>
      <c r="AR175" s="286"/>
    </row>
    <row r="176" spans="1:103" s="266" customFormat="1" ht="45">
      <c r="A176" s="266" t="s">
        <v>673</v>
      </c>
      <c r="B176" s="287" t="s">
        <v>910</v>
      </c>
      <c r="C176" s="49" t="s">
        <v>49</v>
      </c>
      <c r="D176" s="49" t="s">
        <v>49</v>
      </c>
      <c r="E176" s="49" t="s">
        <v>49</v>
      </c>
      <c r="F176" s="49" t="s">
        <v>49</v>
      </c>
      <c r="G176" s="51" t="str">
        <f>_xlfn.CONCAT(IF(C176="YES",'CRM Indicators'!$C$3&amp;", ", ""),"", IF(D176="YES",'CRM Indicators'!$D$3&amp;", ", ""),"", IF(E176="YES",'CRM Indicators'!$E$3&amp;", ", ""),"",IF(F176="YES",'CRM Indicators'!$F$3, ""))</f>
        <v/>
      </c>
      <c r="H176" s="288" t="s">
        <v>6235</v>
      </c>
      <c r="I176" s="288" t="s">
        <v>6236</v>
      </c>
      <c r="J176" s="267" t="s">
        <v>6157</v>
      </c>
      <c r="K176" s="267" t="s">
        <v>53</v>
      </c>
      <c r="L176" s="286" t="s">
        <v>53</v>
      </c>
      <c r="M176" s="286" t="s">
        <v>53</v>
      </c>
      <c r="N176" s="286" t="s">
        <v>53</v>
      </c>
      <c r="O176" s="267" t="s">
        <v>53</v>
      </c>
      <c r="P176" s="286" t="s">
        <v>59</v>
      </c>
      <c r="Q176" s="286" t="str">
        <f t="shared" si="14"/>
        <v>Yes</v>
      </c>
      <c r="R176" s="267" t="s">
        <v>53</v>
      </c>
      <c r="S176" s="267" t="s">
        <v>53</v>
      </c>
      <c r="T176" s="267" t="s">
        <v>53</v>
      </c>
      <c r="U176" s="267" t="s">
        <v>59</v>
      </c>
      <c r="V176" s="267" t="s">
        <v>53</v>
      </c>
      <c r="W176" s="267" t="s">
        <v>59</v>
      </c>
      <c r="X176" s="267" t="s">
        <v>59</v>
      </c>
      <c r="Y176" s="267" t="s">
        <v>59</v>
      </c>
      <c r="Z176" s="267" t="s">
        <v>53</v>
      </c>
      <c r="AA176" s="267" t="s">
        <v>53</v>
      </c>
      <c r="AB176" s="267" t="s">
        <v>53</v>
      </c>
      <c r="AC176" s="267" t="s">
        <v>59</v>
      </c>
      <c r="AD176" s="267" t="s">
        <v>53</v>
      </c>
      <c r="AE176" s="267" t="s">
        <v>59</v>
      </c>
      <c r="AF176" s="267" t="s">
        <v>59</v>
      </c>
      <c r="AG176" s="267" t="s">
        <v>53</v>
      </c>
      <c r="AH176" s="286"/>
      <c r="AI176" s="286"/>
      <c r="AJ176" s="286"/>
      <c r="AK176" s="286"/>
      <c r="AL176" s="286"/>
      <c r="AM176" s="286"/>
      <c r="AN176" s="286"/>
      <c r="AO176" s="286"/>
      <c r="AP176" s="286"/>
      <c r="AQ176" s="286"/>
      <c r="AR176" s="286"/>
    </row>
    <row r="177" spans="1:103" s="266" customFormat="1" ht="45">
      <c r="A177" s="266" t="s">
        <v>673</v>
      </c>
      <c r="B177" s="287"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88" t="s">
        <v>6237</v>
      </c>
      <c r="I177" s="288" t="s">
        <v>6238</v>
      </c>
      <c r="J177" s="267" t="s">
        <v>6157</v>
      </c>
      <c r="K177" s="267" t="s">
        <v>53</v>
      </c>
      <c r="L177" s="286" t="s">
        <v>53</v>
      </c>
      <c r="M177" s="286" t="s">
        <v>53</v>
      </c>
      <c r="N177" s="286" t="s">
        <v>53</v>
      </c>
      <c r="O177" s="267" t="s">
        <v>59</v>
      </c>
      <c r="P177" s="286" t="s">
        <v>59</v>
      </c>
      <c r="Q177" s="286" t="str">
        <f t="shared" si="14"/>
        <v>Yes</v>
      </c>
      <c r="R177" s="267" t="s">
        <v>59</v>
      </c>
      <c r="S177" s="267" t="s">
        <v>59</v>
      </c>
      <c r="T177" s="267" t="s">
        <v>59</v>
      </c>
      <c r="U177" s="267" t="s">
        <v>59</v>
      </c>
      <c r="V177" s="267" t="s">
        <v>59</v>
      </c>
      <c r="W177" s="267" t="s">
        <v>59</v>
      </c>
      <c r="X177" s="267" t="s">
        <v>59</v>
      </c>
      <c r="Y177" s="267" t="s">
        <v>59</v>
      </c>
      <c r="Z177" s="267" t="s">
        <v>59</v>
      </c>
      <c r="AA177" s="267" t="s">
        <v>59</v>
      </c>
      <c r="AB177" s="267" t="s">
        <v>59</v>
      </c>
      <c r="AC177" s="267" t="s">
        <v>59</v>
      </c>
      <c r="AD177" s="267" t="s">
        <v>53</v>
      </c>
      <c r="AE177" s="267" t="s">
        <v>59</v>
      </c>
      <c r="AF177" s="267" t="s">
        <v>59</v>
      </c>
      <c r="AG177" s="267" t="s">
        <v>53</v>
      </c>
      <c r="AH177" s="286"/>
      <c r="AI177" s="286"/>
      <c r="AJ177" s="286"/>
      <c r="AK177" s="286"/>
      <c r="AL177" s="286"/>
      <c r="AM177" s="286"/>
      <c r="AN177" s="286"/>
      <c r="AO177" s="286"/>
      <c r="AP177" s="286"/>
      <c r="AQ177" s="286"/>
      <c r="AR177" s="286"/>
    </row>
    <row r="178" spans="1:103" s="266" customFormat="1" ht="30">
      <c r="A178" s="266" t="s">
        <v>673</v>
      </c>
      <c r="B178" s="287"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88" t="s">
        <v>6239</v>
      </c>
      <c r="I178" s="288" t="s">
        <v>3327</v>
      </c>
      <c r="J178" s="267" t="s">
        <v>6157</v>
      </c>
      <c r="K178" s="267" t="s">
        <v>53</v>
      </c>
      <c r="L178" s="286" t="s">
        <v>53</v>
      </c>
      <c r="M178" s="286" t="s">
        <v>53</v>
      </c>
      <c r="N178" s="286" t="s">
        <v>53</v>
      </c>
      <c r="O178" s="267" t="s">
        <v>59</v>
      </c>
      <c r="P178" s="286" t="s">
        <v>59</v>
      </c>
      <c r="Q178" s="286" t="str">
        <f t="shared" si="14"/>
        <v>Yes</v>
      </c>
      <c r="R178" s="267" t="s">
        <v>59</v>
      </c>
      <c r="S178" s="267" t="s">
        <v>59</v>
      </c>
      <c r="T178" s="267" t="s">
        <v>59</v>
      </c>
      <c r="U178" s="267" t="s">
        <v>59</v>
      </c>
      <c r="V178" s="267" t="s">
        <v>59</v>
      </c>
      <c r="W178" s="267" t="s">
        <v>59</v>
      </c>
      <c r="X178" s="267" t="s">
        <v>59</v>
      </c>
      <c r="Y178" s="267" t="s">
        <v>59</v>
      </c>
      <c r="Z178" s="267" t="s">
        <v>59</v>
      </c>
      <c r="AA178" s="267" t="s">
        <v>59</v>
      </c>
      <c r="AB178" s="267" t="s">
        <v>59</v>
      </c>
      <c r="AC178" s="267" t="s">
        <v>59</v>
      </c>
      <c r="AD178" s="267" t="s">
        <v>53</v>
      </c>
      <c r="AE178" s="267" t="s">
        <v>59</v>
      </c>
      <c r="AF178" s="267" t="s">
        <v>59</v>
      </c>
      <c r="AG178" s="267" t="s">
        <v>53</v>
      </c>
      <c r="AH178" s="286"/>
      <c r="AI178" s="286"/>
      <c r="AJ178" s="286"/>
      <c r="AK178" s="286"/>
      <c r="AL178" s="286"/>
      <c r="AM178" s="286"/>
      <c r="AN178" s="286"/>
      <c r="AO178" s="286"/>
      <c r="AP178" s="286"/>
      <c r="AQ178" s="286"/>
      <c r="AR178" s="286"/>
    </row>
    <row r="179" spans="1:103" s="266" customFormat="1" ht="30" hidden="1">
      <c r="A179" s="266" t="s">
        <v>673</v>
      </c>
      <c r="B179" s="287" t="s">
        <v>910</v>
      </c>
      <c r="C179" s="49"/>
      <c r="D179" s="49"/>
      <c r="E179" s="49"/>
      <c r="F179" s="49"/>
      <c r="G179" s="51"/>
      <c r="H179" s="297" t="s">
        <v>6240</v>
      </c>
      <c r="I179" s="288"/>
      <c r="J179" s="267" t="s">
        <v>6157</v>
      </c>
      <c r="K179" s="267" t="s">
        <v>59</v>
      </c>
      <c r="L179" s="286" t="s">
        <v>59</v>
      </c>
      <c r="M179" s="286" t="s">
        <v>59</v>
      </c>
      <c r="N179" s="286" t="s">
        <v>53</v>
      </c>
      <c r="O179" s="267" t="s">
        <v>53</v>
      </c>
      <c r="P179" s="286" t="s">
        <v>53</v>
      </c>
      <c r="Q179" s="286"/>
      <c r="R179" s="286"/>
      <c r="S179" s="286"/>
      <c r="T179" s="286"/>
      <c r="U179" s="286"/>
      <c r="V179" s="286"/>
      <c r="W179" s="286"/>
      <c r="X179" s="286" t="s">
        <v>59</v>
      </c>
      <c r="Y179" s="286"/>
      <c r="Z179" s="286"/>
      <c r="AA179" s="286"/>
      <c r="AB179" s="286"/>
      <c r="AC179" s="286"/>
      <c r="AD179" s="286"/>
      <c r="AE179" s="286"/>
      <c r="AF179" s="286"/>
      <c r="AG179" s="286"/>
      <c r="AH179" s="286"/>
      <c r="AI179" s="286"/>
      <c r="AJ179" s="286"/>
      <c r="AK179" s="286"/>
      <c r="AL179" s="286"/>
      <c r="AM179" s="286"/>
      <c r="AN179" s="286"/>
      <c r="AO179" s="286"/>
      <c r="AP179" s="286"/>
      <c r="AQ179" s="286"/>
      <c r="AR179" s="286"/>
    </row>
    <row r="180" spans="1:103" s="266" customFormat="1" ht="30" hidden="1">
      <c r="A180" s="266" t="s">
        <v>673</v>
      </c>
      <c r="B180" s="287" t="s">
        <v>910</v>
      </c>
      <c r="C180" s="49"/>
      <c r="D180" s="49"/>
      <c r="E180" s="49"/>
      <c r="F180" s="49"/>
      <c r="G180" s="51"/>
      <c r="H180" s="297" t="s">
        <v>6241</v>
      </c>
      <c r="I180" s="288"/>
      <c r="J180" s="267" t="s">
        <v>6157</v>
      </c>
      <c r="K180" s="267" t="s">
        <v>59</v>
      </c>
      <c r="L180" s="286" t="s">
        <v>59</v>
      </c>
      <c r="M180" s="286" t="s">
        <v>59</v>
      </c>
      <c r="N180" s="286" t="s">
        <v>53</v>
      </c>
      <c r="O180" s="267" t="s">
        <v>53</v>
      </c>
      <c r="P180" s="286" t="s">
        <v>53</v>
      </c>
      <c r="Q180" s="286"/>
      <c r="R180" s="286"/>
      <c r="S180" s="286"/>
      <c r="T180" s="286"/>
      <c r="U180" s="286"/>
      <c r="V180" s="286"/>
      <c r="W180" s="286"/>
      <c r="X180" s="286" t="s">
        <v>59</v>
      </c>
      <c r="Y180" s="286"/>
      <c r="Z180" s="286"/>
      <c r="AA180" s="286"/>
      <c r="AB180" s="286"/>
      <c r="AC180" s="286"/>
      <c r="AD180" s="286"/>
      <c r="AE180" s="286"/>
      <c r="AF180" s="286"/>
      <c r="AG180" s="286"/>
      <c r="AH180" s="286"/>
      <c r="AI180" s="286"/>
      <c r="AJ180" s="286"/>
      <c r="AK180" s="286"/>
      <c r="AL180" s="286"/>
      <c r="AM180" s="286"/>
      <c r="AN180" s="286"/>
      <c r="AO180" s="286"/>
      <c r="AP180" s="286"/>
      <c r="AQ180" s="286"/>
      <c r="AR180" s="286"/>
    </row>
    <row r="181" spans="1:103" s="266" customFormat="1" ht="45" hidden="1">
      <c r="B181" s="287" t="s">
        <v>910</v>
      </c>
      <c r="C181" s="49"/>
      <c r="D181" s="49"/>
      <c r="E181" s="49"/>
      <c r="F181" s="49"/>
      <c r="G181" s="51"/>
      <c r="H181" s="288" t="s">
        <v>6092</v>
      </c>
      <c r="I181" s="288"/>
      <c r="J181" s="267" t="s">
        <v>6168</v>
      </c>
      <c r="K181" s="267" t="s">
        <v>53</v>
      </c>
      <c r="L181" s="286" t="s">
        <v>6242</v>
      </c>
      <c r="M181" s="286"/>
      <c r="N181" s="286"/>
      <c r="O181" s="267"/>
      <c r="P181" s="286"/>
      <c r="Q181" s="286"/>
      <c r="R181" s="267"/>
      <c r="S181" s="267"/>
      <c r="T181" s="267"/>
      <c r="U181" s="267"/>
      <c r="V181" s="267"/>
      <c r="W181" s="267"/>
      <c r="X181" s="267"/>
      <c r="Y181" s="267"/>
      <c r="Z181" s="267"/>
      <c r="AA181" s="267"/>
      <c r="AB181" s="267"/>
      <c r="AC181" s="267"/>
      <c r="AD181" s="267"/>
      <c r="AE181" s="267"/>
      <c r="AF181" s="267"/>
      <c r="AG181" s="267"/>
      <c r="AH181" s="286"/>
      <c r="AI181" s="286"/>
      <c r="AJ181" s="286"/>
      <c r="AK181" s="286"/>
      <c r="AL181" s="286"/>
      <c r="AM181" s="286"/>
      <c r="AN181" s="286"/>
      <c r="AO181" s="286"/>
      <c r="AP181" s="286"/>
      <c r="AQ181" s="286"/>
      <c r="AR181" s="286"/>
    </row>
    <row r="182" spans="1:103" s="266" customFormat="1" ht="30">
      <c r="A182" s="266" t="s">
        <v>673</v>
      </c>
      <c r="B182" s="292" t="s">
        <v>6243</v>
      </c>
      <c r="C182" s="49" t="s">
        <v>49</v>
      </c>
      <c r="D182" s="49" t="s">
        <v>49</v>
      </c>
      <c r="E182" s="49" t="s">
        <v>62</v>
      </c>
      <c r="F182" s="49" t="s">
        <v>49</v>
      </c>
      <c r="G182" s="51" t="str">
        <f t="shared" ref="G182:G197" si="15">_xlfn.CONCAT(IF(C182="YES",$C$2&amp;", ", ""),"", IF(D182="YES",$D$2&amp;", ", ""),"", IF(E182="YES",$E$2&amp;", ", ""),"",IF(F182="YES",$F$2, ""))</f>
        <v xml:space="preserve">NO, </v>
      </c>
      <c r="H182" s="288" t="s">
        <v>966</v>
      </c>
      <c r="I182" s="288" t="s">
        <v>967</v>
      </c>
      <c r="J182" s="267" t="s">
        <v>6157</v>
      </c>
      <c r="K182" s="267" t="s">
        <v>59</v>
      </c>
      <c r="L182" s="286" t="s">
        <v>53</v>
      </c>
      <c r="M182" s="286" t="s">
        <v>53</v>
      </c>
      <c r="N182" s="286" t="s">
        <v>53</v>
      </c>
      <c r="O182" s="267" t="s">
        <v>59</v>
      </c>
      <c r="P182" s="286" t="s">
        <v>59</v>
      </c>
      <c r="Q182" s="286" t="str">
        <f t="shared" ref="Q182:Q194" si="16">IF(COUNTIF(R182:AG182,"Yes")&gt;=1,"Yes", "No")</f>
        <v>Yes</v>
      </c>
      <c r="R182" s="286" t="s">
        <v>53</v>
      </c>
      <c r="S182" s="286" t="s">
        <v>53</v>
      </c>
      <c r="T182" s="286" t="s">
        <v>53</v>
      </c>
      <c r="U182" s="286" t="s">
        <v>59</v>
      </c>
      <c r="V182" s="286" t="s">
        <v>59</v>
      </c>
      <c r="W182" s="286" t="s">
        <v>53</v>
      </c>
      <c r="X182" s="286" t="s">
        <v>53</v>
      </c>
      <c r="Y182" s="286" t="s">
        <v>53</v>
      </c>
      <c r="Z182" s="286" t="s">
        <v>53</v>
      </c>
      <c r="AA182" s="286" t="s">
        <v>53</v>
      </c>
      <c r="AB182" s="286" t="s">
        <v>53</v>
      </c>
      <c r="AC182" s="286" t="s">
        <v>53</v>
      </c>
      <c r="AD182" s="286" t="s">
        <v>53</v>
      </c>
      <c r="AE182" s="286" t="s">
        <v>59</v>
      </c>
      <c r="AF182" s="286" t="s">
        <v>53</v>
      </c>
      <c r="AG182" s="286" t="s">
        <v>53</v>
      </c>
      <c r="AS182" s="286"/>
      <c r="AT182" s="286"/>
      <c r="AU182" s="286"/>
      <c r="AV182" s="286"/>
      <c r="AW182" s="286"/>
      <c r="AX182" s="286"/>
      <c r="AY182" s="286"/>
      <c r="AZ182" s="286"/>
      <c r="BA182" s="286"/>
      <c r="BB182" s="286"/>
      <c r="BC182" s="286"/>
      <c r="BD182" s="286"/>
      <c r="BE182" s="286"/>
      <c r="BF182" s="286"/>
      <c r="BG182" s="286"/>
      <c r="BH182" s="286"/>
      <c r="BI182" s="286"/>
      <c r="BJ182" s="286"/>
      <c r="BK182" s="286"/>
      <c r="BL182" s="286"/>
      <c r="BM182" s="286"/>
      <c r="BN182" s="286"/>
      <c r="BO182" s="286"/>
      <c r="BP182" s="286"/>
      <c r="BQ182" s="286"/>
      <c r="BR182" s="286"/>
      <c r="BS182" s="286"/>
      <c r="BT182" s="286"/>
      <c r="BU182" s="286"/>
      <c r="BV182" s="286"/>
      <c r="BW182" s="286"/>
      <c r="BX182" s="286"/>
      <c r="BY182" s="286"/>
      <c r="BZ182" s="286"/>
      <c r="CA182" s="286"/>
      <c r="CB182" s="286"/>
      <c r="CC182" s="286"/>
      <c r="CD182" s="286"/>
      <c r="CE182" s="286"/>
      <c r="CF182" s="286"/>
      <c r="CG182" s="286"/>
      <c r="CH182" s="286"/>
      <c r="CI182" s="286"/>
      <c r="CJ182" s="286"/>
      <c r="CK182" s="286"/>
      <c r="CL182" s="286"/>
      <c r="CM182" s="286"/>
      <c r="CN182" s="286"/>
      <c r="CO182" s="286"/>
      <c r="CP182" s="286"/>
      <c r="CQ182" s="286"/>
      <c r="CR182" s="286"/>
      <c r="CS182" s="286"/>
      <c r="CT182" s="286"/>
      <c r="CU182" s="286"/>
      <c r="CV182" s="286"/>
      <c r="CW182" s="286"/>
      <c r="CX182" s="286"/>
      <c r="CY182" s="286"/>
    </row>
    <row r="183" spans="1:103" s="266" customFormat="1" ht="30">
      <c r="A183" s="266" t="s">
        <v>673</v>
      </c>
      <c r="B183" s="292" t="s">
        <v>6243</v>
      </c>
      <c r="C183" s="49" t="s">
        <v>62</v>
      </c>
      <c r="D183" s="49" t="s">
        <v>49</v>
      </c>
      <c r="E183" s="49" t="s">
        <v>62</v>
      </c>
      <c r="F183" s="49" t="s">
        <v>49</v>
      </c>
      <c r="G183" s="51" t="str">
        <f t="shared" si="15"/>
        <v xml:space="preserve">NO, NO, </v>
      </c>
      <c r="H183" s="288" t="s">
        <v>969</v>
      </c>
      <c r="I183" s="288" t="s">
        <v>970</v>
      </c>
      <c r="J183" s="267" t="s">
        <v>6157</v>
      </c>
      <c r="K183" s="267" t="s">
        <v>59</v>
      </c>
      <c r="L183" s="286" t="s">
        <v>53</v>
      </c>
      <c r="M183" s="286" t="s">
        <v>53</v>
      </c>
      <c r="N183" s="286" t="s">
        <v>53</v>
      </c>
      <c r="O183" s="267" t="s">
        <v>59</v>
      </c>
      <c r="P183" s="286" t="s">
        <v>59</v>
      </c>
      <c r="Q183" s="286" t="str">
        <f t="shared" si="16"/>
        <v>Yes</v>
      </c>
      <c r="R183" s="286" t="s">
        <v>53</v>
      </c>
      <c r="S183" s="286" t="s">
        <v>53</v>
      </c>
      <c r="T183" s="286" t="s">
        <v>53</v>
      </c>
      <c r="U183" s="286" t="s">
        <v>59</v>
      </c>
      <c r="V183" s="286" t="s">
        <v>59</v>
      </c>
      <c r="W183" s="286" t="s">
        <v>53</v>
      </c>
      <c r="X183" s="286" t="s">
        <v>53</v>
      </c>
      <c r="Y183" s="286" t="s">
        <v>53</v>
      </c>
      <c r="Z183" s="286" t="s">
        <v>53</v>
      </c>
      <c r="AA183" s="286" t="s">
        <v>53</v>
      </c>
      <c r="AB183" s="286" t="s">
        <v>53</v>
      </c>
      <c r="AC183" s="286" t="s">
        <v>53</v>
      </c>
      <c r="AD183" s="286" t="s">
        <v>53</v>
      </c>
      <c r="AE183" s="286" t="s">
        <v>59</v>
      </c>
      <c r="AF183" s="286" t="s">
        <v>53</v>
      </c>
      <c r="AG183" s="286" t="s">
        <v>53</v>
      </c>
      <c r="AS183" s="286"/>
      <c r="AT183" s="286"/>
      <c r="AU183" s="286"/>
      <c r="AV183" s="286"/>
      <c r="AW183" s="286"/>
      <c r="AX183" s="286"/>
      <c r="AY183" s="286"/>
      <c r="AZ183" s="286"/>
      <c r="BA183" s="286"/>
      <c r="BB183" s="286"/>
      <c r="BC183" s="286"/>
      <c r="BD183" s="286"/>
      <c r="BE183" s="286"/>
      <c r="BF183" s="286"/>
      <c r="BG183" s="286"/>
      <c r="BH183" s="286"/>
      <c r="BI183" s="286"/>
      <c r="BJ183" s="286"/>
      <c r="BK183" s="286"/>
      <c r="BL183" s="286"/>
      <c r="BM183" s="286"/>
      <c r="BN183" s="286"/>
      <c r="BO183" s="286"/>
      <c r="BP183" s="286"/>
      <c r="BQ183" s="286"/>
      <c r="BR183" s="286"/>
      <c r="BS183" s="286"/>
      <c r="BT183" s="286"/>
      <c r="BU183" s="286"/>
      <c r="BV183" s="286"/>
      <c r="BW183" s="286"/>
      <c r="BX183" s="286"/>
      <c r="BY183" s="286"/>
      <c r="BZ183" s="286"/>
      <c r="CA183" s="286"/>
      <c r="CB183" s="286"/>
      <c r="CC183" s="286"/>
      <c r="CD183" s="286"/>
      <c r="CE183" s="286"/>
      <c r="CF183" s="286"/>
      <c r="CG183" s="286"/>
      <c r="CH183" s="286"/>
      <c r="CI183" s="286"/>
      <c r="CJ183" s="286"/>
      <c r="CK183" s="286"/>
      <c r="CL183" s="286"/>
      <c r="CM183" s="286"/>
      <c r="CN183" s="286"/>
      <c r="CO183" s="286"/>
      <c r="CP183" s="286"/>
      <c r="CQ183" s="286"/>
      <c r="CR183" s="286"/>
      <c r="CS183" s="286"/>
      <c r="CT183" s="286"/>
      <c r="CU183" s="286"/>
      <c r="CV183" s="286"/>
      <c r="CW183" s="286"/>
      <c r="CX183" s="286"/>
      <c r="CY183" s="286"/>
    </row>
    <row r="184" spans="1:103" s="266" customFormat="1" hidden="1">
      <c r="B184" s="292" t="s">
        <v>6243</v>
      </c>
      <c r="C184" s="49"/>
      <c r="D184" s="49"/>
      <c r="E184" s="49"/>
      <c r="F184" s="49"/>
      <c r="G184" s="51"/>
      <c r="H184" s="288" t="s">
        <v>6244</v>
      </c>
      <c r="I184" s="288"/>
      <c r="J184" s="267" t="s">
        <v>6174</v>
      </c>
      <c r="K184" s="267"/>
      <c r="L184" s="286"/>
      <c r="M184" s="286"/>
      <c r="N184" s="286"/>
      <c r="O184" s="267"/>
      <c r="P184" s="286"/>
      <c r="Q184" s="286"/>
      <c r="R184" s="286"/>
      <c r="S184" s="286"/>
      <c r="T184" s="286"/>
      <c r="U184" s="286"/>
      <c r="V184" s="286"/>
      <c r="W184" s="286"/>
      <c r="X184" s="286"/>
      <c r="Y184" s="286"/>
      <c r="Z184" s="286"/>
      <c r="AA184" s="286"/>
      <c r="AB184" s="286"/>
      <c r="AC184" s="286"/>
      <c r="AD184" s="286"/>
      <c r="AE184" s="286"/>
      <c r="AF184" s="286"/>
      <c r="AG184" s="286"/>
      <c r="AS184" s="286"/>
      <c r="AT184" s="286"/>
      <c r="AU184" s="286"/>
      <c r="AV184" s="286"/>
      <c r="AW184" s="286"/>
      <c r="AX184" s="286"/>
      <c r="AY184" s="286"/>
      <c r="AZ184" s="286"/>
      <c r="BA184" s="286"/>
      <c r="BB184" s="286"/>
      <c r="BC184" s="286"/>
      <c r="BD184" s="286"/>
      <c r="BE184" s="286"/>
      <c r="BF184" s="286"/>
      <c r="BG184" s="286"/>
      <c r="BH184" s="286"/>
      <c r="BI184" s="286"/>
      <c r="BJ184" s="286"/>
      <c r="BK184" s="286"/>
      <c r="BL184" s="286"/>
      <c r="BM184" s="286"/>
      <c r="BN184" s="286"/>
      <c r="BO184" s="286"/>
      <c r="BP184" s="286"/>
      <c r="BQ184" s="286"/>
      <c r="BR184" s="286"/>
      <c r="BS184" s="286"/>
      <c r="BT184" s="286"/>
      <c r="BU184" s="286"/>
      <c r="BV184" s="286"/>
      <c r="BW184" s="286"/>
      <c r="BX184" s="286"/>
      <c r="BY184" s="286"/>
      <c r="BZ184" s="286"/>
      <c r="CA184" s="286"/>
      <c r="CB184" s="286"/>
      <c r="CC184" s="286"/>
      <c r="CD184" s="286"/>
      <c r="CE184" s="286"/>
      <c r="CF184" s="286"/>
      <c r="CG184" s="286"/>
      <c r="CH184" s="286"/>
      <c r="CI184" s="286"/>
      <c r="CJ184" s="286"/>
      <c r="CK184" s="286"/>
      <c r="CL184" s="286"/>
      <c r="CM184" s="286"/>
      <c r="CN184" s="286"/>
      <c r="CO184" s="286"/>
      <c r="CP184" s="286"/>
      <c r="CQ184" s="286"/>
      <c r="CR184" s="286"/>
      <c r="CS184" s="286"/>
      <c r="CT184" s="286"/>
      <c r="CU184" s="286"/>
      <c r="CV184" s="286"/>
      <c r="CW184" s="286"/>
      <c r="CX184" s="286"/>
      <c r="CY184" s="286"/>
    </row>
    <row r="185" spans="1:103" s="266" customFormat="1" ht="30">
      <c r="A185" s="266" t="s">
        <v>975</v>
      </c>
      <c r="B185" s="287" t="s">
        <v>976</v>
      </c>
      <c r="C185" s="49" t="s">
        <v>62</v>
      </c>
      <c r="D185" s="49" t="s">
        <v>62</v>
      </c>
      <c r="E185" s="49" t="s">
        <v>62</v>
      </c>
      <c r="F185" s="49" t="s">
        <v>49</v>
      </c>
      <c r="G185" s="51" t="str">
        <f t="shared" si="15"/>
        <v xml:space="preserve">NO, NO, NO, </v>
      </c>
      <c r="H185" s="288" t="s">
        <v>6245</v>
      </c>
      <c r="I185" s="288" t="s">
        <v>1007</v>
      </c>
      <c r="J185" s="267" t="s">
        <v>6157</v>
      </c>
      <c r="K185" s="267" t="s">
        <v>59</v>
      </c>
      <c r="L185" s="267" t="s">
        <v>59</v>
      </c>
      <c r="M185" s="267" t="s">
        <v>59</v>
      </c>
      <c r="N185" s="286" t="s">
        <v>53</v>
      </c>
      <c r="O185" s="267" t="s">
        <v>59</v>
      </c>
      <c r="P185" s="286" t="s">
        <v>59</v>
      </c>
      <c r="Q185" s="286" t="str">
        <f t="shared" si="16"/>
        <v>Yes</v>
      </c>
      <c r="R185" s="286" t="s">
        <v>59</v>
      </c>
      <c r="S185" s="286" t="s">
        <v>59</v>
      </c>
      <c r="T185" s="286" t="s">
        <v>59</v>
      </c>
      <c r="U185" s="286" t="s">
        <v>53</v>
      </c>
      <c r="V185" s="286" t="s">
        <v>53</v>
      </c>
      <c r="W185" s="286" t="s">
        <v>59</v>
      </c>
      <c r="X185" s="286" t="s">
        <v>59</v>
      </c>
      <c r="Y185" s="286" t="s">
        <v>59</v>
      </c>
      <c r="Z185" s="286" t="s">
        <v>59</v>
      </c>
      <c r="AA185" s="286" t="s">
        <v>59</v>
      </c>
      <c r="AB185" s="286" t="s">
        <v>53</v>
      </c>
      <c r="AC185" s="286" t="s">
        <v>59</v>
      </c>
      <c r="AD185" s="286" t="s">
        <v>59</v>
      </c>
      <c r="AE185" s="286" t="s">
        <v>53</v>
      </c>
      <c r="AF185" s="286" t="s">
        <v>59</v>
      </c>
      <c r="AG185" s="286" t="s">
        <v>53</v>
      </c>
      <c r="AH185" s="286"/>
      <c r="AI185" s="286"/>
      <c r="AJ185" s="286"/>
      <c r="AK185" s="286"/>
      <c r="AL185" s="286"/>
      <c r="AM185" s="286"/>
      <c r="AN185" s="286"/>
      <c r="AO185" s="286"/>
      <c r="AP185" s="286"/>
      <c r="AQ185" s="286"/>
      <c r="AR185" s="286"/>
      <c r="AS185" s="286"/>
      <c r="AT185" s="286"/>
      <c r="AU185" s="286"/>
      <c r="AV185" s="286"/>
      <c r="AW185" s="286"/>
      <c r="AX185" s="286"/>
      <c r="AY185" s="286"/>
      <c r="AZ185" s="286"/>
      <c r="BA185" s="286"/>
      <c r="BB185" s="286"/>
      <c r="BC185" s="286"/>
      <c r="BD185" s="286"/>
      <c r="BE185" s="286"/>
      <c r="BF185" s="286"/>
      <c r="BG185" s="286"/>
      <c r="BH185" s="286"/>
      <c r="BI185" s="286"/>
      <c r="BJ185" s="286"/>
      <c r="BK185" s="286"/>
      <c r="BL185" s="286"/>
      <c r="BM185" s="286"/>
      <c r="BN185" s="286"/>
      <c r="BO185" s="286"/>
      <c r="BP185" s="286"/>
      <c r="BQ185" s="286"/>
      <c r="BR185" s="286"/>
      <c r="BS185" s="286"/>
      <c r="BT185" s="286"/>
      <c r="BU185" s="286"/>
      <c r="BV185" s="286"/>
      <c r="BW185" s="286"/>
      <c r="BX185" s="286"/>
      <c r="BY185" s="286"/>
      <c r="BZ185" s="286"/>
      <c r="CA185" s="286"/>
      <c r="CB185" s="286"/>
      <c r="CC185" s="286"/>
      <c r="CD185" s="286"/>
      <c r="CE185" s="286"/>
      <c r="CF185" s="286"/>
      <c r="CG185" s="286"/>
      <c r="CH185" s="286"/>
      <c r="CI185" s="286"/>
      <c r="CJ185" s="286"/>
      <c r="CK185" s="286"/>
      <c r="CL185" s="286"/>
      <c r="CM185" s="286"/>
      <c r="CN185" s="286"/>
      <c r="CO185" s="286"/>
      <c r="CP185" s="286"/>
      <c r="CQ185" s="286"/>
      <c r="CR185" s="286"/>
      <c r="CS185" s="286"/>
      <c r="CT185" s="286"/>
      <c r="CU185" s="286"/>
      <c r="CV185" s="286"/>
      <c r="CW185" s="286"/>
      <c r="CX185" s="286"/>
      <c r="CY185" s="286"/>
    </row>
    <row r="186" spans="1:103" s="266" customFormat="1" ht="30">
      <c r="A186" s="266" t="s">
        <v>975</v>
      </c>
      <c r="B186" s="287" t="s">
        <v>976</v>
      </c>
      <c r="C186" s="49" t="s">
        <v>49</v>
      </c>
      <c r="D186" s="49" t="s">
        <v>49</v>
      </c>
      <c r="E186" s="49" t="s">
        <v>62</v>
      </c>
      <c r="F186" s="49" t="s">
        <v>49</v>
      </c>
      <c r="G186" s="51" t="str">
        <f t="shared" si="15"/>
        <v xml:space="preserve">NO, </v>
      </c>
      <c r="H186" s="288" t="s">
        <v>1003</v>
      </c>
      <c r="I186" s="288" t="s">
        <v>1004</v>
      </c>
      <c r="J186" s="267" t="s">
        <v>6157</v>
      </c>
      <c r="K186" s="267" t="s">
        <v>59</v>
      </c>
      <c r="L186" s="267" t="s">
        <v>59</v>
      </c>
      <c r="M186" s="267" t="s">
        <v>53</v>
      </c>
      <c r="N186" s="286" t="s">
        <v>53</v>
      </c>
      <c r="O186" s="267" t="s">
        <v>59</v>
      </c>
      <c r="P186" s="286" t="s">
        <v>59</v>
      </c>
      <c r="Q186" s="286" t="str">
        <f t="shared" si="16"/>
        <v>Yes</v>
      </c>
      <c r="R186" s="286" t="s">
        <v>59</v>
      </c>
      <c r="S186" s="286" t="s">
        <v>59</v>
      </c>
      <c r="T186" s="286" t="s">
        <v>59</v>
      </c>
      <c r="U186" s="286" t="s">
        <v>53</v>
      </c>
      <c r="V186" s="286" t="s">
        <v>53</v>
      </c>
      <c r="W186" s="286" t="s">
        <v>59</v>
      </c>
      <c r="X186" s="286" t="s">
        <v>59</v>
      </c>
      <c r="Y186" s="286" t="s">
        <v>59</v>
      </c>
      <c r="Z186" s="286" t="s">
        <v>59</v>
      </c>
      <c r="AA186" s="286" t="s">
        <v>59</v>
      </c>
      <c r="AB186" s="286" t="s">
        <v>53</v>
      </c>
      <c r="AC186" s="286" t="s">
        <v>59</v>
      </c>
      <c r="AD186" s="286" t="s">
        <v>59</v>
      </c>
      <c r="AE186" s="286" t="s">
        <v>53</v>
      </c>
      <c r="AF186" s="286" t="s">
        <v>59</v>
      </c>
      <c r="AG186" s="286" t="s">
        <v>53</v>
      </c>
    </row>
    <row r="187" spans="1:103" s="266" customFormat="1" ht="50.25" customHeight="1">
      <c r="A187" s="266" t="s">
        <v>975</v>
      </c>
      <c r="B187" s="287" t="s">
        <v>976</v>
      </c>
      <c r="C187" s="49" t="s">
        <v>62</v>
      </c>
      <c r="D187" s="49" t="s">
        <v>62</v>
      </c>
      <c r="E187" s="49" t="s">
        <v>62</v>
      </c>
      <c r="F187" s="49" t="s">
        <v>49</v>
      </c>
      <c r="G187" s="51" t="str">
        <f t="shared" si="15"/>
        <v xml:space="preserve">NO, NO, NO, </v>
      </c>
      <c r="H187" s="288" t="s">
        <v>6246</v>
      </c>
      <c r="I187" s="288" t="s">
        <v>986</v>
      </c>
      <c r="J187" s="267" t="s">
        <v>6157</v>
      </c>
      <c r="K187" s="267" t="s">
        <v>59</v>
      </c>
      <c r="L187" s="267" t="s">
        <v>53</v>
      </c>
      <c r="M187" s="267" t="s">
        <v>53</v>
      </c>
      <c r="N187" s="286" t="s">
        <v>53</v>
      </c>
      <c r="O187" s="267" t="s">
        <v>59</v>
      </c>
      <c r="P187" s="286" t="s">
        <v>59</v>
      </c>
      <c r="Q187" s="286" t="str">
        <f t="shared" si="16"/>
        <v>Yes</v>
      </c>
      <c r="R187" s="286" t="s">
        <v>53</v>
      </c>
      <c r="S187" s="286" t="s">
        <v>53</v>
      </c>
      <c r="T187" s="286" t="s">
        <v>53</v>
      </c>
      <c r="U187" s="286" t="s">
        <v>53</v>
      </c>
      <c r="V187" s="286" t="s">
        <v>53</v>
      </c>
      <c r="W187" s="286" t="s">
        <v>53</v>
      </c>
      <c r="X187" s="286" t="s">
        <v>59</v>
      </c>
      <c r="Y187" s="286" t="s">
        <v>59</v>
      </c>
      <c r="Z187" s="286" t="s">
        <v>53</v>
      </c>
      <c r="AA187" s="286" t="s">
        <v>53</v>
      </c>
      <c r="AB187" s="286" t="s">
        <v>53</v>
      </c>
      <c r="AC187" s="286" t="s">
        <v>53</v>
      </c>
      <c r="AD187" s="286" t="s">
        <v>59</v>
      </c>
      <c r="AE187" s="286" t="s">
        <v>59</v>
      </c>
      <c r="AF187" s="286" t="s">
        <v>59</v>
      </c>
      <c r="AG187" s="286" t="s">
        <v>53</v>
      </c>
      <c r="AH187" s="286"/>
      <c r="AI187" s="286"/>
      <c r="AJ187" s="286"/>
      <c r="AK187" s="286"/>
      <c r="AL187" s="286"/>
      <c r="AM187" s="286"/>
      <c r="AN187" s="286"/>
      <c r="AO187" s="286"/>
      <c r="AP187" s="286"/>
      <c r="AQ187" s="286"/>
      <c r="AR187" s="286"/>
      <c r="AS187" s="286"/>
      <c r="AT187" s="286"/>
      <c r="AU187" s="286"/>
      <c r="AV187" s="286"/>
      <c r="AW187" s="286"/>
      <c r="AX187" s="286"/>
      <c r="AY187" s="286"/>
      <c r="AZ187" s="286"/>
      <c r="BA187" s="286"/>
      <c r="BB187" s="286"/>
      <c r="BC187" s="286"/>
      <c r="BD187" s="286"/>
      <c r="BE187" s="286"/>
      <c r="BF187" s="286"/>
      <c r="BG187" s="286"/>
      <c r="BH187" s="286"/>
      <c r="BI187" s="286"/>
      <c r="BJ187" s="286"/>
      <c r="BK187" s="286"/>
      <c r="BL187" s="286"/>
      <c r="BM187" s="286"/>
      <c r="BN187" s="286"/>
      <c r="BO187" s="286"/>
      <c r="BP187" s="286"/>
      <c r="BQ187" s="286"/>
      <c r="BR187" s="286"/>
      <c r="BS187" s="286"/>
      <c r="BT187" s="286"/>
      <c r="BU187" s="286"/>
      <c r="BV187" s="286"/>
      <c r="BW187" s="286"/>
      <c r="BX187" s="286"/>
      <c r="BY187" s="286"/>
      <c r="BZ187" s="286"/>
      <c r="CA187" s="286"/>
      <c r="CB187" s="286"/>
      <c r="CC187" s="286"/>
      <c r="CD187" s="286"/>
      <c r="CE187" s="286"/>
      <c r="CF187" s="286"/>
      <c r="CG187" s="286"/>
      <c r="CH187" s="286"/>
      <c r="CI187" s="286"/>
      <c r="CJ187" s="286"/>
      <c r="CK187" s="286"/>
      <c r="CL187" s="286"/>
      <c r="CM187" s="286"/>
      <c r="CN187" s="286"/>
      <c r="CO187" s="286"/>
      <c r="CP187" s="286"/>
      <c r="CQ187" s="286"/>
      <c r="CR187" s="286"/>
      <c r="CS187" s="286"/>
      <c r="CT187" s="286"/>
      <c r="CU187" s="286"/>
      <c r="CV187" s="286"/>
      <c r="CW187" s="286"/>
      <c r="CX187" s="286"/>
      <c r="CY187" s="286"/>
    </row>
    <row r="188" spans="1:103" s="266" customFormat="1" ht="50.25" customHeight="1">
      <c r="B188" s="287" t="s">
        <v>976</v>
      </c>
      <c r="C188" s="49"/>
      <c r="D188" s="49"/>
      <c r="E188" s="49"/>
      <c r="F188" s="49"/>
      <c r="G188" s="51"/>
      <c r="H188" s="288" t="s">
        <v>6247</v>
      </c>
      <c r="I188" s="288"/>
      <c r="J188" s="267" t="s">
        <v>6157</v>
      </c>
      <c r="K188" s="267" t="s">
        <v>53</v>
      </c>
      <c r="L188" s="267" t="s">
        <v>59</v>
      </c>
      <c r="M188" s="267" t="s">
        <v>59</v>
      </c>
      <c r="N188" s="286" t="s">
        <v>53</v>
      </c>
      <c r="O188" s="267" t="s">
        <v>53</v>
      </c>
      <c r="P188" s="286" t="s">
        <v>59</v>
      </c>
      <c r="Q188" s="286"/>
      <c r="R188" s="286"/>
      <c r="S188" s="286"/>
      <c r="T188" s="286"/>
      <c r="U188" s="286"/>
      <c r="V188" s="286"/>
      <c r="W188" s="286"/>
      <c r="X188" s="286"/>
      <c r="Y188" s="286"/>
      <c r="Z188" s="286"/>
      <c r="AA188" s="286"/>
      <c r="AB188" s="286"/>
      <c r="AC188" s="286"/>
      <c r="AD188" s="286"/>
      <c r="AE188" s="286"/>
      <c r="AF188" s="286"/>
      <c r="AG188" s="286"/>
      <c r="AH188" s="286"/>
      <c r="AI188" s="286"/>
      <c r="AJ188" s="286"/>
      <c r="AK188" s="286"/>
      <c r="AL188" s="286"/>
      <c r="AM188" s="286"/>
      <c r="AN188" s="286"/>
      <c r="AO188" s="286"/>
      <c r="AP188" s="286"/>
      <c r="AQ188" s="286"/>
      <c r="AR188" s="286"/>
      <c r="AS188" s="286"/>
      <c r="AT188" s="286"/>
      <c r="AU188" s="286"/>
      <c r="AV188" s="286"/>
      <c r="AW188" s="286"/>
      <c r="AX188" s="286"/>
      <c r="AY188" s="286"/>
      <c r="AZ188" s="286"/>
      <c r="BA188" s="286"/>
      <c r="BB188" s="286"/>
      <c r="BC188" s="286"/>
      <c r="BD188" s="286"/>
      <c r="BE188" s="286"/>
      <c r="BF188" s="286"/>
      <c r="BG188" s="286"/>
      <c r="BH188" s="286"/>
      <c r="BI188" s="286"/>
      <c r="BJ188" s="286"/>
      <c r="BK188" s="286"/>
      <c r="BL188" s="286"/>
      <c r="BM188" s="286"/>
      <c r="BN188" s="286"/>
      <c r="BO188" s="286"/>
      <c r="BP188" s="286"/>
      <c r="BQ188" s="286"/>
      <c r="BR188" s="286"/>
      <c r="BS188" s="286"/>
      <c r="BT188" s="286"/>
      <c r="BU188" s="286"/>
      <c r="BV188" s="286"/>
      <c r="BW188" s="286"/>
      <c r="BX188" s="286"/>
      <c r="BY188" s="286"/>
      <c r="BZ188" s="286"/>
      <c r="CA188" s="286"/>
      <c r="CB188" s="286"/>
      <c r="CC188" s="286"/>
      <c r="CD188" s="286"/>
      <c r="CE188" s="286"/>
      <c r="CF188" s="286"/>
      <c r="CG188" s="286"/>
      <c r="CH188" s="286"/>
      <c r="CI188" s="286"/>
      <c r="CJ188" s="286"/>
      <c r="CK188" s="286"/>
      <c r="CL188" s="286"/>
      <c r="CM188" s="286"/>
      <c r="CN188" s="286"/>
      <c r="CO188" s="286"/>
      <c r="CP188" s="286"/>
      <c r="CQ188" s="286"/>
      <c r="CR188" s="286"/>
      <c r="CS188" s="286"/>
      <c r="CT188" s="286"/>
      <c r="CU188" s="286"/>
      <c r="CV188" s="286"/>
      <c r="CW188" s="286"/>
      <c r="CX188" s="286"/>
      <c r="CY188" s="286"/>
    </row>
    <row r="189" spans="1:103" s="266" customFormat="1" ht="30">
      <c r="A189" s="266" t="s">
        <v>975</v>
      </c>
      <c r="B189" s="287" t="s">
        <v>976</v>
      </c>
      <c r="C189" s="49" t="s">
        <v>49</v>
      </c>
      <c r="D189" s="49" t="s">
        <v>49</v>
      </c>
      <c r="E189" s="49" t="s">
        <v>49</v>
      </c>
      <c r="F189" s="49" t="s">
        <v>49</v>
      </c>
      <c r="G189" s="51" t="str">
        <f t="shared" si="15"/>
        <v/>
      </c>
      <c r="H189" s="288" t="s">
        <v>6248</v>
      </c>
      <c r="I189" s="288" t="s">
        <v>1012</v>
      </c>
      <c r="J189" s="267" t="s">
        <v>6157</v>
      </c>
      <c r="K189" s="267" t="s">
        <v>59</v>
      </c>
      <c r="L189" s="267" t="s">
        <v>53</v>
      </c>
      <c r="M189" s="267" t="s">
        <v>53</v>
      </c>
      <c r="N189" s="286" t="s">
        <v>53</v>
      </c>
      <c r="O189" s="267" t="s">
        <v>59</v>
      </c>
      <c r="P189" s="286" t="s">
        <v>59</v>
      </c>
      <c r="Q189" s="286" t="str">
        <f t="shared" si="16"/>
        <v>Yes</v>
      </c>
      <c r="R189" s="286" t="s">
        <v>53</v>
      </c>
      <c r="S189" s="286" t="s">
        <v>53</v>
      </c>
      <c r="T189" s="286" t="s">
        <v>53</v>
      </c>
      <c r="U189" s="286" t="s">
        <v>53</v>
      </c>
      <c r="V189" s="286" t="s">
        <v>53</v>
      </c>
      <c r="W189" s="286" t="s">
        <v>53</v>
      </c>
      <c r="X189" s="286" t="s">
        <v>53</v>
      </c>
      <c r="Y189" s="286" t="s">
        <v>59</v>
      </c>
      <c r="Z189" s="286" t="s">
        <v>53</v>
      </c>
      <c r="AA189" s="286" t="s">
        <v>53</v>
      </c>
      <c r="AB189" s="286" t="s">
        <v>53</v>
      </c>
      <c r="AC189" s="286" t="s">
        <v>53</v>
      </c>
      <c r="AD189" s="286" t="s">
        <v>59</v>
      </c>
      <c r="AE189" s="286" t="s">
        <v>53</v>
      </c>
      <c r="AF189" s="286" t="s">
        <v>59</v>
      </c>
      <c r="AG189" s="286" t="s">
        <v>53</v>
      </c>
      <c r="AH189" s="286"/>
      <c r="AI189" s="286"/>
      <c r="AJ189" s="286"/>
      <c r="AK189" s="286"/>
      <c r="AL189" s="286"/>
      <c r="AM189" s="286"/>
      <c r="AN189" s="286"/>
      <c r="AO189" s="286"/>
      <c r="AP189" s="286"/>
      <c r="AQ189" s="286"/>
      <c r="AR189" s="286"/>
    </row>
    <row r="190" spans="1:103" s="266" customFormat="1" ht="30">
      <c r="A190" s="266" t="s">
        <v>975</v>
      </c>
      <c r="B190" s="287" t="s">
        <v>976</v>
      </c>
      <c r="C190" s="49" t="s">
        <v>49</v>
      </c>
      <c r="D190" s="49" t="s">
        <v>49</v>
      </c>
      <c r="E190" s="49" t="s">
        <v>62</v>
      </c>
      <c r="F190" s="49" t="s">
        <v>49</v>
      </c>
      <c r="G190" s="51" t="str">
        <f t="shared" si="15"/>
        <v xml:space="preserve">NO, </v>
      </c>
      <c r="H190" s="288" t="s">
        <v>997</v>
      </c>
      <c r="I190" s="288" t="s">
        <v>998</v>
      </c>
      <c r="J190" s="267" t="s">
        <v>6157</v>
      </c>
      <c r="K190" s="267" t="s">
        <v>59</v>
      </c>
      <c r="L190" s="267" t="s">
        <v>53</v>
      </c>
      <c r="M190" s="267" t="s">
        <v>53</v>
      </c>
      <c r="N190" s="286" t="s">
        <v>53</v>
      </c>
      <c r="O190" s="267" t="s">
        <v>59</v>
      </c>
      <c r="P190" s="286" t="s">
        <v>59</v>
      </c>
      <c r="Q190" s="286" t="str">
        <f t="shared" si="16"/>
        <v>Yes</v>
      </c>
      <c r="R190" s="286" t="s">
        <v>59</v>
      </c>
      <c r="S190" s="286" t="s">
        <v>53</v>
      </c>
      <c r="T190" s="286" t="s">
        <v>59</v>
      </c>
      <c r="U190" s="286" t="s">
        <v>59</v>
      </c>
      <c r="V190" s="286" t="s">
        <v>59</v>
      </c>
      <c r="W190" s="286" t="s">
        <v>59</v>
      </c>
      <c r="X190" s="286" t="s">
        <v>53</v>
      </c>
      <c r="Y190" s="286" t="s">
        <v>59</v>
      </c>
      <c r="Z190" s="286" t="s">
        <v>53</v>
      </c>
      <c r="AA190" s="286" t="s">
        <v>59</v>
      </c>
      <c r="AB190" s="286" t="s">
        <v>59</v>
      </c>
      <c r="AC190" s="286" t="s">
        <v>59</v>
      </c>
      <c r="AD190" s="286" t="s">
        <v>59</v>
      </c>
      <c r="AE190" s="286" t="s">
        <v>59</v>
      </c>
      <c r="AF190" s="286" t="s">
        <v>59</v>
      </c>
      <c r="AG190" s="286" t="s">
        <v>53</v>
      </c>
    </row>
    <row r="191" spans="1:103" s="266" customFormat="1" ht="30" hidden="1">
      <c r="B191" s="287" t="s">
        <v>976</v>
      </c>
      <c r="C191" s="49"/>
      <c r="D191" s="49"/>
      <c r="E191" s="49"/>
      <c r="F191" s="49"/>
      <c r="G191" s="51"/>
      <c r="H191" s="288" t="s">
        <v>6249</v>
      </c>
      <c r="I191" s="288" t="s">
        <v>3575</v>
      </c>
      <c r="J191" s="267" t="s">
        <v>6169</v>
      </c>
      <c r="K191" s="267" t="s">
        <v>53</v>
      </c>
      <c r="L191" s="267" t="s">
        <v>53</v>
      </c>
      <c r="M191" s="267"/>
      <c r="N191" s="286" t="s">
        <v>59</v>
      </c>
      <c r="O191" s="267"/>
      <c r="P191" s="286"/>
      <c r="Q191" s="286"/>
      <c r="R191" s="286"/>
      <c r="S191" s="286"/>
      <c r="T191" s="286"/>
      <c r="U191" s="286"/>
      <c r="V191" s="286"/>
      <c r="W191" s="286"/>
      <c r="X191" s="286"/>
      <c r="Y191" s="286"/>
      <c r="Z191" s="286"/>
      <c r="AA191" s="286"/>
      <c r="AB191" s="286"/>
      <c r="AC191" s="286"/>
      <c r="AD191" s="286"/>
      <c r="AE191" s="286"/>
      <c r="AF191" s="286"/>
      <c r="AG191" s="286"/>
    </row>
    <row r="192" spans="1:103" s="266" customFormat="1" ht="30">
      <c r="A192" s="266" t="s">
        <v>975</v>
      </c>
      <c r="B192" s="292" t="s">
        <v>1026</v>
      </c>
      <c r="C192" s="49" t="s">
        <v>49</v>
      </c>
      <c r="D192" s="49" t="s">
        <v>62</v>
      </c>
      <c r="E192" s="49" t="s">
        <v>62</v>
      </c>
      <c r="F192" s="49" t="s">
        <v>49</v>
      </c>
      <c r="G192" s="51" t="str">
        <f t="shared" si="15"/>
        <v xml:space="preserve">NO, NO, </v>
      </c>
      <c r="H192" s="288" t="s">
        <v>1028</v>
      </c>
      <c r="I192" s="288" t="s">
        <v>1029</v>
      </c>
      <c r="J192" s="267" t="s">
        <v>6157</v>
      </c>
      <c r="K192" s="267" t="s">
        <v>59</v>
      </c>
      <c r="L192" s="267" t="s">
        <v>53</v>
      </c>
      <c r="M192" s="267" t="s">
        <v>53</v>
      </c>
      <c r="N192" s="267" t="s">
        <v>59</v>
      </c>
      <c r="O192" s="267" t="s">
        <v>59</v>
      </c>
      <c r="P192" s="286" t="s">
        <v>59</v>
      </c>
      <c r="Q192" s="286" t="str">
        <f t="shared" si="16"/>
        <v>Yes</v>
      </c>
      <c r="R192" s="286" t="s">
        <v>59</v>
      </c>
      <c r="S192" s="286" t="s">
        <v>59</v>
      </c>
      <c r="T192" s="286" t="s">
        <v>59</v>
      </c>
      <c r="U192" s="286" t="s">
        <v>59</v>
      </c>
      <c r="V192" s="286" t="s">
        <v>53</v>
      </c>
      <c r="W192" s="286" t="s">
        <v>59</v>
      </c>
      <c r="X192" s="286" t="s">
        <v>59</v>
      </c>
      <c r="Y192" s="286" t="s">
        <v>59</v>
      </c>
      <c r="Z192" s="286" t="s">
        <v>59</v>
      </c>
      <c r="AA192" s="286" t="s">
        <v>59</v>
      </c>
      <c r="AB192" s="286" t="s">
        <v>59</v>
      </c>
      <c r="AC192" s="286" t="s">
        <v>59</v>
      </c>
      <c r="AD192" s="286" t="s">
        <v>59</v>
      </c>
      <c r="AE192" s="286" t="s">
        <v>59</v>
      </c>
      <c r="AF192" s="286" t="s">
        <v>59</v>
      </c>
      <c r="AG192" s="286" t="s">
        <v>59</v>
      </c>
    </row>
    <row r="193" spans="1:103" s="266" customFormat="1" ht="45" hidden="1">
      <c r="B193" s="292" t="s">
        <v>1026</v>
      </c>
      <c r="C193" s="49"/>
      <c r="D193" s="49"/>
      <c r="E193" s="49"/>
      <c r="F193" s="49"/>
      <c r="G193" s="51"/>
      <c r="H193" s="288" t="s">
        <v>1032</v>
      </c>
      <c r="I193" s="288"/>
      <c r="J193" s="267" t="s">
        <v>6168</v>
      </c>
      <c r="K193" s="267"/>
      <c r="L193" s="267"/>
      <c r="M193" s="267"/>
      <c r="N193" s="267"/>
      <c r="O193" s="267"/>
      <c r="P193" s="286"/>
      <c r="Q193" s="286"/>
      <c r="R193" s="286"/>
      <c r="S193" s="286"/>
      <c r="T193" s="286"/>
      <c r="U193" s="286"/>
      <c r="V193" s="286"/>
      <c r="W193" s="286"/>
      <c r="X193" s="286"/>
      <c r="Y193" s="286"/>
      <c r="Z193" s="286"/>
      <c r="AA193" s="286"/>
      <c r="AB193" s="286"/>
      <c r="AC193" s="286"/>
      <c r="AD193" s="286"/>
      <c r="AE193" s="286"/>
      <c r="AF193" s="286"/>
      <c r="AG193" s="286"/>
    </row>
    <row r="194" spans="1:103" s="266" customFormat="1" ht="30">
      <c r="A194" s="266" t="s">
        <v>975</v>
      </c>
      <c r="B194" s="292" t="s">
        <v>1026</v>
      </c>
      <c r="C194" s="49" t="s">
        <v>49</v>
      </c>
      <c r="D194" s="49" t="s">
        <v>49</v>
      </c>
      <c r="E194" s="49" t="s">
        <v>62</v>
      </c>
      <c r="F194" s="49" t="s">
        <v>49</v>
      </c>
      <c r="G194" s="51" t="str">
        <f t="shared" si="15"/>
        <v xml:space="preserve">NO, </v>
      </c>
      <c r="H194" s="288" t="s">
        <v>1033</v>
      </c>
      <c r="I194" s="288" t="s">
        <v>1034</v>
      </c>
      <c r="J194" s="267" t="s">
        <v>6157</v>
      </c>
      <c r="K194" s="267" t="s">
        <v>59</v>
      </c>
      <c r="L194" s="267" t="s">
        <v>53</v>
      </c>
      <c r="M194" s="267" t="s">
        <v>53</v>
      </c>
      <c r="N194" s="267" t="s">
        <v>59</v>
      </c>
      <c r="O194" s="267" t="s">
        <v>59</v>
      </c>
      <c r="P194" s="286" t="s">
        <v>59</v>
      </c>
      <c r="Q194" s="286" t="str">
        <f t="shared" si="16"/>
        <v>Yes</v>
      </c>
      <c r="R194" s="286" t="s">
        <v>59</v>
      </c>
      <c r="S194" s="286" t="s">
        <v>59</v>
      </c>
      <c r="T194" s="286" t="s">
        <v>59</v>
      </c>
      <c r="U194" s="286" t="s">
        <v>59</v>
      </c>
      <c r="V194" s="286" t="s">
        <v>53</v>
      </c>
      <c r="W194" s="286" t="s">
        <v>59</v>
      </c>
      <c r="X194" s="286" t="s">
        <v>59</v>
      </c>
      <c r="Y194" s="286" t="s">
        <v>59</v>
      </c>
      <c r="Z194" s="286" t="s">
        <v>59</v>
      </c>
      <c r="AA194" s="286" t="s">
        <v>59</v>
      </c>
      <c r="AB194" s="286" t="s">
        <v>59</v>
      </c>
      <c r="AC194" s="286" t="s">
        <v>59</v>
      </c>
      <c r="AD194" s="286" t="s">
        <v>59</v>
      </c>
      <c r="AE194" s="286" t="s">
        <v>59</v>
      </c>
      <c r="AF194" s="286" t="s">
        <v>59</v>
      </c>
      <c r="AG194" s="286" t="s">
        <v>59</v>
      </c>
    </row>
    <row r="195" spans="1:103" s="266" customFormat="1" ht="30" hidden="1">
      <c r="B195" s="292" t="s">
        <v>1026</v>
      </c>
      <c r="C195" s="49"/>
      <c r="D195" s="49"/>
      <c r="E195" s="49"/>
      <c r="F195" s="49"/>
      <c r="G195" s="51"/>
      <c r="H195" s="288" t="s">
        <v>6250</v>
      </c>
      <c r="I195" s="288" t="s">
        <v>1036</v>
      </c>
      <c r="J195" s="267"/>
      <c r="K195" s="267"/>
      <c r="L195" s="267"/>
      <c r="M195" s="267"/>
      <c r="N195" s="267"/>
      <c r="O195" s="267"/>
      <c r="P195" s="286"/>
      <c r="Q195" s="286"/>
      <c r="R195" s="286"/>
      <c r="S195" s="286"/>
      <c r="T195" s="286"/>
      <c r="U195" s="286"/>
      <c r="V195" s="286"/>
      <c r="W195" s="286"/>
      <c r="X195" s="286"/>
      <c r="Y195" s="286"/>
      <c r="Z195" s="286"/>
      <c r="AA195" s="286"/>
      <c r="AB195" s="286"/>
      <c r="AC195" s="286"/>
      <c r="AD195" s="286"/>
      <c r="AE195" s="286"/>
      <c r="AF195" s="286"/>
      <c r="AG195" s="286"/>
    </row>
    <row r="196" spans="1:103" s="266" customFormat="1" ht="30" hidden="1">
      <c r="B196" s="292" t="s">
        <v>1026</v>
      </c>
      <c r="C196" s="49"/>
      <c r="D196" s="49"/>
      <c r="E196" s="49"/>
      <c r="F196" s="49"/>
      <c r="G196" s="51"/>
      <c r="H196" s="288" t="s">
        <v>1037</v>
      </c>
      <c r="I196" s="241" t="s">
        <v>1038</v>
      </c>
      <c r="J196" s="267"/>
      <c r="K196" s="267"/>
      <c r="L196" s="267"/>
      <c r="M196" s="267"/>
      <c r="N196" s="267"/>
      <c r="O196" s="267"/>
      <c r="P196" s="286"/>
      <c r="Q196" s="286"/>
      <c r="R196" s="286"/>
      <c r="S196" s="286"/>
      <c r="T196" s="286"/>
      <c r="U196" s="286"/>
      <c r="V196" s="286"/>
      <c r="W196" s="286"/>
      <c r="X196" s="286"/>
      <c r="Y196" s="286"/>
      <c r="Z196" s="286"/>
      <c r="AA196" s="286"/>
      <c r="AB196" s="286"/>
      <c r="AC196" s="286"/>
      <c r="AD196" s="286"/>
      <c r="AE196" s="286"/>
      <c r="AF196" s="286"/>
      <c r="AG196" s="286"/>
    </row>
    <row r="197" spans="1:103" s="266" customFormat="1" ht="30">
      <c r="A197" s="266" t="s">
        <v>975</v>
      </c>
      <c r="B197" s="292" t="s">
        <v>1026</v>
      </c>
      <c r="C197" s="49" t="s">
        <v>49</v>
      </c>
      <c r="D197" s="49" t="s">
        <v>49</v>
      </c>
      <c r="E197" s="49" t="s">
        <v>49</v>
      </c>
      <c r="F197" s="49" t="s">
        <v>49</v>
      </c>
      <c r="G197" s="51" t="str">
        <f t="shared" si="15"/>
        <v/>
      </c>
      <c r="H197" s="288" t="s">
        <v>1079</v>
      </c>
      <c r="I197" s="288" t="s">
        <v>1080</v>
      </c>
      <c r="J197" s="267" t="s">
        <v>6157</v>
      </c>
      <c r="K197" s="267" t="s">
        <v>59</v>
      </c>
      <c r="L197" s="267" t="s">
        <v>53</v>
      </c>
      <c r="M197" s="267" t="s">
        <v>53</v>
      </c>
      <c r="N197" s="267" t="s">
        <v>59</v>
      </c>
      <c r="O197" s="267" t="s">
        <v>59</v>
      </c>
      <c r="P197" s="286" t="s">
        <v>59</v>
      </c>
      <c r="Q197" s="286" t="s">
        <v>59</v>
      </c>
      <c r="R197" s="286"/>
      <c r="S197" s="286"/>
      <c r="T197" s="286"/>
      <c r="U197" s="286"/>
      <c r="V197" s="286"/>
      <c r="W197" s="286"/>
      <c r="X197" s="286"/>
      <c r="Y197" s="286"/>
      <c r="Z197" s="286"/>
      <c r="AA197" s="286"/>
      <c r="AB197" s="286"/>
      <c r="AC197" s="286"/>
      <c r="AD197" s="286"/>
      <c r="AE197" s="286"/>
      <c r="AF197" s="286"/>
      <c r="AG197" s="286"/>
    </row>
    <row r="198" spans="1:103" s="266" customFormat="1" hidden="1">
      <c r="B198" s="292" t="s">
        <v>1026</v>
      </c>
      <c r="C198" s="49"/>
      <c r="D198" s="49"/>
      <c r="E198" s="49"/>
      <c r="F198" s="49"/>
      <c r="G198" s="51"/>
      <c r="H198" s="288"/>
      <c r="I198" s="288"/>
      <c r="J198" s="267"/>
      <c r="K198" s="267"/>
      <c r="L198" s="267"/>
      <c r="M198" s="267"/>
      <c r="N198" s="267"/>
      <c r="O198" s="267"/>
      <c r="P198" s="286"/>
      <c r="Q198" s="286"/>
      <c r="R198" s="286"/>
      <c r="S198" s="286"/>
      <c r="T198" s="286"/>
      <c r="U198" s="286"/>
      <c r="V198" s="286"/>
      <c r="W198" s="286"/>
      <c r="X198" s="286"/>
      <c r="Y198" s="286"/>
      <c r="Z198" s="286"/>
      <c r="AA198" s="286"/>
      <c r="AB198" s="286"/>
      <c r="AC198" s="286"/>
      <c r="AD198" s="286"/>
      <c r="AE198" s="286"/>
      <c r="AF198" s="286"/>
      <c r="AG198" s="286"/>
    </row>
    <row r="199" spans="1:103" s="266" customFormat="1" hidden="1">
      <c r="B199" s="292" t="s">
        <v>1026</v>
      </c>
      <c r="C199" s="49"/>
      <c r="D199" s="49"/>
      <c r="E199" s="49"/>
      <c r="F199" s="49"/>
      <c r="G199" s="51"/>
      <c r="H199" s="288"/>
      <c r="I199" s="288"/>
      <c r="J199" s="267"/>
      <c r="K199" s="267"/>
      <c r="L199" s="267"/>
      <c r="M199" s="267"/>
      <c r="N199" s="267"/>
      <c r="O199" s="267"/>
      <c r="P199" s="286"/>
      <c r="Q199" s="286"/>
      <c r="R199" s="286"/>
      <c r="S199" s="286"/>
      <c r="T199" s="286"/>
      <c r="U199" s="286"/>
      <c r="V199" s="286"/>
      <c r="W199" s="286"/>
      <c r="X199" s="286"/>
      <c r="Y199" s="286"/>
      <c r="Z199" s="286"/>
      <c r="AA199" s="286"/>
      <c r="AB199" s="286"/>
      <c r="AC199" s="286"/>
      <c r="AD199" s="286"/>
      <c r="AE199" s="286"/>
      <c r="AF199" s="286"/>
      <c r="AG199" s="286"/>
    </row>
    <row r="200" spans="1:103" s="266" customFormat="1" hidden="1">
      <c r="B200" s="292" t="s">
        <v>1026</v>
      </c>
      <c r="C200" s="49"/>
      <c r="D200" s="49"/>
      <c r="E200" s="49"/>
      <c r="F200" s="49"/>
      <c r="G200" s="51"/>
      <c r="H200" s="288"/>
      <c r="I200" s="288"/>
      <c r="J200" s="267"/>
      <c r="K200" s="267"/>
      <c r="L200" s="267"/>
      <c r="M200" s="267"/>
      <c r="N200" s="267"/>
      <c r="O200" s="267"/>
      <c r="P200" s="286"/>
      <c r="Q200" s="286"/>
      <c r="R200" s="286"/>
      <c r="S200" s="286"/>
      <c r="T200" s="286"/>
      <c r="U200" s="286"/>
      <c r="V200" s="286"/>
      <c r="W200" s="286"/>
      <c r="X200" s="286"/>
      <c r="Y200" s="286"/>
      <c r="Z200" s="286"/>
      <c r="AA200" s="286"/>
      <c r="AB200" s="286"/>
      <c r="AC200" s="286"/>
      <c r="AD200" s="286"/>
      <c r="AE200" s="286"/>
      <c r="AF200" s="286"/>
      <c r="AG200" s="286"/>
    </row>
    <row r="201" spans="1:103" s="266" customFormat="1" hidden="1">
      <c r="B201" s="292" t="s">
        <v>1026</v>
      </c>
      <c r="C201" s="49"/>
      <c r="D201" s="49"/>
      <c r="E201" s="49"/>
      <c r="F201" s="49"/>
      <c r="G201" s="51"/>
      <c r="H201" s="288"/>
      <c r="I201" s="288"/>
      <c r="J201" s="267"/>
      <c r="K201" s="267"/>
      <c r="L201" s="267"/>
      <c r="M201" s="267"/>
      <c r="N201" s="267"/>
      <c r="O201" s="267"/>
      <c r="P201" s="286"/>
      <c r="Q201" s="286"/>
      <c r="R201" s="286"/>
      <c r="S201" s="286"/>
      <c r="T201" s="286"/>
      <c r="U201" s="286"/>
      <c r="V201" s="286"/>
      <c r="W201" s="286"/>
      <c r="X201" s="286"/>
      <c r="Y201" s="286"/>
      <c r="Z201" s="286"/>
      <c r="AA201" s="286"/>
      <c r="AB201" s="286"/>
      <c r="AC201" s="286"/>
      <c r="AD201" s="286"/>
      <c r="AE201" s="286"/>
      <c r="AF201" s="286"/>
      <c r="AG201" s="286"/>
    </row>
    <row r="202" spans="1:103" s="266" customFormat="1" hidden="1">
      <c r="B202" s="292" t="s">
        <v>1026</v>
      </c>
      <c r="C202" s="49"/>
      <c r="D202" s="49"/>
      <c r="E202" s="49"/>
      <c r="F202" s="49"/>
      <c r="G202" s="51"/>
      <c r="H202" s="288"/>
      <c r="I202" s="288"/>
      <c r="J202" s="267"/>
      <c r="K202" s="267"/>
      <c r="L202" s="267"/>
      <c r="M202" s="267"/>
      <c r="N202" s="267"/>
      <c r="O202" s="267"/>
      <c r="P202" s="286"/>
      <c r="Q202" s="286"/>
      <c r="R202" s="286"/>
      <c r="S202" s="286"/>
      <c r="T202" s="286"/>
      <c r="U202" s="286"/>
      <c r="V202" s="286"/>
      <c r="W202" s="286"/>
      <c r="X202" s="286"/>
      <c r="Y202" s="286"/>
      <c r="Z202" s="286"/>
      <c r="AA202" s="286"/>
      <c r="AB202" s="286"/>
      <c r="AC202" s="286"/>
      <c r="AD202" s="286"/>
      <c r="AE202" s="286"/>
      <c r="AF202" s="286"/>
      <c r="AG202" s="286"/>
    </row>
    <row r="203" spans="1:103" s="266" customFormat="1" ht="30" hidden="1">
      <c r="A203" s="266" t="s">
        <v>47</v>
      </c>
      <c r="B203" s="295" t="s">
        <v>1086</v>
      </c>
      <c r="C203" s="49"/>
      <c r="D203" s="49"/>
      <c r="E203" s="49"/>
      <c r="F203" s="49"/>
      <c r="G203" s="51"/>
      <c r="H203" s="299" t="s">
        <v>6251</v>
      </c>
      <c r="I203" s="288" t="s">
        <v>6252</v>
      </c>
      <c r="J203" s="267" t="s">
        <v>6157</v>
      </c>
      <c r="K203" s="286" t="s">
        <v>53</v>
      </c>
      <c r="L203" s="286" t="s">
        <v>53</v>
      </c>
      <c r="M203" s="267" t="s">
        <v>53</v>
      </c>
      <c r="N203" s="286" t="s">
        <v>59</v>
      </c>
      <c r="O203" s="286" t="s">
        <v>53</v>
      </c>
      <c r="P203" s="286" t="s">
        <v>53</v>
      </c>
      <c r="Q203" s="286" t="str">
        <f t="shared" ref="Q203:Q246" si="17">IF(COUNTIF(R203:AG203,"Yes")&gt;=1,"Yes", "No")</f>
        <v>Yes</v>
      </c>
      <c r="R203" s="267"/>
      <c r="S203" s="267"/>
      <c r="T203" s="267" t="s">
        <v>53</v>
      </c>
      <c r="U203" s="267"/>
      <c r="V203" s="267" t="s">
        <v>53</v>
      </c>
      <c r="W203" s="267"/>
      <c r="X203" s="267" t="s">
        <v>59</v>
      </c>
      <c r="Y203" s="267"/>
      <c r="Z203" s="267"/>
      <c r="AA203" s="267"/>
      <c r="AB203" s="267"/>
      <c r="AC203" s="267"/>
      <c r="AD203" s="267"/>
      <c r="AE203" s="267"/>
      <c r="AF203" s="267"/>
      <c r="AG203" s="267"/>
    </row>
    <row r="204" spans="1:103" s="266" customFormat="1" ht="30">
      <c r="A204" s="266" t="s">
        <v>975</v>
      </c>
      <c r="B204" s="287" t="s">
        <v>1086</v>
      </c>
      <c r="C204" s="49" t="s">
        <v>49</v>
      </c>
      <c r="D204" s="49" t="s">
        <v>49</v>
      </c>
      <c r="E204" s="49" t="s">
        <v>49</v>
      </c>
      <c r="F204" s="49" t="s">
        <v>49</v>
      </c>
      <c r="G204" s="51" t="str">
        <f t="shared" ref="G204:G213" si="18">_xlfn.CONCAT(IF(C204="YES",$C$2&amp;", ", ""),"", IF(D204="YES",$D$2&amp;", ", ""),"", IF(E204="YES",$E$2&amp;", ", ""),"",IF(F204="YES",$F$2, ""))</f>
        <v/>
      </c>
      <c r="H204" s="288" t="s">
        <v>1093</v>
      </c>
      <c r="I204" s="288" t="s">
        <v>1094</v>
      </c>
      <c r="J204" s="267" t="s">
        <v>6157</v>
      </c>
      <c r="K204" s="267" t="s">
        <v>59</v>
      </c>
      <c r="L204" s="286" t="s">
        <v>53</v>
      </c>
      <c r="M204" s="267" t="s">
        <v>53</v>
      </c>
      <c r="N204" s="286" t="s">
        <v>59</v>
      </c>
      <c r="O204" s="267"/>
      <c r="P204" s="286" t="s">
        <v>59</v>
      </c>
      <c r="Q204" s="286" t="str">
        <f t="shared" si="17"/>
        <v>Yes</v>
      </c>
      <c r="R204" s="286" t="s">
        <v>59</v>
      </c>
      <c r="S204" s="286" t="s">
        <v>53</v>
      </c>
      <c r="T204" s="286" t="s">
        <v>59</v>
      </c>
      <c r="U204" s="286" t="s">
        <v>59</v>
      </c>
      <c r="V204" s="286" t="s">
        <v>53</v>
      </c>
      <c r="W204" s="286" t="s">
        <v>53</v>
      </c>
      <c r="X204" s="286" t="s">
        <v>59</v>
      </c>
      <c r="Y204" s="286" t="s">
        <v>59</v>
      </c>
      <c r="Z204" s="286" t="s">
        <v>59</v>
      </c>
      <c r="AA204" s="286" t="s">
        <v>53</v>
      </c>
      <c r="AB204" s="286" t="s">
        <v>53</v>
      </c>
      <c r="AC204" s="286" t="s">
        <v>59</v>
      </c>
      <c r="AD204" s="286" t="s">
        <v>59</v>
      </c>
      <c r="AE204" s="286" t="s">
        <v>53</v>
      </c>
      <c r="AF204" s="286" t="s">
        <v>53</v>
      </c>
      <c r="AG204" s="286" t="s">
        <v>53</v>
      </c>
      <c r="AS204" s="286"/>
      <c r="AT204" s="286"/>
      <c r="AU204" s="286"/>
      <c r="AV204" s="286"/>
      <c r="AW204" s="286"/>
      <c r="AX204" s="286"/>
      <c r="AY204" s="286"/>
      <c r="AZ204" s="286"/>
      <c r="BA204" s="286"/>
      <c r="BB204" s="286"/>
      <c r="BC204" s="286"/>
      <c r="BD204" s="286"/>
      <c r="BE204" s="286"/>
      <c r="BF204" s="286"/>
      <c r="BG204" s="286"/>
      <c r="BH204" s="286"/>
      <c r="BI204" s="286"/>
      <c r="BJ204" s="286"/>
      <c r="BK204" s="286"/>
      <c r="BL204" s="286"/>
      <c r="BM204" s="286"/>
      <c r="BN204" s="286"/>
      <c r="BO204" s="286"/>
      <c r="BP204" s="286"/>
      <c r="BQ204" s="286"/>
      <c r="BR204" s="286"/>
      <c r="BS204" s="286"/>
      <c r="BT204" s="286"/>
      <c r="BU204" s="286"/>
      <c r="BV204" s="286"/>
      <c r="BW204" s="286"/>
      <c r="BX204" s="286"/>
      <c r="BY204" s="286"/>
      <c r="BZ204" s="286"/>
      <c r="CA204" s="286"/>
      <c r="CB204" s="286"/>
      <c r="CC204" s="286"/>
      <c r="CD204" s="286"/>
      <c r="CE204" s="286"/>
      <c r="CF204" s="286"/>
      <c r="CG204" s="286"/>
      <c r="CH204" s="286"/>
      <c r="CI204" s="286"/>
      <c r="CJ204" s="286"/>
      <c r="CK204" s="286"/>
      <c r="CL204" s="286"/>
      <c r="CM204" s="286"/>
      <c r="CN204" s="286"/>
      <c r="CO204" s="286"/>
      <c r="CP204" s="286"/>
      <c r="CQ204" s="286"/>
      <c r="CR204" s="286"/>
      <c r="CS204" s="286"/>
      <c r="CT204" s="286"/>
      <c r="CU204" s="286"/>
      <c r="CV204" s="286"/>
      <c r="CW204" s="286"/>
      <c r="CX204" s="286"/>
      <c r="CY204" s="286"/>
    </row>
    <row r="205" spans="1:103" s="266" customFormat="1" ht="30">
      <c r="A205" s="266" t="s">
        <v>975</v>
      </c>
      <c r="B205" s="287" t="s">
        <v>1086</v>
      </c>
      <c r="C205" s="49" t="s">
        <v>49</v>
      </c>
      <c r="D205" s="49" t="s">
        <v>49</v>
      </c>
      <c r="E205" s="49" t="s">
        <v>49</v>
      </c>
      <c r="F205" s="49" t="s">
        <v>49</v>
      </c>
      <c r="G205" s="51" t="str">
        <f t="shared" si="18"/>
        <v/>
      </c>
      <c r="H205" s="288" t="s">
        <v>1097</v>
      </c>
      <c r="I205" s="288" t="s">
        <v>1096</v>
      </c>
      <c r="J205" s="267" t="s">
        <v>6157</v>
      </c>
      <c r="K205" s="267" t="s">
        <v>59</v>
      </c>
      <c r="L205" s="286" t="s">
        <v>53</v>
      </c>
      <c r="M205" s="267" t="s">
        <v>53</v>
      </c>
      <c r="N205" s="286" t="s">
        <v>59</v>
      </c>
      <c r="O205" s="267" t="s">
        <v>59</v>
      </c>
      <c r="P205" s="286" t="s">
        <v>59</v>
      </c>
      <c r="Q205" s="286" t="str">
        <f t="shared" si="17"/>
        <v>Yes</v>
      </c>
      <c r="R205" s="286" t="s">
        <v>59</v>
      </c>
      <c r="S205" s="286" t="s">
        <v>59</v>
      </c>
      <c r="T205" s="286" t="s">
        <v>59</v>
      </c>
      <c r="U205" s="286" t="s">
        <v>59</v>
      </c>
      <c r="V205" s="286" t="s">
        <v>59</v>
      </c>
      <c r="W205" s="286" t="s">
        <v>59</v>
      </c>
      <c r="X205" s="286" t="s">
        <v>59</v>
      </c>
      <c r="Y205" s="286" t="s">
        <v>59</v>
      </c>
      <c r="Z205" s="286" t="s">
        <v>59</v>
      </c>
      <c r="AA205" s="286" t="s">
        <v>59</v>
      </c>
      <c r="AB205" s="286" t="s">
        <v>59</v>
      </c>
      <c r="AC205" s="286" t="s">
        <v>59</v>
      </c>
      <c r="AD205" s="286" t="s">
        <v>53</v>
      </c>
      <c r="AE205" s="286" t="s">
        <v>59</v>
      </c>
      <c r="AF205" s="286" t="s">
        <v>59</v>
      </c>
      <c r="AG205" s="286" t="s">
        <v>53</v>
      </c>
      <c r="AH205" s="286"/>
      <c r="AI205" s="286"/>
      <c r="AJ205" s="286"/>
      <c r="AK205" s="286"/>
      <c r="AL205" s="286"/>
      <c r="AM205" s="286"/>
      <c r="AN205" s="286"/>
      <c r="AO205" s="286"/>
      <c r="AP205" s="286"/>
      <c r="AQ205" s="286"/>
      <c r="AR205" s="286"/>
      <c r="AS205" s="286"/>
      <c r="AT205" s="286"/>
      <c r="AU205" s="286"/>
      <c r="AV205" s="286"/>
      <c r="AW205" s="286"/>
      <c r="AX205" s="286"/>
      <c r="AY205" s="286"/>
      <c r="AZ205" s="286"/>
      <c r="BA205" s="286"/>
      <c r="BB205" s="286"/>
      <c r="BC205" s="286"/>
      <c r="BD205" s="286"/>
      <c r="BE205" s="286"/>
      <c r="BF205" s="286"/>
      <c r="BG205" s="286"/>
      <c r="BH205" s="286"/>
      <c r="BI205" s="286"/>
      <c r="BJ205" s="286"/>
      <c r="BK205" s="286"/>
      <c r="BL205" s="286"/>
      <c r="BM205" s="286"/>
      <c r="BN205" s="286"/>
      <c r="BO205" s="286"/>
      <c r="BP205" s="286"/>
      <c r="BQ205" s="286"/>
      <c r="BR205" s="286"/>
      <c r="BS205" s="286"/>
      <c r="BT205" s="286"/>
      <c r="BU205" s="286"/>
      <c r="BV205" s="286"/>
      <c r="BW205" s="286"/>
      <c r="BX205" s="286"/>
      <c r="BY205" s="286"/>
      <c r="BZ205" s="286"/>
      <c r="CA205" s="286"/>
      <c r="CB205" s="286"/>
      <c r="CC205" s="286"/>
      <c r="CD205" s="286"/>
      <c r="CE205" s="286"/>
      <c r="CF205" s="286"/>
      <c r="CG205" s="286"/>
      <c r="CH205" s="286"/>
      <c r="CI205" s="286"/>
      <c r="CJ205" s="286"/>
      <c r="CK205" s="286"/>
      <c r="CL205" s="286"/>
      <c r="CM205" s="286"/>
      <c r="CN205" s="286"/>
      <c r="CO205" s="286"/>
      <c r="CP205" s="286"/>
      <c r="CQ205" s="286"/>
      <c r="CR205" s="286"/>
      <c r="CS205" s="286"/>
      <c r="CT205" s="286"/>
      <c r="CU205" s="286"/>
      <c r="CV205" s="286"/>
      <c r="CW205" s="286"/>
      <c r="CX205" s="286"/>
      <c r="CY205" s="286"/>
    </row>
    <row r="206" spans="1:103" s="266" customFormat="1" ht="30" hidden="1">
      <c r="B206" s="287" t="s">
        <v>1086</v>
      </c>
      <c r="C206" s="49"/>
      <c r="D206" s="49"/>
      <c r="E206" s="49"/>
      <c r="F206" s="49"/>
      <c r="G206" s="51"/>
      <c r="H206" s="288" t="s">
        <v>6249</v>
      </c>
      <c r="I206" s="288"/>
      <c r="J206" s="267" t="s">
        <v>6169</v>
      </c>
      <c r="K206" s="267"/>
      <c r="L206" s="286" t="s">
        <v>53</v>
      </c>
      <c r="M206" s="267"/>
      <c r="N206" s="286" t="s">
        <v>59</v>
      </c>
      <c r="O206" s="267"/>
      <c r="P206" s="286"/>
      <c r="Q206" s="286"/>
      <c r="R206" s="286"/>
      <c r="S206" s="286"/>
      <c r="T206" s="286"/>
      <c r="U206" s="286"/>
      <c r="V206" s="286"/>
      <c r="W206" s="286"/>
      <c r="X206" s="286"/>
      <c r="Y206" s="286"/>
      <c r="Z206" s="286"/>
      <c r="AA206" s="286"/>
      <c r="AB206" s="286"/>
      <c r="AC206" s="286"/>
      <c r="AD206" s="286"/>
      <c r="AE206" s="286"/>
      <c r="AF206" s="286"/>
      <c r="AG206" s="286"/>
      <c r="AH206" s="286"/>
      <c r="AI206" s="286"/>
      <c r="AJ206" s="286"/>
      <c r="AK206" s="286"/>
      <c r="AL206" s="286"/>
      <c r="AM206" s="286"/>
      <c r="AN206" s="286"/>
      <c r="AO206" s="286"/>
      <c r="AP206" s="286"/>
      <c r="AQ206" s="286"/>
      <c r="AR206" s="286"/>
      <c r="AS206" s="286"/>
      <c r="AT206" s="286"/>
      <c r="AU206" s="286"/>
      <c r="AV206" s="286"/>
      <c r="AW206" s="286"/>
      <c r="AX206" s="286"/>
      <c r="AY206" s="286"/>
      <c r="AZ206" s="286"/>
      <c r="BA206" s="286"/>
      <c r="BB206" s="286"/>
      <c r="BC206" s="286"/>
      <c r="BD206" s="286"/>
      <c r="BE206" s="286"/>
      <c r="BF206" s="286"/>
      <c r="BG206" s="286"/>
      <c r="BH206" s="286"/>
      <c r="BI206" s="286"/>
      <c r="BJ206" s="286"/>
      <c r="BK206" s="286"/>
      <c r="BL206" s="286"/>
      <c r="BM206" s="286"/>
      <c r="BN206" s="286"/>
      <c r="BO206" s="286"/>
      <c r="BP206" s="286"/>
      <c r="BQ206" s="286"/>
      <c r="BR206" s="286"/>
      <c r="BS206" s="286"/>
      <c r="BT206" s="286"/>
      <c r="BU206" s="286"/>
      <c r="BV206" s="286"/>
      <c r="BW206" s="286"/>
      <c r="BX206" s="286"/>
      <c r="BY206" s="286"/>
      <c r="BZ206" s="286"/>
      <c r="CA206" s="286"/>
      <c r="CB206" s="286"/>
      <c r="CC206" s="286"/>
      <c r="CD206" s="286"/>
      <c r="CE206" s="286"/>
      <c r="CF206" s="286"/>
      <c r="CG206" s="286"/>
      <c r="CH206" s="286"/>
      <c r="CI206" s="286"/>
      <c r="CJ206" s="286"/>
      <c r="CK206" s="286"/>
      <c r="CL206" s="286"/>
      <c r="CM206" s="286"/>
      <c r="CN206" s="286"/>
      <c r="CO206" s="286"/>
      <c r="CP206" s="286"/>
      <c r="CQ206" s="286"/>
      <c r="CR206" s="286"/>
      <c r="CS206" s="286"/>
      <c r="CT206" s="286"/>
      <c r="CU206" s="286"/>
      <c r="CV206" s="286"/>
      <c r="CW206" s="286"/>
      <c r="CX206" s="286"/>
      <c r="CY206" s="286"/>
    </row>
    <row r="207" spans="1:103" s="266" customFormat="1" ht="30" hidden="1">
      <c r="B207" s="287" t="s">
        <v>1086</v>
      </c>
      <c r="C207" s="49"/>
      <c r="D207" s="49"/>
      <c r="E207" s="49"/>
      <c r="F207" s="49"/>
      <c r="G207" s="51"/>
      <c r="H207" s="288" t="s">
        <v>1090</v>
      </c>
      <c r="I207" s="288"/>
      <c r="J207" s="267" t="s">
        <v>6169</v>
      </c>
      <c r="K207" s="267"/>
      <c r="L207" s="286" t="s">
        <v>53</v>
      </c>
      <c r="M207" s="267"/>
      <c r="N207" s="286" t="s">
        <v>59</v>
      </c>
      <c r="O207" s="267"/>
      <c r="P207" s="286"/>
      <c r="Q207" s="286"/>
      <c r="R207" s="286"/>
      <c r="S207" s="286"/>
      <c r="T207" s="286"/>
      <c r="U207" s="286"/>
      <c r="V207" s="286"/>
      <c r="W207" s="286"/>
      <c r="X207" s="286"/>
      <c r="Y207" s="286"/>
      <c r="Z207" s="286"/>
      <c r="AA207" s="286"/>
      <c r="AB207" s="286"/>
      <c r="AC207" s="286"/>
      <c r="AD207" s="286"/>
      <c r="AE207" s="286"/>
      <c r="AF207" s="286"/>
      <c r="AG207" s="286"/>
      <c r="AH207" s="286"/>
      <c r="AI207" s="286"/>
      <c r="AJ207" s="286"/>
      <c r="AK207" s="286"/>
      <c r="AL207" s="286"/>
      <c r="AM207" s="286"/>
      <c r="AN207" s="286"/>
      <c r="AO207" s="286"/>
      <c r="AP207" s="286"/>
      <c r="AQ207" s="286"/>
      <c r="AR207" s="286"/>
      <c r="AS207" s="286"/>
      <c r="AT207" s="286"/>
      <c r="AU207" s="286"/>
      <c r="AV207" s="286"/>
      <c r="AW207" s="286"/>
      <c r="AX207" s="286"/>
      <c r="AY207" s="286"/>
      <c r="AZ207" s="286"/>
      <c r="BA207" s="286"/>
      <c r="BB207" s="286"/>
      <c r="BC207" s="286"/>
      <c r="BD207" s="286"/>
      <c r="BE207" s="286"/>
      <c r="BF207" s="286"/>
      <c r="BG207" s="286"/>
      <c r="BH207" s="286"/>
      <c r="BI207" s="286"/>
      <c r="BJ207" s="286"/>
      <c r="BK207" s="286"/>
      <c r="BL207" s="286"/>
      <c r="BM207" s="286"/>
      <c r="BN207" s="286"/>
      <c r="BO207" s="286"/>
      <c r="BP207" s="286"/>
      <c r="BQ207" s="286"/>
      <c r="BR207" s="286"/>
      <c r="BS207" s="286"/>
      <c r="BT207" s="286"/>
      <c r="BU207" s="286"/>
      <c r="BV207" s="286"/>
      <c r="BW207" s="286"/>
      <c r="BX207" s="286"/>
      <c r="BY207" s="286"/>
      <c r="BZ207" s="286"/>
      <c r="CA207" s="286"/>
      <c r="CB207" s="286"/>
      <c r="CC207" s="286"/>
      <c r="CD207" s="286"/>
      <c r="CE207" s="286"/>
      <c r="CF207" s="286"/>
      <c r="CG207" s="286"/>
      <c r="CH207" s="286"/>
      <c r="CI207" s="286"/>
      <c r="CJ207" s="286"/>
      <c r="CK207" s="286"/>
      <c r="CL207" s="286"/>
      <c r="CM207" s="286"/>
      <c r="CN207" s="286"/>
      <c r="CO207" s="286"/>
      <c r="CP207" s="286"/>
      <c r="CQ207" s="286"/>
      <c r="CR207" s="286"/>
      <c r="CS207" s="286"/>
      <c r="CT207" s="286"/>
      <c r="CU207" s="286"/>
      <c r="CV207" s="286"/>
      <c r="CW207" s="286"/>
      <c r="CX207" s="286"/>
      <c r="CY207" s="286"/>
    </row>
    <row r="208" spans="1:103" s="266" customFormat="1" ht="30" hidden="1">
      <c r="B208" s="287" t="s">
        <v>1086</v>
      </c>
      <c r="C208" s="49"/>
      <c r="D208" s="49"/>
      <c r="E208" s="49"/>
      <c r="F208" s="49"/>
      <c r="G208" s="51"/>
      <c r="H208" s="288" t="s">
        <v>6253</v>
      </c>
      <c r="I208" s="288"/>
      <c r="J208" s="267" t="s">
        <v>6169</v>
      </c>
      <c r="K208" s="267"/>
      <c r="L208" s="286" t="s">
        <v>53</v>
      </c>
      <c r="M208" s="267"/>
      <c r="N208" s="267" t="s">
        <v>59</v>
      </c>
      <c r="O208" s="267"/>
      <c r="P208" s="286"/>
      <c r="Q208" s="286"/>
      <c r="R208" s="286"/>
      <c r="S208" s="286"/>
      <c r="T208" s="286"/>
      <c r="U208" s="286"/>
      <c r="V208" s="286"/>
      <c r="W208" s="286"/>
      <c r="X208" s="286"/>
      <c r="Y208" s="286"/>
      <c r="Z208" s="286"/>
      <c r="AA208" s="286"/>
      <c r="AB208" s="286"/>
      <c r="AC208" s="286"/>
      <c r="AD208" s="286"/>
      <c r="AE208" s="286"/>
      <c r="AF208" s="286"/>
      <c r="AG208" s="286"/>
      <c r="AH208" s="286"/>
      <c r="AI208" s="286"/>
      <c r="AJ208" s="286"/>
      <c r="AK208" s="286"/>
      <c r="AL208" s="286"/>
      <c r="AM208" s="286"/>
      <c r="AN208" s="286"/>
      <c r="AO208" s="286"/>
      <c r="AP208" s="286"/>
      <c r="AQ208" s="286"/>
      <c r="AR208" s="286"/>
      <c r="AS208" s="286"/>
      <c r="AT208" s="286"/>
      <c r="AU208" s="286"/>
      <c r="AV208" s="286"/>
      <c r="AW208" s="286"/>
      <c r="AX208" s="286"/>
      <c r="AY208" s="286"/>
      <c r="AZ208" s="286"/>
      <c r="BA208" s="286"/>
      <c r="BB208" s="286"/>
      <c r="BC208" s="286"/>
      <c r="BD208" s="286"/>
      <c r="BE208" s="286"/>
      <c r="BF208" s="286"/>
      <c r="BG208" s="286"/>
      <c r="BH208" s="286"/>
      <c r="BI208" s="286"/>
      <c r="BJ208" s="286"/>
      <c r="BK208" s="286"/>
      <c r="BL208" s="286"/>
      <c r="BM208" s="286"/>
      <c r="BN208" s="286"/>
      <c r="BO208" s="286"/>
      <c r="BP208" s="286"/>
      <c r="BQ208" s="286"/>
      <c r="BR208" s="286"/>
      <c r="BS208" s="286"/>
      <c r="BT208" s="286"/>
      <c r="BU208" s="286"/>
      <c r="BV208" s="286"/>
      <c r="BW208" s="286"/>
      <c r="BX208" s="286"/>
      <c r="BY208" s="286"/>
      <c r="BZ208" s="286"/>
      <c r="CA208" s="286"/>
      <c r="CB208" s="286"/>
      <c r="CC208" s="286"/>
      <c r="CD208" s="286"/>
      <c r="CE208" s="286"/>
      <c r="CF208" s="286"/>
      <c r="CG208" s="286"/>
      <c r="CH208" s="286"/>
      <c r="CI208" s="286"/>
      <c r="CJ208" s="286"/>
      <c r="CK208" s="286"/>
      <c r="CL208" s="286"/>
      <c r="CM208" s="286"/>
      <c r="CN208" s="286"/>
      <c r="CO208" s="286"/>
      <c r="CP208" s="286"/>
      <c r="CQ208" s="286"/>
      <c r="CR208" s="286"/>
      <c r="CS208" s="286"/>
      <c r="CT208" s="286"/>
      <c r="CU208" s="286"/>
      <c r="CV208" s="286"/>
      <c r="CW208" s="286"/>
      <c r="CX208" s="286"/>
      <c r="CY208" s="286"/>
    </row>
    <row r="209" spans="1:44" s="266" customFormat="1" ht="30" hidden="1">
      <c r="A209" s="266" t="s">
        <v>975</v>
      </c>
      <c r="B209" s="292" t="s">
        <v>1105</v>
      </c>
      <c r="C209" s="49" t="s">
        <v>62</v>
      </c>
      <c r="D209" s="49" t="s">
        <v>49</v>
      </c>
      <c r="E209" s="49" t="s">
        <v>62</v>
      </c>
      <c r="F209" s="49" t="s">
        <v>49</v>
      </c>
      <c r="G209" s="51" t="str">
        <f t="shared" si="18"/>
        <v xml:space="preserve">NO, NO, </v>
      </c>
      <c r="H209" s="288" t="s">
        <v>1113</v>
      </c>
      <c r="I209" s="288" t="s">
        <v>1114</v>
      </c>
      <c r="J209" s="267" t="s">
        <v>6157</v>
      </c>
      <c r="K209" s="267" t="s">
        <v>59</v>
      </c>
      <c r="L209" s="267" t="s">
        <v>59</v>
      </c>
      <c r="M209" s="267" t="s">
        <v>53</v>
      </c>
      <c r="N209" s="267" t="s">
        <v>53</v>
      </c>
      <c r="O209" s="267" t="s">
        <v>53</v>
      </c>
      <c r="P209" s="286" t="s">
        <v>53</v>
      </c>
      <c r="Q209" s="286" t="str">
        <f t="shared" si="17"/>
        <v>Yes</v>
      </c>
      <c r="R209" s="286" t="s">
        <v>59</v>
      </c>
      <c r="S209" s="286" t="s">
        <v>59</v>
      </c>
      <c r="T209" s="286" t="s">
        <v>59</v>
      </c>
      <c r="U209" s="286" t="s">
        <v>53</v>
      </c>
      <c r="V209" s="286" t="s">
        <v>53</v>
      </c>
      <c r="W209" s="286" t="s">
        <v>59</v>
      </c>
      <c r="X209" s="286" t="s">
        <v>59</v>
      </c>
      <c r="Y209" s="286" t="s">
        <v>59</v>
      </c>
      <c r="Z209" s="286" t="s">
        <v>59</v>
      </c>
      <c r="AA209" s="286" t="s">
        <v>59</v>
      </c>
      <c r="AB209" s="286" t="s">
        <v>53</v>
      </c>
      <c r="AC209" s="286" t="s">
        <v>59</v>
      </c>
      <c r="AD209" s="286" t="s">
        <v>59</v>
      </c>
      <c r="AE209" s="286" t="s">
        <v>59</v>
      </c>
      <c r="AF209" s="286" t="s">
        <v>59</v>
      </c>
      <c r="AG209" s="286" t="s">
        <v>59</v>
      </c>
    </row>
    <row r="210" spans="1:44" s="266" customFormat="1" ht="30">
      <c r="A210" s="266" t="s">
        <v>975</v>
      </c>
      <c r="B210" s="292" t="s">
        <v>1105</v>
      </c>
      <c r="C210" s="49" t="s">
        <v>62</v>
      </c>
      <c r="D210" s="49" t="s">
        <v>49</v>
      </c>
      <c r="E210" s="49" t="s">
        <v>62</v>
      </c>
      <c r="F210" s="49" t="s">
        <v>49</v>
      </c>
      <c r="G210" s="51" t="str">
        <f t="shared" si="18"/>
        <v xml:space="preserve">NO, NO, </v>
      </c>
      <c r="H210" s="288" t="s">
        <v>1116</v>
      </c>
      <c r="I210" s="288" t="s">
        <v>1117</v>
      </c>
      <c r="J210" s="267" t="s">
        <v>6157</v>
      </c>
      <c r="K210" s="267" t="s">
        <v>59</v>
      </c>
      <c r="L210" s="267" t="s">
        <v>59</v>
      </c>
      <c r="M210" s="267" t="s">
        <v>59</v>
      </c>
      <c r="N210" s="267" t="s">
        <v>53</v>
      </c>
      <c r="O210" s="267" t="s">
        <v>59</v>
      </c>
      <c r="P210" s="286" t="s">
        <v>59</v>
      </c>
      <c r="Q210" s="286" t="str">
        <f t="shared" si="17"/>
        <v>Yes</v>
      </c>
      <c r="R210" s="286" t="s">
        <v>59</v>
      </c>
      <c r="S210" s="286" t="s">
        <v>59</v>
      </c>
      <c r="T210" s="286" t="s">
        <v>59</v>
      </c>
      <c r="U210" s="286" t="s">
        <v>53</v>
      </c>
      <c r="V210" s="286" t="s">
        <v>53</v>
      </c>
      <c r="W210" s="286" t="s">
        <v>59</v>
      </c>
      <c r="X210" s="286" t="s">
        <v>59</v>
      </c>
      <c r="Y210" s="286" t="s">
        <v>59</v>
      </c>
      <c r="Z210" s="286" t="s">
        <v>59</v>
      </c>
      <c r="AA210" s="286" t="s">
        <v>59</v>
      </c>
      <c r="AB210" s="286" t="s">
        <v>53</v>
      </c>
      <c r="AC210" s="286" t="s">
        <v>59</v>
      </c>
      <c r="AD210" s="286" t="s">
        <v>59</v>
      </c>
      <c r="AE210" s="286" t="s">
        <v>59</v>
      </c>
      <c r="AF210" s="286" t="s">
        <v>59</v>
      </c>
      <c r="AG210" s="286" t="s">
        <v>59</v>
      </c>
    </row>
    <row r="211" spans="1:44" s="266" customFormat="1" ht="30">
      <c r="A211" s="266" t="s">
        <v>975</v>
      </c>
      <c r="B211" s="292" t="s">
        <v>1105</v>
      </c>
      <c r="C211" s="49" t="s">
        <v>62</v>
      </c>
      <c r="D211" s="49" t="s">
        <v>49</v>
      </c>
      <c r="E211" s="49" t="s">
        <v>62</v>
      </c>
      <c r="F211" s="49" t="s">
        <v>49</v>
      </c>
      <c r="G211" s="51" t="str">
        <f t="shared" si="18"/>
        <v xml:space="preserve">NO, NO, </v>
      </c>
      <c r="H211" s="288" t="s">
        <v>1120</v>
      </c>
      <c r="I211" s="288" t="s">
        <v>1121</v>
      </c>
      <c r="J211" s="267" t="s">
        <v>6157</v>
      </c>
      <c r="K211" s="267" t="s">
        <v>59</v>
      </c>
      <c r="L211" s="267" t="s">
        <v>59</v>
      </c>
      <c r="M211" s="267" t="s">
        <v>53</v>
      </c>
      <c r="N211" s="267" t="s">
        <v>53</v>
      </c>
      <c r="O211" s="267" t="s">
        <v>59</v>
      </c>
      <c r="P211" s="286" t="s">
        <v>59</v>
      </c>
      <c r="Q211" s="286" t="str">
        <f t="shared" si="17"/>
        <v>Yes</v>
      </c>
      <c r="R211" s="286" t="s">
        <v>59</v>
      </c>
      <c r="S211" s="286" t="s">
        <v>59</v>
      </c>
      <c r="T211" s="286" t="s">
        <v>59</v>
      </c>
      <c r="U211" s="286" t="s">
        <v>53</v>
      </c>
      <c r="V211" s="286" t="s">
        <v>53</v>
      </c>
      <c r="W211" s="286" t="s">
        <v>59</v>
      </c>
      <c r="X211" s="286" t="s">
        <v>59</v>
      </c>
      <c r="Y211" s="286" t="s">
        <v>59</v>
      </c>
      <c r="Z211" s="286" t="s">
        <v>59</v>
      </c>
      <c r="AA211" s="286" t="s">
        <v>53</v>
      </c>
      <c r="AB211" s="286" t="s">
        <v>53</v>
      </c>
      <c r="AC211" s="286" t="s">
        <v>59</v>
      </c>
      <c r="AD211" s="286" t="s">
        <v>53</v>
      </c>
      <c r="AE211" s="286" t="s">
        <v>53</v>
      </c>
      <c r="AF211" s="286" t="s">
        <v>59</v>
      </c>
      <c r="AG211" s="286" t="s">
        <v>59</v>
      </c>
      <c r="AH211" s="286"/>
      <c r="AI211" s="286"/>
      <c r="AJ211" s="286"/>
      <c r="AK211" s="286"/>
      <c r="AL211" s="286"/>
      <c r="AM211" s="286"/>
      <c r="AN211" s="286"/>
      <c r="AO211" s="286"/>
      <c r="AP211" s="286"/>
      <c r="AQ211" s="286"/>
      <c r="AR211" s="286"/>
    </row>
    <row r="212" spans="1:44" s="266" customFormat="1" ht="30">
      <c r="A212" s="266" t="s">
        <v>975</v>
      </c>
      <c r="B212" s="292" t="s">
        <v>1105</v>
      </c>
      <c r="C212" s="49" t="s">
        <v>62</v>
      </c>
      <c r="D212" s="49" t="s">
        <v>49</v>
      </c>
      <c r="E212" s="49" t="s">
        <v>62</v>
      </c>
      <c r="F212" s="49" t="s">
        <v>49</v>
      </c>
      <c r="G212" s="51" t="str">
        <f t="shared" si="18"/>
        <v xml:space="preserve">NO, NO, </v>
      </c>
      <c r="H212" s="288" t="s">
        <v>1107</v>
      </c>
      <c r="I212" s="288" t="s">
        <v>1108</v>
      </c>
      <c r="J212" s="267" t="s">
        <v>6157</v>
      </c>
      <c r="K212" s="267" t="s">
        <v>59</v>
      </c>
      <c r="L212" s="267" t="s">
        <v>59</v>
      </c>
      <c r="M212" s="267" t="s">
        <v>53</v>
      </c>
      <c r="N212" s="267" t="s">
        <v>53</v>
      </c>
      <c r="O212" s="267" t="s">
        <v>59</v>
      </c>
      <c r="P212" s="286" t="s">
        <v>59</v>
      </c>
      <c r="Q212" s="286" t="str">
        <f t="shared" si="17"/>
        <v>Yes</v>
      </c>
      <c r="R212" s="286" t="s">
        <v>59</v>
      </c>
      <c r="S212" s="286" t="s">
        <v>59</v>
      </c>
      <c r="T212" s="286" t="s">
        <v>59</v>
      </c>
      <c r="U212" s="286" t="s">
        <v>53</v>
      </c>
      <c r="V212" s="286" t="s">
        <v>53</v>
      </c>
      <c r="W212" s="286" t="s">
        <v>59</v>
      </c>
      <c r="X212" s="286" t="s">
        <v>59</v>
      </c>
      <c r="Y212" s="286" t="s">
        <v>59</v>
      </c>
      <c r="Z212" s="286" t="s">
        <v>59</v>
      </c>
      <c r="AA212" s="286" t="s">
        <v>59</v>
      </c>
      <c r="AB212" s="286" t="s">
        <v>53</v>
      </c>
      <c r="AC212" s="286" t="s">
        <v>59</v>
      </c>
      <c r="AD212" s="286" t="s">
        <v>59</v>
      </c>
      <c r="AE212" s="286" t="s">
        <v>59</v>
      </c>
      <c r="AF212" s="286" t="s">
        <v>59</v>
      </c>
      <c r="AG212" s="286" t="s">
        <v>59</v>
      </c>
    </row>
    <row r="213" spans="1:44" s="266" customFormat="1" ht="30">
      <c r="A213" s="266" t="s">
        <v>975</v>
      </c>
      <c r="B213" s="292" t="s">
        <v>1105</v>
      </c>
      <c r="C213" s="49" t="s">
        <v>62</v>
      </c>
      <c r="D213" s="49" t="s">
        <v>49</v>
      </c>
      <c r="E213" s="49" t="s">
        <v>62</v>
      </c>
      <c r="F213" s="49" t="s">
        <v>49</v>
      </c>
      <c r="G213" s="51" t="str">
        <f t="shared" si="18"/>
        <v xml:space="preserve">NO, NO, </v>
      </c>
      <c r="H213" s="288" t="s">
        <v>1110</v>
      </c>
      <c r="I213" s="288" t="s">
        <v>1111</v>
      </c>
      <c r="J213" s="267" t="s">
        <v>6157</v>
      </c>
      <c r="K213" s="267" t="s">
        <v>59</v>
      </c>
      <c r="L213" s="267" t="s">
        <v>59</v>
      </c>
      <c r="M213" s="267" t="s">
        <v>53</v>
      </c>
      <c r="N213" s="267" t="s">
        <v>53</v>
      </c>
      <c r="O213" s="267" t="s">
        <v>59</v>
      </c>
      <c r="P213" s="286" t="s">
        <v>59</v>
      </c>
      <c r="Q213" s="286" t="str">
        <f t="shared" si="17"/>
        <v>Yes</v>
      </c>
      <c r="R213" s="286" t="s">
        <v>59</v>
      </c>
      <c r="S213" s="286" t="s">
        <v>59</v>
      </c>
      <c r="T213" s="286" t="s">
        <v>59</v>
      </c>
      <c r="U213" s="286" t="s">
        <v>53</v>
      </c>
      <c r="V213" s="286" t="s">
        <v>53</v>
      </c>
      <c r="W213" s="286" t="s">
        <v>59</v>
      </c>
      <c r="X213" s="286" t="s">
        <v>59</v>
      </c>
      <c r="Y213" s="286" t="s">
        <v>59</v>
      </c>
      <c r="Z213" s="286" t="s">
        <v>59</v>
      </c>
      <c r="AA213" s="286" t="s">
        <v>53</v>
      </c>
      <c r="AB213" s="286" t="s">
        <v>53</v>
      </c>
      <c r="AC213" s="286" t="s">
        <v>59</v>
      </c>
      <c r="AD213" s="286" t="s">
        <v>53</v>
      </c>
      <c r="AE213" s="286" t="s">
        <v>53</v>
      </c>
      <c r="AF213" s="286" t="s">
        <v>59</v>
      </c>
      <c r="AG213" s="286" t="s">
        <v>59</v>
      </c>
    </row>
    <row r="214" spans="1:44" s="266" customFormat="1" ht="30">
      <c r="B214" s="287" t="s">
        <v>1128</v>
      </c>
      <c r="C214" s="49"/>
      <c r="D214" s="49"/>
      <c r="E214" s="49"/>
      <c r="F214" s="49"/>
      <c r="G214" s="51"/>
      <c r="H214" s="288" t="s">
        <v>6254</v>
      </c>
      <c r="I214" s="288" t="s">
        <v>4191</v>
      </c>
      <c r="J214" s="267" t="s">
        <v>6157</v>
      </c>
      <c r="K214" s="267" t="s">
        <v>53</v>
      </c>
      <c r="L214" s="267" t="s">
        <v>6255</v>
      </c>
      <c r="M214" s="267" t="s">
        <v>53</v>
      </c>
      <c r="N214" s="267" t="s">
        <v>53</v>
      </c>
      <c r="O214" s="267" t="s">
        <v>59</v>
      </c>
      <c r="P214" s="286" t="s">
        <v>59</v>
      </c>
      <c r="Q214" s="286" t="str">
        <f t="shared" si="17"/>
        <v>Yes</v>
      </c>
      <c r="R214" s="267" t="s">
        <v>59</v>
      </c>
      <c r="S214" s="267" t="s">
        <v>59</v>
      </c>
      <c r="T214" s="267" t="s">
        <v>53</v>
      </c>
      <c r="U214" s="267" t="s">
        <v>53</v>
      </c>
      <c r="V214" s="267" t="s">
        <v>53</v>
      </c>
      <c r="W214" s="267" t="s">
        <v>53</v>
      </c>
      <c r="X214" s="267" t="s">
        <v>59</v>
      </c>
      <c r="Y214" s="267" t="s">
        <v>53</v>
      </c>
      <c r="Z214" s="267" t="s">
        <v>59</v>
      </c>
      <c r="AA214" s="267" t="s">
        <v>59</v>
      </c>
      <c r="AB214" s="267" t="s">
        <v>53</v>
      </c>
      <c r="AC214" s="267" t="s">
        <v>59</v>
      </c>
      <c r="AD214" s="267" t="s">
        <v>53</v>
      </c>
      <c r="AE214" s="267" t="s">
        <v>59</v>
      </c>
      <c r="AF214" s="267" t="s">
        <v>59</v>
      </c>
      <c r="AG214" s="267" t="s">
        <v>53</v>
      </c>
    </row>
    <row r="215" spans="1:44" s="266" customFormat="1" ht="30">
      <c r="A215" s="266" t="s">
        <v>975</v>
      </c>
      <c r="B215" s="287" t="s">
        <v>1128</v>
      </c>
      <c r="C215" s="49" t="s">
        <v>62</v>
      </c>
      <c r="D215" s="49" t="s">
        <v>49</v>
      </c>
      <c r="E215" s="49" t="s">
        <v>62</v>
      </c>
      <c r="F215" s="49" t="s">
        <v>49</v>
      </c>
      <c r="G215" s="51" t="str">
        <f>_xlfn.CONCAT(IF(C215="YES",$C$2&amp;", ", ""),"", IF(D215="YES",$D$2&amp;", ", ""),"", IF(E215="YES",$E$2&amp;", ", ""),"",IF(F215="YES",$F$2, ""))</f>
        <v xml:space="preserve">NO, NO, </v>
      </c>
      <c r="H215" s="288" t="s">
        <v>6256</v>
      </c>
      <c r="I215" s="288" t="s">
        <v>1130</v>
      </c>
      <c r="J215" s="267" t="s">
        <v>6157</v>
      </c>
      <c r="K215" s="267" t="s">
        <v>59</v>
      </c>
      <c r="L215" s="267" t="s">
        <v>59</v>
      </c>
      <c r="M215" s="267" t="s">
        <v>53</v>
      </c>
      <c r="N215" s="267" t="s">
        <v>53</v>
      </c>
      <c r="O215" s="267" t="s">
        <v>59</v>
      </c>
      <c r="P215" s="286" t="s">
        <v>59</v>
      </c>
      <c r="Q215" s="286" t="str">
        <f t="shared" si="17"/>
        <v>Yes</v>
      </c>
      <c r="R215" s="286" t="s">
        <v>59</v>
      </c>
      <c r="S215" s="286" t="s">
        <v>59</v>
      </c>
      <c r="T215" s="286" t="s">
        <v>53</v>
      </c>
      <c r="U215" s="286" t="s">
        <v>53</v>
      </c>
      <c r="V215" s="286" t="s">
        <v>53</v>
      </c>
      <c r="W215" s="286" t="s">
        <v>53</v>
      </c>
      <c r="X215" s="286" t="s">
        <v>59</v>
      </c>
      <c r="Y215" s="286" t="s">
        <v>53</v>
      </c>
      <c r="Z215" s="286" t="s">
        <v>59</v>
      </c>
      <c r="AA215" s="286" t="s">
        <v>59</v>
      </c>
      <c r="AB215" s="286" t="s">
        <v>53</v>
      </c>
      <c r="AC215" s="286" t="s">
        <v>59</v>
      </c>
      <c r="AD215" s="286" t="s">
        <v>53</v>
      </c>
      <c r="AE215" s="286" t="s">
        <v>59</v>
      </c>
      <c r="AF215" s="286" t="s">
        <v>59</v>
      </c>
      <c r="AG215" s="286" t="s">
        <v>53</v>
      </c>
      <c r="AH215" s="286"/>
      <c r="AI215" s="286"/>
      <c r="AJ215" s="286"/>
      <c r="AK215" s="286"/>
      <c r="AL215" s="286"/>
      <c r="AM215" s="286"/>
      <c r="AN215" s="286"/>
      <c r="AO215" s="286"/>
      <c r="AP215" s="286"/>
      <c r="AQ215" s="286"/>
      <c r="AR215" s="286"/>
    </row>
    <row r="216" spans="1:44" s="266" customFormat="1" ht="30" hidden="1">
      <c r="B216" s="287" t="s">
        <v>1128</v>
      </c>
      <c r="C216" s="49"/>
      <c r="D216" s="49"/>
      <c r="E216" s="49"/>
      <c r="F216" s="49"/>
      <c r="G216" s="51"/>
      <c r="H216" s="288" t="s">
        <v>6257</v>
      </c>
      <c r="I216" s="288"/>
      <c r="J216" s="267" t="s">
        <v>6174</v>
      </c>
      <c r="K216" s="267"/>
      <c r="L216" s="267"/>
      <c r="M216" s="267"/>
      <c r="N216" s="267"/>
      <c r="O216" s="267"/>
      <c r="P216" s="286"/>
      <c r="Q216" s="286"/>
      <c r="R216" s="286"/>
      <c r="S216" s="286"/>
      <c r="T216" s="286"/>
      <c r="U216" s="286"/>
      <c r="V216" s="286"/>
      <c r="W216" s="286"/>
      <c r="X216" s="286"/>
      <c r="Y216" s="286"/>
      <c r="Z216" s="286"/>
      <c r="AA216" s="286"/>
      <c r="AB216" s="286"/>
      <c r="AC216" s="286"/>
      <c r="AD216" s="286"/>
      <c r="AE216" s="286"/>
      <c r="AF216" s="286"/>
      <c r="AG216" s="286"/>
      <c r="AH216" s="286"/>
      <c r="AI216" s="286"/>
      <c r="AJ216" s="286"/>
      <c r="AK216" s="286"/>
      <c r="AL216" s="286"/>
      <c r="AM216" s="286"/>
      <c r="AN216" s="286"/>
      <c r="AO216" s="286"/>
      <c r="AP216" s="286"/>
      <c r="AQ216" s="286"/>
      <c r="AR216" s="286"/>
    </row>
    <row r="217" spans="1:44" s="266" customFormat="1" hidden="1">
      <c r="B217" s="287" t="s">
        <v>1128</v>
      </c>
      <c r="C217" s="49"/>
      <c r="D217" s="49"/>
      <c r="E217" s="49"/>
      <c r="F217" s="49"/>
      <c r="G217" s="51"/>
      <c r="H217" s="288" t="s">
        <v>1593</v>
      </c>
      <c r="I217" s="288"/>
      <c r="J217" s="267" t="s">
        <v>6174</v>
      </c>
      <c r="K217" s="267"/>
      <c r="L217" s="267"/>
      <c r="M217" s="267"/>
      <c r="N217" s="267"/>
      <c r="O217" s="267"/>
      <c r="P217" s="286"/>
      <c r="Q217" s="286"/>
      <c r="R217" s="286"/>
      <c r="S217" s="286"/>
      <c r="T217" s="286"/>
      <c r="U217" s="286"/>
      <c r="V217" s="286"/>
      <c r="W217" s="286"/>
      <c r="X217" s="286"/>
      <c r="Y217" s="286"/>
      <c r="Z217" s="286"/>
      <c r="AA217" s="286"/>
      <c r="AB217" s="286"/>
      <c r="AC217" s="286"/>
      <c r="AD217" s="286"/>
      <c r="AE217" s="286"/>
      <c r="AF217" s="286"/>
      <c r="AG217" s="286"/>
      <c r="AH217" s="286"/>
      <c r="AI217" s="286"/>
      <c r="AJ217" s="286"/>
      <c r="AK217" s="286"/>
      <c r="AL217" s="286"/>
      <c r="AM217" s="286"/>
      <c r="AN217" s="286"/>
      <c r="AO217" s="286"/>
      <c r="AP217" s="286"/>
      <c r="AQ217" s="286"/>
      <c r="AR217" s="286"/>
    </row>
    <row r="218" spans="1:44" s="266" customFormat="1" ht="30">
      <c r="A218" s="288" t="s">
        <v>1135</v>
      </c>
      <c r="B218" s="296" t="s">
        <v>1136</v>
      </c>
      <c r="C218" s="49" t="s">
        <v>49</v>
      </c>
      <c r="D218" s="49" t="s">
        <v>49</v>
      </c>
      <c r="E218" s="49" t="s">
        <v>49</v>
      </c>
      <c r="F218" s="49" t="s">
        <v>49</v>
      </c>
      <c r="G218" s="51" t="str">
        <f>_xlfn.CONCAT(IF(C218="YES",$C$2&amp;", ", ""),"", IF(D218="YES",$D$2&amp;", ", ""),"", IF(E218="YES",$E$2&amp;", ", ""),"",IF(F218="YES",$F$2, ""))</f>
        <v/>
      </c>
      <c r="H218" s="288" t="s">
        <v>1148</v>
      </c>
      <c r="I218" s="288" t="s">
        <v>1147</v>
      </c>
      <c r="J218" s="267" t="s">
        <v>6157</v>
      </c>
      <c r="K218" s="267" t="s">
        <v>59</v>
      </c>
      <c r="L218" s="267" t="s">
        <v>59</v>
      </c>
      <c r="M218" s="267" t="s">
        <v>53</v>
      </c>
      <c r="N218" s="267" t="s">
        <v>53</v>
      </c>
      <c r="O218" s="267" t="s">
        <v>59</v>
      </c>
      <c r="P218" s="286" t="s">
        <v>59</v>
      </c>
      <c r="Q218" s="286" t="str">
        <f t="shared" si="17"/>
        <v>Yes</v>
      </c>
      <c r="R218" s="286" t="s">
        <v>59</v>
      </c>
      <c r="S218" s="286" t="s">
        <v>59</v>
      </c>
      <c r="T218" s="286" t="s">
        <v>59</v>
      </c>
      <c r="U218" s="286" t="s">
        <v>59</v>
      </c>
      <c r="V218" s="286" t="s">
        <v>59</v>
      </c>
      <c r="W218" s="286" t="s">
        <v>59</v>
      </c>
      <c r="X218" s="286" t="s">
        <v>59</v>
      </c>
      <c r="Y218" s="286" t="s">
        <v>59</v>
      </c>
      <c r="Z218" s="286" t="s">
        <v>59</v>
      </c>
      <c r="AA218" s="286" t="s">
        <v>59</v>
      </c>
      <c r="AB218" s="286" t="s">
        <v>59</v>
      </c>
      <c r="AC218" s="286" t="s">
        <v>59</v>
      </c>
      <c r="AD218" s="286" t="s">
        <v>59</v>
      </c>
      <c r="AE218" s="286" t="s">
        <v>59</v>
      </c>
      <c r="AF218" s="286" t="s">
        <v>59</v>
      </c>
      <c r="AG218" s="286" t="s">
        <v>59</v>
      </c>
      <c r="AH218" s="268"/>
      <c r="AI218" s="268"/>
      <c r="AJ218" s="268"/>
      <c r="AK218" s="268"/>
      <c r="AL218" s="268"/>
      <c r="AM218" s="268"/>
      <c r="AN218" s="268"/>
      <c r="AO218" s="268"/>
      <c r="AP218" s="268"/>
      <c r="AQ218" s="268"/>
      <c r="AR218" s="268"/>
    </row>
    <row r="219" spans="1:44" s="266" customFormat="1" ht="30">
      <c r="A219" s="288" t="s">
        <v>1135</v>
      </c>
      <c r="B219" s="296" t="s">
        <v>1136</v>
      </c>
      <c r="C219" s="49" t="s">
        <v>49</v>
      </c>
      <c r="D219" s="49" t="s">
        <v>49</v>
      </c>
      <c r="E219" s="49" t="s">
        <v>62</v>
      </c>
      <c r="F219" s="49" t="s">
        <v>49</v>
      </c>
      <c r="G219" s="51" t="str">
        <f>_xlfn.CONCAT(IF(C219="YES",$C$2&amp;", ", ""),"", IF(D219="YES",$D$2&amp;", ", ""),"", IF(E219="YES",$E$2&amp;", ", ""),"",IF(F219="YES",$F$2, ""))</f>
        <v xml:space="preserve">NO, </v>
      </c>
      <c r="H219" s="288" t="s">
        <v>1138</v>
      </c>
      <c r="I219" s="288" t="s">
        <v>1139</v>
      </c>
      <c r="J219" s="267" t="s">
        <v>6157</v>
      </c>
      <c r="K219" s="267" t="s">
        <v>59</v>
      </c>
      <c r="L219" s="267" t="s">
        <v>53</v>
      </c>
      <c r="M219" s="267" t="s">
        <v>53</v>
      </c>
      <c r="N219" s="267" t="s">
        <v>53</v>
      </c>
      <c r="O219" s="267" t="s">
        <v>59</v>
      </c>
      <c r="P219" s="286" t="s">
        <v>59</v>
      </c>
      <c r="Q219" s="286" t="str">
        <f t="shared" si="17"/>
        <v>Yes</v>
      </c>
      <c r="R219" s="286" t="s">
        <v>59</v>
      </c>
      <c r="S219" s="286" t="s">
        <v>59</v>
      </c>
      <c r="T219" s="286" t="s">
        <v>59</v>
      </c>
      <c r="U219" s="286" t="s">
        <v>59</v>
      </c>
      <c r="V219" s="286" t="s">
        <v>59</v>
      </c>
      <c r="W219" s="286" t="s">
        <v>59</v>
      </c>
      <c r="X219" s="286" t="s">
        <v>59</v>
      </c>
      <c r="Y219" s="286" t="s">
        <v>59</v>
      </c>
      <c r="Z219" s="286" t="s">
        <v>59</v>
      </c>
      <c r="AA219" s="286" t="s">
        <v>59</v>
      </c>
      <c r="AB219" s="286" t="s">
        <v>59</v>
      </c>
      <c r="AC219" s="286" t="s">
        <v>59</v>
      </c>
      <c r="AD219" s="286" t="s">
        <v>59</v>
      </c>
      <c r="AE219" s="286" t="s">
        <v>59</v>
      </c>
      <c r="AF219" s="286" t="s">
        <v>59</v>
      </c>
      <c r="AG219" s="286" t="s">
        <v>59</v>
      </c>
      <c r="AH219" s="268"/>
      <c r="AI219" s="268"/>
      <c r="AJ219" s="268"/>
      <c r="AK219" s="268"/>
      <c r="AL219" s="268"/>
      <c r="AM219" s="268"/>
      <c r="AN219" s="268"/>
      <c r="AO219" s="268"/>
      <c r="AP219" s="268"/>
      <c r="AQ219" s="268"/>
      <c r="AR219" s="268"/>
    </row>
    <row r="220" spans="1:44" s="266" customFormat="1" ht="30">
      <c r="A220" s="288" t="s">
        <v>1135</v>
      </c>
      <c r="B220" s="296" t="s">
        <v>1136</v>
      </c>
      <c r="C220" s="49" t="s">
        <v>49</v>
      </c>
      <c r="D220" s="49" t="s">
        <v>49</v>
      </c>
      <c r="E220" s="49" t="s">
        <v>62</v>
      </c>
      <c r="F220" s="49" t="s">
        <v>49</v>
      </c>
      <c r="G220" s="51" t="str">
        <f>_xlfn.CONCAT(IF(C220="YES",$C$2&amp;", ", ""),"", IF(D220="YES",$D$2&amp;", ", ""),"", IF(E220="YES",$E$2&amp;", ", ""),"",IF(F220="YES",$F$2, ""))</f>
        <v xml:space="preserve">NO, </v>
      </c>
      <c r="H220" s="288" t="s">
        <v>1143</v>
      </c>
      <c r="I220" s="288" t="s">
        <v>1144</v>
      </c>
      <c r="J220" s="267" t="s">
        <v>6157</v>
      </c>
      <c r="K220" s="267" t="s">
        <v>59</v>
      </c>
      <c r="L220" s="267" t="s">
        <v>53</v>
      </c>
      <c r="M220" s="267" t="s">
        <v>53</v>
      </c>
      <c r="N220" s="267" t="s">
        <v>53</v>
      </c>
      <c r="O220" s="267" t="s">
        <v>59</v>
      </c>
      <c r="P220" s="286" t="s">
        <v>59</v>
      </c>
      <c r="Q220" s="286" t="str">
        <f t="shared" si="17"/>
        <v>Yes</v>
      </c>
      <c r="R220" s="286" t="s">
        <v>59</v>
      </c>
      <c r="S220" s="286" t="s">
        <v>59</v>
      </c>
      <c r="T220" s="286" t="s">
        <v>59</v>
      </c>
      <c r="U220" s="286" t="s">
        <v>59</v>
      </c>
      <c r="V220" s="286" t="s">
        <v>59</v>
      </c>
      <c r="W220" s="286" t="s">
        <v>59</v>
      </c>
      <c r="X220" s="286" t="s">
        <v>59</v>
      </c>
      <c r="Y220" s="286" t="s">
        <v>59</v>
      </c>
      <c r="Z220" s="286" t="s">
        <v>59</v>
      </c>
      <c r="AA220" s="286" t="s">
        <v>59</v>
      </c>
      <c r="AB220" s="286" t="s">
        <v>59</v>
      </c>
      <c r="AC220" s="286" t="s">
        <v>59</v>
      </c>
      <c r="AD220" s="286" t="s">
        <v>59</v>
      </c>
      <c r="AE220" s="286" t="s">
        <v>59</v>
      </c>
      <c r="AF220" s="286" t="s">
        <v>59</v>
      </c>
      <c r="AG220" s="286" t="s">
        <v>59</v>
      </c>
      <c r="AH220" s="268"/>
      <c r="AI220" s="268"/>
      <c r="AJ220" s="268"/>
      <c r="AK220" s="268"/>
      <c r="AL220" s="268"/>
      <c r="AM220" s="268"/>
      <c r="AN220" s="268"/>
      <c r="AO220" s="268"/>
      <c r="AP220" s="268"/>
      <c r="AQ220" s="268"/>
      <c r="AR220" s="268"/>
    </row>
    <row r="221" spans="1:44" s="266" customFormat="1" ht="30" hidden="1">
      <c r="A221" s="288"/>
      <c r="B221" s="295" t="s">
        <v>1152</v>
      </c>
      <c r="C221" s="49"/>
      <c r="D221" s="49"/>
      <c r="E221" s="49"/>
      <c r="F221" s="49"/>
      <c r="G221" s="51"/>
      <c r="H221" s="288" t="s">
        <v>6258</v>
      </c>
      <c r="I221" s="288"/>
      <c r="J221" s="267" t="s">
        <v>6174</v>
      </c>
      <c r="K221" s="267" t="s">
        <v>53</v>
      </c>
      <c r="L221" s="267" t="s">
        <v>53</v>
      </c>
      <c r="M221" s="267"/>
      <c r="N221" s="267" t="s">
        <v>53</v>
      </c>
      <c r="O221" s="267"/>
      <c r="P221" s="286"/>
      <c r="Q221" s="286"/>
      <c r="R221" s="286"/>
      <c r="S221" s="286"/>
      <c r="T221" s="286"/>
      <c r="U221" s="286"/>
      <c r="V221" s="286"/>
      <c r="W221" s="286"/>
      <c r="X221" s="286"/>
      <c r="Y221" s="286"/>
      <c r="Z221" s="286"/>
      <c r="AA221" s="286"/>
      <c r="AB221" s="286"/>
      <c r="AC221" s="286"/>
      <c r="AD221" s="286"/>
      <c r="AE221" s="286"/>
      <c r="AF221" s="286"/>
      <c r="AG221" s="286"/>
      <c r="AH221" s="268"/>
      <c r="AI221" s="268"/>
      <c r="AJ221" s="268"/>
      <c r="AK221" s="268"/>
      <c r="AL221" s="268"/>
      <c r="AM221" s="268"/>
      <c r="AN221" s="268"/>
      <c r="AO221" s="268"/>
      <c r="AP221" s="268"/>
      <c r="AQ221" s="268"/>
      <c r="AR221" s="268"/>
    </row>
    <row r="222" spans="1:44" s="266" customFormat="1" ht="30" hidden="1">
      <c r="A222" s="288"/>
      <c r="B222" s="295" t="s">
        <v>1152</v>
      </c>
      <c r="C222" s="49"/>
      <c r="D222" s="49"/>
      <c r="E222" s="49"/>
      <c r="F222" s="49"/>
      <c r="G222" s="51"/>
      <c r="H222" s="288" t="s">
        <v>6259</v>
      </c>
      <c r="I222" s="288"/>
      <c r="J222" s="267" t="s">
        <v>6174</v>
      </c>
      <c r="K222" s="267" t="s">
        <v>53</v>
      </c>
      <c r="L222" s="267" t="s">
        <v>53</v>
      </c>
      <c r="M222" s="267"/>
      <c r="N222" s="267" t="s">
        <v>53</v>
      </c>
      <c r="O222" s="267"/>
      <c r="P222" s="286"/>
      <c r="Q222" s="286"/>
      <c r="R222" s="286"/>
      <c r="S222" s="286"/>
      <c r="T222" s="286"/>
      <c r="U222" s="286"/>
      <c r="V222" s="286"/>
      <c r="W222" s="286"/>
      <c r="X222" s="286"/>
      <c r="Y222" s="286"/>
      <c r="Z222" s="286"/>
      <c r="AA222" s="286"/>
      <c r="AB222" s="286"/>
      <c r="AC222" s="286"/>
      <c r="AD222" s="286"/>
      <c r="AE222" s="286"/>
      <c r="AF222" s="286"/>
      <c r="AG222" s="286"/>
      <c r="AH222" s="268"/>
      <c r="AI222" s="268"/>
      <c r="AJ222" s="268"/>
      <c r="AK222" s="268"/>
      <c r="AL222" s="268"/>
      <c r="AM222" s="268"/>
      <c r="AN222" s="268"/>
      <c r="AO222" s="268"/>
      <c r="AP222" s="268"/>
      <c r="AQ222" s="268"/>
      <c r="AR222" s="268"/>
    </row>
    <row r="223" spans="1:44" s="266" customFormat="1" hidden="1">
      <c r="A223" s="288"/>
      <c r="B223" s="295" t="s">
        <v>1152</v>
      </c>
      <c r="C223" s="49"/>
      <c r="D223" s="49"/>
      <c r="E223" s="49"/>
      <c r="F223" s="49"/>
      <c r="G223" s="51"/>
      <c r="H223" s="288" t="s">
        <v>1602</v>
      </c>
      <c r="I223" s="288"/>
      <c r="J223" s="267" t="s">
        <v>6174</v>
      </c>
      <c r="K223" s="267" t="s">
        <v>53</v>
      </c>
      <c r="L223" s="267" t="s">
        <v>53</v>
      </c>
      <c r="M223" s="267"/>
      <c r="N223" s="267" t="s">
        <v>53</v>
      </c>
      <c r="O223" s="267"/>
      <c r="P223" s="286"/>
      <c r="Q223" s="286"/>
      <c r="R223" s="286"/>
      <c r="S223" s="286"/>
      <c r="T223" s="286"/>
      <c r="U223" s="286"/>
      <c r="V223" s="286"/>
      <c r="W223" s="286"/>
      <c r="X223" s="286"/>
      <c r="Y223" s="286"/>
      <c r="Z223" s="286"/>
      <c r="AA223" s="286"/>
      <c r="AB223" s="286"/>
      <c r="AC223" s="286"/>
      <c r="AD223" s="286"/>
      <c r="AE223" s="286"/>
      <c r="AF223" s="286"/>
      <c r="AG223" s="286"/>
      <c r="AH223" s="268"/>
      <c r="AI223" s="268"/>
      <c r="AJ223" s="268"/>
      <c r="AK223" s="268"/>
      <c r="AL223" s="268"/>
      <c r="AM223" s="268"/>
      <c r="AN223" s="268"/>
      <c r="AO223" s="268"/>
      <c r="AP223" s="268"/>
      <c r="AQ223" s="268"/>
      <c r="AR223" s="268"/>
    </row>
    <row r="224" spans="1:44" s="266" customFormat="1" ht="30" hidden="1">
      <c r="A224" s="288"/>
      <c r="B224" s="295" t="s">
        <v>1152</v>
      </c>
      <c r="C224" s="49"/>
      <c r="D224" s="49"/>
      <c r="E224" s="49"/>
      <c r="F224" s="49"/>
      <c r="G224" s="51"/>
      <c r="H224" s="288" t="s">
        <v>6260</v>
      </c>
      <c r="I224" s="288"/>
      <c r="J224" s="267" t="s">
        <v>6174</v>
      </c>
      <c r="K224" s="267" t="s">
        <v>53</v>
      </c>
      <c r="L224" s="267" t="s">
        <v>53</v>
      </c>
      <c r="M224" s="267"/>
      <c r="N224" s="267" t="s">
        <v>53</v>
      </c>
      <c r="O224" s="267"/>
      <c r="P224" s="286"/>
      <c r="Q224" s="286"/>
      <c r="R224" s="286"/>
      <c r="S224" s="286"/>
      <c r="T224" s="286"/>
      <c r="U224" s="286"/>
      <c r="V224" s="286"/>
      <c r="W224" s="286"/>
      <c r="X224" s="286"/>
      <c r="Y224" s="286"/>
      <c r="Z224" s="286"/>
      <c r="AA224" s="286"/>
      <c r="AB224" s="286"/>
      <c r="AC224" s="286"/>
      <c r="AD224" s="286"/>
      <c r="AE224" s="286"/>
      <c r="AF224" s="286"/>
      <c r="AG224" s="286"/>
      <c r="AH224" s="268"/>
      <c r="AI224" s="268"/>
      <c r="AJ224" s="268"/>
      <c r="AK224" s="268"/>
      <c r="AL224" s="268"/>
      <c r="AM224" s="268"/>
      <c r="AN224" s="268"/>
      <c r="AO224" s="268"/>
      <c r="AP224" s="268"/>
      <c r="AQ224" s="268"/>
      <c r="AR224" s="268"/>
    </row>
    <row r="225" spans="1:99" s="266" customFormat="1" ht="45" hidden="1">
      <c r="A225" s="288"/>
      <c r="B225" s="295" t="s">
        <v>1152</v>
      </c>
      <c r="C225" s="49"/>
      <c r="D225" s="49"/>
      <c r="E225" s="49"/>
      <c r="F225" s="49"/>
      <c r="G225" s="51"/>
      <c r="H225" s="288" t="s">
        <v>6103</v>
      </c>
      <c r="I225" s="288"/>
      <c r="J225" s="267" t="s">
        <v>6168</v>
      </c>
      <c r="K225" s="267" t="s">
        <v>53</v>
      </c>
      <c r="L225" s="267" t="s">
        <v>53</v>
      </c>
      <c r="M225" s="267"/>
      <c r="N225" s="267" t="s">
        <v>53</v>
      </c>
      <c r="O225" s="267"/>
      <c r="P225" s="286"/>
      <c r="Q225" s="286"/>
      <c r="R225" s="286"/>
      <c r="S225" s="286"/>
      <c r="T225" s="286"/>
      <c r="U225" s="286"/>
      <c r="V225" s="286"/>
      <c r="W225" s="286"/>
      <c r="X225" s="286"/>
      <c r="Y225" s="286"/>
      <c r="Z225" s="286"/>
      <c r="AA225" s="286"/>
      <c r="AB225" s="286"/>
      <c r="AC225" s="286"/>
      <c r="AD225" s="286"/>
      <c r="AE225" s="286"/>
      <c r="AF225" s="286"/>
      <c r="AG225" s="286"/>
      <c r="AH225" s="268"/>
      <c r="AI225" s="268"/>
      <c r="AJ225" s="268"/>
      <c r="AK225" s="268"/>
      <c r="AL225" s="268"/>
      <c r="AM225" s="268"/>
      <c r="AN225" s="268"/>
      <c r="AO225" s="268"/>
      <c r="AP225" s="268"/>
      <c r="AQ225" s="268"/>
      <c r="AR225" s="268"/>
    </row>
    <row r="226" spans="1:99" s="266" customFormat="1" ht="45" hidden="1">
      <c r="A226" s="288"/>
      <c r="B226" s="295" t="s">
        <v>1152</v>
      </c>
      <c r="C226" s="49"/>
      <c r="D226" s="49"/>
      <c r="E226" s="49"/>
      <c r="F226" s="49"/>
      <c r="G226" s="51"/>
      <c r="H226" s="288" t="s">
        <v>1610</v>
      </c>
      <c r="I226" s="288"/>
      <c r="J226" s="267" t="s">
        <v>6174</v>
      </c>
      <c r="K226" s="267" t="s">
        <v>53</v>
      </c>
      <c r="L226" s="267" t="s">
        <v>53</v>
      </c>
      <c r="M226" s="267"/>
      <c r="N226" s="267" t="s">
        <v>53</v>
      </c>
      <c r="O226" s="267"/>
      <c r="P226" s="286"/>
      <c r="Q226" s="286"/>
      <c r="R226" s="286"/>
      <c r="S226" s="286"/>
      <c r="T226" s="286"/>
      <c r="U226" s="286"/>
      <c r="V226" s="286"/>
      <c r="W226" s="286"/>
      <c r="X226" s="286"/>
      <c r="Y226" s="286"/>
      <c r="Z226" s="286"/>
      <c r="AA226" s="286"/>
      <c r="AB226" s="286"/>
      <c r="AC226" s="286"/>
      <c r="AD226" s="286"/>
      <c r="AE226" s="286"/>
      <c r="AF226" s="286"/>
      <c r="AG226" s="286"/>
      <c r="AH226" s="268"/>
      <c r="AI226" s="268"/>
      <c r="AJ226" s="268"/>
      <c r="AK226" s="268"/>
      <c r="AL226" s="268"/>
      <c r="AM226" s="268"/>
      <c r="AN226" s="268"/>
      <c r="AO226" s="268"/>
      <c r="AP226" s="268"/>
      <c r="AQ226" s="268"/>
      <c r="AR226" s="268"/>
    </row>
    <row r="227" spans="1:99" s="266" customFormat="1" ht="30">
      <c r="A227" s="288" t="s">
        <v>1135</v>
      </c>
      <c r="B227" s="296" t="s">
        <v>6261</v>
      </c>
      <c r="C227" s="49"/>
      <c r="D227" s="49"/>
      <c r="E227" s="49"/>
      <c r="F227" s="49"/>
      <c r="G227" s="51"/>
      <c r="H227" s="288" t="s">
        <v>6262</v>
      </c>
      <c r="I227" s="288" t="s">
        <v>1186</v>
      </c>
      <c r="J227" s="267" t="s">
        <v>6157</v>
      </c>
      <c r="K227" s="286" t="s">
        <v>59</v>
      </c>
      <c r="L227" s="267" t="s">
        <v>53</v>
      </c>
      <c r="M227" s="267" t="s">
        <v>53</v>
      </c>
      <c r="N227" s="267" t="s">
        <v>53</v>
      </c>
      <c r="O227" s="286" t="s">
        <v>59</v>
      </c>
      <c r="P227" s="286" t="s">
        <v>59</v>
      </c>
      <c r="Q227" s="286" t="str">
        <f t="shared" si="17"/>
        <v>Yes</v>
      </c>
      <c r="R227" s="267" t="s">
        <v>59</v>
      </c>
      <c r="S227" s="267" t="s">
        <v>59</v>
      </c>
      <c r="T227" s="267" t="s">
        <v>59</v>
      </c>
      <c r="U227" s="267" t="s">
        <v>59</v>
      </c>
      <c r="V227" s="267" t="s">
        <v>59</v>
      </c>
      <c r="W227" s="267" t="s">
        <v>59</v>
      </c>
      <c r="X227" s="267" t="s">
        <v>59</v>
      </c>
      <c r="Y227" s="267" t="s">
        <v>59</v>
      </c>
      <c r="Z227" s="267" t="s">
        <v>59</v>
      </c>
      <c r="AA227" s="267" t="s">
        <v>59</v>
      </c>
      <c r="AB227" s="267" t="s">
        <v>59</v>
      </c>
      <c r="AC227" s="267" t="s">
        <v>59</v>
      </c>
      <c r="AD227" s="267" t="s">
        <v>59</v>
      </c>
      <c r="AE227" s="267" t="s">
        <v>59</v>
      </c>
      <c r="AF227" s="267" t="s">
        <v>59</v>
      </c>
      <c r="AG227" s="267" t="s">
        <v>59</v>
      </c>
      <c r="AH227" s="268"/>
      <c r="AI227" s="268"/>
      <c r="AJ227" s="268"/>
      <c r="AK227" s="268"/>
      <c r="AL227" s="268"/>
      <c r="AM227" s="268"/>
      <c r="AN227" s="268"/>
      <c r="AO227" s="268"/>
      <c r="AP227" s="268"/>
      <c r="AQ227" s="268"/>
      <c r="AR227" s="268"/>
    </row>
    <row r="228" spans="1:99" s="266" customFormat="1" ht="30">
      <c r="A228" s="288" t="s">
        <v>1135</v>
      </c>
      <c r="B228" s="296" t="s">
        <v>6261</v>
      </c>
      <c r="C228" s="49" t="s">
        <v>62</v>
      </c>
      <c r="D228" s="49" t="s">
        <v>49</v>
      </c>
      <c r="E228" s="49" t="s">
        <v>62</v>
      </c>
      <c r="F228" s="49" t="s">
        <v>49</v>
      </c>
      <c r="G228" s="51" t="str">
        <f t="shared" ref="G228:G246" si="19">_xlfn.CONCAT(IF(C228="YES",$C$2&amp;", ", ""),"", IF(D228="YES",$D$2&amp;", ", ""),"", IF(E228="YES",$E$2&amp;", ", ""),"",IF(F228="YES",$F$2, ""))</f>
        <v xml:space="preserve">NO, NO, </v>
      </c>
      <c r="H228" s="288" t="s">
        <v>1162</v>
      </c>
      <c r="I228" s="288" t="s">
        <v>1163</v>
      </c>
      <c r="J228" s="267" t="s">
        <v>6157</v>
      </c>
      <c r="K228" s="267" t="s">
        <v>59</v>
      </c>
      <c r="L228" s="267" t="s">
        <v>53</v>
      </c>
      <c r="M228" s="267" t="s">
        <v>53</v>
      </c>
      <c r="N228" s="267" t="s">
        <v>53</v>
      </c>
      <c r="O228" s="286" t="s">
        <v>59</v>
      </c>
      <c r="P228" s="286" t="s">
        <v>59</v>
      </c>
      <c r="Q228" s="286" t="str">
        <f t="shared" si="17"/>
        <v>Yes</v>
      </c>
      <c r="R228" s="286" t="s">
        <v>53</v>
      </c>
      <c r="S228" s="286" t="s">
        <v>59</v>
      </c>
      <c r="T228" s="286" t="s">
        <v>59</v>
      </c>
      <c r="U228" s="286" t="s">
        <v>59</v>
      </c>
      <c r="V228" s="286" t="s">
        <v>59</v>
      </c>
      <c r="W228" s="286" t="s">
        <v>59</v>
      </c>
      <c r="X228" s="286" t="s">
        <v>53</v>
      </c>
      <c r="Y228" s="286" t="s">
        <v>53</v>
      </c>
      <c r="Z228" s="286" t="s">
        <v>53</v>
      </c>
      <c r="AA228" s="286" t="s">
        <v>59</v>
      </c>
      <c r="AB228" s="286" t="s">
        <v>59</v>
      </c>
      <c r="AC228" s="286" t="s">
        <v>59</v>
      </c>
      <c r="AD228" s="286" t="s">
        <v>53</v>
      </c>
      <c r="AE228" s="286" t="s">
        <v>59</v>
      </c>
      <c r="AF228" s="286" t="s">
        <v>59</v>
      </c>
      <c r="AG228" s="286" t="s">
        <v>59</v>
      </c>
      <c r="AH228" s="268"/>
      <c r="AI228" s="268"/>
      <c r="AJ228" s="268"/>
      <c r="AK228" s="268"/>
      <c r="AL228" s="268"/>
      <c r="AM228" s="268"/>
      <c r="AN228" s="268"/>
      <c r="AO228" s="268"/>
      <c r="AP228" s="268"/>
      <c r="AQ228" s="268"/>
      <c r="AR228" s="268"/>
    </row>
    <row r="229" spans="1:99" s="266" customFormat="1" ht="45">
      <c r="A229" s="288" t="s">
        <v>1135</v>
      </c>
      <c r="B229" s="296" t="s">
        <v>6261</v>
      </c>
      <c r="C229" s="49" t="s">
        <v>62</v>
      </c>
      <c r="D229" s="49" t="s">
        <v>49</v>
      </c>
      <c r="E229" s="49" t="s">
        <v>62</v>
      </c>
      <c r="F229" s="49" t="s">
        <v>49</v>
      </c>
      <c r="G229" s="51" t="str">
        <f t="shared" si="19"/>
        <v xml:space="preserve">NO, NO, </v>
      </c>
      <c r="H229" s="288" t="s">
        <v>1169</v>
      </c>
      <c r="I229" s="288" t="s">
        <v>1170</v>
      </c>
      <c r="J229" s="267" t="s">
        <v>6157</v>
      </c>
      <c r="K229" s="267" t="s">
        <v>59</v>
      </c>
      <c r="L229" s="267" t="s">
        <v>53</v>
      </c>
      <c r="M229" s="267" t="s">
        <v>53</v>
      </c>
      <c r="N229" s="267" t="s">
        <v>53</v>
      </c>
      <c r="O229" s="286" t="s">
        <v>53</v>
      </c>
      <c r="P229" s="286" t="s">
        <v>59</v>
      </c>
      <c r="Q229" s="286" t="str">
        <f t="shared" si="17"/>
        <v>Yes</v>
      </c>
      <c r="R229" s="286" t="s">
        <v>59</v>
      </c>
      <c r="S229" s="286" t="s">
        <v>59</v>
      </c>
      <c r="T229" s="286" t="s">
        <v>59</v>
      </c>
      <c r="U229" s="286" t="s">
        <v>59</v>
      </c>
      <c r="V229" s="286" t="s">
        <v>59</v>
      </c>
      <c r="W229" s="286" t="s">
        <v>59</v>
      </c>
      <c r="X229" s="286" t="s">
        <v>53</v>
      </c>
      <c r="Y229" s="286" t="s">
        <v>53</v>
      </c>
      <c r="Z229" s="286" t="s">
        <v>53</v>
      </c>
      <c r="AA229" s="286" t="s">
        <v>59</v>
      </c>
      <c r="AB229" s="286" t="s">
        <v>59</v>
      </c>
      <c r="AC229" s="286" t="s">
        <v>59</v>
      </c>
      <c r="AD229" s="286" t="s">
        <v>53</v>
      </c>
      <c r="AE229" s="286" t="s">
        <v>59</v>
      </c>
      <c r="AF229" s="286" t="s">
        <v>59</v>
      </c>
      <c r="AG229" s="286" t="s">
        <v>59</v>
      </c>
      <c r="AH229" s="268"/>
      <c r="AI229" s="268"/>
      <c r="AJ229" s="268"/>
      <c r="AK229" s="268"/>
      <c r="AL229" s="268"/>
      <c r="AM229" s="268"/>
      <c r="AN229" s="268"/>
      <c r="AO229" s="268"/>
      <c r="AP229" s="268"/>
      <c r="AQ229" s="268"/>
      <c r="AR229" s="268"/>
    </row>
    <row r="230" spans="1:99" s="266" customFormat="1" ht="30">
      <c r="A230" s="288" t="s">
        <v>1135</v>
      </c>
      <c r="B230" s="296" t="s">
        <v>6261</v>
      </c>
      <c r="C230" s="49" t="s">
        <v>62</v>
      </c>
      <c r="D230" s="49" t="s">
        <v>49</v>
      </c>
      <c r="E230" s="49" t="s">
        <v>62</v>
      </c>
      <c r="F230" s="49" t="s">
        <v>49</v>
      </c>
      <c r="G230" s="51" t="str">
        <f t="shared" si="19"/>
        <v xml:space="preserve">NO, NO, </v>
      </c>
      <c r="H230" s="288" t="s">
        <v>1171</v>
      </c>
      <c r="I230" s="288" t="s">
        <v>1172</v>
      </c>
      <c r="J230" s="267" t="s">
        <v>6157</v>
      </c>
      <c r="K230" s="267" t="s">
        <v>59</v>
      </c>
      <c r="L230" s="267" t="s">
        <v>53</v>
      </c>
      <c r="M230" s="267" t="s">
        <v>53</v>
      </c>
      <c r="N230" s="267" t="s">
        <v>53</v>
      </c>
      <c r="O230" s="286" t="s">
        <v>53</v>
      </c>
      <c r="P230" s="286" t="s">
        <v>59</v>
      </c>
      <c r="Q230" s="286" t="str">
        <f t="shared" si="17"/>
        <v>Yes</v>
      </c>
      <c r="R230" s="286" t="s">
        <v>53</v>
      </c>
      <c r="S230" s="286" t="s">
        <v>59</v>
      </c>
      <c r="T230" s="286" t="s">
        <v>53</v>
      </c>
      <c r="U230" s="286" t="s">
        <v>59</v>
      </c>
      <c r="V230" s="286" t="s">
        <v>59</v>
      </c>
      <c r="W230" s="286" t="s">
        <v>59</v>
      </c>
      <c r="X230" s="286" t="s">
        <v>53</v>
      </c>
      <c r="Y230" s="286" t="s">
        <v>53</v>
      </c>
      <c r="Z230" s="286" t="s">
        <v>59</v>
      </c>
      <c r="AA230" s="286" t="s">
        <v>59</v>
      </c>
      <c r="AB230" s="286" t="s">
        <v>59</v>
      </c>
      <c r="AC230" s="286" t="s">
        <v>59</v>
      </c>
      <c r="AD230" s="286" t="s">
        <v>53</v>
      </c>
      <c r="AE230" s="286" t="s">
        <v>53</v>
      </c>
      <c r="AF230" s="286" t="s">
        <v>59</v>
      </c>
      <c r="AG230" s="286" t="s">
        <v>59</v>
      </c>
      <c r="AH230" s="268"/>
      <c r="AI230" s="268"/>
      <c r="AJ230" s="268"/>
      <c r="AK230" s="268"/>
      <c r="AL230" s="268"/>
      <c r="AM230" s="268"/>
      <c r="AN230" s="268"/>
      <c r="AO230" s="268"/>
      <c r="AP230" s="268"/>
      <c r="AQ230" s="268"/>
      <c r="AR230" s="268"/>
    </row>
    <row r="231" spans="1:99" s="266" customFormat="1" ht="30">
      <c r="A231" s="288" t="s">
        <v>1135</v>
      </c>
      <c r="B231" s="296" t="s">
        <v>6261</v>
      </c>
      <c r="C231" s="49" t="s">
        <v>62</v>
      </c>
      <c r="D231" s="49" t="s">
        <v>49</v>
      </c>
      <c r="E231" s="49" t="s">
        <v>62</v>
      </c>
      <c r="F231" s="49" t="s">
        <v>49</v>
      </c>
      <c r="G231" s="51" t="str">
        <f t="shared" si="19"/>
        <v xml:space="preserve">NO, NO, </v>
      </c>
      <c r="H231" s="288" t="s">
        <v>1173</v>
      </c>
      <c r="I231" s="288" t="s">
        <v>1174</v>
      </c>
      <c r="J231" s="267" t="s">
        <v>6157</v>
      </c>
      <c r="K231" s="267" t="s">
        <v>59</v>
      </c>
      <c r="L231" s="267" t="s">
        <v>53</v>
      </c>
      <c r="M231" s="267" t="s">
        <v>53</v>
      </c>
      <c r="N231" s="267" t="s">
        <v>53</v>
      </c>
      <c r="O231" s="286" t="s">
        <v>53</v>
      </c>
      <c r="P231" s="286" t="s">
        <v>59</v>
      </c>
      <c r="Q231" s="286" t="str">
        <f t="shared" si="17"/>
        <v>Yes</v>
      </c>
      <c r="R231" s="286" t="s">
        <v>53</v>
      </c>
      <c r="S231" s="286" t="s">
        <v>59</v>
      </c>
      <c r="T231" s="286" t="s">
        <v>59</v>
      </c>
      <c r="U231" s="286" t="s">
        <v>59</v>
      </c>
      <c r="V231" s="286" t="s">
        <v>59</v>
      </c>
      <c r="W231" s="286" t="s">
        <v>59</v>
      </c>
      <c r="X231" s="286" t="s">
        <v>53</v>
      </c>
      <c r="Y231" s="286" t="s">
        <v>53</v>
      </c>
      <c r="Z231" s="286" t="s">
        <v>59</v>
      </c>
      <c r="AA231" s="286" t="s">
        <v>59</v>
      </c>
      <c r="AB231" s="286" t="s">
        <v>59</v>
      </c>
      <c r="AC231" s="286" t="s">
        <v>59</v>
      </c>
      <c r="AD231" s="286" t="s">
        <v>53</v>
      </c>
      <c r="AE231" s="286" t="s">
        <v>59</v>
      </c>
      <c r="AF231" s="286" t="s">
        <v>59</v>
      </c>
      <c r="AG231" s="286" t="s">
        <v>59</v>
      </c>
      <c r="AH231" s="268"/>
      <c r="AI231" s="268"/>
      <c r="AJ231" s="268"/>
      <c r="AK231" s="268"/>
      <c r="AL231" s="268"/>
      <c r="AM231" s="268"/>
      <c r="AN231" s="268"/>
      <c r="AO231" s="268"/>
      <c r="AP231" s="268"/>
      <c r="AQ231" s="268"/>
      <c r="AR231" s="268"/>
      <c r="AS231" s="286"/>
      <c r="AT231" s="286"/>
      <c r="AU231" s="286"/>
      <c r="AV231" s="286"/>
      <c r="AW231" s="286"/>
      <c r="AX231" s="286"/>
      <c r="AY231" s="286"/>
      <c r="AZ231" s="286"/>
      <c r="BA231" s="286"/>
      <c r="BB231" s="286"/>
      <c r="BC231" s="286"/>
      <c r="BD231" s="286"/>
      <c r="BE231" s="286"/>
      <c r="BF231" s="286"/>
      <c r="BG231" s="286"/>
      <c r="BH231" s="286"/>
      <c r="BI231" s="286"/>
      <c r="BJ231" s="286"/>
      <c r="BK231" s="286"/>
      <c r="BL231" s="286"/>
      <c r="BM231" s="286"/>
      <c r="BN231" s="286"/>
      <c r="BO231" s="286"/>
      <c r="BP231" s="286"/>
      <c r="BQ231" s="286"/>
      <c r="BR231" s="286"/>
      <c r="BS231" s="286"/>
      <c r="BT231" s="286"/>
      <c r="BU231" s="286"/>
      <c r="BV231" s="286"/>
      <c r="BW231" s="286"/>
      <c r="BX231" s="286"/>
      <c r="BY231" s="286"/>
      <c r="BZ231" s="286"/>
      <c r="CA231" s="286"/>
      <c r="CB231" s="286"/>
      <c r="CC231" s="286"/>
      <c r="CD231" s="286"/>
      <c r="CE231" s="286"/>
      <c r="CF231" s="286"/>
      <c r="CG231" s="286"/>
      <c r="CH231" s="286"/>
      <c r="CI231" s="286"/>
      <c r="CJ231" s="286"/>
      <c r="CK231" s="286"/>
      <c r="CL231" s="286"/>
      <c r="CM231" s="286"/>
      <c r="CN231" s="286"/>
      <c r="CO231" s="286"/>
      <c r="CP231" s="286"/>
      <c r="CQ231" s="286"/>
      <c r="CR231" s="286"/>
      <c r="CS231" s="286"/>
      <c r="CT231" s="286"/>
      <c r="CU231" s="286"/>
    </row>
    <row r="232" spans="1:99" s="266" customFormat="1" ht="30">
      <c r="A232" s="288" t="s">
        <v>1135</v>
      </c>
      <c r="B232" s="296" t="s">
        <v>6261</v>
      </c>
      <c r="C232" s="49" t="s">
        <v>62</v>
      </c>
      <c r="D232" s="49" t="s">
        <v>49</v>
      </c>
      <c r="E232" s="49" t="s">
        <v>62</v>
      </c>
      <c r="F232" s="49" t="s">
        <v>49</v>
      </c>
      <c r="G232" s="51" t="str">
        <f t="shared" si="19"/>
        <v xml:space="preserve">NO, NO, </v>
      </c>
      <c r="H232" s="288" t="s">
        <v>1175</v>
      </c>
      <c r="I232" s="288" t="s">
        <v>1176</v>
      </c>
      <c r="J232" s="267" t="s">
        <v>6157</v>
      </c>
      <c r="K232" s="267" t="s">
        <v>59</v>
      </c>
      <c r="L232" s="267" t="s">
        <v>53</v>
      </c>
      <c r="M232" s="267" t="s">
        <v>53</v>
      </c>
      <c r="N232" s="267" t="s">
        <v>53</v>
      </c>
      <c r="O232" s="286" t="s">
        <v>59</v>
      </c>
      <c r="P232" s="286" t="s">
        <v>59</v>
      </c>
      <c r="Q232" s="286" t="str">
        <f t="shared" si="17"/>
        <v>Yes</v>
      </c>
      <c r="R232" s="286" t="s">
        <v>59</v>
      </c>
      <c r="S232" s="286" t="s">
        <v>59</v>
      </c>
      <c r="T232" s="286" t="s">
        <v>59</v>
      </c>
      <c r="U232" s="286" t="s">
        <v>59</v>
      </c>
      <c r="V232" s="286" t="s">
        <v>59</v>
      </c>
      <c r="W232" s="286" t="s">
        <v>59</v>
      </c>
      <c r="X232" s="286" t="s">
        <v>53</v>
      </c>
      <c r="Y232" s="286" t="s">
        <v>53</v>
      </c>
      <c r="Z232" s="286" t="s">
        <v>59</v>
      </c>
      <c r="AA232" s="286" t="s">
        <v>59</v>
      </c>
      <c r="AB232" s="286" t="s">
        <v>59</v>
      </c>
      <c r="AC232" s="286" t="s">
        <v>59</v>
      </c>
      <c r="AD232" s="286" t="s">
        <v>53</v>
      </c>
      <c r="AE232" s="286" t="s">
        <v>59</v>
      </c>
      <c r="AF232" s="286" t="s">
        <v>59</v>
      </c>
      <c r="AG232" s="286" t="s">
        <v>53</v>
      </c>
      <c r="AH232" s="268"/>
      <c r="AI232" s="268"/>
      <c r="AJ232" s="268"/>
      <c r="AK232" s="268"/>
      <c r="AL232" s="268"/>
      <c r="AM232" s="268"/>
      <c r="AN232" s="268"/>
      <c r="AO232" s="268"/>
      <c r="AP232" s="268"/>
      <c r="AQ232" s="268"/>
      <c r="AR232" s="268"/>
      <c r="AS232" s="286"/>
      <c r="AT232" s="286"/>
      <c r="AU232" s="286"/>
      <c r="AV232" s="286"/>
      <c r="AW232" s="286"/>
      <c r="AX232" s="286"/>
      <c r="AY232" s="286"/>
      <c r="AZ232" s="286"/>
      <c r="BA232" s="286"/>
      <c r="BB232" s="286"/>
      <c r="BC232" s="286"/>
      <c r="BD232" s="286"/>
      <c r="BE232" s="286"/>
      <c r="BF232" s="286"/>
      <c r="BG232" s="286"/>
      <c r="BH232" s="286"/>
      <c r="BI232" s="286"/>
      <c r="BJ232" s="286"/>
      <c r="BK232" s="286"/>
      <c r="BL232" s="286"/>
      <c r="BM232" s="286"/>
      <c r="BN232" s="286"/>
      <c r="BO232" s="286"/>
      <c r="BP232" s="286"/>
      <c r="BQ232" s="286"/>
      <c r="BR232" s="286"/>
      <c r="BS232" s="286"/>
      <c r="BT232" s="286"/>
      <c r="BU232" s="286"/>
      <c r="BV232" s="286"/>
      <c r="BW232" s="286"/>
      <c r="BX232" s="286"/>
      <c r="BY232" s="286"/>
      <c r="BZ232" s="286"/>
      <c r="CA232" s="286"/>
      <c r="CB232" s="286"/>
      <c r="CC232" s="286"/>
      <c r="CD232" s="286"/>
      <c r="CE232" s="286"/>
      <c r="CF232" s="286"/>
      <c r="CG232" s="286"/>
      <c r="CH232" s="286"/>
      <c r="CI232" s="286"/>
      <c r="CJ232" s="286"/>
      <c r="CK232" s="286"/>
      <c r="CL232" s="286"/>
      <c r="CM232" s="286"/>
      <c r="CN232" s="286"/>
      <c r="CO232" s="286"/>
      <c r="CP232" s="286"/>
      <c r="CQ232" s="286"/>
      <c r="CR232" s="286"/>
      <c r="CS232" s="286"/>
      <c r="CT232" s="286"/>
      <c r="CU232" s="286"/>
    </row>
    <row r="233" spans="1:99" s="266" customFormat="1" ht="30">
      <c r="A233" s="288" t="s">
        <v>1135</v>
      </c>
      <c r="B233" s="296" t="s">
        <v>6261</v>
      </c>
      <c r="C233" s="49" t="s">
        <v>62</v>
      </c>
      <c r="D233" s="49" t="s">
        <v>49</v>
      </c>
      <c r="E233" s="49" t="s">
        <v>62</v>
      </c>
      <c r="F233" s="49" t="s">
        <v>49</v>
      </c>
      <c r="G233" s="51" t="str">
        <f t="shared" si="19"/>
        <v xml:space="preserve">NO, NO, </v>
      </c>
      <c r="H233" s="288" t="s">
        <v>1177</v>
      </c>
      <c r="I233" s="288" t="s">
        <v>1178</v>
      </c>
      <c r="J233" s="267" t="s">
        <v>6157</v>
      </c>
      <c r="K233" s="267" t="s">
        <v>59</v>
      </c>
      <c r="L233" s="267" t="s">
        <v>53</v>
      </c>
      <c r="M233" s="267" t="s">
        <v>53</v>
      </c>
      <c r="N233" s="267" t="s">
        <v>53</v>
      </c>
      <c r="O233" s="286" t="s">
        <v>53</v>
      </c>
      <c r="P233" s="286" t="s">
        <v>59</v>
      </c>
      <c r="Q233" s="286" t="str">
        <f t="shared" si="17"/>
        <v>Yes</v>
      </c>
      <c r="R233" s="286" t="s">
        <v>59</v>
      </c>
      <c r="S233" s="286" t="s">
        <v>59</v>
      </c>
      <c r="T233" s="286" t="s">
        <v>59</v>
      </c>
      <c r="U233" s="286" t="s">
        <v>59</v>
      </c>
      <c r="V233" s="286" t="s">
        <v>59</v>
      </c>
      <c r="W233" s="286" t="s">
        <v>59</v>
      </c>
      <c r="X233" s="286" t="s">
        <v>53</v>
      </c>
      <c r="Y233" s="286" t="s">
        <v>53</v>
      </c>
      <c r="Z233" s="286" t="s">
        <v>59</v>
      </c>
      <c r="AA233" s="286" t="s">
        <v>59</v>
      </c>
      <c r="AB233" s="286" t="s">
        <v>59</v>
      </c>
      <c r="AC233" s="286" t="s">
        <v>59</v>
      </c>
      <c r="AD233" s="286" t="s">
        <v>53</v>
      </c>
      <c r="AE233" s="286" t="s">
        <v>59</v>
      </c>
      <c r="AF233" s="286" t="s">
        <v>59</v>
      </c>
      <c r="AG233" s="286" t="s">
        <v>59</v>
      </c>
      <c r="AH233" s="268"/>
      <c r="AI233" s="268"/>
      <c r="AJ233" s="268"/>
      <c r="AK233" s="268"/>
      <c r="AL233" s="268"/>
      <c r="AM233" s="268"/>
      <c r="AN233" s="268"/>
      <c r="AO233" s="268"/>
      <c r="AP233" s="268"/>
      <c r="AQ233" s="268"/>
      <c r="AR233" s="268"/>
      <c r="AS233" s="286"/>
      <c r="AT233" s="286"/>
      <c r="AU233" s="286"/>
      <c r="AV233" s="286"/>
      <c r="AW233" s="286"/>
      <c r="AX233" s="286"/>
      <c r="AY233" s="286"/>
      <c r="AZ233" s="286"/>
      <c r="BA233" s="286"/>
      <c r="BB233" s="286"/>
      <c r="BC233" s="286"/>
      <c r="BD233" s="286"/>
      <c r="BE233" s="286"/>
      <c r="BF233" s="286"/>
      <c r="BG233" s="286"/>
      <c r="BH233" s="286"/>
      <c r="BI233" s="286"/>
      <c r="BJ233" s="286"/>
      <c r="BK233" s="286"/>
      <c r="BL233" s="286"/>
      <c r="BM233" s="286"/>
      <c r="BN233" s="286"/>
      <c r="BO233" s="286"/>
      <c r="BP233" s="286"/>
      <c r="BQ233" s="286"/>
      <c r="BR233" s="286"/>
      <c r="BS233" s="286"/>
      <c r="BT233" s="286"/>
      <c r="BU233" s="286"/>
      <c r="BV233" s="286"/>
      <c r="BW233" s="286"/>
      <c r="BX233" s="286"/>
      <c r="BY233" s="286"/>
      <c r="BZ233" s="286"/>
      <c r="CA233" s="286"/>
      <c r="CB233" s="286"/>
      <c r="CC233" s="286"/>
      <c r="CD233" s="286"/>
      <c r="CE233" s="286"/>
      <c r="CF233" s="286"/>
      <c r="CG233" s="286"/>
      <c r="CH233" s="286"/>
      <c r="CI233" s="286"/>
      <c r="CJ233" s="286"/>
      <c r="CK233" s="286"/>
      <c r="CL233" s="286"/>
      <c r="CM233" s="286"/>
      <c r="CN233" s="286"/>
      <c r="CO233" s="286"/>
      <c r="CP233" s="286"/>
      <c r="CQ233" s="286"/>
      <c r="CR233" s="286"/>
      <c r="CS233" s="286"/>
      <c r="CT233" s="286"/>
      <c r="CU233" s="286"/>
    </row>
    <row r="234" spans="1:99" s="266" customFormat="1" ht="30">
      <c r="A234" s="288" t="s">
        <v>1135</v>
      </c>
      <c r="B234" s="296" t="s">
        <v>6261</v>
      </c>
      <c r="C234" s="49" t="s">
        <v>62</v>
      </c>
      <c r="D234" s="49" t="s">
        <v>49</v>
      </c>
      <c r="E234" s="49" t="s">
        <v>62</v>
      </c>
      <c r="F234" s="49" t="s">
        <v>49</v>
      </c>
      <c r="G234" s="51" t="str">
        <f t="shared" si="19"/>
        <v xml:space="preserve">NO, NO, </v>
      </c>
      <c r="H234" s="288" t="s">
        <v>1179</v>
      </c>
      <c r="I234" s="288" t="s">
        <v>1180</v>
      </c>
      <c r="J234" s="267" t="s">
        <v>6157</v>
      </c>
      <c r="K234" s="267" t="s">
        <v>59</v>
      </c>
      <c r="L234" s="267" t="s">
        <v>53</v>
      </c>
      <c r="M234" s="267" t="s">
        <v>53</v>
      </c>
      <c r="N234" s="267" t="s">
        <v>53</v>
      </c>
      <c r="O234" s="286" t="s">
        <v>59</v>
      </c>
      <c r="P234" s="286" t="s">
        <v>59</v>
      </c>
      <c r="Q234" s="286" t="str">
        <f t="shared" si="17"/>
        <v>Yes</v>
      </c>
      <c r="R234" s="286" t="s">
        <v>59</v>
      </c>
      <c r="S234" s="286" t="s">
        <v>59</v>
      </c>
      <c r="T234" s="286" t="s">
        <v>59</v>
      </c>
      <c r="U234" s="286" t="s">
        <v>59</v>
      </c>
      <c r="V234" s="286" t="s">
        <v>59</v>
      </c>
      <c r="W234" s="286" t="s">
        <v>59</v>
      </c>
      <c r="X234" s="286" t="s">
        <v>53</v>
      </c>
      <c r="Y234" s="286" t="s">
        <v>53</v>
      </c>
      <c r="Z234" s="286" t="s">
        <v>59</v>
      </c>
      <c r="AA234" s="286" t="s">
        <v>59</v>
      </c>
      <c r="AB234" s="286" t="s">
        <v>59</v>
      </c>
      <c r="AC234" s="286" t="s">
        <v>59</v>
      </c>
      <c r="AD234" s="286" t="s">
        <v>53</v>
      </c>
      <c r="AE234" s="286" t="s">
        <v>53</v>
      </c>
      <c r="AF234" s="286" t="s">
        <v>59</v>
      </c>
      <c r="AG234" s="286" t="s">
        <v>59</v>
      </c>
      <c r="AH234" s="268"/>
      <c r="AI234" s="268"/>
      <c r="AJ234" s="268"/>
      <c r="AK234" s="268"/>
      <c r="AL234" s="268"/>
      <c r="AM234" s="268"/>
      <c r="AN234" s="268"/>
      <c r="AO234" s="268"/>
      <c r="AP234" s="268"/>
      <c r="AQ234" s="268"/>
      <c r="AR234" s="268"/>
      <c r="AS234" s="286"/>
      <c r="AT234" s="286"/>
      <c r="AU234" s="286"/>
      <c r="AV234" s="286"/>
      <c r="AW234" s="286"/>
      <c r="AX234" s="286"/>
      <c r="AY234" s="286"/>
      <c r="AZ234" s="286"/>
      <c r="BA234" s="286"/>
      <c r="BB234" s="286"/>
      <c r="BC234" s="286"/>
      <c r="BD234" s="286"/>
      <c r="BE234" s="286"/>
      <c r="BF234" s="286"/>
      <c r="BG234" s="286"/>
      <c r="BH234" s="286"/>
      <c r="BI234" s="286"/>
      <c r="BJ234" s="286"/>
      <c r="BK234" s="286"/>
      <c r="BL234" s="286"/>
      <c r="BM234" s="286"/>
      <c r="BN234" s="286"/>
      <c r="BO234" s="286"/>
      <c r="BP234" s="286"/>
      <c r="BQ234" s="286"/>
      <c r="BR234" s="286"/>
      <c r="BS234" s="286"/>
      <c r="BT234" s="286"/>
      <c r="BU234" s="286"/>
      <c r="BV234" s="286"/>
      <c r="BW234" s="286"/>
      <c r="BX234" s="286"/>
      <c r="BY234" s="286"/>
      <c r="BZ234" s="286"/>
      <c r="CA234" s="286"/>
      <c r="CB234" s="286"/>
      <c r="CC234" s="286"/>
      <c r="CD234" s="286"/>
      <c r="CE234" s="286"/>
      <c r="CF234" s="286"/>
      <c r="CG234" s="286"/>
      <c r="CH234" s="286"/>
      <c r="CI234" s="286"/>
      <c r="CJ234" s="286"/>
      <c r="CK234" s="286"/>
      <c r="CL234" s="286"/>
      <c r="CM234" s="286"/>
      <c r="CN234" s="286"/>
      <c r="CO234" s="286"/>
      <c r="CP234" s="286"/>
      <c r="CQ234" s="286"/>
      <c r="CR234" s="286"/>
      <c r="CS234" s="286"/>
      <c r="CT234" s="286"/>
      <c r="CU234" s="286"/>
    </row>
    <row r="235" spans="1:99" s="266" customFormat="1" ht="30">
      <c r="A235" s="288" t="s">
        <v>1135</v>
      </c>
      <c r="B235" s="296" t="s">
        <v>6261</v>
      </c>
      <c r="C235" s="49" t="s">
        <v>62</v>
      </c>
      <c r="D235" s="49" t="s">
        <v>49</v>
      </c>
      <c r="E235" s="49" t="s">
        <v>62</v>
      </c>
      <c r="F235" s="49" t="s">
        <v>49</v>
      </c>
      <c r="G235" s="51" t="str">
        <f t="shared" si="19"/>
        <v xml:space="preserve">NO, NO, </v>
      </c>
      <c r="H235" s="288" t="s">
        <v>1181</v>
      </c>
      <c r="I235" s="288" t="s">
        <v>1182</v>
      </c>
      <c r="J235" s="267" t="s">
        <v>6157</v>
      </c>
      <c r="K235" s="267" t="s">
        <v>59</v>
      </c>
      <c r="L235" s="267" t="s">
        <v>53</v>
      </c>
      <c r="M235" s="267" t="s">
        <v>53</v>
      </c>
      <c r="N235" s="267" t="s">
        <v>53</v>
      </c>
      <c r="O235" s="286" t="s">
        <v>53</v>
      </c>
      <c r="P235" s="286" t="s">
        <v>59</v>
      </c>
      <c r="Q235" s="286" t="str">
        <f t="shared" si="17"/>
        <v>Yes</v>
      </c>
      <c r="R235" s="286" t="s">
        <v>59</v>
      </c>
      <c r="S235" s="286" t="s">
        <v>59</v>
      </c>
      <c r="T235" s="286" t="s">
        <v>59</v>
      </c>
      <c r="U235" s="286" t="s">
        <v>59</v>
      </c>
      <c r="V235" s="286" t="s">
        <v>59</v>
      </c>
      <c r="W235" s="286" t="s">
        <v>59</v>
      </c>
      <c r="X235" s="286" t="s">
        <v>53</v>
      </c>
      <c r="Y235" s="286" t="s">
        <v>53</v>
      </c>
      <c r="Z235" s="286" t="s">
        <v>59</v>
      </c>
      <c r="AA235" s="286" t="s">
        <v>59</v>
      </c>
      <c r="AB235" s="286" t="s">
        <v>59</v>
      </c>
      <c r="AC235" s="286" t="s">
        <v>59</v>
      </c>
      <c r="AD235" s="286" t="s">
        <v>53</v>
      </c>
      <c r="AE235" s="286" t="s">
        <v>59</v>
      </c>
      <c r="AF235" s="286" t="s">
        <v>59</v>
      </c>
      <c r="AG235" s="286" t="s">
        <v>59</v>
      </c>
      <c r="AH235" s="268"/>
      <c r="AI235" s="268"/>
      <c r="AJ235" s="268"/>
      <c r="AK235" s="268"/>
      <c r="AL235" s="268"/>
      <c r="AM235" s="268"/>
      <c r="AN235" s="268"/>
      <c r="AO235" s="268"/>
      <c r="AP235" s="268"/>
      <c r="AQ235" s="268"/>
      <c r="AR235" s="268"/>
      <c r="AS235" s="286"/>
      <c r="AT235" s="286"/>
      <c r="AU235" s="286"/>
      <c r="AV235" s="286"/>
      <c r="AW235" s="286"/>
      <c r="AX235" s="286"/>
      <c r="AY235" s="286"/>
      <c r="AZ235" s="286"/>
      <c r="BA235" s="286"/>
      <c r="BB235" s="286"/>
      <c r="BC235" s="286"/>
      <c r="BD235" s="286"/>
      <c r="BE235" s="286"/>
      <c r="BF235" s="286"/>
      <c r="BG235" s="286"/>
      <c r="BH235" s="286"/>
      <c r="BI235" s="286"/>
      <c r="BJ235" s="286"/>
      <c r="BK235" s="286"/>
      <c r="BL235" s="286"/>
      <c r="BM235" s="286"/>
      <c r="BN235" s="286"/>
      <c r="BO235" s="286"/>
      <c r="BP235" s="286"/>
      <c r="BQ235" s="286"/>
      <c r="BR235" s="286"/>
      <c r="BS235" s="286"/>
      <c r="BT235" s="286"/>
      <c r="BU235" s="286"/>
      <c r="BV235" s="286"/>
      <c r="BW235" s="286"/>
      <c r="BX235" s="286"/>
      <c r="BY235" s="286"/>
      <c r="BZ235" s="286"/>
      <c r="CA235" s="286"/>
      <c r="CB235" s="286"/>
      <c r="CC235" s="286"/>
      <c r="CD235" s="286"/>
      <c r="CE235" s="286"/>
      <c r="CF235" s="286"/>
      <c r="CG235" s="286"/>
      <c r="CH235" s="286"/>
      <c r="CI235" s="286"/>
      <c r="CJ235" s="286"/>
      <c r="CK235" s="286"/>
      <c r="CL235" s="286"/>
      <c r="CM235" s="286"/>
      <c r="CN235" s="286"/>
      <c r="CO235" s="286"/>
      <c r="CP235" s="286"/>
      <c r="CQ235" s="286"/>
      <c r="CR235" s="286"/>
      <c r="CS235" s="286"/>
      <c r="CT235" s="286"/>
      <c r="CU235" s="286"/>
    </row>
    <row r="236" spans="1:99" s="266" customFormat="1" ht="30">
      <c r="A236" s="288" t="s">
        <v>1135</v>
      </c>
      <c r="B236" s="296" t="s">
        <v>6261</v>
      </c>
      <c r="C236" s="49" t="s">
        <v>62</v>
      </c>
      <c r="D236" s="49" t="s">
        <v>49</v>
      </c>
      <c r="E236" s="49" t="s">
        <v>62</v>
      </c>
      <c r="F236" s="49" t="s">
        <v>49</v>
      </c>
      <c r="G236" s="51" t="str">
        <f t="shared" si="19"/>
        <v xml:space="preserve">NO, NO, </v>
      </c>
      <c r="H236" s="288" t="s">
        <v>1183</v>
      </c>
      <c r="I236" s="288" t="s">
        <v>1184</v>
      </c>
      <c r="J236" s="267" t="s">
        <v>6157</v>
      </c>
      <c r="K236" s="267" t="s">
        <v>59</v>
      </c>
      <c r="L236" s="267" t="s">
        <v>53</v>
      </c>
      <c r="M236" s="267" t="s">
        <v>53</v>
      </c>
      <c r="N236" s="267" t="s">
        <v>53</v>
      </c>
      <c r="O236" s="267" t="s">
        <v>59</v>
      </c>
      <c r="P236" s="286" t="s">
        <v>59</v>
      </c>
      <c r="Q236" s="286" t="str">
        <f t="shared" si="17"/>
        <v>Yes</v>
      </c>
      <c r="R236" s="286" t="s">
        <v>59</v>
      </c>
      <c r="S236" s="286" t="s">
        <v>59</v>
      </c>
      <c r="T236" s="286" t="s">
        <v>59</v>
      </c>
      <c r="U236" s="286" t="s">
        <v>59</v>
      </c>
      <c r="V236" s="286" t="s">
        <v>59</v>
      </c>
      <c r="W236" s="286" t="s">
        <v>59</v>
      </c>
      <c r="X236" s="286" t="s">
        <v>53</v>
      </c>
      <c r="Y236" s="286" t="s">
        <v>53</v>
      </c>
      <c r="Z236" s="286" t="s">
        <v>59</v>
      </c>
      <c r="AA236" s="286" t="s">
        <v>59</v>
      </c>
      <c r="AB236" s="286" t="s">
        <v>59</v>
      </c>
      <c r="AC236" s="286" t="s">
        <v>59</v>
      </c>
      <c r="AD236" s="286" t="s">
        <v>53</v>
      </c>
      <c r="AE236" s="286" t="s">
        <v>59</v>
      </c>
      <c r="AF236" s="286" t="s">
        <v>53</v>
      </c>
      <c r="AG236" s="286" t="s">
        <v>59</v>
      </c>
      <c r="AH236" s="268"/>
      <c r="AI236" s="268"/>
      <c r="AJ236" s="268"/>
      <c r="AK236" s="268"/>
      <c r="AL236" s="268"/>
      <c r="AM236" s="268"/>
      <c r="AN236" s="268"/>
      <c r="AO236" s="268"/>
      <c r="AP236" s="268"/>
      <c r="AQ236" s="268"/>
      <c r="AR236" s="268"/>
      <c r="AS236" s="286"/>
      <c r="AT236" s="286"/>
      <c r="AU236" s="286"/>
      <c r="AV236" s="286"/>
      <c r="AW236" s="286"/>
      <c r="AX236" s="286"/>
      <c r="AY236" s="286"/>
      <c r="AZ236" s="286"/>
      <c r="BA236" s="286"/>
      <c r="BB236" s="286"/>
      <c r="BC236" s="286"/>
      <c r="BD236" s="286"/>
      <c r="BE236" s="286"/>
      <c r="BF236" s="286"/>
      <c r="BG236" s="286"/>
      <c r="BH236" s="286"/>
      <c r="BI236" s="286"/>
      <c r="BJ236" s="286"/>
      <c r="BK236" s="286"/>
      <c r="BL236" s="286"/>
      <c r="BM236" s="286"/>
      <c r="BN236" s="286"/>
      <c r="BO236" s="286"/>
      <c r="BP236" s="286"/>
      <c r="BQ236" s="286"/>
      <c r="BR236" s="286"/>
      <c r="BS236" s="286"/>
      <c r="BT236" s="286"/>
      <c r="BU236" s="286"/>
      <c r="BV236" s="286"/>
      <c r="BW236" s="286"/>
      <c r="BX236" s="286"/>
      <c r="BY236" s="286"/>
      <c r="BZ236" s="286"/>
      <c r="CA236" s="286"/>
      <c r="CB236" s="286"/>
      <c r="CC236" s="286"/>
      <c r="CD236" s="286"/>
      <c r="CE236" s="286"/>
      <c r="CF236" s="286"/>
      <c r="CG236" s="286"/>
      <c r="CH236" s="286"/>
      <c r="CI236" s="286"/>
      <c r="CJ236" s="286"/>
      <c r="CK236" s="286"/>
      <c r="CL236" s="286"/>
      <c r="CM236" s="286"/>
      <c r="CN236" s="286"/>
      <c r="CO236" s="286"/>
      <c r="CP236" s="286"/>
      <c r="CQ236" s="286"/>
      <c r="CR236" s="286"/>
      <c r="CS236" s="286"/>
      <c r="CT236" s="286"/>
      <c r="CU236" s="286"/>
    </row>
    <row r="237" spans="1:99" s="266" customFormat="1" ht="30" hidden="1">
      <c r="A237" s="288"/>
      <c r="B237" s="296" t="s">
        <v>6261</v>
      </c>
      <c r="C237" s="49"/>
      <c r="D237" s="49"/>
      <c r="E237" s="49"/>
      <c r="F237" s="49"/>
      <c r="G237" s="51"/>
      <c r="H237" s="288" t="s">
        <v>6263</v>
      </c>
      <c r="I237" s="288"/>
      <c r="J237" s="267" t="s">
        <v>6174</v>
      </c>
      <c r="K237" s="267" t="s">
        <v>53</v>
      </c>
      <c r="L237" s="267" t="s">
        <v>53</v>
      </c>
      <c r="M237" s="267"/>
      <c r="N237" s="267" t="s">
        <v>53</v>
      </c>
      <c r="O237" s="267"/>
      <c r="P237" s="286"/>
      <c r="Q237" s="286"/>
      <c r="R237" s="286"/>
      <c r="S237" s="286"/>
      <c r="T237" s="286"/>
      <c r="U237" s="286"/>
      <c r="V237" s="286"/>
      <c r="W237" s="286"/>
      <c r="X237" s="286"/>
      <c r="Y237" s="286"/>
      <c r="Z237" s="286"/>
      <c r="AA237" s="286"/>
      <c r="AB237" s="286"/>
      <c r="AC237" s="286"/>
      <c r="AD237" s="286"/>
      <c r="AE237" s="286"/>
      <c r="AF237" s="286"/>
      <c r="AG237" s="286"/>
      <c r="AH237" s="268"/>
      <c r="AI237" s="268"/>
      <c r="AJ237" s="268"/>
      <c r="AK237" s="268"/>
      <c r="AL237" s="268"/>
      <c r="AM237" s="268"/>
      <c r="AN237" s="268"/>
      <c r="AO237" s="268"/>
      <c r="AP237" s="268"/>
      <c r="AQ237" s="268"/>
      <c r="AR237" s="268"/>
      <c r="AS237" s="286"/>
      <c r="AT237" s="286"/>
      <c r="AU237" s="286"/>
      <c r="AV237" s="286"/>
      <c r="AW237" s="286"/>
      <c r="AX237" s="286"/>
      <c r="AY237" s="286"/>
      <c r="AZ237" s="286"/>
      <c r="BA237" s="286"/>
      <c r="BB237" s="286"/>
      <c r="BC237" s="286"/>
      <c r="BD237" s="286"/>
      <c r="BE237" s="286"/>
      <c r="BF237" s="286"/>
      <c r="BG237" s="286"/>
      <c r="BH237" s="286"/>
      <c r="BI237" s="286"/>
      <c r="BJ237" s="286"/>
      <c r="BK237" s="286"/>
      <c r="BL237" s="286"/>
      <c r="BM237" s="286"/>
      <c r="BN237" s="286"/>
      <c r="BO237" s="286"/>
      <c r="BP237" s="286"/>
      <c r="BQ237" s="286"/>
      <c r="BR237" s="286"/>
      <c r="BS237" s="286"/>
      <c r="BT237" s="286"/>
      <c r="BU237" s="286"/>
      <c r="BV237" s="286"/>
      <c r="BW237" s="286"/>
      <c r="BX237" s="286"/>
      <c r="BY237" s="286"/>
      <c r="BZ237" s="286"/>
      <c r="CA237" s="286"/>
      <c r="CB237" s="286"/>
      <c r="CC237" s="286"/>
      <c r="CD237" s="286"/>
      <c r="CE237" s="286"/>
      <c r="CF237" s="286"/>
      <c r="CG237" s="286"/>
      <c r="CH237" s="286"/>
      <c r="CI237" s="286"/>
      <c r="CJ237" s="286"/>
      <c r="CK237" s="286"/>
      <c r="CL237" s="286"/>
      <c r="CM237" s="286"/>
      <c r="CN237" s="286"/>
      <c r="CO237" s="286"/>
      <c r="CP237" s="286"/>
      <c r="CQ237" s="286"/>
      <c r="CR237" s="286"/>
      <c r="CS237" s="286"/>
      <c r="CT237" s="286"/>
      <c r="CU237" s="286"/>
    </row>
    <row r="238" spans="1:99" s="266" customFormat="1" ht="30" hidden="1">
      <c r="A238" s="288"/>
      <c r="B238" s="296" t="s">
        <v>6261</v>
      </c>
      <c r="C238" s="49"/>
      <c r="D238" s="49"/>
      <c r="E238" s="49"/>
      <c r="F238" s="49"/>
      <c r="G238" s="51"/>
      <c r="H238" s="288" t="s">
        <v>6264</v>
      </c>
      <c r="I238" s="288"/>
      <c r="J238" s="267" t="s">
        <v>6174</v>
      </c>
      <c r="K238" s="267" t="s">
        <v>53</v>
      </c>
      <c r="L238" s="267" t="s">
        <v>53</v>
      </c>
      <c r="M238" s="267"/>
      <c r="N238" s="267" t="s">
        <v>53</v>
      </c>
      <c r="O238" s="267"/>
      <c r="P238" s="286"/>
      <c r="Q238" s="286"/>
      <c r="R238" s="286"/>
      <c r="S238" s="286"/>
      <c r="T238" s="286"/>
      <c r="U238" s="286"/>
      <c r="V238" s="286"/>
      <c r="W238" s="286"/>
      <c r="X238" s="286"/>
      <c r="Y238" s="286"/>
      <c r="Z238" s="286"/>
      <c r="AA238" s="286"/>
      <c r="AB238" s="286"/>
      <c r="AC238" s="286"/>
      <c r="AD238" s="286"/>
      <c r="AE238" s="286"/>
      <c r="AF238" s="286"/>
      <c r="AG238" s="286"/>
      <c r="AH238" s="268"/>
      <c r="AI238" s="268"/>
      <c r="AJ238" s="268"/>
      <c r="AK238" s="268"/>
      <c r="AL238" s="268"/>
      <c r="AM238" s="268"/>
      <c r="AN238" s="268"/>
      <c r="AO238" s="268"/>
      <c r="AP238" s="268"/>
      <c r="AQ238" s="268"/>
      <c r="AR238" s="268"/>
      <c r="AS238" s="286"/>
      <c r="AT238" s="286"/>
      <c r="AU238" s="286"/>
      <c r="AV238" s="286"/>
      <c r="AW238" s="286"/>
      <c r="AX238" s="286"/>
      <c r="AY238" s="286"/>
      <c r="AZ238" s="286"/>
      <c r="BA238" s="286"/>
      <c r="BB238" s="286"/>
      <c r="BC238" s="286"/>
      <c r="BD238" s="286"/>
      <c r="BE238" s="286"/>
      <c r="BF238" s="286"/>
      <c r="BG238" s="286"/>
      <c r="BH238" s="286"/>
      <c r="BI238" s="286"/>
      <c r="BJ238" s="286"/>
      <c r="BK238" s="286"/>
      <c r="BL238" s="286"/>
      <c r="BM238" s="286"/>
      <c r="BN238" s="286"/>
      <c r="BO238" s="286"/>
      <c r="BP238" s="286"/>
      <c r="BQ238" s="286"/>
      <c r="BR238" s="286"/>
      <c r="BS238" s="286"/>
      <c r="BT238" s="286"/>
      <c r="BU238" s="286"/>
      <c r="BV238" s="286"/>
      <c r="BW238" s="286"/>
      <c r="BX238" s="286"/>
      <c r="BY238" s="286"/>
      <c r="BZ238" s="286"/>
      <c r="CA238" s="286"/>
      <c r="CB238" s="286"/>
      <c r="CC238" s="286"/>
      <c r="CD238" s="286"/>
      <c r="CE238" s="286"/>
      <c r="CF238" s="286"/>
      <c r="CG238" s="286"/>
      <c r="CH238" s="286"/>
      <c r="CI238" s="286"/>
      <c r="CJ238" s="286"/>
      <c r="CK238" s="286"/>
      <c r="CL238" s="286"/>
      <c r="CM238" s="286"/>
      <c r="CN238" s="286"/>
      <c r="CO238" s="286"/>
      <c r="CP238" s="286"/>
      <c r="CQ238" s="286"/>
      <c r="CR238" s="286"/>
      <c r="CS238" s="286"/>
      <c r="CT238" s="286"/>
      <c r="CU238" s="286"/>
    </row>
    <row r="239" spans="1:99" s="266" customFormat="1" ht="30" hidden="1">
      <c r="A239" s="288"/>
      <c r="B239" s="296" t="s">
        <v>6261</v>
      </c>
      <c r="C239" s="49"/>
      <c r="D239" s="49"/>
      <c r="E239" s="49"/>
      <c r="F239" s="49"/>
      <c r="G239" s="51"/>
      <c r="H239" s="288" t="s">
        <v>6265</v>
      </c>
      <c r="I239" s="288"/>
      <c r="J239" s="267" t="s">
        <v>6174</v>
      </c>
      <c r="K239" s="267" t="s">
        <v>53</v>
      </c>
      <c r="L239" s="267" t="s">
        <v>53</v>
      </c>
      <c r="M239" s="267"/>
      <c r="N239" s="267" t="s">
        <v>53</v>
      </c>
      <c r="O239" s="267"/>
      <c r="P239" s="286"/>
      <c r="Q239" s="286"/>
      <c r="R239" s="286"/>
      <c r="S239" s="286"/>
      <c r="T239" s="286"/>
      <c r="U239" s="286"/>
      <c r="V239" s="286"/>
      <c r="W239" s="286"/>
      <c r="X239" s="286"/>
      <c r="Y239" s="286"/>
      <c r="Z239" s="286"/>
      <c r="AA239" s="286"/>
      <c r="AB239" s="286"/>
      <c r="AC239" s="286"/>
      <c r="AD239" s="286"/>
      <c r="AE239" s="286"/>
      <c r="AF239" s="286"/>
      <c r="AG239" s="286"/>
      <c r="AH239" s="268"/>
      <c r="AI239" s="268"/>
      <c r="AJ239" s="268"/>
      <c r="AK239" s="268"/>
      <c r="AL239" s="268"/>
      <c r="AM239" s="268"/>
      <c r="AN239" s="268"/>
      <c r="AO239" s="268"/>
      <c r="AP239" s="268"/>
      <c r="AQ239" s="268"/>
      <c r="AR239" s="268"/>
      <c r="AS239" s="286"/>
      <c r="AT239" s="286"/>
      <c r="AU239" s="286"/>
      <c r="AV239" s="286"/>
      <c r="AW239" s="286"/>
      <c r="AX239" s="286"/>
      <c r="AY239" s="286"/>
      <c r="AZ239" s="286"/>
      <c r="BA239" s="286"/>
      <c r="BB239" s="286"/>
      <c r="BC239" s="286"/>
      <c r="BD239" s="286"/>
      <c r="BE239" s="286"/>
      <c r="BF239" s="286"/>
      <c r="BG239" s="286"/>
      <c r="BH239" s="286"/>
      <c r="BI239" s="286"/>
      <c r="BJ239" s="286"/>
      <c r="BK239" s="286"/>
      <c r="BL239" s="286"/>
      <c r="BM239" s="286"/>
      <c r="BN239" s="286"/>
      <c r="BO239" s="286"/>
      <c r="BP239" s="286"/>
      <c r="BQ239" s="286"/>
      <c r="BR239" s="286"/>
      <c r="BS239" s="286"/>
      <c r="BT239" s="286"/>
      <c r="BU239" s="286"/>
      <c r="BV239" s="286"/>
      <c r="BW239" s="286"/>
      <c r="BX239" s="286"/>
      <c r="BY239" s="286"/>
      <c r="BZ239" s="286"/>
      <c r="CA239" s="286"/>
      <c r="CB239" s="286"/>
      <c r="CC239" s="286"/>
      <c r="CD239" s="286"/>
      <c r="CE239" s="286"/>
      <c r="CF239" s="286"/>
      <c r="CG239" s="286"/>
      <c r="CH239" s="286"/>
      <c r="CI239" s="286"/>
      <c r="CJ239" s="286"/>
      <c r="CK239" s="286"/>
      <c r="CL239" s="286"/>
      <c r="CM239" s="286"/>
      <c r="CN239" s="286"/>
      <c r="CO239" s="286"/>
      <c r="CP239" s="286"/>
      <c r="CQ239" s="286"/>
      <c r="CR239" s="286"/>
      <c r="CS239" s="286"/>
      <c r="CT239" s="286"/>
      <c r="CU239" s="286"/>
    </row>
    <row r="240" spans="1:99" s="266" customFormat="1" ht="30">
      <c r="A240" s="266" t="s">
        <v>6266</v>
      </c>
      <c r="B240" s="287" t="s">
        <v>1192</v>
      </c>
      <c r="C240" s="49" t="s">
        <v>62</v>
      </c>
      <c r="D240" s="49" t="s">
        <v>49</v>
      </c>
      <c r="E240" s="49" t="s">
        <v>49</v>
      </c>
      <c r="F240" s="49" t="s">
        <v>49</v>
      </c>
      <c r="G240" s="51" t="str">
        <f t="shared" si="19"/>
        <v xml:space="preserve">NO, </v>
      </c>
      <c r="H240" s="288" t="s">
        <v>6267</v>
      </c>
      <c r="I240" s="288" t="s">
        <v>1213</v>
      </c>
      <c r="J240" s="267" t="s">
        <v>6157</v>
      </c>
      <c r="K240" s="267" t="s">
        <v>59</v>
      </c>
      <c r="L240" s="267" t="s">
        <v>53</v>
      </c>
      <c r="M240" s="267" t="s">
        <v>53</v>
      </c>
      <c r="N240" s="267" t="s">
        <v>53</v>
      </c>
      <c r="O240" s="267" t="s">
        <v>59</v>
      </c>
      <c r="P240" s="286" t="s">
        <v>59</v>
      </c>
      <c r="Q240" s="286" t="str">
        <f t="shared" si="17"/>
        <v>Yes</v>
      </c>
      <c r="R240" s="286" t="s">
        <v>53</v>
      </c>
      <c r="S240" s="286" t="s">
        <v>59</v>
      </c>
      <c r="T240" s="286" t="s">
        <v>59</v>
      </c>
      <c r="U240" s="286" t="s">
        <v>59</v>
      </c>
      <c r="V240" s="286" t="s">
        <v>59</v>
      </c>
      <c r="W240" s="286" t="s">
        <v>59</v>
      </c>
      <c r="X240" s="286" t="s">
        <v>59</v>
      </c>
      <c r="Y240" s="286" t="s">
        <v>59</v>
      </c>
      <c r="Z240" s="286" t="s">
        <v>59</v>
      </c>
      <c r="AA240" s="286" t="s">
        <v>59</v>
      </c>
      <c r="AB240" s="286" t="s">
        <v>59</v>
      </c>
      <c r="AC240" s="286" t="s">
        <v>59</v>
      </c>
      <c r="AD240" s="286" t="s">
        <v>59</v>
      </c>
      <c r="AE240" s="286" t="s">
        <v>59</v>
      </c>
      <c r="AF240" s="286" t="s">
        <v>59</v>
      </c>
      <c r="AG240" s="286" t="s">
        <v>59</v>
      </c>
      <c r="AH240" s="286"/>
      <c r="AI240" s="286"/>
      <c r="AJ240" s="286"/>
      <c r="AK240" s="286"/>
      <c r="AL240" s="286"/>
      <c r="AM240" s="286"/>
      <c r="AN240" s="286"/>
      <c r="AO240" s="286"/>
      <c r="AP240" s="286"/>
      <c r="AQ240" s="286"/>
      <c r="AR240" s="286"/>
    </row>
    <row r="241" spans="1:103" s="266" customFormat="1" ht="30">
      <c r="A241" s="266" t="s">
        <v>6266</v>
      </c>
      <c r="B241" s="287" t="s">
        <v>1192</v>
      </c>
      <c r="C241" s="49" t="s">
        <v>62</v>
      </c>
      <c r="D241" s="49" t="s">
        <v>49</v>
      </c>
      <c r="E241" s="49" t="s">
        <v>49</v>
      </c>
      <c r="F241" s="49" t="s">
        <v>49</v>
      </c>
      <c r="G241" s="51" t="str">
        <f t="shared" si="19"/>
        <v xml:space="preserve">NO, </v>
      </c>
      <c r="H241" s="288" t="s">
        <v>6268</v>
      </c>
      <c r="I241" s="288" t="s">
        <v>1238</v>
      </c>
      <c r="J241" s="267" t="s">
        <v>6157</v>
      </c>
      <c r="K241" s="267" t="s">
        <v>59</v>
      </c>
      <c r="L241" s="267" t="s">
        <v>53</v>
      </c>
      <c r="M241" s="267" t="s">
        <v>53</v>
      </c>
      <c r="N241" s="267" t="s">
        <v>53</v>
      </c>
      <c r="O241" s="267" t="s">
        <v>53</v>
      </c>
      <c r="P241" s="286" t="s">
        <v>59</v>
      </c>
      <c r="Q241" s="286" t="str">
        <f t="shared" si="17"/>
        <v>Yes</v>
      </c>
      <c r="R241" s="286" t="s">
        <v>59</v>
      </c>
      <c r="S241" s="286" t="s">
        <v>59</v>
      </c>
      <c r="T241" s="286" t="s">
        <v>59</v>
      </c>
      <c r="U241" s="286" t="s">
        <v>59</v>
      </c>
      <c r="V241" s="286" t="s">
        <v>53</v>
      </c>
      <c r="W241" s="286" t="s">
        <v>59</v>
      </c>
      <c r="X241" s="286" t="s">
        <v>59</v>
      </c>
      <c r="Y241" s="286" t="s">
        <v>59</v>
      </c>
      <c r="Z241" s="286" t="s">
        <v>59</v>
      </c>
      <c r="AA241" s="286" t="s">
        <v>53</v>
      </c>
      <c r="AB241" s="286" t="s">
        <v>59</v>
      </c>
      <c r="AC241" s="286" t="s">
        <v>59</v>
      </c>
      <c r="AD241" s="286" t="s">
        <v>53</v>
      </c>
      <c r="AE241" s="286" t="s">
        <v>59</v>
      </c>
      <c r="AF241" s="286" t="s">
        <v>59</v>
      </c>
      <c r="AG241" s="286" t="s">
        <v>53</v>
      </c>
      <c r="AH241" s="286"/>
      <c r="AI241" s="286"/>
      <c r="AJ241" s="286"/>
      <c r="AK241" s="286"/>
      <c r="AL241" s="286"/>
      <c r="AM241" s="286"/>
      <c r="AN241" s="286"/>
      <c r="AO241" s="286"/>
      <c r="AP241" s="286"/>
      <c r="AQ241" s="286"/>
      <c r="AR241" s="286"/>
    </row>
    <row r="242" spans="1:103" s="266" customFormat="1" ht="30">
      <c r="A242" s="266" t="s">
        <v>6266</v>
      </c>
      <c r="B242" s="287" t="s">
        <v>1192</v>
      </c>
      <c r="C242" s="49" t="s">
        <v>62</v>
      </c>
      <c r="D242" s="49" t="s">
        <v>49</v>
      </c>
      <c r="E242" s="49" t="s">
        <v>49</v>
      </c>
      <c r="F242" s="49" t="s">
        <v>49</v>
      </c>
      <c r="G242" s="51" t="str">
        <f t="shared" si="19"/>
        <v xml:space="preserve">NO, </v>
      </c>
      <c r="H242" s="288" t="s">
        <v>6269</v>
      </c>
      <c r="I242" s="288" t="s">
        <v>1240</v>
      </c>
      <c r="J242" s="267" t="s">
        <v>6157</v>
      </c>
      <c r="K242" s="267" t="s">
        <v>59</v>
      </c>
      <c r="L242" s="267" t="s">
        <v>53</v>
      </c>
      <c r="M242" s="267" t="s">
        <v>53</v>
      </c>
      <c r="N242" s="267" t="s">
        <v>53</v>
      </c>
      <c r="O242" s="267" t="s">
        <v>53</v>
      </c>
      <c r="P242" s="286" t="s">
        <v>59</v>
      </c>
      <c r="Q242" s="286" t="str">
        <f t="shared" si="17"/>
        <v>Yes</v>
      </c>
      <c r="R242" s="286" t="s">
        <v>59</v>
      </c>
      <c r="S242" s="286" t="s">
        <v>59</v>
      </c>
      <c r="T242" s="286" t="s">
        <v>59</v>
      </c>
      <c r="U242" s="286" t="s">
        <v>59</v>
      </c>
      <c r="V242" s="286" t="s">
        <v>53</v>
      </c>
      <c r="W242" s="286" t="s">
        <v>59</v>
      </c>
      <c r="X242" s="286" t="s">
        <v>59</v>
      </c>
      <c r="Y242" s="286" t="s">
        <v>59</v>
      </c>
      <c r="Z242" s="286" t="s">
        <v>59</v>
      </c>
      <c r="AA242" s="286" t="s">
        <v>53</v>
      </c>
      <c r="AB242" s="286" t="s">
        <v>59</v>
      </c>
      <c r="AC242" s="286" t="s">
        <v>59</v>
      </c>
      <c r="AD242" s="286" t="s">
        <v>59</v>
      </c>
      <c r="AE242" s="286" t="s">
        <v>59</v>
      </c>
      <c r="AF242" s="286" t="s">
        <v>59</v>
      </c>
      <c r="AG242" s="286" t="s">
        <v>59</v>
      </c>
      <c r="AH242" s="286"/>
      <c r="AI242" s="286"/>
      <c r="AJ242" s="286"/>
      <c r="AK242" s="286"/>
      <c r="AL242" s="286"/>
      <c r="AM242" s="286"/>
      <c r="AN242" s="286"/>
      <c r="AO242" s="286"/>
      <c r="AP242" s="286"/>
      <c r="AQ242" s="286"/>
      <c r="AR242" s="286"/>
      <c r="AS242" s="286"/>
      <c r="AT242" s="286"/>
      <c r="AU242" s="286"/>
      <c r="AV242" s="286"/>
      <c r="AW242" s="286"/>
      <c r="AX242" s="286"/>
      <c r="AY242" s="286"/>
      <c r="AZ242" s="286"/>
      <c r="BA242" s="286"/>
      <c r="BB242" s="286"/>
      <c r="BC242" s="286"/>
      <c r="BD242" s="286"/>
      <c r="BE242" s="286"/>
      <c r="BF242" s="286"/>
      <c r="BG242" s="286"/>
      <c r="BH242" s="286"/>
      <c r="BI242" s="286"/>
      <c r="BJ242" s="286"/>
      <c r="BK242" s="286"/>
      <c r="BL242" s="286"/>
      <c r="BM242" s="286"/>
      <c r="BN242" s="286"/>
      <c r="BO242" s="286"/>
      <c r="BP242" s="286"/>
      <c r="BQ242" s="286"/>
      <c r="BR242" s="286"/>
      <c r="BS242" s="286"/>
      <c r="BT242" s="286"/>
      <c r="BU242" s="286"/>
      <c r="BV242" s="286"/>
      <c r="BW242" s="286"/>
      <c r="BX242" s="286"/>
      <c r="BY242" s="286"/>
      <c r="BZ242" s="286"/>
      <c r="CA242" s="286"/>
      <c r="CB242" s="286"/>
      <c r="CC242" s="286"/>
      <c r="CD242" s="286"/>
      <c r="CE242" s="286"/>
      <c r="CF242" s="286"/>
      <c r="CG242" s="286"/>
      <c r="CH242" s="286"/>
      <c r="CI242" s="286"/>
      <c r="CJ242" s="286"/>
      <c r="CK242" s="286"/>
      <c r="CL242" s="286"/>
      <c r="CM242" s="286"/>
      <c r="CN242" s="286"/>
      <c r="CO242" s="286"/>
      <c r="CP242" s="286"/>
      <c r="CQ242" s="286"/>
      <c r="CR242" s="286"/>
      <c r="CS242" s="286"/>
      <c r="CT242" s="286"/>
      <c r="CU242" s="286"/>
      <c r="CV242" s="286"/>
      <c r="CW242" s="286"/>
      <c r="CX242" s="286"/>
      <c r="CY242" s="286"/>
    </row>
    <row r="243" spans="1:103" s="266" customFormat="1" ht="30">
      <c r="A243" s="266" t="s">
        <v>6266</v>
      </c>
      <c r="B243" s="287" t="s">
        <v>1192</v>
      </c>
      <c r="C243" s="49" t="s">
        <v>62</v>
      </c>
      <c r="D243" s="49" t="s">
        <v>49</v>
      </c>
      <c r="E243" s="49" t="s">
        <v>49</v>
      </c>
      <c r="F243" s="49" t="s">
        <v>49</v>
      </c>
      <c r="G243" s="51" t="str">
        <f t="shared" si="19"/>
        <v xml:space="preserve">NO, </v>
      </c>
      <c r="H243" s="288" t="s">
        <v>6270</v>
      </c>
      <c r="I243" s="288" t="s">
        <v>1242</v>
      </c>
      <c r="J243" s="267" t="s">
        <v>6157</v>
      </c>
      <c r="K243" s="267" t="s">
        <v>59</v>
      </c>
      <c r="L243" s="267" t="s">
        <v>53</v>
      </c>
      <c r="M243" s="267" t="s">
        <v>53</v>
      </c>
      <c r="N243" s="267" t="s">
        <v>53</v>
      </c>
      <c r="O243" s="267" t="s">
        <v>53</v>
      </c>
      <c r="P243" s="286" t="s">
        <v>59</v>
      </c>
      <c r="Q243" s="286" t="str">
        <f t="shared" si="17"/>
        <v>Yes</v>
      </c>
      <c r="R243" s="286" t="s">
        <v>59</v>
      </c>
      <c r="S243" s="286" t="s">
        <v>59</v>
      </c>
      <c r="T243" s="286" t="s">
        <v>59</v>
      </c>
      <c r="U243" s="286" t="s">
        <v>59</v>
      </c>
      <c r="V243" s="286" t="s">
        <v>53</v>
      </c>
      <c r="W243" s="286" t="s">
        <v>59</v>
      </c>
      <c r="X243" s="286" t="s">
        <v>59</v>
      </c>
      <c r="Y243" s="286" t="s">
        <v>59</v>
      </c>
      <c r="Z243" s="286" t="s">
        <v>59</v>
      </c>
      <c r="AA243" s="286" t="s">
        <v>53</v>
      </c>
      <c r="AB243" s="286" t="s">
        <v>59</v>
      </c>
      <c r="AC243" s="286" t="s">
        <v>59</v>
      </c>
      <c r="AD243" s="286" t="s">
        <v>59</v>
      </c>
      <c r="AE243" s="286" t="s">
        <v>59</v>
      </c>
      <c r="AF243" s="286" t="s">
        <v>59</v>
      </c>
      <c r="AG243" s="286" t="s">
        <v>59</v>
      </c>
      <c r="AH243" s="286"/>
      <c r="AI243" s="286"/>
      <c r="AJ243" s="286"/>
      <c r="AK243" s="286"/>
      <c r="AL243" s="286"/>
      <c r="AM243" s="286"/>
      <c r="AN243" s="286"/>
      <c r="AO243" s="286"/>
      <c r="AP243" s="286"/>
      <c r="AQ243" s="286"/>
      <c r="AR243" s="286"/>
      <c r="AS243" s="286"/>
      <c r="AT243" s="286"/>
      <c r="AU243" s="286"/>
      <c r="AV243" s="286"/>
      <c r="AW243" s="286"/>
      <c r="AX243" s="286"/>
      <c r="AY243" s="286"/>
      <c r="AZ243" s="286"/>
      <c r="BA243" s="286"/>
      <c r="BB243" s="286"/>
      <c r="BC243" s="286"/>
      <c r="BD243" s="286"/>
      <c r="BE243" s="286"/>
      <c r="BF243" s="286"/>
      <c r="BG243" s="286"/>
      <c r="BH243" s="286"/>
      <c r="BI243" s="286"/>
      <c r="BJ243" s="286"/>
      <c r="BK243" s="286"/>
      <c r="BL243" s="286"/>
      <c r="BM243" s="286"/>
      <c r="BN243" s="286"/>
      <c r="BO243" s="286"/>
      <c r="BP243" s="286"/>
      <c r="BQ243" s="286"/>
      <c r="BR243" s="286"/>
      <c r="BS243" s="286"/>
      <c r="BT243" s="286"/>
      <c r="BU243" s="286"/>
      <c r="BV243" s="286"/>
      <c r="BW243" s="286"/>
      <c r="BX243" s="286"/>
      <c r="BY243" s="286"/>
      <c r="BZ243" s="286"/>
      <c r="CA243" s="286"/>
      <c r="CB243" s="286"/>
      <c r="CC243" s="286"/>
      <c r="CD243" s="286"/>
      <c r="CE243" s="286"/>
      <c r="CF243" s="286"/>
      <c r="CG243" s="286"/>
      <c r="CH243" s="286"/>
      <c r="CI243" s="286"/>
      <c r="CJ243" s="286"/>
      <c r="CK243" s="286"/>
      <c r="CL243" s="286"/>
      <c r="CM243" s="286"/>
      <c r="CN243" s="286"/>
      <c r="CO243" s="286"/>
      <c r="CP243" s="286"/>
      <c r="CQ243" s="286"/>
      <c r="CR243" s="286"/>
      <c r="CS243" s="286"/>
      <c r="CT243" s="286"/>
      <c r="CU243" s="286"/>
      <c r="CV243" s="286"/>
      <c r="CW243" s="286"/>
      <c r="CX243" s="286"/>
      <c r="CY243" s="286"/>
    </row>
    <row r="244" spans="1:103" s="266" customFormat="1" ht="30">
      <c r="A244" s="266" t="s">
        <v>6266</v>
      </c>
      <c r="B244" s="287" t="s">
        <v>1192</v>
      </c>
      <c r="C244" s="49" t="s">
        <v>62</v>
      </c>
      <c r="D244" s="49" t="s">
        <v>49</v>
      </c>
      <c r="E244" s="49" t="s">
        <v>49</v>
      </c>
      <c r="F244" s="49" t="s">
        <v>62</v>
      </c>
      <c r="G244" s="51" t="str">
        <f t="shared" si="19"/>
        <v>NO, NO</v>
      </c>
      <c r="H244" s="288" t="s">
        <v>6271</v>
      </c>
      <c r="I244" s="288" t="s">
        <v>1217</v>
      </c>
      <c r="J244" s="267" t="s">
        <v>6157</v>
      </c>
      <c r="K244" s="267" t="s">
        <v>59</v>
      </c>
      <c r="L244" s="267" t="s">
        <v>53</v>
      </c>
      <c r="M244" s="267" t="s">
        <v>53</v>
      </c>
      <c r="N244" s="267" t="s">
        <v>53</v>
      </c>
      <c r="O244" s="267" t="s">
        <v>59</v>
      </c>
      <c r="P244" s="286" t="s">
        <v>59</v>
      </c>
      <c r="Q244" s="286" t="str">
        <f t="shared" si="17"/>
        <v>Yes</v>
      </c>
      <c r="R244" s="286" t="s">
        <v>53</v>
      </c>
      <c r="S244" s="286" t="s">
        <v>53</v>
      </c>
      <c r="T244" s="286" t="s">
        <v>53</v>
      </c>
      <c r="U244" s="286" t="s">
        <v>59</v>
      </c>
      <c r="V244" s="286" t="s">
        <v>53</v>
      </c>
      <c r="W244" s="286" t="s">
        <v>59</v>
      </c>
      <c r="X244" s="286" t="s">
        <v>59</v>
      </c>
      <c r="Y244" s="286" t="s">
        <v>53</v>
      </c>
      <c r="Z244" s="286" t="s">
        <v>53</v>
      </c>
      <c r="AA244" s="286" t="s">
        <v>53</v>
      </c>
      <c r="AB244" s="286" t="s">
        <v>59</v>
      </c>
      <c r="AC244" s="286" t="s">
        <v>53</v>
      </c>
      <c r="AD244" s="286" t="s">
        <v>59</v>
      </c>
      <c r="AE244" s="286" t="s">
        <v>53</v>
      </c>
      <c r="AF244" s="286" t="s">
        <v>59</v>
      </c>
      <c r="AG244" s="286" t="s">
        <v>59</v>
      </c>
      <c r="AH244" s="286"/>
      <c r="AI244" s="286"/>
      <c r="AJ244" s="286"/>
      <c r="AK244" s="286"/>
      <c r="AL244" s="286"/>
      <c r="AM244" s="286"/>
      <c r="AN244" s="286"/>
      <c r="AO244" s="286"/>
      <c r="AP244" s="286"/>
      <c r="AQ244" s="286"/>
      <c r="AR244" s="286"/>
      <c r="AS244" s="286"/>
      <c r="AT244" s="286"/>
      <c r="AU244" s="286"/>
      <c r="AV244" s="286"/>
      <c r="AW244" s="286"/>
      <c r="AX244" s="286"/>
      <c r="AY244" s="286"/>
      <c r="AZ244" s="286"/>
      <c r="BA244" s="286"/>
      <c r="BB244" s="286"/>
      <c r="BC244" s="286"/>
      <c r="BD244" s="286"/>
      <c r="BE244" s="286"/>
      <c r="BF244" s="286"/>
      <c r="BG244" s="286"/>
      <c r="BH244" s="286"/>
      <c r="BI244" s="286"/>
      <c r="BJ244" s="286"/>
      <c r="BK244" s="286"/>
      <c r="BL244" s="286"/>
      <c r="BM244" s="286"/>
      <c r="BN244" s="286"/>
      <c r="BO244" s="286"/>
      <c r="BP244" s="286"/>
      <c r="BQ244" s="286"/>
      <c r="BR244" s="286"/>
      <c r="BS244" s="286"/>
      <c r="BT244" s="286"/>
      <c r="BU244" s="286"/>
      <c r="BV244" s="286"/>
      <c r="BW244" s="286"/>
      <c r="BX244" s="286"/>
      <c r="BY244" s="286"/>
      <c r="BZ244" s="286"/>
      <c r="CA244" s="286"/>
      <c r="CB244" s="286"/>
      <c r="CC244" s="286"/>
      <c r="CD244" s="286"/>
      <c r="CE244" s="286"/>
      <c r="CF244" s="286"/>
      <c r="CG244" s="286"/>
      <c r="CH244" s="286"/>
      <c r="CI244" s="286"/>
      <c r="CJ244" s="286"/>
      <c r="CK244" s="286"/>
      <c r="CL244" s="286"/>
      <c r="CM244" s="286"/>
      <c r="CN244" s="286"/>
      <c r="CO244" s="286"/>
      <c r="CP244" s="286"/>
      <c r="CQ244" s="286"/>
      <c r="CR244" s="286"/>
      <c r="CS244" s="286"/>
      <c r="CT244" s="286"/>
      <c r="CU244" s="286"/>
      <c r="CV244" s="286"/>
      <c r="CW244" s="286"/>
      <c r="CX244" s="286"/>
      <c r="CY244" s="286"/>
    </row>
    <row r="245" spans="1:103" s="266" customFormat="1" ht="30">
      <c r="A245" s="266" t="s">
        <v>6266</v>
      </c>
      <c r="B245" s="287" t="s">
        <v>1192</v>
      </c>
      <c r="C245" s="49" t="s">
        <v>62</v>
      </c>
      <c r="D245" s="49" t="s">
        <v>49</v>
      </c>
      <c r="E245" s="49" t="s">
        <v>49</v>
      </c>
      <c r="F245" s="49" t="s">
        <v>62</v>
      </c>
      <c r="G245" s="51" t="str">
        <f t="shared" si="19"/>
        <v>NO, NO</v>
      </c>
      <c r="H245" s="288" t="s">
        <v>6272</v>
      </c>
      <c r="I245" s="288" t="s">
        <v>1224</v>
      </c>
      <c r="J245" s="267" t="s">
        <v>6157</v>
      </c>
      <c r="K245" s="267" t="s">
        <v>59</v>
      </c>
      <c r="L245" s="267" t="s">
        <v>53</v>
      </c>
      <c r="M245" s="267" t="s">
        <v>53</v>
      </c>
      <c r="N245" s="267" t="s">
        <v>53</v>
      </c>
      <c r="O245" s="267" t="s">
        <v>59</v>
      </c>
      <c r="P245" s="286" t="s">
        <v>59</v>
      </c>
      <c r="Q245" s="286" t="str">
        <f t="shared" si="17"/>
        <v>Yes</v>
      </c>
      <c r="R245" s="286" t="s">
        <v>53</v>
      </c>
      <c r="S245" s="286" t="s">
        <v>59</v>
      </c>
      <c r="T245" s="286" t="s">
        <v>59</v>
      </c>
      <c r="U245" s="286" t="s">
        <v>59</v>
      </c>
      <c r="V245" s="286" t="s">
        <v>59</v>
      </c>
      <c r="W245" s="286" t="s">
        <v>59</v>
      </c>
      <c r="X245" s="286" t="s">
        <v>59</v>
      </c>
      <c r="Y245" s="286" t="s">
        <v>59</v>
      </c>
      <c r="Z245" s="286" t="s">
        <v>59</v>
      </c>
      <c r="AA245" s="286" t="s">
        <v>59</v>
      </c>
      <c r="AB245" s="286" t="s">
        <v>59</v>
      </c>
      <c r="AC245" s="286" t="s">
        <v>53</v>
      </c>
      <c r="AD245" s="286" t="s">
        <v>59</v>
      </c>
      <c r="AE245" s="286" t="s">
        <v>59</v>
      </c>
      <c r="AF245" s="286" t="s">
        <v>59</v>
      </c>
      <c r="AG245" s="286" t="s">
        <v>59</v>
      </c>
      <c r="AH245" s="286"/>
      <c r="AI245" s="286"/>
      <c r="AJ245" s="286"/>
      <c r="AK245" s="286"/>
      <c r="AL245" s="286"/>
      <c r="AM245" s="286"/>
      <c r="AN245" s="286"/>
      <c r="AO245" s="286"/>
      <c r="AP245" s="286"/>
      <c r="AQ245" s="286"/>
      <c r="AR245" s="286"/>
    </row>
    <row r="246" spans="1:103" s="266" customFormat="1" ht="30">
      <c r="A246" s="266" t="s">
        <v>6266</v>
      </c>
      <c r="B246" s="287" t="s">
        <v>1192</v>
      </c>
      <c r="C246" s="49" t="s">
        <v>62</v>
      </c>
      <c r="D246" s="49" t="s">
        <v>62</v>
      </c>
      <c r="E246" s="49" t="s">
        <v>49</v>
      </c>
      <c r="F246" s="49" t="s">
        <v>49</v>
      </c>
      <c r="G246" s="51" t="str">
        <f t="shared" si="19"/>
        <v xml:space="preserve">NO, NO, </v>
      </c>
      <c r="H246" s="288" t="s">
        <v>6273</v>
      </c>
      <c r="I246" s="288" t="s">
        <v>1221</v>
      </c>
      <c r="J246" s="267" t="s">
        <v>6157</v>
      </c>
      <c r="K246" s="267" t="s">
        <v>59</v>
      </c>
      <c r="L246" s="267" t="s">
        <v>53</v>
      </c>
      <c r="M246" s="267" t="s">
        <v>53</v>
      </c>
      <c r="N246" s="267" t="s">
        <v>53</v>
      </c>
      <c r="O246" s="267" t="s">
        <v>59</v>
      </c>
      <c r="P246" s="286" t="s">
        <v>59</v>
      </c>
      <c r="Q246" s="286" t="str">
        <f t="shared" si="17"/>
        <v>Yes</v>
      </c>
      <c r="R246" s="286" t="s">
        <v>53</v>
      </c>
      <c r="S246" s="286" t="s">
        <v>59</v>
      </c>
      <c r="T246" s="286" t="s">
        <v>59</v>
      </c>
      <c r="U246" s="286" t="s">
        <v>59</v>
      </c>
      <c r="V246" s="286" t="s">
        <v>59</v>
      </c>
      <c r="W246" s="286" t="s">
        <v>59</v>
      </c>
      <c r="X246" s="286" t="s">
        <v>59</v>
      </c>
      <c r="Y246" s="286" t="s">
        <v>59</v>
      </c>
      <c r="Z246" s="286" t="s">
        <v>59</v>
      </c>
      <c r="AA246" s="286" t="s">
        <v>59</v>
      </c>
      <c r="AB246" s="286" t="s">
        <v>59</v>
      </c>
      <c r="AC246" s="286" t="s">
        <v>53</v>
      </c>
      <c r="AD246" s="286" t="s">
        <v>59</v>
      </c>
      <c r="AE246" s="286" t="s">
        <v>53</v>
      </c>
      <c r="AF246" s="286" t="s">
        <v>59</v>
      </c>
      <c r="AG246" s="286" t="s">
        <v>59</v>
      </c>
      <c r="AH246" s="286"/>
      <c r="AI246" s="286"/>
      <c r="AJ246" s="286"/>
      <c r="AK246" s="286"/>
      <c r="AL246" s="286"/>
      <c r="AM246" s="286"/>
      <c r="AN246" s="286"/>
      <c r="AO246" s="286"/>
      <c r="AP246" s="286"/>
      <c r="AQ246" s="286"/>
      <c r="AR246" s="286"/>
    </row>
    <row r="247" spans="1:103" s="266" customFormat="1" ht="30" hidden="1">
      <c r="B247" s="287" t="s">
        <v>1192</v>
      </c>
      <c r="C247" s="49"/>
      <c r="D247" s="49"/>
      <c r="E247" s="49"/>
      <c r="F247" s="49"/>
      <c r="G247" s="51"/>
      <c r="H247" s="288" t="s">
        <v>6274</v>
      </c>
      <c r="I247" s="288" t="s">
        <v>1231</v>
      </c>
      <c r="J247" s="267" t="s">
        <v>6157</v>
      </c>
      <c r="K247" s="267" t="s">
        <v>59</v>
      </c>
      <c r="L247" s="267" t="s">
        <v>53</v>
      </c>
      <c r="M247" s="267" t="s">
        <v>53</v>
      </c>
      <c r="N247" s="267" t="s">
        <v>53</v>
      </c>
      <c r="O247" s="267" t="s">
        <v>59</v>
      </c>
      <c r="P247" s="286" t="s">
        <v>53</v>
      </c>
      <c r="Q247" s="286"/>
      <c r="R247" s="286"/>
      <c r="S247" s="286"/>
      <c r="T247" s="286"/>
      <c r="U247" s="286"/>
      <c r="V247" s="286"/>
      <c r="W247" s="286"/>
      <c r="X247" s="286"/>
      <c r="Y247" s="286"/>
      <c r="Z247" s="286"/>
      <c r="AA247" s="286"/>
      <c r="AB247" s="286"/>
      <c r="AC247" s="286"/>
      <c r="AD247" s="286"/>
      <c r="AE247" s="286"/>
      <c r="AF247" s="286"/>
      <c r="AG247" s="286"/>
      <c r="AH247" s="286"/>
      <c r="AI247" s="286"/>
      <c r="AJ247" s="286"/>
      <c r="AK247" s="286"/>
      <c r="AL247" s="286"/>
      <c r="AM247" s="286"/>
      <c r="AN247" s="286"/>
      <c r="AO247" s="286"/>
      <c r="AP247" s="286"/>
      <c r="AQ247" s="286"/>
      <c r="AR247" s="286"/>
    </row>
    <row r="248" spans="1:103" s="266" customFormat="1" ht="30">
      <c r="A248" s="266" t="s">
        <v>6266</v>
      </c>
      <c r="B248" s="287" t="s">
        <v>1192</v>
      </c>
      <c r="C248" s="49"/>
      <c r="D248" s="49"/>
      <c r="E248" s="49"/>
      <c r="F248" s="49"/>
      <c r="G248" s="51"/>
      <c r="H248" s="288" t="s">
        <v>6275</v>
      </c>
      <c r="I248" s="302"/>
      <c r="J248" s="267" t="s">
        <v>6157</v>
      </c>
      <c r="K248" s="267" t="s">
        <v>53</v>
      </c>
      <c r="L248" s="267" t="s">
        <v>6182</v>
      </c>
      <c r="M248" s="267" t="s">
        <v>59</v>
      </c>
      <c r="N248" s="267" t="s">
        <v>53</v>
      </c>
      <c r="O248" s="267" t="s">
        <v>53</v>
      </c>
      <c r="P248" s="286" t="s">
        <v>59</v>
      </c>
      <c r="Q248" s="286" t="str">
        <f t="shared" ref="Q248:Q253" si="20">IF(COUNTIF(R248:AG248,"Yes")&gt;=1,"Yes", "No")</f>
        <v>Yes</v>
      </c>
      <c r="R248" s="286"/>
      <c r="S248" s="286"/>
      <c r="T248" s="286"/>
      <c r="U248" s="286"/>
      <c r="V248" s="286"/>
      <c r="W248" s="286"/>
      <c r="X248" s="286" t="s">
        <v>59</v>
      </c>
      <c r="Y248" s="286"/>
      <c r="Z248" s="286"/>
      <c r="AA248" s="286"/>
      <c r="AB248" s="286"/>
      <c r="AC248" s="286"/>
      <c r="AD248" s="286"/>
      <c r="AE248" s="286"/>
      <c r="AF248" s="286"/>
      <c r="AG248" s="286"/>
      <c r="AH248" s="286"/>
      <c r="AI248" s="286"/>
      <c r="AJ248" s="286"/>
      <c r="AK248" s="286"/>
      <c r="AL248" s="286"/>
      <c r="AM248" s="286"/>
      <c r="AN248" s="286"/>
      <c r="AO248" s="286"/>
      <c r="AP248" s="286"/>
      <c r="AQ248" s="286"/>
      <c r="AR248" s="286"/>
      <c r="AS248" s="286"/>
      <c r="AT248" s="286"/>
      <c r="AU248" s="286"/>
      <c r="AV248" s="286"/>
      <c r="AW248" s="286"/>
      <c r="AX248" s="286"/>
      <c r="AY248" s="286"/>
      <c r="AZ248" s="286"/>
      <c r="BA248" s="286"/>
      <c r="BB248" s="286"/>
      <c r="BC248" s="286"/>
      <c r="BD248" s="286"/>
      <c r="BE248" s="286"/>
      <c r="BF248" s="286"/>
      <c r="BG248" s="286"/>
      <c r="BH248" s="286"/>
      <c r="BI248" s="286"/>
      <c r="BJ248" s="286"/>
      <c r="BK248" s="286"/>
      <c r="BL248" s="286"/>
      <c r="BM248" s="286"/>
      <c r="BN248" s="286"/>
      <c r="BO248" s="286"/>
      <c r="BP248" s="286"/>
      <c r="BQ248" s="286"/>
      <c r="BR248" s="286"/>
      <c r="BS248" s="286"/>
      <c r="BT248" s="286"/>
      <c r="BU248" s="286"/>
      <c r="BV248" s="286"/>
      <c r="BW248" s="286"/>
      <c r="BX248" s="286"/>
      <c r="BY248" s="286"/>
      <c r="BZ248" s="286"/>
      <c r="CA248" s="286"/>
      <c r="CB248" s="286"/>
      <c r="CC248" s="286"/>
      <c r="CD248" s="286"/>
      <c r="CE248" s="286"/>
      <c r="CF248" s="286"/>
      <c r="CG248" s="286"/>
      <c r="CH248" s="286"/>
      <c r="CI248" s="286"/>
      <c r="CJ248" s="286"/>
      <c r="CK248" s="286"/>
      <c r="CL248" s="286"/>
      <c r="CM248" s="286"/>
      <c r="CN248" s="286"/>
      <c r="CO248" s="286"/>
      <c r="CP248" s="286"/>
      <c r="CQ248" s="286"/>
      <c r="CR248" s="286"/>
      <c r="CS248" s="286"/>
      <c r="CT248" s="286"/>
      <c r="CU248" s="286"/>
      <c r="CV248" s="286"/>
      <c r="CW248" s="286"/>
      <c r="CX248" s="286"/>
      <c r="CY248" s="286"/>
    </row>
    <row r="249" spans="1:103" s="266" customFormat="1">
      <c r="A249" s="266" t="s">
        <v>6266</v>
      </c>
      <c r="B249" s="287" t="s">
        <v>1192</v>
      </c>
      <c r="C249" s="49"/>
      <c r="D249" s="49"/>
      <c r="E249" s="49"/>
      <c r="F249" s="49"/>
      <c r="G249" s="51"/>
      <c r="H249" s="288" t="s">
        <v>6276</v>
      </c>
      <c r="I249" s="302"/>
      <c r="J249" s="267" t="s">
        <v>6157</v>
      </c>
      <c r="K249" s="267" t="s">
        <v>53</v>
      </c>
      <c r="L249" s="267" t="s">
        <v>6182</v>
      </c>
      <c r="M249" s="267" t="s">
        <v>59</v>
      </c>
      <c r="N249" s="267" t="s">
        <v>53</v>
      </c>
      <c r="O249" s="267" t="s">
        <v>53</v>
      </c>
      <c r="P249" s="286" t="s">
        <v>59</v>
      </c>
      <c r="Q249" s="286" t="str">
        <f t="shared" si="20"/>
        <v>Yes</v>
      </c>
      <c r="R249" s="286"/>
      <c r="S249" s="286"/>
      <c r="T249" s="286"/>
      <c r="U249" s="286"/>
      <c r="V249" s="286"/>
      <c r="W249" s="286"/>
      <c r="X249" s="286" t="s">
        <v>59</v>
      </c>
      <c r="Y249" s="286"/>
      <c r="Z249" s="286"/>
      <c r="AA249" s="286"/>
      <c r="AB249" s="286"/>
      <c r="AC249" s="286"/>
      <c r="AD249" s="286"/>
      <c r="AE249" s="286"/>
      <c r="AF249" s="286"/>
      <c r="AG249" s="286"/>
      <c r="AH249" s="286"/>
      <c r="AI249" s="286"/>
      <c r="AJ249" s="286"/>
      <c r="AK249" s="286"/>
      <c r="AL249" s="286"/>
      <c r="AM249" s="286"/>
      <c r="AN249" s="286"/>
      <c r="AO249" s="286"/>
      <c r="AP249" s="286"/>
      <c r="AQ249" s="286"/>
      <c r="AR249" s="286"/>
    </row>
    <row r="250" spans="1:103" s="266" customFormat="1">
      <c r="A250" s="266" t="s">
        <v>6266</v>
      </c>
      <c r="B250" s="287" t="s">
        <v>1192</v>
      </c>
      <c r="C250" s="49" t="s">
        <v>62</v>
      </c>
      <c r="D250" s="49" t="s">
        <v>49</v>
      </c>
      <c r="E250" s="49" t="s">
        <v>49</v>
      </c>
      <c r="F250" s="49" t="s">
        <v>49</v>
      </c>
      <c r="G250" s="51" t="str">
        <f>_xlfn.CONCAT(IF(C250="YES",$C$2&amp;", ", ""),"", IF(D250="YES",$D$2&amp;", ", ""),"", IF(E250="YES",$E$2&amp;", ", ""),"",IF(F250="YES",$F$2, ""))</f>
        <v xml:space="preserve">NO, </v>
      </c>
      <c r="H250" s="288" t="s">
        <v>1244</v>
      </c>
      <c r="I250" s="288" t="s">
        <v>1245</v>
      </c>
      <c r="J250" s="267" t="s">
        <v>6157</v>
      </c>
      <c r="K250" s="286" t="s">
        <v>59</v>
      </c>
      <c r="L250" s="286" t="s">
        <v>53</v>
      </c>
      <c r="M250" s="286" t="s">
        <v>53</v>
      </c>
      <c r="N250" s="286" t="s">
        <v>53</v>
      </c>
      <c r="O250" s="286" t="s">
        <v>53</v>
      </c>
      <c r="P250" s="286" t="s">
        <v>59</v>
      </c>
      <c r="Q250" s="286" t="str">
        <f t="shared" si="20"/>
        <v>Yes</v>
      </c>
      <c r="R250" s="267" t="s">
        <v>59</v>
      </c>
      <c r="S250" s="267" t="s">
        <v>59</v>
      </c>
      <c r="T250" s="267" t="s">
        <v>59</v>
      </c>
      <c r="U250" s="267" t="s">
        <v>59</v>
      </c>
      <c r="V250" s="267" t="s">
        <v>59</v>
      </c>
      <c r="W250" s="267" t="s">
        <v>59</v>
      </c>
      <c r="X250" s="267" t="s">
        <v>59</v>
      </c>
      <c r="Y250" s="267" t="s">
        <v>59</v>
      </c>
      <c r="Z250" s="267" t="s">
        <v>59</v>
      </c>
      <c r="AA250" s="267" t="s">
        <v>59</v>
      </c>
      <c r="AB250" s="267" t="s">
        <v>59</v>
      </c>
      <c r="AC250" s="267" t="s">
        <v>59</v>
      </c>
      <c r="AD250" s="267" t="s">
        <v>59</v>
      </c>
      <c r="AE250" s="267" t="s">
        <v>59</v>
      </c>
      <c r="AF250" s="267" t="s">
        <v>59</v>
      </c>
      <c r="AG250" s="267" t="s">
        <v>59</v>
      </c>
    </row>
    <row r="251" spans="1:103" s="266" customFormat="1">
      <c r="A251" s="266" t="s">
        <v>6266</v>
      </c>
      <c r="B251" s="287" t="s">
        <v>1192</v>
      </c>
      <c r="C251" s="49" t="s">
        <v>62</v>
      </c>
      <c r="D251" s="49" t="s">
        <v>49</v>
      </c>
      <c r="E251" s="49" t="s">
        <v>49</v>
      </c>
      <c r="F251" s="49" t="s">
        <v>49</v>
      </c>
      <c r="G251" s="51" t="str">
        <f>_xlfn.CONCAT(IF(C251="YES",$C$2&amp;", ", ""),"", IF(D251="YES",$D$2&amp;", ", ""),"", IF(E251="YES",$E$2&amp;", ", ""),"",IF(F251="YES",$F$2, ""))</f>
        <v xml:space="preserve">NO, </v>
      </c>
      <c r="H251" s="288" t="s">
        <v>1248</v>
      </c>
      <c r="I251" s="288" t="s">
        <v>1249</v>
      </c>
      <c r="J251" s="267" t="s">
        <v>6157</v>
      </c>
      <c r="K251" s="286" t="s">
        <v>59</v>
      </c>
      <c r="L251" s="286" t="s">
        <v>53</v>
      </c>
      <c r="M251" s="286" t="s">
        <v>53</v>
      </c>
      <c r="N251" s="286" t="s">
        <v>53</v>
      </c>
      <c r="O251" s="286" t="s">
        <v>53</v>
      </c>
      <c r="P251" s="286" t="s">
        <v>59</v>
      </c>
      <c r="Q251" s="286" t="str">
        <f t="shared" si="20"/>
        <v>Yes</v>
      </c>
      <c r="R251" s="267" t="s">
        <v>59</v>
      </c>
      <c r="S251" s="267" t="s">
        <v>59</v>
      </c>
      <c r="T251" s="267" t="s">
        <v>59</v>
      </c>
      <c r="U251" s="267" t="s">
        <v>59</v>
      </c>
      <c r="V251" s="267" t="s">
        <v>59</v>
      </c>
      <c r="W251" s="267" t="s">
        <v>59</v>
      </c>
      <c r="X251" s="267" t="s">
        <v>59</v>
      </c>
      <c r="Y251" s="267" t="s">
        <v>59</v>
      </c>
      <c r="Z251" s="267" t="s">
        <v>59</v>
      </c>
      <c r="AA251" s="267" t="s">
        <v>59</v>
      </c>
      <c r="AB251" s="267" t="s">
        <v>59</v>
      </c>
      <c r="AC251" s="267" t="s">
        <v>59</v>
      </c>
      <c r="AD251" s="267" t="s">
        <v>59</v>
      </c>
      <c r="AE251" s="267" t="s">
        <v>59</v>
      </c>
      <c r="AF251" s="267" t="s">
        <v>59</v>
      </c>
      <c r="AG251" s="267" t="s">
        <v>59</v>
      </c>
    </row>
    <row r="252" spans="1:103" s="266" customFormat="1" ht="30">
      <c r="A252" s="266" t="s">
        <v>6266</v>
      </c>
      <c r="B252" s="292" t="s">
        <v>1251</v>
      </c>
      <c r="C252" s="49" t="s">
        <v>49</v>
      </c>
      <c r="D252" s="49" t="s">
        <v>62</v>
      </c>
      <c r="E252" s="49" t="s">
        <v>49</v>
      </c>
      <c r="F252" s="49" t="s">
        <v>49</v>
      </c>
      <c r="G252" s="51" t="str">
        <f>_xlfn.CONCAT(IF(C252="YES",$C$2&amp;", ", ""),"", IF(D252="YES",$D$2&amp;", ", ""),"", IF(E252="YES",$E$2&amp;", ", ""),"",IF(F252="YES",$F$2, ""))</f>
        <v xml:space="preserve">NO, </v>
      </c>
      <c r="H252" s="288" t="s">
        <v>6277</v>
      </c>
      <c r="I252" s="288" t="s">
        <v>4382</v>
      </c>
      <c r="J252" s="267" t="s">
        <v>6157</v>
      </c>
      <c r="K252" s="267" t="s">
        <v>59</v>
      </c>
      <c r="L252" s="267" t="s">
        <v>53</v>
      </c>
      <c r="M252" s="267" t="s">
        <v>53</v>
      </c>
      <c r="N252" s="267" t="s">
        <v>53</v>
      </c>
      <c r="O252" s="267" t="s">
        <v>59</v>
      </c>
      <c r="P252" s="286" t="s">
        <v>59</v>
      </c>
      <c r="Q252" s="286" t="str">
        <f t="shared" si="20"/>
        <v>Yes</v>
      </c>
      <c r="R252" s="286" t="s">
        <v>59</v>
      </c>
      <c r="S252" s="286" t="s">
        <v>59</v>
      </c>
      <c r="T252" s="286" t="s">
        <v>59</v>
      </c>
      <c r="U252" s="286" t="s">
        <v>59</v>
      </c>
      <c r="V252" s="286" t="s">
        <v>59</v>
      </c>
      <c r="W252" s="286" t="s">
        <v>59</v>
      </c>
      <c r="X252" s="286" t="s">
        <v>59</v>
      </c>
      <c r="Y252" s="286" t="s">
        <v>59</v>
      </c>
      <c r="Z252" s="286" t="s">
        <v>59</v>
      </c>
      <c r="AA252" s="286" t="s">
        <v>59</v>
      </c>
      <c r="AB252" s="286" t="s">
        <v>59</v>
      </c>
      <c r="AC252" s="286" t="s">
        <v>59</v>
      </c>
      <c r="AD252" s="286" t="s">
        <v>59</v>
      </c>
      <c r="AE252" s="286" t="s">
        <v>59</v>
      </c>
      <c r="AF252" s="286" t="s">
        <v>59</v>
      </c>
      <c r="AG252" s="286" t="s">
        <v>59</v>
      </c>
    </row>
    <row r="253" spans="1:103" s="266" customFormat="1" ht="30">
      <c r="A253" s="266" t="s">
        <v>6266</v>
      </c>
      <c r="B253" s="292" t="s">
        <v>1251</v>
      </c>
      <c r="C253" s="49" t="s">
        <v>49</v>
      </c>
      <c r="D253" s="49" t="s">
        <v>62</v>
      </c>
      <c r="E253" s="49" t="s">
        <v>49</v>
      </c>
      <c r="F253" s="49" t="s">
        <v>49</v>
      </c>
      <c r="G253" s="51" t="str">
        <f>_xlfn.CONCAT(IF(C253="YES",$C$2&amp;", ", ""),"", IF(D253="YES",$D$2&amp;", ", ""),"", IF(E253="YES",$E$2&amp;", ", ""),"",IF(F253="YES",$F$2, ""))</f>
        <v xml:space="preserve">NO, </v>
      </c>
      <c r="H253" s="288" t="s">
        <v>6278</v>
      </c>
      <c r="I253" s="288" t="s">
        <v>1260</v>
      </c>
      <c r="J253" s="267" t="s">
        <v>6157</v>
      </c>
      <c r="K253" s="267" t="s">
        <v>59</v>
      </c>
      <c r="L253" s="267" t="s">
        <v>53</v>
      </c>
      <c r="M253" s="267" t="s">
        <v>53</v>
      </c>
      <c r="N253" s="267" t="s">
        <v>53</v>
      </c>
      <c r="O253" s="267" t="s">
        <v>59</v>
      </c>
      <c r="P253" s="286" t="s">
        <v>59</v>
      </c>
      <c r="Q253" s="286" t="str">
        <f t="shared" si="20"/>
        <v>Yes</v>
      </c>
      <c r="R253" s="286" t="s">
        <v>59</v>
      </c>
      <c r="S253" s="286" t="s">
        <v>59</v>
      </c>
      <c r="T253" s="286" t="s">
        <v>59</v>
      </c>
      <c r="U253" s="286" t="s">
        <v>59</v>
      </c>
      <c r="V253" s="286" t="s">
        <v>59</v>
      </c>
      <c r="W253" s="286" t="s">
        <v>59</v>
      </c>
      <c r="X253" s="286" t="s">
        <v>59</v>
      </c>
      <c r="Y253" s="286" t="s">
        <v>59</v>
      </c>
      <c r="Z253" s="286" t="s">
        <v>59</v>
      </c>
      <c r="AA253" s="286" t="s">
        <v>59</v>
      </c>
      <c r="AB253" s="286" t="s">
        <v>59</v>
      </c>
      <c r="AC253" s="286" t="s">
        <v>59</v>
      </c>
      <c r="AD253" s="286" t="s">
        <v>59</v>
      </c>
      <c r="AE253" s="286" t="s">
        <v>59</v>
      </c>
      <c r="AF253" s="286" t="s">
        <v>59</v>
      </c>
      <c r="AG253" s="286" t="s">
        <v>59</v>
      </c>
      <c r="AH253" s="286"/>
      <c r="AI253" s="286"/>
      <c r="AJ253" s="286"/>
      <c r="AK253" s="286"/>
      <c r="AL253" s="286"/>
      <c r="AM253" s="286"/>
      <c r="AN253" s="286"/>
      <c r="AO253" s="286"/>
      <c r="AP253" s="286"/>
      <c r="AQ253" s="286"/>
      <c r="AR253" s="286"/>
      <c r="AS253" s="286"/>
      <c r="AT253" s="286"/>
      <c r="AU253" s="286"/>
      <c r="AV253" s="286"/>
      <c r="AW253" s="286"/>
      <c r="AX253" s="286"/>
      <c r="AY253" s="286"/>
      <c r="AZ253" s="286"/>
      <c r="BA253" s="286"/>
      <c r="BB253" s="286"/>
      <c r="BC253" s="286"/>
      <c r="BD253" s="286"/>
      <c r="BE253" s="286"/>
      <c r="BF253" s="286"/>
      <c r="BG253" s="286"/>
      <c r="BH253" s="286"/>
      <c r="BI253" s="286"/>
      <c r="BJ253" s="286"/>
      <c r="BK253" s="286"/>
      <c r="BL253" s="286"/>
      <c r="BM253" s="286"/>
      <c r="BN253" s="286"/>
      <c r="BO253" s="286"/>
      <c r="BP253" s="286"/>
      <c r="BQ253" s="286"/>
      <c r="BR253" s="286"/>
      <c r="BS253" s="286"/>
      <c r="BT253" s="286"/>
      <c r="BU253" s="286"/>
      <c r="BV253" s="286"/>
      <c r="BW253" s="286"/>
      <c r="BX253" s="286"/>
      <c r="BY253" s="286"/>
      <c r="BZ253" s="286"/>
      <c r="CA253" s="286"/>
      <c r="CB253" s="286"/>
      <c r="CC253" s="286"/>
      <c r="CD253" s="286"/>
      <c r="CE253" s="286"/>
      <c r="CF253" s="286"/>
      <c r="CG253" s="286"/>
      <c r="CH253" s="286"/>
      <c r="CI253" s="286"/>
      <c r="CJ253" s="286"/>
      <c r="CK253" s="286"/>
      <c r="CL253" s="286"/>
      <c r="CM253" s="286"/>
      <c r="CN253" s="286"/>
      <c r="CO253" s="286"/>
      <c r="CP253" s="286"/>
      <c r="CQ253" s="286"/>
      <c r="CR253" s="286"/>
      <c r="CS253" s="286"/>
      <c r="CT253" s="286"/>
      <c r="CU253" s="286"/>
      <c r="CV253" s="286"/>
      <c r="CW253" s="286"/>
      <c r="CX253" s="286"/>
      <c r="CY253" s="286"/>
    </row>
    <row r="254" spans="1:103" s="266" customFormat="1" ht="30">
      <c r="B254" s="292" t="s">
        <v>1251</v>
      </c>
      <c r="C254" s="49"/>
      <c r="D254" s="49"/>
      <c r="E254" s="49"/>
      <c r="F254" s="49"/>
      <c r="G254" s="51"/>
      <c r="H254" s="288" t="s">
        <v>1270</v>
      </c>
      <c r="I254" s="288" t="s">
        <v>1271</v>
      </c>
      <c r="J254" s="267" t="s">
        <v>6157</v>
      </c>
      <c r="K254" s="267" t="s">
        <v>59</v>
      </c>
      <c r="L254" s="267" t="s">
        <v>53</v>
      </c>
      <c r="M254" s="267" t="s">
        <v>53</v>
      </c>
      <c r="N254" s="267" t="s">
        <v>53</v>
      </c>
      <c r="O254" s="267" t="s">
        <v>53</v>
      </c>
      <c r="P254" s="286" t="s">
        <v>59</v>
      </c>
      <c r="Q254" s="286"/>
      <c r="R254" s="286"/>
      <c r="S254" s="286"/>
      <c r="T254" s="286"/>
      <c r="U254" s="286"/>
      <c r="V254" s="286"/>
      <c r="W254" s="286"/>
      <c r="X254" s="286"/>
      <c r="Y254" s="286"/>
      <c r="Z254" s="286"/>
      <c r="AA254" s="286"/>
      <c r="AB254" s="286"/>
      <c r="AC254" s="286"/>
      <c r="AD254" s="286"/>
      <c r="AE254" s="286"/>
      <c r="AF254" s="286"/>
      <c r="AG254" s="286"/>
      <c r="AH254" s="286"/>
      <c r="AI254" s="286"/>
      <c r="AJ254" s="286"/>
      <c r="AK254" s="286"/>
      <c r="AL254" s="286"/>
      <c r="AM254" s="286"/>
      <c r="AN254" s="286"/>
      <c r="AO254" s="286"/>
      <c r="AP254" s="286"/>
      <c r="AQ254" s="286"/>
      <c r="AR254" s="286"/>
      <c r="AS254" s="286"/>
      <c r="AT254" s="286"/>
      <c r="AU254" s="286"/>
      <c r="AV254" s="286"/>
      <c r="AW254" s="286"/>
      <c r="AX254" s="286"/>
      <c r="AY254" s="286"/>
      <c r="AZ254" s="286"/>
      <c r="BA254" s="286"/>
      <c r="BB254" s="286"/>
      <c r="BC254" s="286"/>
      <c r="BD254" s="286"/>
      <c r="BE254" s="286"/>
      <c r="BF254" s="286"/>
      <c r="BG254" s="286"/>
      <c r="BH254" s="286"/>
      <c r="BI254" s="286"/>
      <c r="BJ254" s="286"/>
      <c r="BK254" s="286"/>
      <c r="BL254" s="286"/>
      <c r="BM254" s="286"/>
      <c r="BN254" s="286"/>
      <c r="BO254" s="286"/>
      <c r="BP254" s="286"/>
      <c r="BQ254" s="286"/>
      <c r="BR254" s="286"/>
      <c r="BS254" s="286"/>
      <c r="BT254" s="286"/>
      <c r="BU254" s="286"/>
      <c r="BV254" s="286"/>
      <c r="BW254" s="286"/>
      <c r="BX254" s="286"/>
      <c r="BY254" s="286"/>
      <c r="BZ254" s="286"/>
      <c r="CA254" s="286"/>
      <c r="CB254" s="286"/>
      <c r="CC254" s="286"/>
      <c r="CD254" s="286"/>
      <c r="CE254" s="286"/>
      <c r="CF254" s="286"/>
      <c r="CG254" s="286"/>
      <c r="CH254" s="286"/>
      <c r="CI254" s="286"/>
      <c r="CJ254" s="286"/>
      <c r="CK254" s="286"/>
      <c r="CL254" s="286"/>
      <c r="CM254" s="286"/>
      <c r="CN254" s="286"/>
      <c r="CO254" s="286"/>
      <c r="CP254" s="286"/>
      <c r="CQ254" s="286"/>
      <c r="CR254" s="286"/>
      <c r="CS254" s="286"/>
      <c r="CT254" s="286"/>
      <c r="CU254" s="286"/>
      <c r="CV254" s="286"/>
      <c r="CW254" s="286"/>
      <c r="CX254" s="286"/>
      <c r="CY254" s="286"/>
    </row>
    <row r="255" spans="1:103" s="266" customFormat="1">
      <c r="A255" s="266" t="s">
        <v>6266</v>
      </c>
      <c r="B255" s="292" t="s">
        <v>1251</v>
      </c>
      <c r="C255" s="49" t="s">
        <v>49</v>
      </c>
      <c r="D255" s="49" t="s">
        <v>62</v>
      </c>
      <c r="E255" s="49" t="s">
        <v>62</v>
      </c>
      <c r="F255" s="49" t="s">
        <v>49</v>
      </c>
      <c r="G255" s="51" t="str">
        <f>_xlfn.CONCAT(IF(C255="YES",$C$2&amp;", ", ""),"", IF(D255="YES",$D$2&amp;", ", ""),"", IF(E255="YES",$E$2&amp;", ", ""),"",IF(F255="YES",$F$2, ""))</f>
        <v xml:space="preserve">NO, NO, </v>
      </c>
      <c r="H255" s="288" t="s">
        <v>1267</v>
      </c>
      <c r="I255" s="288" t="s">
        <v>1268</v>
      </c>
      <c r="J255" s="267" t="s">
        <v>6157</v>
      </c>
      <c r="K255" s="267" t="s">
        <v>59</v>
      </c>
      <c r="L255" s="267" t="s">
        <v>53</v>
      </c>
      <c r="M255" s="267" t="s">
        <v>53</v>
      </c>
      <c r="N255" s="267" t="s">
        <v>53</v>
      </c>
      <c r="O255" s="267" t="s">
        <v>59</v>
      </c>
      <c r="P255" s="286" t="s">
        <v>59</v>
      </c>
      <c r="Q255" s="286" t="str">
        <f>IF(COUNTIF(R255:AG255,"Yes")&gt;=1,"Yes", "No")</f>
        <v>Yes</v>
      </c>
      <c r="R255" s="267" t="s">
        <v>59</v>
      </c>
      <c r="S255" s="267" t="s">
        <v>53</v>
      </c>
      <c r="T255" s="267" t="s">
        <v>53</v>
      </c>
      <c r="U255" s="267" t="s">
        <v>59</v>
      </c>
      <c r="V255" s="267" t="s">
        <v>59</v>
      </c>
      <c r="W255" s="267" t="s">
        <v>53</v>
      </c>
      <c r="X255" s="267" t="s">
        <v>53</v>
      </c>
      <c r="Y255" s="267" t="s">
        <v>53</v>
      </c>
      <c r="Z255" s="267" t="s">
        <v>59</v>
      </c>
      <c r="AA255" s="267" t="s">
        <v>59</v>
      </c>
      <c r="AB255" s="267" t="s">
        <v>59</v>
      </c>
      <c r="AC255" s="267" t="s">
        <v>59</v>
      </c>
      <c r="AD255" s="267" t="s">
        <v>53</v>
      </c>
      <c r="AE255" s="267" t="s">
        <v>59</v>
      </c>
      <c r="AF255" s="267" t="s">
        <v>53</v>
      </c>
      <c r="AG255" s="267" t="s">
        <v>53</v>
      </c>
    </row>
    <row r="256" spans="1:103" s="266" customFormat="1">
      <c r="A256" s="266" t="s">
        <v>6266</v>
      </c>
      <c r="B256" s="292" t="s">
        <v>1251</v>
      </c>
      <c r="C256" s="49" t="s">
        <v>49</v>
      </c>
      <c r="D256" s="49" t="s">
        <v>49</v>
      </c>
      <c r="E256" s="49" t="s">
        <v>62</v>
      </c>
      <c r="F256" s="49" t="s">
        <v>49</v>
      </c>
      <c r="G256" s="51" t="str">
        <f>_xlfn.CONCAT(IF(C256="YES",$C$2&amp;", ", ""),"", IF(D256="YES",$D$2&amp;", ", ""),"", IF(E256="YES",$E$2&amp;", ", ""),"",IF(F256="YES",$F$2, ""))</f>
        <v xml:space="preserve">NO, </v>
      </c>
      <c r="H256" s="288" t="s">
        <v>6279</v>
      </c>
      <c r="I256" s="288" t="s">
        <v>4409</v>
      </c>
      <c r="J256" s="267" t="s">
        <v>6157</v>
      </c>
      <c r="K256" s="267" t="s">
        <v>53</v>
      </c>
      <c r="L256" s="267" t="s">
        <v>53</v>
      </c>
      <c r="M256" s="267" t="s">
        <v>53</v>
      </c>
      <c r="N256" s="267" t="s">
        <v>53</v>
      </c>
      <c r="O256" s="267" t="s">
        <v>59</v>
      </c>
      <c r="P256" s="286" t="s">
        <v>59</v>
      </c>
      <c r="Q256" s="286" t="str">
        <f>IF(COUNTIF(R256:AG256,"Yes")&gt;=1,"Yes", "No")</f>
        <v>Yes</v>
      </c>
      <c r="R256" s="286" t="s">
        <v>59</v>
      </c>
      <c r="S256" s="286" t="s">
        <v>53</v>
      </c>
      <c r="T256" s="286" t="s">
        <v>53</v>
      </c>
      <c r="U256" s="286" t="s">
        <v>59</v>
      </c>
      <c r="V256" s="286" t="s">
        <v>59</v>
      </c>
      <c r="W256" s="286" t="s">
        <v>53</v>
      </c>
      <c r="X256" s="286" t="s">
        <v>53</v>
      </c>
      <c r="Y256" s="286" t="s">
        <v>53</v>
      </c>
      <c r="Z256" s="286" t="s">
        <v>59</v>
      </c>
      <c r="AA256" s="286" t="s">
        <v>59</v>
      </c>
      <c r="AB256" s="286" t="s">
        <v>59</v>
      </c>
      <c r="AC256" s="286" t="s">
        <v>59</v>
      </c>
      <c r="AD256" s="286" t="s">
        <v>53</v>
      </c>
      <c r="AE256" s="286" t="s">
        <v>59</v>
      </c>
      <c r="AF256" s="286" t="s">
        <v>53</v>
      </c>
      <c r="AG256" s="286" t="s">
        <v>53</v>
      </c>
    </row>
    <row r="257" spans="1:103" s="266" customFormat="1" hidden="1">
      <c r="B257" s="292" t="s">
        <v>1251</v>
      </c>
      <c r="C257" s="49"/>
      <c r="D257" s="49"/>
      <c r="E257" s="49"/>
      <c r="F257" s="49"/>
      <c r="G257" s="51"/>
      <c r="H257" s="288" t="s">
        <v>1278</v>
      </c>
      <c r="I257" s="288"/>
      <c r="J257" s="267" t="s">
        <v>6157</v>
      </c>
      <c r="K257" s="267" t="s">
        <v>59</v>
      </c>
      <c r="L257" s="267" t="s">
        <v>53</v>
      </c>
      <c r="M257" s="267" t="s">
        <v>53</v>
      </c>
      <c r="N257" s="267" t="s">
        <v>53</v>
      </c>
      <c r="O257" s="267" t="s">
        <v>59</v>
      </c>
      <c r="P257" s="286" t="s">
        <v>53</v>
      </c>
      <c r="Q257" s="286"/>
      <c r="R257" s="286"/>
      <c r="S257" s="286"/>
      <c r="T257" s="286"/>
      <c r="U257" s="286"/>
      <c r="V257" s="286"/>
      <c r="W257" s="286"/>
      <c r="X257" s="286"/>
      <c r="Y257" s="286"/>
      <c r="Z257" s="286"/>
      <c r="AA257" s="286"/>
      <c r="AB257" s="286"/>
      <c r="AC257" s="286"/>
      <c r="AD257" s="286"/>
      <c r="AE257" s="286"/>
      <c r="AF257" s="286"/>
      <c r="AG257" s="286"/>
    </row>
    <row r="258" spans="1:103" s="266" customFormat="1" hidden="1">
      <c r="B258" s="292" t="s">
        <v>1251</v>
      </c>
      <c r="C258" s="49"/>
      <c r="D258" s="49"/>
      <c r="E258" s="49"/>
      <c r="F258" s="49"/>
      <c r="G258" s="51"/>
      <c r="H258" s="288" t="s">
        <v>6280</v>
      </c>
      <c r="I258" s="288"/>
      <c r="J258" s="267" t="s">
        <v>6174</v>
      </c>
      <c r="K258" s="267" t="s">
        <v>53</v>
      </c>
      <c r="L258" s="267" t="s">
        <v>53</v>
      </c>
      <c r="M258" s="267"/>
      <c r="N258" s="267" t="s">
        <v>53</v>
      </c>
      <c r="O258" s="267"/>
      <c r="P258" s="286"/>
      <c r="Q258" s="286"/>
      <c r="R258" s="286"/>
      <c r="S258" s="286"/>
      <c r="T258" s="286"/>
      <c r="U258" s="286"/>
      <c r="V258" s="286"/>
      <c r="W258" s="286"/>
      <c r="X258" s="286"/>
      <c r="Y258" s="286"/>
      <c r="Z258" s="286"/>
      <c r="AA258" s="286"/>
      <c r="AB258" s="286"/>
      <c r="AC258" s="286"/>
      <c r="AD258" s="286"/>
      <c r="AE258" s="286"/>
      <c r="AF258" s="286"/>
      <c r="AG258" s="286"/>
    </row>
    <row r="259" spans="1:103" s="266" customFormat="1" hidden="1">
      <c r="B259" s="292" t="s">
        <v>1251</v>
      </c>
      <c r="C259" s="49"/>
      <c r="D259" s="49"/>
      <c r="E259" s="49"/>
      <c r="F259" s="49"/>
      <c r="G259" s="51"/>
      <c r="H259" s="288" t="s">
        <v>6281</v>
      </c>
      <c r="I259" s="288"/>
      <c r="J259" s="267" t="s">
        <v>6174</v>
      </c>
      <c r="K259" s="267" t="s">
        <v>53</v>
      </c>
      <c r="L259" s="267" t="s">
        <v>53</v>
      </c>
      <c r="M259" s="267"/>
      <c r="N259" s="267" t="s">
        <v>53</v>
      </c>
      <c r="O259" s="267"/>
      <c r="P259" s="286"/>
      <c r="Q259" s="286"/>
      <c r="R259" s="286"/>
      <c r="S259" s="286"/>
      <c r="T259" s="286"/>
      <c r="U259" s="286"/>
      <c r="V259" s="286"/>
      <c r="W259" s="286"/>
      <c r="X259" s="286"/>
      <c r="Y259" s="286"/>
      <c r="Z259" s="286"/>
      <c r="AA259" s="286"/>
      <c r="AB259" s="286"/>
      <c r="AC259" s="286"/>
      <c r="AD259" s="286"/>
      <c r="AE259" s="286"/>
      <c r="AF259" s="286"/>
      <c r="AG259" s="286"/>
    </row>
    <row r="260" spans="1:103" s="266" customFormat="1" ht="30" hidden="1">
      <c r="B260" s="292" t="s">
        <v>1251</v>
      </c>
      <c r="C260" s="49"/>
      <c r="D260" s="49"/>
      <c r="E260" s="49"/>
      <c r="F260" s="49"/>
      <c r="G260" s="51"/>
      <c r="H260" s="288" t="s">
        <v>6282</v>
      </c>
      <c r="I260" s="288"/>
      <c r="J260" s="267" t="s">
        <v>6174</v>
      </c>
      <c r="K260" s="267" t="s">
        <v>53</v>
      </c>
      <c r="L260" s="267" t="s">
        <v>53</v>
      </c>
      <c r="M260" s="267"/>
      <c r="N260" s="267" t="s">
        <v>53</v>
      </c>
      <c r="O260" s="267"/>
      <c r="P260" s="286"/>
      <c r="Q260" s="286"/>
      <c r="R260" s="286"/>
      <c r="S260" s="286"/>
      <c r="T260" s="286"/>
      <c r="U260" s="286"/>
      <c r="V260" s="286"/>
      <c r="W260" s="286"/>
      <c r="X260" s="286"/>
      <c r="Y260" s="286"/>
      <c r="Z260" s="286"/>
      <c r="AA260" s="286"/>
      <c r="AB260" s="286"/>
      <c r="AC260" s="286"/>
      <c r="AD260" s="286"/>
      <c r="AE260" s="286"/>
      <c r="AF260" s="286"/>
      <c r="AG260" s="286"/>
    </row>
    <row r="261" spans="1:103" s="266" customFormat="1" hidden="1">
      <c r="B261" s="292" t="s">
        <v>1251</v>
      </c>
      <c r="C261" s="49"/>
      <c r="D261" s="49"/>
      <c r="E261" s="49"/>
      <c r="F261" s="49"/>
      <c r="G261" s="51"/>
      <c r="H261" s="288" t="s">
        <v>6283</v>
      </c>
      <c r="I261" s="288"/>
      <c r="J261" s="267" t="s">
        <v>6174</v>
      </c>
      <c r="K261" s="267" t="s">
        <v>53</v>
      </c>
      <c r="L261" s="267" t="s">
        <v>53</v>
      </c>
      <c r="M261" s="267"/>
      <c r="N261" s="267" t="s">
        <v>53</v>
      </c>
      <c r="O261" s="267"/>
      <c r="P261" s="286"/>
      <c r="Q261" s="286"/>
      <c r="R261" s="286"/>
      <c r="S261" s="286"/>
      <c r="T261" s="286"/>
      <c r="U261" s="286"/>
      <c r="V261" s="286"/>
      <c r="W261" s="286"/>
      <c r="X261" s="286"/>
      <c r="Y261" s="286"/>
      <c r="Z261" s="286"/>
      <c r="AA261" s="286"/>
      <c r="AB261" s="286"/>
      <c r="AC261" s="286"/>
      <c r="AD261" s="286"/>
      <c r="AE261" s="286"/>
      <c r="AF261" s="286"/>
      <c r="AG261" s="286"/>
    </row>
    <row r="262" spans="1:103" s="266" customFormat="1" ht="45" hidden="1">
      <c r="B262" s="292" t="s">
        <v>1251</v>
      </c>
      <c r="C262" s="49"/>
      <c r="D262" s="49"/>
      <c r="E262" s="49"/>
      <c r="F262" s="49"/>
      <c r="G262" s="51"/>
      <c r="H262" s="288" t="s">
        <v>1635</v>
      </c>
      <c r="I262" s="288"/>
      <c r="J262" s="267" t="s">
        <v>6168</v>
      </c>
      <c r="K262" s="267" t="s">
        <v>53</v>
      </c>
      <c r="L262" s="267" t="s">
        <v>53</v>
      </c>
      <c r="M262" s="267"/>
      <c r="N262" s="267" t="s">
        <v>53</v>
      </c>
      <c r="O262" s="267"/>
      <c r="P262" s="286"/>
      <c r="Q262" s="286"/>
      <c r="R262" s="286"/>
      <c r="S262" s="286"/>
      <c r="T262" s="286"/>
      <c r="U262" s="286"/>
      <c r="V262" s="286"/>
      <c r="W262" s="286"/>
      <c r="X262" s="286"/>
      <c r="Y262" s="286"/>
      <c r="Z262" s="286"/>
      <c r="AA262" s="286"/>
      <c r="AB262" s="286"/>
      <c r="AC262" s="286"/>
      <c r="AD262" s="286"/>
      <c r="AE262" s="286"/>
      <c r="AF262" s="286"/>
      <c r="AG262" s="286"/>
    </row>
    <row r="263" spans="1:103" s="266" customFormat="1" ht="45" hidden="1">
      <c r="B263" s="292" t="s">
        <v>1251</v>
      </c>
      <c r="C263" s="49"/>
      <c r="D263" s="49"/>
      <c r="E263" s="49"/>
      <c r="F263" s="49"/>
      <c r="G263" s="51"/>
      <c r="H263" s="288" t="s">
        <v>1638</v>
      </c>
      <c r="I263" s="288"/>
      <c r="J263" s="267" t="s">
        <v>6168</v>
      </c>
      <c r="K263" s="267" t="s">
        <v>53</v>
      </c>
      <c r="L263" s="267" t="s">
        <v>53</v>
      </c>
      <c r="M263" s="267"/>
      <c r="N263" s="267" t="s">
        <v>53</v>
      </c>
      <c r="O263" s="267"/>
      <c r="P263" s="286"/>
      <c r="Q263" s="286"/>
      <c r="R263" s="286"/>
      <c r="S263" s="286"/>
      <c r="T263" s="286"/>
      <c r="U263" s="286"/>
      <c r="V263" s="286"/>
      <c r="W263" s="286"/>
      <c r="X263" s="286"/>
      <c r="Y263" s="286"/>
      <c r="Z263" s="286"/>
      <c r="AA263" s="286"/>
      <c r="AB263" s="286"/>
      <c r="AC263" s="286"/>
      <c r="AD263" s="286"/>
      <c r="AE263" s="286"/>
      <c r="AF263" s="286"/>
      <c r="AG263" s="286"/>
    </row>
    <row r="264" spans="1:103" s="266" customFormat="1" ht="45" hidden="1">
      <c r="B264" s="292" t="s">
        <v>1251</v>
      </c>
      <c r="C264" s="49"/>
      <c r="D264" s="49"/>
      <c r="E264" s="49"/>
      <c r="F264" s="49"/>
      <c r="G264" s="51"/>
      <c r="H264" s="288" t="s">
        <v>1263</v>
      </c>
      <c r="I264" s="288"/>
      <c r="J264" s="267" t="s">
        <v>6168</v>
      </c>
      <c r="K264" s="267" t="s">
        <v>53</v>
      </c>
      <c r="L264" s="267" t="s">
        <v>53</v>
      </c>
      <c r="M264" s="267"/>
      <c r="N264" s="267" t="s">
        <v>53</v>
      </c>
      <c r="O264" s="267"/>
      <c r="P264" s="286"/>
      <c r="Q264" s="286"/>
      <c r="R264" s="286"/>
      <c r="S264" s="286"/>
      <c r="T264" s="286"/>
      <c r="U264" s="286"/>
      <c r="V264" s="286"/>
      <c r="W264" s="286"/>
      <c r="X264" s="286"/>
      <c r="Y264" s="286"/>
      <c r="Z264" s="286"/>
      <c r="AA264" s="286"/>
      <c r="AB264" s="286"/>
      <c r="AC264" s="286"/>
      <c r="AD264" s="286"/>
      <c r="AE264" s="286"/>
      <c r="AF264" s="286"/>
      <c r="AG264" s="286"/>
    </row>
    <row r="265" spans="1:103" s="266" customFormat="1" ht="45" hidden="1">
      <c r="B265" s="292" t="s">
        <v>1251</v>
      </c>
      <c r="C265" s="49"/>
      <c r="D265" s="49"/>
      <c r="E265" s="49"/>
      <c r="F265" s="49"/>
      <c r="G265" s="51"/>
      <c r="H265" s="288" t="s">
        <v>6284</v>
      </c>
      <c r="I265" s="288"/>
      <c r="J265" s="267" t="s">
        <v>6168</v>
      </c>
      <c r="K265" s="267" t="s">
        <v>53</v>
      </c>
      <c r="L265" s="267" t="s">
        <v>53</v>
      </c>
      <c r="M265" s="267"/>
      <c r="N265" s="267" t="s">
        <v>53</v>
      </c>
      <c r="O265" s="267"/>
      <c r="P265" s="286"/>
      <c r="Q265" s="286"/>
      <c r="R265" s="286"/>
      <c r="S265" s="286"/>
      <c r="T265" s="286"/>
      <c r="U265" s="286"/>
      <c r="V265" s="286"/>
      <c r="W265" s="286"/>
      <c r="X265" s="286"/>
      <c r="Y265" s="286"/>
      <c r="Z265" s="286"/>
      <c r="AA265" s="286"/>
      <c r="AB265" s="286"/>
      <c r="AC265" s="286"/>
      <c r="AD265" s="286"/>
      <c r="AE265" s="286"/>
      <c r="AF265" s="286"/>
      <c r="AG265" s="286"/>
    </row>
    <row r="266" spans="1:103" s="266" customFormat="1" hidden="1">
      <c r="B266" s="292" t="s">
        <v>1251</v>
      </c>
      <c r="C266" s="49"/>
      <c r="D266" s="49"/>
      <c r="E266" s="49"/>
      <c r="F266" s="49"/>
      <c r="G266" s="51"/>
      <c r="H266" s="288" t="s">
        <v>1645</v>
      </c>
      <c r="I266" s="288"/>
      <c r="J266" s="267" t="s">
        <v>6174</v>
      </c>
      <c r="K266" s="267" t="s">
        <v>53</v>
      </c>
      <c r="L266" s="267" t="s">
        <v>53</v>
      </c>
      <c r="M266" s="267"/>
      <c r="N266" s="267" t="s">
        <v>53</v>
      </c>
      <c r="O266" s="267"/>
      <c r="P266" s="286"/>
      <c r="Q266" s="286"/>
      <c r="R266" s="286"/>
      <c r="S266" s="286"/>
      <c r="T266" s="286"/>
      <c r="U266" s="286"/>
      <c r="V266" s="286"/>
      <c r="W266" s="286"/>
      <c r="X266" s="286"/>
      <c r="Y266" s="286"/>
      <c r="Z266" s="286"/>
      <c r="AA266" s="286"/>
      <c r="AB266" s="286"/>
      <c r="AC266" s="286"/>
      <c r="AD266" s="286"/>
      <c r="AE266" s="286"/>
      <c r="AF266" s="286"/>
      <c r="AG266" s="286"/>
    </row>
    <row r="267" spans="1:103" s="266" customFormat="1" ht="30">
      <c r="A267" s="266" t="s">
        <v>6266</v>
      </c>
      <c r="B267" s="287" t="s">
        <v>1280</v>
      </c>
      <c r="C267" s="49" t="s">
        <v>49</v>
      </c>
      <c r="D267" s="49" t="s">
        <v>62</v>
      </c>
      <c r="E267" s="49" t="s">
        <v>49</v>
      </c>
      <c r="F267" s="49" t="s">
        <v>49</v>
      </c>
      <c r="G267" s="51" t="str">
        <f>_xlfn.CONCAT(IF(C267="YES",$C$2&amp;", ", ""),"", IF(D267="YES",$D$2&amp;", ", ""),"", IF(E267="YES",$E$2&amp;", ", ""),"",IF(F267="YES",$F$2, ""))</f>
        <v xml:space="preserve">NO, </v>
      </c>
      <c r="H267" s="288" t="s">
        <v>6285</v>
      </c>
      <c r="I267" s="288" t="s">
        <v>1289</v>
      </c>
      <c r="J267" s="267" t="s">
        <v>6157</v>
      </c>
      <c r="K267" s="267" t="s">
        <v>59</v>
      </c>
      <c r="L267" s="267" t="s">
        <v>53</v>
      </c>
      <c r="M267" s="267" t="s">
        <v>53</v>
      </c>
      <c r="N267" s="267" t="s">
        <v>53</v>
      </c>
      <c r="O267" s="267" t="s">
        <v>59</v>
      </c>
      <c r="P267" s="286" t="s">
        <v>59</v>
      </c>
      <c r="Q267" s="286" t="str">
        <f t="shared" ref="Q267:Q275" si="21">IF(COUNTIF(R267:AG267,"Yes")&gt;=1,"Yes", "No")</f>
        <v>Yes</v>
      </c>
      <c r="R267" s="286" t="s">
        <v>59</v>
      </c>
      <c r="S267" s="286" t="s">
        <v>59</v>
      </c>
      <c r="T267" s="286" t="s">
        <v>59</v>
      </c>
      <c r="U267" s="286" t="s">
        <v>59</v>
      </c>
      <c r="V267" s="286" t="s">
        <v>59</v>
      </c>
      <c r="W267" s="286" t="s">
        <v>59</v>
      </c>
      <c r="X267" s="286" t="s">
        <v>59</v>
      </c>
      <c r="Y267" s="286" t="s">
        <v>59</v>
      </c>
      <c r="Z267" s="286" t="s">
        <v>59</v>
      </c>
      <c r="AA267" s="286" t="s">
        <v>59</v>
      </c>
      <c r="AB267" s="286" t="s">
        <v>59</v>
      </c>
      <c r="AC267" s="286" t="s">
        <v>59</v>
      </c>
      <c r="AD267" s="286" t="s">
        <v>59</v>
      </c>
      <c r="AE267" s="286" t="s">
        <v>53</v>
      </c>
      <c r="AF267" s="286" t="s">
        <v>59</v>
      </c>
      <c r="AG267" s="286" t="s">
        <v>59</v>
      </c>
      <c r="AH267" s="286"/>
      <c r="AI267" s="286"/>
      <c r="AJ267" s="286"/>
      <c r="AK267" s="286"/>
      <c r="AL267" s="286"/>
      <c r="AM267" s="286"/>
      <c r="AN267" s="286"/>
      <c r="AO267" s="286"/>
      <c r="AP267" s="286"/>
      <c r="AQ267" s="286"/>
      <c r="AR267" s="286"/>
    </row>
    <row r="268" spans="1:103" s="266" customFormat="1" ht="30">
      <c r="A268" s="266" t="s">
        <v>6266</v>
      </c>
      <c r="B268" s="287" t="s">
        <v>1280</v>
      </c>
      <c r="C268" s="49" t="s">
        <v>62</v>
      </c>
      <c r="D268" s="49" t="s">
        <v>62</v>
      </c>
      <c r="E268" s="49" t="s">
        <v>49</v>
      </c>
      <c r="F268" s="49" t="s">
        <v>49</v>
      </c>
      <c r="G268" s="51" t="str">
        <f>_xlfn.CONCAT(IF(C268="YES",$C$2&amp;", ", ""),"", IF(D268="YES",$D$2&amp;", ", ""),"", IF(E268="YES",$E$2&amp;", ", ""),"",IF(F268="YES",$F$2, ""))</f>
        <v xml:space="preserve">NO, NO, </v>
      </c>
      <c r="H268" s="288" t="s">
        <v>6286</v>
      </c>
      <c r="I268" s="288" t="s">
        <v>1294</v>
      </c>
      <c r="J268" s="267" t="s">
        <v>6157</v>
      </c>
      <c r="K268" s="267" t="s">
        <v>59</v>
      </c>
      <c r="L268" s="267" t="s">
        <v>53</v>
      </c>
      <c r="M268" s="267" t="s">
        <v>53</v>
      </c>
      <c r="N268" s="267" t="s">
        <v>53</v>
      </c>
      <c r="O268" s="267" t="s">
        <v>59</v>
      </c>
      <c r="P268" s="286" t="s">
        <v>59</v>
      </c>
      <c r="Q268" s="286" t="str">
        <f t="shared" si="21"/>
        <v>Yes</v>
      </c>
      <c r="R268" s="286" t="s">
        <v>59</v>
      </c>
      <c r="S268" s="286" t="s">
        <v>59</v>
      </c>
      <c r="T268" s="286" t="s">
        <v>59</v>
      </c>
      <c r="U268" s="286" t="s">
        <v>59</v>
      </c>
      <c r="V268" s="286" t="s">
        <v>59</v>
      </c>
      <c r="W268" s="286" t="s">
        <v>59</v>
      </c>
      <c r="X268" s="286" t="s">
        <v>59</v>
      </c>
      <c r="Y268" s="286" t="s">
        <v>59</v>
      </c>
      <c r="Z268" s="286" t="s">
        <v>59</v>
      </c>
      <c r="AA268" s="286" t="s">
        <v>59</v>
      </c>
      <c r="AB268" s="286" t="s">
        <v>59</v>
      </c>
      <c r="AC268" s="286" t="s">
        <v>59</v>
      </c>
      <c r="AD268" s="286" t="s">
        <v>59</v>
      </c>
      <c r="AE268" s="286" t="s">
        <v>59</v>
      </c>
      <c r="AF268" s="286" t="s">
        <v>59</v>
      </c>
      <c r="AG268" s="286" t="s">
        <v>53</v>
      </c>
      <c r="AH268" s="286"/>
      <c r="AI268" s="286"/>
      <c r="AJ268" s="286"/>
      <c r="AK268" s="286"/>
      <c r="AL268" s="286"/>
      <c r="AM268" s="286"/>
      <c r="AN268" s="286"/>
      <c r="AO268" s="286"/>
      <c r="AP268" s="286"/>
      <c r="AQ268" s="286"/>
      <c r="AR268" s="286"/>
      <c r="AS268" s="286"/>
      <c r="AT268" s="286"/>
      <c r="AU268" s="286"/>
      <c r="AV268" s="286"/>
      <c r="AW268" s="286"/>
      <c r="AX268" s="286"/>
      <c r="AY268" s="286"/>
      <c r="AZ268" s="286"/>
      <c r="BA268" s="286"/>
      <c r="BB268" s="286"/>
      <c r="BC268" s="286"/>
      <c r="BD268" s="286"/>
      <c r="BE268" s="286"/>
      <c r="BF268" s="286"/>
      <c r="BG268" s="286"/>
      <c r="BH268" s="286"/>
      <c r="BI268" s="286"/>
      <c r="BJ268" s="286"/>
      <c r="BK268" s="286"/>
      <c r="BL268" s="286"/>
      <c r="BM268" s="286"/>
      <c r="BN268" s="286"/>
      <c r="BO268" s="286"/>
      <c r="BP268" s="286"/>
      <c r="BQ268" s="286"/>
      <c r="BR268" s="286"/>
      <c r="BS268" s="286"/>
      <c r="BT268" s="286"/>
      <c r="BU268" s="286"/>
      <c r="BV268" s="286"/>
      <c r="BW268" s="286"/>
      <c r="BX268" s="286"/>
      <c r="BY268" s="286"/>
      <c r="BZ268" s="286"/>
      <c r="CA268" s="286"/>
      <c r="CB268" s="286"/>
      <c r="CC268" s="286"/>
      <c r="CD268" s="286"/>
      <c r="CE268" s="286"/>
      <c r="CF268" s="286"/>
      <c r="CG268" s="286"/>
      <c r="CH268" s="286"/>
      <c r="CI268" s="286"/>
      <c r="CJ268" s="286"/>
      <c r="CK268" s="286"/>
      <c r="CL268" s="286"/>
      <c r="CM268" s="286"/>
      <c r="CN268" s="286"/>
      <c r="CO268" s="286"/>
      <c r="CP268" s="286"/>
      <c r="CQ268" s="286"/>
      <c r="CR268" s="286"/>
      <c r="CS268" s="286"/>
      <c r="CT268" s="286"/>
      <c r="CU268" s="286"/>
      <c r="CV268" s="286"/>
      <c r="CW268" s="286"/>
      <c r="CX268" s="286"/>
      <c r="CY268" s="286"/>
    </row>
    <row r="269" spans="1:103" s="266" customFormat="1" ht="30">
      <c r="A269" s="266" t="s">
        <v>6266</v>
      </c>
      <c r="B269" s="287" t="s">
        <v>1280</v>
      </c>
      <c r="C269" s="49" t="s">
        <v>49</v>
      </c>
      <c r="D269" s="49" t="s">
        <v>49</v>
      </c>
      <c r="E269" s="49" t="s">
        <v>49</v>
      </c>
      <c r="F269" s="49" t="s">
        <v>49</v>
      </c>
      <c r="G269" s="51" t="str">
        <f>_xlfn.CONCAT(IF(C269="YES",$C$2&amp;", ", ""),"", IF(D269="YES",$D$2&amp;", ", ""),"", IF(E269="YES",$E$2&amp;", ", ""),"",IF(F269="YES",$F$2, ""))</f>
        <v/>
      </c>
      <c r="H269" s="288" t="s">
        <v>1304</v>
      </c>
      <c r="I269" s="288" t="s">
        <v>1305</v>
      </c>
      <c r="J269" s="267" t="s">
        <v>6157</v>
      </c>
      <c r="K269" s="267" t="s">
        <v>59</v>
      </c>
      <c r="L269" s="267" t="s">
        <v>53</v>
      </c>
      <c r="M269" s="267" t="s">
        <v>53</v>
      </c>
      <c r="N269" s="267" t="s">
        <v>53</v>
      </c>
      <c r="O269" s="267" t="s">
        <v>59</v>
      </c>
      <c r="P269" s="286" t="s">
        <v>59</v>
      </c>
      <c r="Q269" s="286" t="str">
        <f t="shared" si="21"/>
        <v>Yes</v>
      </c>
      <c r="R269" s="286" t="s">
        <v>59</v>
      </c>
      <c r="S269" s="286" t="s">
        <v>53</v>
      </c>
      <c r="T269" s="286" t="s">
        <v>53</v>
      </c>
      <c r="U269" s="286" t="s">
        <v>59</v>
      </c>
      <c r="V269" s="286" t="s">
        <v>59</v>
      </c>
      <c r="W269" s="286" t="s">
        <v>53</v>
      </c>
      <c r="X269" s="286" t="s">
        <v>53</v>
      </c>
      <c r="Y269" s="286" t="s">
        <v>53</v>
      </c>
      <c r="Z269" s="286" t="s">
        <v>59</v>
      </c>
      <c r="AA269" s="286" t="s">
        <v>59</v>
      </c>
      <c r="AB269" s="286" t="s">
        <v>59</v>
      </c>
      <c r="AC269" s="286" t="s">
        <v>59</v>
      </c>
      <c r="AD269" s="286" t="s">
        <v>53</v>
      </c>
      <c r="AE269" s="286" t="s">
        <v>59</v>
      </c>
      <c r="AF269" s="286" t="s">
        <v>53</v>
      </c>
      <c r="AG269" s="286" t="s">
        <v>53</v>
      </c>
      <c r="AS269" s="286"/>
      <c r="AT269" s="286"/>
      <c r="AU269" s="286"/>
      <c r="AV269" s="286"/>
      <c r="AW269" s="286"/>
      <c r="AX269" s="286"/>
      <c r="AY269" s="286"/>
      <c r="AZ269" s="286"/>
      <c r="BA269" s="286"/>
      <c r="BB269" s="286"/>
      <c r="BC269" s="286"/>
      <c r="BD269" s="286"/>
      <c r="BE269" s="286"/>
      <c r="BF269" s="286"/>
      <c r="BG269" s="286"/>
      <c r="BH269" s="286"/>
      <c r="BI269" s="286"/>
      <c r="BJ269" s="286"/>
      <c r="BK269" s="286"/>
      <c r="BL269" s="286"/>
      <c r="BM269" s="286"/>
      <c r="BN269" s="286"/>
      <c r="BO269" s="286"/>
      <c r="BP269" s="286"/>
      <c r="BQ269" s="286"/>
      <c r="BR269" s="286"/>
      <c r="BS269" s="286"/>
      <c r="BT269" s="286"/>
      <c r="BU269" s="286"/>
      <c r="BV269" s="286"/>
      <c r="BW269" s="286"/>
      <c r="BX269" s="286"/>
      <c r="BY269" s="286"/>
      <c r="BZ269" s="286"/>
      <c r="CA269" s="286"/>
      <c r="CB269" s="286"/>
      <c r="CC269" s="286"/>
      <c r="CD269" s="286"/>
      <c r="CE269" s="286"/>
      <c r="CF269" s="286"/>
      <c r="CG269" s="286"/>
      <c r="CH269" s="286"/>
      <c r="CI269" s="286"/>
      <c r="CJ269" s="286"/>
      <c r="CK269" s="286"/>
      <c r="CL269" s="286"/>
      <c r="CM269" s="286"/>
      <c r="CN269" s="286"/>
      <c r="CO269" s="286"/>
      <c r="CP269" s="286"/>
      <c r="CQ269" s="286"/>
      <c r="CR269" s="286"/>
      <c r="CS269" s="286"/>
      <c r="CT269" s="286"/>
      <c r="CU269" s="286"/>
      <c r="CV269" s="286"/>
      <c r="CW269" s="286"/>
      <c r="CX269" s="286"/>
      <c r="CY269" s="286"/>
    </row>
    <row r="270" spans="1:103">
      <c r="B270" s="292" t="s">
        <v>1309</v>
      </c>
      <c r="C270" s="268"/>
      <c r="D270" s="268"/>
      <c r="E270" s="268"/>
      <c r="F270" s="268"/>
      <c r="G270" s="268"/>
      <c r="H270" s="294" t="s">
        <v>1313</v>
      </c>
      <c r="I270" s="289" t="s">
        <v>1314</v>
      </c>
      <c r="J270" s="267" t="s">
        <v>6157</v>
      </c>
      <c r="K270" s="286" t="s">
        <v>59</v>
      </c>
      <c r="L270" s="286" t="s">
        <v>53</v>
      </c>
      <c r="M270" s="286" t="s">
        <v>53</v>
      </c>
      <c r="N270" s="286" t="s">
        <v>53</v>
      </c>
      <c r="O270" s="286" t="s">
        <v>59</v>
      </c>
      <c r="P270" s="286" t="s">
        <v>59</v>
      </c>
      <c r="Q270" s="286" t="str">
        <f t="shared" si="21"/>
        <v>Yes</v>
      </c>
      <c r="R270" s="267" t="s">
        <v>59</v>
      </c>
      <c r="S270" s="267" t="s">
        <v>59</v>
      </c>
      <c r="T270" s="267" t="s">
        <v>59</v>
      </c>
      <c r="U270" s="267" t="s">
        <v>59</v>
      </c>
      <c r="V270" s="267" t="s">
        <v>59</v>
      </c>
      <c r="W270" s="267" t="s">
        <v>59</v>
      </c>
      <c r="X270" s="267" t="s">
        <v>59</v>
      </c>
      <c r="Y270" s="267" t="s">
        <v>59</v>
      </c>
      <c r="Z270" s="267" t="s">
        <v>59</v>
      </c>
      <c r="AA270" s="267" t="s">
        <v>59</v>
      </c>
      <c r="AB270" s="267" t="s">
        <v>59</v>
      </c>
      <c r="AC270" s="267" t="s">
        <v>59</v>
      </c>
      <c r="AD270" s="267" t="s">
        <v>59</v>
      </c>
      <c r="AE270" s="267" t="s">
        <v>59</v>
      </c>
      <c r="AF270" s="267" t="s">
        <v>59</v>
      </c>
      <c r="AG270" s="267" t="s">
        <v>59</v>
      </c>
      <c r="AH270" s="285"/>
      <c r="AI270" s="285"/>
      <c r="AJ270" s="285"/>
      <c r="AK270" s="285"/>
      <c r="AL270" s="285"/>
      <c r="AM270" s="285"/>
      <c r="AN270" s="285"/>
      <c r="AO270" s="285"/>
      <c r="AP270" s="285"/>
      <c r="AQ270" s="285"/>
      <c r="AR270" s="285"/>
      <c r="AS270" s="285"/>
      <c r="AT270" s="285"/>
      <c r="AU270" s="285"/>
      <c r="AV270" s="285"/>
      <c r="AW270" s="285"/>
      <c r="AX270" s="285"/>
      <c r="AY270" s="285"/>
      <c r="AZ270" s="285"/>
      <c r="BA270" s="285"/>
      <c r="BB270" s="285"/>
    </row>
    <row r="271" spans="1:103">
      <c r="B271" s="292" t="s">
        <v>1309</v>
      </c>
      <c r="C271" s="268"/>
      <c r="D271" s="268"/>
      <c r="E271" s="268"/>
      <c r="F271" s="268"/>
      <c r="G271" s="268"/>
      <c r="H271" s="294" t="s">
        <v>1310</v>
      </c>
      <c r="I271" s="289" t="s">
        <v>1311</v>
      </c>
      <c r="J271" s="267" t="s">
        <v>6157</v>
      </c>
      <c r="K271" s="286" t="s">
        <v>59</v>
      </c>
      <c r="L271" s="286" t="s">
        <v>53</v>
      </c>
      <c r="M271" s="286" t="s">
        <v>53</v>
      </c>
      <c r="N271" s="286" t="s">
        <v>53</v>
      </c>
      <c r="O271" s="286" t="s">
        <v>59</v>
      </c>
      <c r="P271" s="286" t="s">
        <v>59</v>
      </c>
      <c r="Q271" s="286" t="str">
        <f t="shared" si="21"/>
        <v>Yes</v>
      </c>
      <c r="R271" s="267" t="s">
        <v>59</v>
      </c>
      <c r="S271" s="267" t="s">
        <v>59</v>
      </c>
      <c r="T271" s="267" t="s">
        <v>59</v>
      </c>
      <c r="U271" s="267" t="s">
        <v>59</v>
      </c>
      <c r="V271" s="267" t="s">
        <v>59</v>
      </c>
      <c r="W271" s="267" t="s">
        <v>59</v>
      </c>
      <c r="X271" s="267" t="s">
        <v>59</v>
      </c>
      <c r="Y271" s="267" t="s">
        <v>59</v>
      </c>
      <c r="Z271" s="267" t="s">
        <v>59</v>
      </c>
      <c r="AA271" s="267" t="s">
        <v>59</v>
      </c>
      <c r="AB271" s="267" t="s">
        <v>59</v>
      </c>
      <c r="AC271" s="267" t="s">
        <v>59</v>
      </c>
      <c r="AD271" s="267" t="s">
        <v>59</v>
      </c>
      <c r="AE271" s="267" t="s">
        <v>59</v>
      </c>
      <c r="AF271" s="267" t="s">
        <v>59</v>
      </c>
      <c r="AG271" s="267" t="s">
        <v>59</v>
      </c>
      <c r="AH271" s="285"/>
      <c r="AI271" s="285"/>
      <c r="AJ271" s="285"/>
      <c r="AK271" s="285"/>
      <c r="AL271" s="285"/>
      <c r="AM271" s="285"/>
      <c r="AN271" s="285"/>
      <c r="AO271" s="285"/>
      <c r="AP271" s="285"/>
      <c r="AQ271" s="285"/>
      <c r="AR271" s="285"/>
      <c r="AS271" s="285"/>
      <c r="AT271" s="285"/>
      <c r="AU271" s="285"/>
      <c r="AV271" s="285"/>
      <c r="AW271" s="285"/>
      <c r="AX271" s="285"/>
      <c r="AY271" s="285"/>
      <c r="AZ271" s="285"/>
      <c r="BA271" s="285"/>
      <c r="BB271" s="285"/>
    </row>
    <row r="272" spans="1:103" ht="36" customHeight="1">
      <c r="A272" s="266" t="s">
        <v>673</v>
      </c>
      <c r="B272" s="292" t="s">
        <v>1309</v>
      </c>
      <c r="C272" s="49" t="s">
        <v>49</v>
      </c>
      <c r="D272" s="49" t="s">
        <v>49</v>
      </c>
      <c r="E272" s="49" t="s">
        <v>62</v>
      </c>
      <c r="F272" s="49" t="s">
        <v>49</v>
      </c>
      <c r="G272" s="51" t="str">
        <f>_xlfn.CONCAT(IF(C272="YES",$C$2&amp;", ", ""),"", IF(D272="YES",$D$2&amp;", ", ""),"", IF(E272="YES",$E$2&amp;", ", ""),"",IF(F272="YES",$F$2, ""))</f>
        <v xml:space="preserve">NO, </v>
      </c>
      <c r="H272" s="288" t="s">
        <v>6287</v>
      </c>
      <c r="I272" s="288" t="s">
        <v>877</v>
      </c>
      <c r="J272" s="267" t="s">
        <v>6157</v>
      </c>
      <c r="K272" s="267" t="s">
        <v>59</v>
      </c>
      <c r="L272" s="286" t="s">
        <v>59</v>
      </c>
      <c r="M272" s="286" t="s">
        <v>53</v>
      </c>
      <c r="N272" s="286" t="s">
        <v>53</v>
      </c>
      <c r="O272" s="267" t="s">
        <v>59</v>
      </c>
      <c r="P272" s="286" t="s">
        <v>59</v>
      </c>
      <c r="Q272" s="286" t="str">
        <f t="shared" si="21"/>
        <v>Yes</v>
      </c>
      <c r="R272" s="286" t="s">
        <v>59</v>
      </c>
      <c r="S272" s="286" t="s">
        <v>59</v>
      </c>
      <c r="T272" s="286" t="s">
        <v>59</v>
      </c>
      <c r="U272" s="286" t="s">
        <v>59</v>
      </c>
      <c r="V272" s="286" t="s">
        <v>59</v>
      </c>
      <c r="W272" s="286" t="s">
        <v>59</v>
      </c>
      <c r="X272" s="286" t="s">
        <v>59</v>
      </c>
      <c r="Y272" s="286" t="s">
        <v>59</v>
      </c>
      <c r="Z272" s="286" t="s">
        <v>59</v>
      </c>
      <c r="AA272" s="286" t="s">
        <v>59</v>
      </c>
      <c r="AB272" s="286" t="s">
        <v>59</v>
      </c>
      <c r="AC272" s="286" t="s">
        <v>59</v>
      </c>
      <c r="AD272" s="286" t="s">
        <v>59</v>
      </c>
      <c r="AE272" s="286" t="s">
        <v>59</v>
      </c>
      <c r="AF272" s="286" t="s">
        <v>59</v>
      </c>
      <c r="AG272" s="286" t="s">
        <v>59</v>
      </c>
      <c r="AH272" s="266"/>
      <c r="AI272" s="266"/>
      <c r="AJ272" s="266"/>
      <c r="AK272" s="266"/>
      <c r="AL272" s="266"/>
      <c r="AM272" s="266"/>
      <c r="AN272" s="266"/>
      <c r="AO272" s="266"/>
      <c r="AP272" s="266"/>
      <c r="AQ272" s="266"/>
      <c r="AR272" s="266"/>
      <c r="AS272" s="268"/>
      <c r="AT272" s="268"/>
      <c r="AU272" s="268"/>
      <c r="AV272" s="268"/>
      <c r="AW272" s="268"/>
      <c r="AX272" s="268"/>
      <c r="AY272" s="268"/>
      <c r="AZ272" s="268"/>
      <c r="BA272" s="268"/>
      <c r="BB272" s="268"/>
      <c r="BC272" s="268"/>
      <c r="BD272" s="268"/>
      <c r="BE272" s="268"/>
      <c r="BF272" s="268"/>
      <c r="BG272" s="268"/>
      <c r="BH272" s="268"/>
      <c r="BI272" s="268"/>
      <c r="BJ272" s="268"/>
      <c r="BK272" s="268"/>
      <c r="BL272" s="268"/>
      <c r="BM272" s="268"/>
      <c r="BN272" s="268"/>
      <c r="BO272" s="268"/>
      <c r="BP272" s="268"/>
      <c r="BQ272" s="268"/>
      <c r="BR272" s="268"/>
      <c r="BS272" s="268"/>
      <c r="BT272" s="268"/>
      <c r="BU272" s="268"/>
      <c r="BV272" s="268"/>
      <c r="BW272" s="268"/>
      <c r="BX272" s="268"/>
      <c r="BY272" s="268"/>
      <c r="BZ272" s="268"/>
      <c r="CA272" s="268"/>
      <c r="CB272" s="268"/>
      <c r="CC272" s="268"/>
      <c r="CD272" s="268"/>
      <c r="CE272" s="268"/>
      <c r="CF272" s="268"/>
      <c r="CG272" s="268"/>
      <c r="CH272" s="268"/>
      <c r="CI272" s="268"/>
      <c r="CJ272" s="268"/>
      <c r="CK272" s="268"/>
      <c r="CL272" s="268"/>
      <c r="CM272" s="268"/>
      <c r="CN272" s="268"/>
      <c r="CO272" s="268"/>
      <c r="CP272" s="268"/>
      <c r="CQ272" s="268"/>
      <c r="CR272" s="268"/>
      <c r="CS272" s="268"/>
      <c r="CT272" s="268"/>
      <c r="CU272" s="268"/>
      <c r="CV272" s="268"/>
      <c r="CW272" s="268"/>
      <c r="CX272" s="268"/>
      <c r="CY272" s="268"/>
    </row>
    <row r="273" spans="1:103" s="266" customFormat="1">
      <c r="A273" s="288" t="s">
        <v>335</v>
      </c>
      <c r="B273" s="292" t="s">
        <v>1309</v>
      </c>
      <c r="C273" s="49" t="s">
        <v>62</v>
      </c>
      <c r="D273" s="49" t="s">
        <v>62</v>
      </c>
      <c r="E273" s="49" t="s">
        <v>62</v>
      </c>
      <c r="F273" s="49" t="s">
        <v>49</v>
      </c>
      <c r="G273" s="51" t="str">
        <f>_xlfn.CONCAT(IF(C273="YES",$C$2&amp;", ", ""),"", IF(D273="YES",$D$2&amp;", ", ""),"", IF(E273="YES",$E$2&amp;", ", ""),"",IF(F273="YES",$F$2, ""))</f>
        <v xml:space="preserve">NO, NO, NO, </v>
      </c>
      <c r="H273" s="288" t="s">
        <v>6199</v>
      </c>
      <c r="I273" s="288" t="s">
        <v>594</v>
      </c>
      <c r="J273" s="267" t="s">
        <v>6157</v>
      </c>
      <c r="K273" s="267" t="s">
        <v>59</v>
      </c>
      <c r="L273" s="267" t="s">
        <v>6182</v>
      </c>
      <c r="M273" s="286" t="s">
        <v>53</v>
      </c>
      <c r="N273" s="267" t="s">
        <v>53</v>
      </c>
      <c r="O273" s="267" t="s">
        <v>59</v>
      </c>
      <c r="P273" s="286" t="s">
        <v>59</v>
      </c>
      <c r="Q273" s="286" t="str">
        <f t="shared" si="21"/>
        <v>Yes</v>
      </c>
      <c r="R273" s="286" t="s">
        <v>59</v>
      </c>
      <c r="S273" s="286" t="s">
        <v>59</v>
      </c>
      <c r="T273" s="286" t="s">
        <v>59</v>
      </c>
      <c r="U273" s="286" t="s">
        <v>59</v>
      </c>
      <c r="V273" s="286" t="s">
        <v>59</v>
      </c>
      <c r="W273" s="286" t="s">
        <v>59</v>
      </c>
      <c r="X273" s="286" t="s">
        <v>59</v>
      </c>
      <c r="Y273" s="286" t="s">
        <v>59</v>
      </c>
      <c r="Z273" s="286" t="s">
        <v>59</v>
      </c>
      <c r="AA273" s="286" t="s">
        <v>59</v>
      </c>
      <c r="AB273" s="286" t="s">
        <v>59</v>
      </c>
      <c r="AC273" s="286" t="s">
        <v>59</v>
      </c>
      <c r="AD273" s="286" t="s">
        <v>59</v>
      </c>
      <c r="AE273" s="286" t="s">
        <v>59</v>
      </c>
      <c r="AF273" s="286" t="s">
        <v>59</v>
      </c>
      <c r="AG273" s="286" t="s">
        <v>59</v>
      </c>
      <c r="AH273" s="286"/>
      <c r="AI273" s="286"/>
      <c r="AJ273" s="286"/>
      <c r="AK273" s="286"/>
      <c r="AL273" s="286"/>
      <c r="AM273" s="286"/>
      <c r="AN273" s="286"/>
      <c r="AO273" s="286"/>
      <c r="AP273" s="286"/>
      <c r="AQ273" s="286"/>
      <c r="AR273" s="286"/>
      <c r="AS273" s="286"/>
      <c r="AT273" s="286"/>
      <c r="AU273" s="286"/>
      <c r="AV273" s="286"/>
      <c r="AW273" s="286"/>
      <c r="AX273" s="286"/>
      <c r="AY273" s="286"/>
      <c r="AZ273" s="286"/>
      <c r="BA273" s="286"/>
      <c r="BB273" s="286"/>
      <c r="BC273" s="286"/>
      <c r="BD273" s="286"/>
      <c r="BE273" s="286"/>
      <c r="BF273" s="286"/>
      <c r="BG273" s="286"/>
      <c r="BH273" s="286"/>
      <c r="BI273" s="286"/>
      <c r="BJ273" s="286"/>
      <c r="BK273" s="286"/>
      <c r="BL273" s="286"/>
      <c r="BM273" s="286"/>
      <c r="BN273" s="286"/>
      <c r="BO273" s="286"/>
      <c r="BP273" s="286"/>
      <c r="BQ273" s="286"/>
      <c r="BR273" s="286"/>
      <c r="BS273" s="286"/>
      <c r="BT273" s="286"/>
      <c r="BU273" s="286"/>
      <c r="BV273" s="286"/>
      <c r="BW273" s="286"/>
      <c r="BX273" s="286"/>
      <c r="BY273" s="286"/>
      <c r="BZ273" s="286"/>
      <c r="CA273" s="286"/>
      <c r="CB273" s="286"/>
      <c r="CC273" s="286"/>
      <c r="CD273" s="286"/>
      <c r="CE273" s="286"/>
      <c r="CF273" s="286"/>
      <c r="CG273" s="286"/>
      <c r="CH273" s="286"/>
      <c r="CI273" s="286"/>
      <c r="CJ273" s="286"/>
      <c r="CK273" s="286"/>
      <c r="CL273" s="286"/>
      <c r="CM273" s="286"/>
      <c r="CN273" s="286"/>
      <c r="CO273" s="286"/>
      <c r="CP273" s="286"/>
      <c r="CQ273" s="286"/>
      <c r="CR273" s="286"/>
      <c r="CS273" s="286"/>
      <c r="CT273" s="286"/>
      <c r="CU273" s="286"/>
      <c r="CV273" s="286"/>
      <c r="CW273" s="286"/>
      <c r="CX273" s="286"/>
      <c r="CY273" s="286"/>
    </row>
    <row r="274" spans="1:103" s="266" customFormat="1" ht="30">
      <c r="A274" s="266" t="s">
        <v>975</v>
      </c>
      <c r="B274" s="292" t="s">
        <v>1309</v>
      </c>
      <c r="C274" s="49" t="s">
        <v>62</v>
      </c>
      <c r="D274" s="49" t="s">
        <v>49</v>
      </c>
      <c r="E274" s="49" t="s">
        <v>62</v>
      </c>
      <c r="F274" s="49" t="s">
        <v>49</v>
      </c>
      <c r="G274" s="51" t="str">
        <f>_xlfn.CONCAT(IF(C274="YES",$C$2&amp;", ", ""),"", IF(D274="YES",$D$2&amp;", ", ""),"", IF(E274="YES",$E$2&amp;", ", ""),"",IF(F274="YES",$F$2, ""))</f>
        <v xml:space="preserve">NO, NO, </v>
      </c>
      <c r="H274" s="288" t="s">
        <v>1107</v>
      </c>
      <c r="I274" s="288" t="s">
        <v>1108</v>
      </c>
      <c r="J274" s="267" t="s">
        <v>6157</v>
      </c>
      <c r="K274" s="267" t="s">
        <v>59</v>
      </c>
      <c r="L274" s="267" t="s">
        <v>59</v>
      </c>
      <c r="M274" s="286" t="s">
        <v>53</v>
      </c>
      <c r="N274" s="267" t="s">
        <v>53</v>
      </c>
      <c r="O274" s="267" t="s">
        <v>59</v>
      </c>
      <c r="P274" s="286" t="s">
        <v>59</v>
      </c>
      <c r="Q274" s="286" t="str">
        <f t="shared" si="21"/>
        <v>Yes</v>
      </c>
      <c r="R274" s="286" t="s">
        <v>59</v>
      </c>
      <c r="S274" s="286" t="s">
        <v>59</v>
      </c>
      <c r="T274" s="286" t="s">
        <v>59</v>
      </c>
      <c r="U274" s="286" t="s">
        <v>53</v>
      </c>
      <c r="V274" s="286" t="s">
        <v>53</v>
      </c>
      <c r="W274" s="286" t="s">
        <v>59</v>
      </c>
      <c r="X274" s="286" t="s">
        <v>59</v>
      </c>
      <c r="Y274" s="286" t="s">
        <v>59</v>
      </c>
      <c r="Z274" s="286" t="s">
        <v>59</v>
      </c>
      <c r="AA274" s="286" t="s">
        <v>59</v>
      </c>
      <c r="AB274" s="286" t="s">
        <v>53</v>
      </c>
      <c r="AC274" s="286" t="s">
        <v>59</v>
      </c>
      <c r="AD274" s="286" t="s">
        <v>59</v>
      </c>
      <c r="AE274" s="286" t="s">
        <v>59</v>
      </c>
      <c r="AF274" s="286" t="s">
        <v>59</v>
      </c>
      <c r="AG274" s="286" t="s">
        <v>59</v>
      </c>
    </row>
    <row r="275" spans="1:103" s="266" customFormat="1" ht="30">
      <c r="A275" s="266" t="s">
        <v>975</v>
      </c>
      <c r="B275" s="292" t="s">
        <v>1309</v>
      </c>
      <c r="C275" s="49" t="s">
        <v>62</v>
      </c>
      <c r="D275" s="49" t="s">
        <v>49</v>
      </c>
      <c r="E275" s="49" t="s">
        <v>62</v>
      </c>
      <c r="F275" s="49" t="s">
        <v>49</v>
      </c>
      <c r="G275" s="51" t="str">
        <f>_xlfn.CONCAT(IF(C275="YES",$C$2&amp;", ", ""),"", IF(D275="YES",$D$2&amp;", ", ""),"", IF(E275="YES",$E$2&amp;", ", ""),"",IF(F275="YES",$F$2, ""))</f>
        <v xml:space="preserve">NO, NO, </v>
      </c>
      <c r="H275" s="288" t="s">
        <v>1116</v>
      </c>
      <c r="I275" s="288" t="s">
        <v>1117</v>
      </c>
      <c r="J275" s="267" t="s">
        <v>6157</v>
      </c>
      <c r="K275" s="267" t="s">
        <v>59</v>
      </c>
      <c r="L275" s="267" t="s">
        <v>59</v>
      </c>
      <c r="M275" s="286" t="s">
        <v>53</v>
      </c>
      <c r="N275" s="267" t="s">
        <v>53</v>
      </c>
      <c r="O275" s="267" t="s">
        <v>53</v>
      </c>
      <c r="P275" s="286" t="s">
        <v>59</v>
      </c>
      <c r="Q275" s="286" t="str">
        <f t="shared" si="21"/>
        <v>Yes</v>
      </c>
      <c r="R275" s="286" t="s">
        <v>59</v>
      </c>
      <c r="S275" s="286" t="s">
        <v>59</v>
      </c>
      <c r="T275" s="286" t="s">
        <v>59</v>
      </c>
      <c r="U275" s="286" t="s">
        <v>53</v>
      </c>
      <c r="V275" s="286" t="s">
        <v>53</v>
      </c>
      <c r="W275" s="286" t="s">
        <v>59</v>
      </c>
      <c r="X275" s="286" t="s">
        <v>59</v>
      </c>
      <c r="Y275" s="286" t="s">
        <v>59</v>
      </c>
      <c r="Z275" s="286" t="s">
        <v>59</v>
      </c>
      <c r="AA275" s="286" t="s">
        <v>59</v>
      </c>
      <c r="AB275" s="286" t="s">
        <v>53</v>
      </c>
      <c r="AC275" s="286" t="s">
        <v>59</v>
      </c>
      <c r="AD275" s="286" t="s">
        <v>59</v>
      </c>
      <c r="AE275" s="286" t="s">
        <v>59</v>
      </c>
      <c r="AF275" s="286" t="s">
        <v>59</v>
      </c>
      <c r="AG275" s="286" t="s">
        <v>59</v>
      </c>
    </row>
    <row r="276" spans="1:103" s="266" customFormat="1" ht="30" hidden="1">
      <c r="B276" s="292" t="s">
        <v>1309</v>
      </c>
      <c r="C276" s="49"/>
      <c r="D276" s="49"/>
      <c r="E276" s="49"/>
      <c r="F276" s="49"/>
      <c r="G276" s="51"/>
      <c r="H276" s="288" t="s">
        <v>887</v>
      </c>
      <c r="I276" s="288" t="s">
        <v>888</v>
      </c>
      <c r="J276" s="267" t="s">
        <v>6157</v>
      </c>
      <c r="K276" s="267" t="s">
        <v>59</v>
      </c>
      <c r="L276" s="267" t="s">
        <v>59</v>
      </c>
      <c r="M276" s="286" t="s">
        <v>53</v>
      </c>
      <c r="N276" s="267" t="s">
        <v>53</v>
      </c>
      <c r="O276" s="267" t="s">
        <v>59</v>
      </c>
      <c r="P276" s="286" t="s">
        <v>53</v>
      </c>
      <c r="Q276" s="286"/>
      <c r="R276" s="286"/>
      <c r="S276" s="286"/>
      <c r="T276" s="286"/>
      <c r="U276" s="286"/>
      <c r="V276" s="286"/>
      <c r="W276" s="286"/>
      <c r="X276" s="286"/>
      <c r="Y276" s="286"/>
      <c r="Z276" s="286"/>
      <c r="AA276" s="286"/>
      <c r="AB276" s="286"/>
      <c r="AC276" s="286"/>
      <c r="AD276" s="286"/>
      <c r="AE276" s="286"/>
      <c r="AF276" s="286"/>
      <c r="AG276" s="286"/>
    </row>
    <row r="277" spans="1:103" s="266" customFormat="1" ht="30">
      <c r="B277" s="287" t="s">
        <v>1317</v>
      </c>
      <c r="C277" s="49"/>
      <c r="D277" s="49"/>
      <c r="E277" s="49"/>
      <c r="F277" s="49"/>
      <c r="G277" s="51"/>
      <c r="H277" s="288" t="s">
        <v>1326</v>
      </c>
      <c r="I277" s="288" t="s">
        <v>1327</v>
      </c>
      <c r="J277" s="267" t="s">
        <v>6157</v>
      </c>
      <c r="K277" s="267" t="s">
        <v>59</v>
      </c>
      <c r="L277" s="267" t="s">
        <v>53</v>
      </c>
      <c r="M277" s="267" t="s">
        <v>53</v>
      </c>
      <c r="N277" s="267" t="s">
        <v>59</v>
      </c>
      <c r="O277" s="267" t="s">
        <v>59</v>
      </c>
      <c r="P277" s="286" t="s">
        <v>59</v>
      </c>
      <c r="Q277" s="286"/>
      <c r="R277" s="286"/>
      <c r="S277" s="286"/>
      <c r="T277" s="286"/>
      <c r="U277" s="286"/>
      <c r="V277" s="286"/>
      <c r="W277" s="286"/>
      <c r="X277" s="286"/>
      <c r="Y277" s="286"/>
      <c r="Z277" s="286"/>
      <c r="AA277" s="286"/>
      <c r="AB277" s="286"/>
      <c r="AC277" s="286"/>
      <c r="AD277" s="286"/>
      <c r="AE277" s="286"/>
      <c r="AF277" s="286"/>
      <c r="AG277" s="286"/>
    </row>
    <row r="278" spans="1:103" s="266" customFormat="1" ht="30">
      <c r="B278" s="287" t="s">
        <v>1317</v>
      </c>
      <c r="C278" s="49"/>
      <c r="D278" s="49"/>
      <c r="E278" s="49"/>
      <c r="F278" s="49"/>
      <c r="G278" s="51"/>
      <c r="H278" s="288" t="s">
        <v>1338</v>
      </c>
      <c r="I278" s="288" t="s">
        <v>1339</v>
      </c>
      <c r="J278" s="267" t="s">
        <v>6157</v>
      </c>
      <c r="K278" s="267" t="s">
        <v>59</v>
      </c>
      <c r="L278" s="267" t="s">
        <v>53</v>
      </c>
      <c r="M278" s="267" t="s">
        <v>53</v>
      </c>
      <c r="N278" s="267" t="s">
        <v>59</v>
      </c>
      <c r="O278" s="267" t="s">
        <v>59</v>
      </c>
      <c r="P278" s="286" t="s">
        <v>59</v>
      </c>
      <c r="Q278" s="286"/>
      <c r="R278" s="286"/>
      <c r="S278" s="286"/>
      <c r="T278" s="286"/>
      <c r="U278" s="286"/>
      <c r="V278" s="286"/>
      <c r="W278" s="286"/>
      <c r="X278" s="286"/>
      <c r="Y278" s="286"/>
      <c r="Z278" s="286"/>
      <c r="AA278" s="286"/>
      <c r="AB278" s="286"/>
      <c r="AC278" s="286"/>
      <c r="AD278" s="286"/>
      <c r="AE278" s="286"/>
      <c r="AF278" s="286"/>
      <c r="AG278" s="286"/>
    </row>
    <row r="279" spans="1:103" s="266" customFormat="1" ht="30">
      <c r="B279" s="287" t="s">
        <v>1317</v>
      </c>
      <c r="C279" s="49"/>
      <c r="D279" s="49"/>
      <c r="E279" s="49"/>
      <c r="F279" s="49"/>
      <c r="G279" s="51"/>
      <c r="H279" s="288" t="s">
        <v>1318</v>
      </c>
      <c r="I279" s="288"/>
      <c r="J279" s="267" t="s">
        <v>6157</v>
      </c>
      <c r="K279" s="267" t="s">
        <v>59</v>
      </c>
      <c r="L279" s="267" t="s">
        <v>59</v>
      </c>
      <c r="M279" s="267" t="s">
        <v>53</v>
      </c>
      <c r="N279" s="267" t="s">
        <v>53</v>
      </c>
      <c r="O279" s="267" t="s">
        <v>53</v>
      </c>
      <c r="P279" s="286" t="s">
        <v>59</v>
      </c>
      <c r="Q279" s="286"/>
      <c r="R279" s="286"/>
      <c r="S279" s="286"/>
      <c r="T279" s="286"/>
      <c r="U279" s="286"/>
      <c r="V279" s="286"/>
      <c r="W279" s="286"/>
      <c r="X279" s="286"/>
      <c r="Y279" s="286"/>
      <c r="Z279" s="286"/>
      <c r="AA279" s="286"/>
      <c r="AB279" s="286"/>
      <c r="AC279" s="286"/>
      <c r="AD279" s="286"/>
      <c r="AE279" s="286"/>
      <c r="AF279" s="286"/>
      <c r="AG279" s="286"/>
    </row>
    <row r="280" spans="1:103" ht="45">
      <c r="B280" s="331" t="s">
        <v>4723</v>
      </c>
      <c r="C280" s="268"/>
      <c r="D280" s="268"/>
      <c r="E280" s="268"/>
      <c r="F280" s="268"/>
      <c r="G280" s="268"/>
      <c r="H280" s="294" t="s">
        <v>1348</v>
      </c>
      <c r="I280" s="289" t="s">
        <v>1349</v>
      </c>
      <c r="J280" s="267" t="s">
        <v>6157</v>
      </c>
      <c r="K280" s="286" t="s">
        <v>59</v>
      </c>
      <c r="L280" s="286" t="s">
        <v>59</v>
      </c>
      <c r="M280" s="286" t="s">
        <v>59</v>
      </c>
      <c r="N280" s="286" t="s">
        <v>53</v>
      </c>
      <c r="O280" s="286" t="s">
        <v>59</v>
      </c>
      <c r="P280" s="286" t="s">
        <v>59</v>
      </c>
      <c r="Q280" s="286" t="str">
        <f>IF(COUNTIF(R280:AG280,"Yes")&gt;=1,"Yes", "No")</f>
        <v>Yes</v>
      </c>
      <c r="R280" s="267" t="s">
        <v>53</v>
      </c>
      <c r="S280" s="267" t="s">
        <v>59</v>
      </c>
      <c r="T280" s="267" t="s">
        <v>59</v>
      </c>
      <c r="U280" s="267" t="s">
        <v>53</v>
      </c>
      <c r="V280" s="267" t="s">
        <v>53</v>
      </c>
      <c r="W280" s="267" t="s">
        <v>59</v>
      </c>
      <c r="X280" s="267" t="s">
        <v>59</v>
      </c>
      <c r="Y280" s="267" t="s">
        <v>59</v>
      </c>
      <c r="Z280" s="267" t="s">
        <v>59</v>
      </c>
      <c r="AA280" s="267" t="s">
        <v>59</v>
      </c>
      <c r="AB280" s="267" t="s">
        <v>53</v>
      </c>
      <c r="AC280" s="267" t="s">
        <v>59</v>
      </c>
      <c r="AD280" s="267" t="s">
        <v>53</v>
      </c>
      <c r="AE280" s="267" t="s">
        <v>59</v>
      </c>
      <c r="AF280" s="267" t="s">
        <v>59</v>
      </c>
      <c r="AG280" s="267" t="s">
        <v>53</v>
      </c>
      <c r="AH280" s="285"/>
      <c r="AI280" s="285"/>
      <c r="AJ280" s="285"/>
      <c r="AK280" s="285"/>
      <c r="AL280" s="285"/>
      <c r="AM280" s="285"/>
      <c r="AN280" s="285"/>
      <c r="AO280" s="285"/>
      <c r="AP280" s="285"/>
      <c r="AQ280" s="285"/>
      <c r="AR280" s="285"/>
      <c r="AS280" s="285"/>
      <c r="AT280" s="285"/>
      <c r="AU280" s="285"/>
      <c r="AV280" s="285"/>
      <c r="AW280" s="285"/>
      <c r="AX280" s="285"/>
      <c r="AY280" s="285"/>
      <c r="AZ280" s="285"/>
      <c r="BA280" s="285"/>
      <c r="BB280" s="285"/>
    </row>
    <row r="281" spans="1:103" ht="45">
      <c r="A281" s="266" t="s">
        <v>673</v>
      </c>
      <c r="B281" s="331" t="s">
        <v>4723</v>
      </c>
      <c r="C281" s="49" t="s">
        <v>49</v>
      </c>
      <c r="D281" s="49" t="s">
        <v>62</v>
      </c>
      <c r="E281" s="49" t="s">
        <v>49</v>
      </c>
      <c r="F281" s="49" t="s">
        <v>49</v>
      </c>
      <c r="G281" s="51" t="str">
        <f>_xlfn.CONCAT(IF(C281="YES",$C$2&amp;", ", ""),"", IF(D281="YES",$D$2&amp;", ", ""),"", IF(E281="YES",$E$2&amp;", ", ""),"",IF(F281="YES",$F$2, ""))</f>
        <v xml:space="preserve">NO, </v>
      </c>
      <c r="H281" s="288" t="s">
        <v>6221</v>
      </c>
      <c r="I281" s="288" t="s">
        <v>798</v>
      </c>
      <c r="J281" s="267" t="s">
        <v>6157</v>
      </c>
      <c r="K281" s="267" t="s">
        <v>59</v>
      </c>
      <c r="L281" s="286" t="s">
        <v>53</v>
      </c>
      <c r="M281" s="286" t="s">
        <v>53</v>
      </c>
      <c r="N281" s="286" t="s">
        <v>53</v>
      </c>
      <c r="O281" s="267" t="s">
        <v>59</v>
      </c>
      <c r="P281" s="286" t="s">
        <v>59</v>
      </c>
      <c r="Q281" s="286" t="str">
        <f>IF(COUNTIF(R281:AG281,"Yes")&gt;=1,"Yes", "No")</f>
        <v>Yes</v>
      </c>
      <c r="R281" s="286" t="s">
        <v>59</v>
      </c>
      <c r="S281" s="286" t="s">
        <v>59</v>
      </c>
      <c r="T281" s="286" t="s">
        <v>53</v>
      </c>
      <c r="U281" s="286" t="s">
        <v>59</v>
      </c>
      <c r="V281" s="286" t="s">
        <v>59</v>
      </c>
      <c r="W281" s="286" t="s">
        <v>59</v>
      </c>
      <c r="X281" s="286" t="s">
        <v>59</v>
      </c>
      <c r="Y281" s="286" t="s">
        <v>59</v>
      </c>
      <c r="Z281" s="286" t="s">
        <v>59</v>
      </c>
      <c r="AA281" s="286" t="s">
        <v>59</v>
      </c>
      <c r="AB281" s="286" t="s">
        <v>59</v>
      </c>
      <c r="AC281" s="286" t="s">
        <v>59</v>
      </c>
      <c r="AD281" s="286" t="s">
        <v>59</v>
      </c>
      <c r="AE281" s="286" t="s">
        <v>59</v>
      </c>
      <c r="AF281" s="286" t="s">
        <v>53</v>
      </c>
      <c r="AG281" s="286" t="s">
        <v>59</v>
      </c>
      <c r="AH281" s="286"/>
      <c r="AI281" s="286"/>
      <c r="AJ281" s="286"/>
      <c r="AK281" s="286"/>
      <c r="AL281" s="286"/>
      <c r="AM281" s="286"/>
      <c r="AN281" s="286"/>
      <c r="AO281" s="286"/>
      <c r="AP281" s="286"/>
      <c r="AQ281" s="286"/>
      <c r="AR281" s="286"/>
      <c r="AS281" s="268"/>
      <c r="AT281" s="268"/>
      <c r="AU281" s="268"/>
      <c r="AV281" s="268"/>
      <c r="AW281" s="268"/>
      <c r="AX281" s="268"/>
      <c r="AY281" s="268"/>
      <c r="AZ281" s="268"/>
      <c r="BA281" s="268"/>
      <c r="BB281" s="268"/>
      <c r="BC281" s="268"/>
      <c r="BD281" s="268"/>
      <c r="BE281" s="268"/>
      <c r="BF281" s="268"/>
      <c r="BG281" s="268"/>
      <c r="BH281" s="268"/>
      <c r="BI281" s="268"/>
      <c r="BJ281" s="268"/>
      <c r="BK281" s="268"/>
      <c r="BL281" s="268"/>
      <c r="BM281" s="268"/>
      <c r="BN281" s="268"/>
      <c r="BO281" s="268"/>
      <c r="BP281" s="268"/>
      <c r="BQ281" s="268"/>
      <c r="BR281" s="268"/>
      <c r="BS281" s="268"/>
      <c r="BT281" s="268"/>
      <c r="BU281" s="268"/>
      <c r="BV281" s="268"/>
      <c r="BW281" s="268"/>
      <c r="BX281" s="268"/>
      <c r="BY281" s="268"/>
      <c r="BZ281" s="268"/>
      <c r="CA281" s="268"/>
      <c r="CB281" s="268"/>
      <c r="CC281" s="268"/>
      <c r="CD281" s="268"/>
      <c r="CE281" s="268"/>
      <c r="CF281" s="268"/>
      <c r="CG281" s="268"/>
      <c r="CH281" s="268"/>
      <c r="CI281" s="268"/>
      <c r="CJ281" s="268"/>
      <c r="CK281" s="268"/>
      <c r="CL281" s="268"/>
      <c r="CM281" s="268"/>
      <c r="CN281" s="268"/>
      <c r="CO281" s="268"/>
      <c r="CP281" s="268"/>
      <c r="CQ281" s="268"/>
      <c r="CR281" s="268"/>
      <c r="CS281" s="268"/>
      <c r="CT281" s="268"/>
      <c r="CU281" s="268"/>
      <c r="CV281" s="268"/>
      <c r="CW281" s="268"/>
      <c r="CX281" s="268"/>
      <c r="CY281" s="268"/>
    </row>
    <row r="282" spans="1:103" ht="30">
      <c r="A282" s="288" t="s">
        <v>335</v>
      </c>
      <c r="B282" s="331" t="s">
        <v>4723</v>
      </c>
      <c r="C282" s="49" t="s">
        <v>49</v>
      </c>
      <c r="D282" s="49" t="s">
        <v>62</v>
      </c>
      <c r="E282" s="49" t="s">
        <v>49</v>
      </c>
      <c r="F282" s="49" t="s">
        <v>49</v>
      </c>
      <c r="G282" s="51" t="str">
        <f>_xlfn.CONCAT(IF(C282="YES",$C$2&amp;", ", ""),"", IF(D282="YES",$D$2&amp;", ", ""),"", IF(E282="YES",$E$2&amp;", ", ""),"",IF(F282="YES",$F$2, ""))</f>
        <v xml:space="preserve">NO, </v>
      </c>
      <c r="H282" s="288" t="s">
        <v>6188</v>
      </c>
      <c r="I282" s="288" t="s">
        <v>555</v>
      </c>
      <c r="J282" s="267" t="s">
        <v>6157</v>
      </c>
      <c r="K282" s="267" t="s">
        <v>59</v>
      </c>
      <c r="L282" s="267" t="s">
        <v>59</v>
      </c>
      <c r="M282" s="286" t="s">
        <v>53</v>
      </c>
      <c r="N282" s="267" t="s">
        <v>53</v>
      </c>
      <c r="O282" s="267" t="s">
        <v>59</v>
      </c>
      <c r="P282" s="286" t="s">
        <v>59</v>
      </c>
      <c r="Q282" s="286" t="str">
        <f>IF(COUNTIF(R282:AG282,"Yes")&gt;=1,"Yes", "No")</f>
        <v>Yes</v>
      </c>
      <c r="R282" s="286" t="s">
        <v>59</v>
      </c>
      <c r="S282" s="286" t="s">
        <v>59</v>
      </c>
      <c r="T282" s="286" t="s">
        <v>59</v>
      </c>
      <c r="U282" s="286" t="s">
        <v>59</v>
      </c>
      <c r="V282" s="286" t="s">
        <v>53</v>
      </c>
      <c r="W282" s="286" t="s">
        <v>59</v>
      </c>
      <c r="X282" s="286" t="s">
        <v>59</v>
      </c>
      <c r="Y282" s="286" t="s">
        <v>59</v>
      </c>
      <c r="Z282" s="286" t="s">
        <v>59</v>
      </c>
      <c r="AA282" s="286" t="s">
        <v>59</v>
      </c>
      <c r="AB282" s="286" t="s">
        <v>59</v>
      </c>
      <c r="AC282" s="286" t="s">
        <v>59</v>
      </c>
      <c r="AD282" s="286" t="s">
        <v>59</v>
      </c>
      <c r="AE282" s="286" t="s">
        <v>59</v>
      </c>
      <c r="AF282" s="286" t="s">
        <v>59</v>
      </c>
      <c r="AG282" s="286" t="s">
        <v>59</v>
      </c>
    </row>
    <row r="283" spans="1:103">
      <c r="A283" s="288" t="s">
        <v>335</v>
      </c>
      <c r="B283" s="331" t="s">
        <v>4723</v>
      </c>
      <c r="C283" s="49" t="s">
        <v>62</v>
      </c>
      <c r="D283" s="49" t="s">
        <v>62</v>
      </c>
      <c r="E283" s="49" t="s">
        <v>49</v>
      </c>
      <c r="F283" s="49" t="s">
        <v>49</v>
      </c>
      <c r="G283" s="51" t="str">
        <f>_xlfn.CONCAT(IF(C283="YES",$C$2&amp;", ", ""),"", IF(D283="YES",$D$2&amp;", ", ""),"", IF(E283="YES",$E$2&amp;", ", ""),"",IF(F283="YES",$F$2, ""))</f>
        <v xml:space="preserve">NO, NO, </v>
      </c>
      <c r="H283" s="288" t="s">
        <v>6181</v>
      </c>
      <c r="I283" s="288" t="s">
        <v>431</v>
      </c>
      <c r="J283" s="267" t="s">
        <v>6157</v>
      </c>
      <c r="K283" s="267" t="s">
        <v>59</v>
      </c>
      <c r="L283" s="267" t="s">
        <v>59</v>
      </c>
      <c r="M283" s="286" t="s">
        <v>53</v>
      </c>
      <c r="N283" s="267" t="s">
        <v>53</v>
      </c>
      <c r="O283" s="267" t="s">
        <v>59</v>
      </c>
      <c r="P283" s="286" t="s">
        <v>59</v>
      </c>
      <c r="Q283" s="286" t="str">
        <f>IF(COUNTIF(R283:AG283,"Yes")&gt;=1,"Yes", "No")</f>
        <v>Yes</v>
      </c>
      <c r="R283" s="286" t="s">
        <v>59</v>
      </c>
      <c r="S283" s="286" t="s">
        <v>59</v>
      </c>
      <c r="T283" s="286" t="s">
        <v>59</v>
      </c>
      <c r="U283" s="286" t="s">
        <v>59</v>
      </c>
      <c r="V283" s="286" t="s">
        <v>59</v>
      </c>
      <c r="W283" s="286" t="s">
        <v>59</v>
      </c>
      <c r="X283" s="286" t="s">
        <v>59</v>
      </c>
      <c r="Y283" s="286" t="s">
        <v>59</v>
      </c>
      <c r="Z283" s="286" t="s">
        <v>59</v>
      </c>
      <c r="AA283" s="286" t="s">
        <v>59</v>
      </c>
      <c r="AB283" s="286" t="s">
        <v>59</v>
      </c>
      <c r="AC283" s="286" t="s">
        <v>59</v>
      </c>
      <c r="AD283" s="286" t="s">
        <v>59</v>
      </c>
      <c r="AE283" s="286" t="s">
        <v>59</v>
      </c>
      <c r="AF283" s="286" t="s">
        <v>59</v>
      </c>
      <c r="AG283" s="286" t="s">
        <v>59</v>
      </c>
      <c r="AH283" s="268"/>
      <c r="AI283" s="268"/>
      <c r="AJ283" s="268"/>
      <c r="AK283" s="268"/>
      <c r="AL283" s="268"/>
      <c r="AM283" s="268"/>
      <c r="AN283" s="268"/>
      <c r="AO283" s="268"/>
      <c r="AP283" s="268"/>
      <c r="AQ283" s="268"/>
      <c r="AR283" s="268"/>
      <c r="AS283" s="268"/>
      <c r="AT283" s="268"/>
      <c r="AU283" s="268"/>
      <c r="AV283" s="268"/>
      <c r="AW283" s="268"/>
      <c r="AX283" s="268"/>
      <c r="AY283" s="268"/>
      <c r="AZ283" s="268"/>
      <c r="BA283" s="268"/>
      <c r="BB283" s="268"/>
      <c r="BC283" s="268"/>
      <c r="BD283" s="268"/>
      <c r="BE283" s="268"/>
      <c r="BF283" s="268"/>
      <c r="BG283" s="268"/>
      <c r="BH283" s="268"/>
      <c r="BI283" s="268"/>
      <c r="BJ283" s="268"/>
      <c r="BK283" s="268"/>
      <c r="BL283" s="268"/>
      <c r="BM283" s="268"/>
      <c r="BN283" s="268"/>
      <c r="BO283" s="268"/>
      <c r="BP283" s="268"/>
      <c r="BQ283" s="268"/>
      <c r="BR283" s="268"/>
      <c r="BS283" s="268"/>
      <c r="BT283" s="268"/>
      <c r="BU283" s="268"/>
      <c r="BV283" s="268"/>
      <c r="BW283" s="268"/>
      <c r="BX283" s="268"/>
      <c r="BY283" s="268"/>
      <c r="BZ283" s="268"/>
      <c r="CA283" s="268"/>
      <c r="CB283" s="268"/>
      <c r="CC283" s="268"/>
      <c r="CD283" s="268"/>
      <c r="CE283" s="268"/>
      <c r="CF283" s="268"/>
      <c r="CG283" s="268"/>
      <c r="CH283" s="268"/>
      <c r="CI283" s="268"/>
      <c r="CJ283" s="268"/>
      <c r="CK283" s="268"/>
      <c r="CL283" s="268"/>
      <c r="CM283" s="268"/>
      <c r="CN283" s="268"/>
      <c r="CO283" s="268"/>
      <c r="CP283" s="268"/>
      <c r="CQ283" s="268"/>
      <c r="CR283" s="268"/>
      <c r="CS283" s="268"/>
      <c r="CT283" s="268"/>
      <c r="CU283" s="268"/>
      <c r="CV283" s="268"/>
      <c r="CW283" s="268"/>
      <c r="CX283" s="268"/>
      <c r="CY283" s="268"/>
    </row>
    <row r="284" spans="1:103" ht="30">
      <c r="A284" s="288"/>
      <c r="B284" s="331" t="s">
        <v>4723</v>
      </c>
      <c r="C284" s="49"/>
      <c r="D284" s="49"/>
      <c r="E284" s="49"/>
      <c r="F284" s="49"/>
      <c r="G284" s="51"/>
      <c r="H284" s="288" t="s">
        <v>518</v>
      </c>
      <c r="I284" s="288" t="s">
        <v>519</v>
      </c>
      <c r="J284" s="267" t="s">
        <v>6157</v>
      </c>
      <c r="K284" s="267" t="s">
        <v>59</v>
      </c>
      <c r="L284" s="267" t="s">
        <v>59</v>
      </c>
      <c r="M284" s="286" t="s">
        <v>53</v>
      </c>
      <c r="N284" s="267" t="s">
        <v>53</v>
      </c>
      <c r="O284" s="290" t="s">
        <v>59</v>
      </c>
      <c r="P284" s="286" t="s">
        <v>59</v>
      </c>
      <c r="Q284" s="286" t="str">
        <f>IF(COUNTIF(R284:AG284,"Yes")&gt;=1,"Yes", "No")</f>
        <v>Yes</v>
      </c>
      <c r="R284" s="267" t="s">
        <v>59</v>
      </c>
      <c r="S284" s="267" t="s">
        <v>59</v>
      </c>
      <c r="T284" s="267" t="s">
        <v>53</v>
      </c>
      <c r="U284" s="267" t="s">
        <v>53</v>
      </c>
      <c r="V284" s="267" t="s">
        <v>53</v>
      </c>
      <c r="W284" s="267" t="s">
        <v>59</v>
      </c>
      <c r="X284" s="267" t="s">
        <v>59</v>
      </c>
      <c r="Y284" s="267" t="s">
        <v>53</v>
      </c>
      <c r="Z284" s="267" t="s">
        <v>59</v>
      </c>
      <c r="AA284" s="267" t="s">
        <v>59</v>
      </c>
      <c r="AB284" s="267" t="s">
        <v>53</v>
      </c>
      <c r="AC284" s="267" t="s">
        <v>53</v>
      </c>
      <c r="AD284" s="267" t="s">
        <v>59</v>
      </c>
      <c r="AE284" s="267" t="s">
        <v>59</v>
      </c>
      <c r="AF284" s="267" t="s">
        <v>59</v>
      </c>
      <c r="AG284" s="267" t="s">
        <v>53</v>
      </c>
    </row>
    <row r="285" spans="1:103" ht="45">
      <c r="A285" s="288"/>
      <c r="B285" s="331" t="s">
        <v>4723</v>
      </c>
      <c r="C285" s="49"/>
      <c r="D285" s="49"/>
      <c r="E285" s="49"/>
      <c r="F285" s="49"/>
      <c r="G285" s="51"/>
      <c r="H285" s="288" t="s">
        <v>1346</v>
      </c>
      <c r="I285" s="288" t="s">
        <v>1347</v>
      </c>
      <c r="J285" s="267" t="s">
        <v>6157</v>
      </c>
      <c r="K285" s="267" t="s">
        <v>59</v>
      </c>
      <c r="L285" s="267" t="s">
        <v>59</v>
      </c>
      <c r="M285" s="286" t="s">
        <v>53</v>
      </c>
      <c r="N285" s="267" t="s">
        <v>53</v>
      </c>
      <c r="O285" s="303" t="s">
        <v>59</v>
      </c>
      <c r="P285" s="286" t="s">
        <v>59</v>
      </c>
      <c r="Q285" s="286"/>
      <c r="R285" s="267"/>
      <c r="S285" s="267"/>
      <c r="T285" s="267"/>
      <c r="U285" s="267"/>
      <c r="V285" s="267"/>
      <c r="W285" s="267"/>
      <c r="X285" s="267"/>
      <c r="Y285" s="267"/>
      <c r="Z285" s="267"/>
      <c r="AA285" s="267"/>
      <c r="AB285" s="267"/>
      <c r="AC285" s="267"/>
      <c r="AD285" s="267"/>
      <c r="AE285" s="267"/>
      <c r="AF285" s="267"/>
      <c r="AG285" s="267"/>
    </row>
    <row r="286" spans="1:103" ht="45">
      <c r="A286" s="288"/>
      <c r="B286" s="331" t="s">
        <v>4723</v>
      </c>
      <c r="C286" s="49"/>
      <c r="D286" s="49"/>
      <c r="E286" s="49"/>
      <c r="F286" s="49"/>
      <c r="G286" s="51"/>
      <c r="H286" s="288" t="s">
        <v>1343</v>
      </c>
      <c r="I286" s="288" t="s">
        <v>1344</v>
      </c>
      <c r="J286" s="267" t="s">
        <v>6157</v>
      </c>
      <c r="K286" s="267" t="s">
        <v>59</v>
      </c>
      <c r="L286" s="267" t="s">
        <v>59</v>
      </c>
      <c r="M286" s="286" t="s">
        <v>53</v>
      </c>
      <c r="N286" s="267" t="s">
        <v>53</v>
      </c>
      <c r="O286" s="303" t="s">
        <v>59</v>
      </c>
      <c r="P286" s="286" t="s">
        <v>59</v>
      </c>
      <c r="Q286" s="286"/>
      <c r="R286" s="267"/>
      <c r="S286" s="267"/>
      <c r="T286" s="267"/>
      <c r="U286" s="267"/>
      <c r="V286" s="267"/>
      <c r="W286" s="267"/>
      <c r="X286" s="267"/>
      <c r="Y286" s="267"/>
      <c r="Z286" s="267"/>
      <c r="AA286" s="267"/>
      <c r="AB286" s="267"/>
      <c r="AC286" s="267"/>
      <c r="AD286" s="267"/>
      <c r="AE286" s="267"/>
      <c r="AF286" s="267"/>
      <c r="AG286" s="267"/>
    </row>
    <row r="287" spans="1:103" s="266" customFormat="1">
      <c r="A287" s="288" t="s">
        <v>335</v>
      </c>
      <c r="B287" s="287" t="s">
        <v>4725</v>
      </c>
      <c r="C287" s="49" t="s">
        <v>62</v>
      </c>
      <c r="D287" s="49" t="s">
        <v>62</v>
      </c>
      <c r="E287" s="49" t="s">
        <v>62</v>
      </c>
      <c r="F287" s="49" t="s">
        <v>49</v>
      </c>
      <c r="G287" s="51" t="str">
        <f>_xlfn.CONCAT(IF(C287="YES",$C$2&amp;", ", ""),"", IF(D287="YES",$D$2&amp;", ", ""),"", IF(E287="YES",$E$2&amp;", ", ""),"",IF(F287="YES",$F$2, ""))</f>
        <v xml:space="preserve">NO, NO, NO, </v>
      </c>
      <c r="H287" s="288" t="s">
        <v>6199</v>
      </c>
      <c r="I287" s="288" t="s">
        <v>594</v>
      </c>
      <c r="J287" s="267" t="s">
        <v>6157</v>
      </c>
      <c r="K287" s="267" t="s">
        <v>59</v>
      </c>
      <c r="L287" s="267" t="s">
        <v>6182</v>
      </c>
      <c r="M287" s="267" t="s">
        <v>53</v>
      </c>
      <c r="N287" s="267" t="s">
        <v>53</v>
      </c>
      <c r="O287" s="267" t="s">
        <v>59</v>
      </c>
      <c r="P287" s="286" t="s">
        <v>59</v>
      </c>
      <c r="Q287" s="286" t="str">
        <f>IF(COUNTIF(R287:AG287,"Yes")&gt;=1,"Yes", "No")</f>
        <v>Yes</v>
      </c>
      <c r="R287" s="286" t="s">
        <v>59</v>
      </c>
      <c r="S287" s="286" t="s">
        <v>59</v>
      </c>
      <c r="T287" s="286" t="s">
        <v>59</v>
      </c>
      <c r="U287" s="286" t="s">
        <v>59</v>
      </c>
      <c r="V287" s="286" t="s">
        <v>59</v>
      </c>
      <c r="W287" s="286" t="s">
        <v>59</v>
      </c>
      <c r="X287" s="286" t="s">
        <v>59</v>
      </c>
      <c r="Y287" s="286" t="s">
        <v>59</v>
      </c>
      <c r="Z287" s="286" t="s">
        <v>59</v>
      </c>
      <c r="AA287" s="286" t="s">
        <v>59</v>
      </c>
      <c r="AB287" s="286" t="s">
        <v>59</v>
      </c>
      <c r="AC287" s="286" t="s">
        <v>59</v>
      </c>
      <c r="AD287" s="286" t="s">
        <v>59</v>
      </c>
      <c r="AE287" s="286" t="s">
        <v>59</v>
      </c>
      <c r="AF287" s="286" t="s">
        <v>59</v>
      </c>
      <c r="AG287" s="286" t="s">
        <v>59</v>
      </c>
      <c r="AH287" s="286"/>
      <c r="AI287" s="286"/>
      <c r="AJ287" s="286"/>
      <c r="AK287" s="286"/>
      <c r="AL287" s="286"/>
      <c r="AM287" s="286"/>
      <c r="AN287" s="286"/>
      <c r="AO287" s="286"/>
      <c r="AP287" s="286"/>
      <c r="AQ287" s="286"/>
      <c r="AR287" s="286"/>
      <c r="AS287" s="286"/>
      <c r="AT287" s="286"/>
      <c r="AU287" s="286"/>
      <c r="AV287" s="286"/>
      <c r="AW287" s="286"/>
      <c r="AX287" s="286"/>
      <c r="AY287" s="286"/>
      <c r="AZ287" s="286"/>
      <c r="BA287" s="286"/>
      <c r="BB287" s="286"/>
      <c r="BC287" s="286"/>
      <c r="BD287" s="286"/>
      <c r="BE287" s="286"/>
      <c r="BF287" s="286"/>
      <c r="BG287" s="286"/>
      <c r="BH287" s="286"/>
      <c r="BI287" s="286"/>
      <c r="BJ287" s="286"/>
      <c r="BK287" s="286"/>
      <c r="BL287" s="286"/>
      <c r="BM287" s="286"/>
      <c r="BN287" s="286"/>
      <c r="BO287" s="286"/>
      <c r="BP287" s="286"/>
      <c r="BQ287" s="286"/>
      <c r="BR287" s="286"/>
      <c r="BS287" s="286"/>
      <c r="BT287" s="286"/>
      <c r="BU287" s="286"/>
      <c r="BV287" s="286"/>
      <c r="BW287" s="286"/>
      <c r="BX287" s="286"/>
      <c r="BY287" s="286"/>
      <c r="BZ287" s="286"/>
      <c r="CA287" s="286"/>
      <c r="CB287" s="286"/>
      <c r="CC287" s="286"/>
      <c r="CD287" s="286"/>
      <c r="CE287" s="286"/>
      <c r="CF287" s="286"/>
      <c r="CG287" s="286"/>
      <c r="CH287" s="286"/>
      <c r="CI287" s="286"/>
      <c r="CJ287" s="286"/>
      <c r="CK287" s="286"/>
      <c r="CL287" s="286"/>
      <c r="CM287" s="286"/>
      <c r="CN287" s="286"/>
      <c r="CO287" s="286"/>
      <c r="CP287" s="286"/>
      <c r="CQ287" s="286"/>
      <c r="CR287" s="286"/>
      <c r="CS287" s="286"/>
      <c r="CT287" s="286"/>
      <c r="CU287" s="286"/>
      <c r="CV287" s="286"/>
      <c r="CW287" s="286"/>
      <c r="CX287" s="286"/>
      <c r="CY287" s="286"/>
    </row>
    <row r="288" spans="1:103" s="266" customFormat="1" ht="30">
      <c r="B288" s="287" t="s">
        <v>4725</v>
      </c>
      <c r="C288" s="49"/>
      <c r="D288" s="49"/>
      <c r="E288" s="49"/>
      <c r="F288" s="49"/>
      <c r="G288" s="51"/>
      <c r="H288" s="288" t="s">
        <v>892</v>
      </c>
      <c r="I288" s="288" t="s">
        <v>893</v>
      </c>
      <c r="J288" s="267" t="s">
        <v>6157</v>
      </c>
      <c r="K288" s="267" t="s">
        <v>59</v>
      </c>
      <c r="L288" s="286" t="s">
        <v>53</v>
      </c>
      <c r="M288" s="267" t="s">
        <v>53</v>
      </c>
      <c r="N288" s="286" t="s">
        <v>53</v>
      </c>
      <c r="O288" s="267" t="s">
        <v>59</v>
      </c>
      <c r="P288" s="286" t="s">
        <v>59</v>
      </c>
      <c r="Q288" s="286"/>
      <c r="R288" s="267"/>
      <c r="S288" s="267"/>
      <c r="T288" s="267"/>
      <c r="U288" s="267"/>
      <c r="V288" s="267"/>
      <c r="W288" s="267"/>
      <c r="X288" s="267"/>
      <c r="Y288" s="267"/>
      <c r="Z288" s="267"/>
      <c r="AA288" s="267"/>
      <c r="AB288" s="267"/>
      <c r="AC288" s="267"/>
      <c r="AD288" s="267"/>
      <c r="AE288" s="267"/>
      <c r="AF288" s="267"/>
      <c r="AG288" s="267"/>
      <c r="AH288" s="286"/>
      <c r="AI288" s="286"/>
      <c r="AJ288" s="286"/>
      <c r="AK288" s="286"/>
      <c r="AL288" s="286"/>
      <c r="AM288" s="286"/>
      <c r="AN288" s="286"/>
      <c r="AO288" s="286"/>
      <c r="AP288" s="286"/>
      <c r="AQ288" s="286"/>
      <c r="AR288" s="286"/>
    </row>
    <row r="289" spans="1:103" s="266" customFormat="1" ht="45">
      <c r="A289" s="266" t="s">
        <v>673</v>
      </c>
      <c r="B289" s="287" t="s">
        <v>4725</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88" t="s">
        <v>6237</v>
      </c>
      <c r="I289" s="288" t="s">
        <v>6238</v>
      </c>
      <c r="J289" s="267" t="s">
        <v>6157</v>
      </c>
      <c r="K289" s="267" t="s">
        <v>59</v>
      </c>
      <c r="L289" s="286" t="s">
        <v>53</v>
      </c>
      <c r="M289" s="267" t="s">
        <v>53</v>
      </c>
      <c r="N289" s="286" t="s">
        <v>53</v>
      </c>
      <c r="O289" s="267" t="s">
        <v>59</v>
      </c>
      <c r="P289" s="286" t="s">
        <v>59</v>
      </c>
      <c r="Q289" s="286" t="str">
        <f>IF(COUNTIF(R289:AG289,"Yes")&gt;=1,"Yes", "No")</f>
        <v>Yes</v>
      </c>
      <c r="R289" s="267" t="s">
        <v>59</v>
      </c>
      <c r="S289" s="267" t="s">
        <v>59</v>
      </c>
      <c r="T289" s="267" t="s">
        <v>59</v>
      </c>
      <c r="U289" s="267" t="s">
        <v>59</v>
      </c>
      <c r="V289" s="267" t="s">
        <v>59</v>
      </c>
      <c r="W289" s="267" t="s">
        <v>59</v>
      </c>
      <c r="X289" s="267" t="s">
        <v>59</v>
      </c>
      <c r="Y289" s="267" t="s">
        <v>59</v>
      </c>
      <c r="Z289" s="267" t="s">
        <v>59</v>
      </c>
      <c r="AA289" s="267" t="s">
        <v>59</v>
      </c>
      <c r="AB289" s="267" t="s">
        <v>59</v>
      </c>
      <c r="AC289" s="267" t="s">
        <v>59</v>
      </c>
      <c r="AD289" s="267" t="s">
        <v>53</v>
      </c>
      <c r="AE289" s="267" t="s">
        <v>59</v>
      </c>
      <c r="AF289" s="267" t="s">
        <v>59</v>
      </c>
      <c r="AG289" s="267" t="s">
        <v>53</v>
      </c>
      <c r="AH289" s="286"/>
      <c r="AI289" s="286"/>
      <c r="AJ289" s="286"/>
      <c r="AK289" s="286"/>
      <c r="AL289" s="286"/>
      <c r="AM289" s="286"/>
      <c r="AN289" s="286"/>
      <c r="AO289" s="286"/>
      <c r="AP289" s="286"/>
      <c r="AQ289" s="286"/>
      <c r="AR289" s="286"/>
    </row>
    <row r="290" spans="1:103" s="266" customFormat="1" ht="30">
      <c r="A290" s="266" t="s">
        <v>673</v>
      </c>
      <c r="B290" s="287" t="s">
        <v>4725</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88" t="s">
        <v>6239</v>
      </c>
      <c r="I290" s="288" t="s">
        <v>3327</v>
      </c>
      <c r="J290" s="267" t="s">
        <v>6157</v>
      </c>
      <c r="K290" s="267" t="s">
        <v>59</v>
      </c>
      <c r="L290" s="286" t="s">
        <v>53</v>
      </c>
      <c r="M290" s="267" t="s">
        <v>53</v>
      </c>
      <c r="N290" s="286" t="s">
        <v>53</v>
      </c>
      <c r="O290" s="267" t="s">
        <v>59</v>
      </c>
      <c r="P290" s="286" t="s">
        <v>59</v>
      </c>
      <c r="Q290" s="286" t="str">
        <f>IF(COUNTIF(R290:AG290,"Yes")&gt;=1,"Yes", "No")</f>
        <v>Yes</v>
      </c>
      <c r="R290" s="267" t="s">
        <v>59</v>
      </c>
      <c r="S290" s="267" t="s">
        <v>59</v>
      </c>
      <c r="T290" s="267" t="s">
        <v>59</v>
      </c>
      <c r="U290" s="267" t="s">
        <v>59</v>
      </c>
      <c r="V290" s="267" t="s">
        <v>59</v>
      </c>
      <c r="W290" s="267" t="s">
        <v>59</v>
      </c>
      <c r="X290" s="267" t="s">
        <v>59</v>
      </c>
      <c r="Y290" s="267" t="s">
        <v>59</v>
      </c>
      <c r="Z290" s="267" t="s">
        <v>59</v>
      </c>
      <c r="AA290" s="267" t="s">
        <v>59</v>
      </c>
      <c r="AB290" s="267" t="s">
        <v>59</v>
      </c>
      <c r="AC290" s="267" t="s">
        <v>59</v>
      </c>
      <c r="AD290" s="267" t="s">
        <v>53</v>
      </c>
      <c r="AE290" s="267" t="s">
        <v>59</v>
      </c>
      <c r="AF290" s="267" t="s">
        <v>59</v>
      </c>
      <c r="AG290" s="267" t="s">
        <v>53</v>
      </c>
      <c r="AH290" s="286"/>
      <c r="AI290" s="286"/>
      <c r="AJ290" s="286"/>
      <c r="AK290" s="286"/>
      <c r="AL290" s="286"/>
      <c r="AM290" s="286"/>
      <c r="AN290" s="286"/>
      <c r="AO290" s="286"/>
      <c r="AP290" s="286"/>
      <c r="AQ290" s="286"/>
      <c r="AR290" s="286"/>
    </row>
    <row r="291" spans="1:103" s="266" customFormat="1">
      <c r="B291" s="266" t="s">
        <v>6288</v>
      </c>
      <c r="C291" s="49"/>
      <c r="D291" s="49"/>
      <c r="E291" s="49"/>
      <c r="F291" s="49"/>
      <c r="G291" s="51"/>
      <c r="H291" s="266" t="s">
        <v>1368</v>
      </c>
      <c r="I291" s="288" t="s">
        <v>1369</v>
      </c>
      <c r="J291" s="267" t="s">
        <v>6157</v>
      </c>
      <c r="K291" s="267" t="s">
        <v>59</v>
      </c>
      <c r="L291" s="286" t="s">
        <v>53</v>
      </c>
      <c r="M291" s="267" t="s">
        <v>53</v>
      </c>
      <c r="N291" s="286" t="s">
        <v>53</v>
      </c>
      <c r="O291" s="267" t="s">
        <v>59</v>
      </c>
      <c r="P291" s="286" t="s">
        <v>59</v>
      </c>
      <c r="Q291" s="286"/>
      <c r="R291" s="267"/>
      <c r="S291" s="267"/>
      <c r="T291" s="267"/>
      <c r="U291" s="267"/>
      <c r="V291" s="267"/>
      <c r="W291" s="267"/>
      <c r="X291" s="267"/>
      <c r="Y291" s="267"/>
      <c r="Z291" s="267"/>
      <c r="AA291" s="267"/>
      <c r="AB291" s="267"/>
      <c r="AC291" s="267"/>
      <c r="AD291" s="267"/>
      <c r="AE291" s="267"/>
      <c r="AF291" s="267"/>
      <c r="AG291" s="267"/>
      <c r="AH291" s="286"/>
      <c r="AI291" s="286"/>
      <c r="AJ291" s="286"/>
      <c r="AK291" s="286"/>
      <c r="AL291" s="286"/>
      <c r="AM291" s="286"/>
      <c r="AN291" s="286"/>
      <c r="AO291" s="286"/>
      <c r="AP291" s="286"/>
      <c r="AQ291" s="286"/>
      <c r="AR291" s="286"/>
    </row>
    <row r="292" spans="1:103" s="266" customFormat="1" ht="30">
      <c r="B292" s="266" t="s">
        <v>6288</v>
      </c>
      <c r="C292" s="49"/>
      <c r="D292" s="49"/>
      <c r="E292" s="49"/>
      <c r="F292" s="49"/>
      <c r="G292" s="51"/>
      <c r="H292" s="288" t="s">
        <v>1373</v>
      </c>
      <c r="I292" s="288" t="s">
        <v>1374</v>
      </c>
      <c r="J292" s="267" t="s">
        <v>6157</v>
      </c>
      <c r="K292" s="267" t="s">
        <v>59</v>
      </c>
      <c r="L292" s="286" t="s">
        <v>53</v>
      </c>
      <c r="M292" s="267" t="s">
        <v>53</v>
      </c>
      <c r="N292" s="286" t="s">
        <v>53</v>
      </c>
      <c r="O292" s="267" t="s">
        <v>59</v>
      </c>
      <c r="P292" s="286" t="s">
        <v>59</v>
      </c>
      <c r="Q292" s="286"/>
      <c r="R292" s="267"/>
      <c r="S292" s="267"/>
      <c r="T292" s="267"/>
      <c r="U292" s="267"/>
      <c r="V292" s="267"/>
      <c r="W292" s="267"/>
      <c r="X292" s="267"/>
      <c r="Y292" s="267"/>
      <c r="Z292" s="267"/>
      <c r="AA292" s="267"/>
      <c r="AB292" s="267"/>
      <c r="AC292" s="267"/>
      <c r="AD292" s="267"/>
      <c r="AE292" s="267"/>
      <c r="AF292" s="267"/>
      <c r="AG292" s="267"/>
      <c r="AH292" s="286"/>
      <c r="AI292" s="286"/>
      <c r="AJ292" s="286"/>
      <c r="AK292" s="286"/>
      <c r="AL292" s="286"/>
      <c r="AM292" s="286"/>
      <c r="AN292" s="286"/>
      <c r="AO292" s="286"/>
      <c r="AP292" s="286"/>
      <c r="AQ292" s="286"/>
      <c r="AR292" s="286"/>
    </row>
    <row r="293" spans="1:103" s="266" customFormat="1" ht="30">
      <c r="B293" s="266" t="s">
        <v>6288</v>
      </c>
      <c r="C293" s="49"/>
      <c r="D293" s="49"/>
      <c r="E293" s="49"/>
      <c r="F293" s="49"/>
      <c r="G293" s="51"/>
      <c r="H293" s="288" t="s">
        <v>1376</v>
      </c>
      <c r="I293" s="288" t="s">
        <v>1377</v>
      </c>
      <c r="J293" s="267" t="s">
        <v>6157</v>
      </c>
      <c r="K293" s="267" t="s">
        <v>59</v>
      </c>
      <c r="L293" s="286" t="s">
        <v>53</v>
      </c>
      <c r="M293" s="267" t="s">
        <v>53</v>
      </c>
      <c r="N293" s="286" t="s">
        <v>53</v>
      </c>
      <c r="O293" s="267" t="s">
        <v>59</v>
      </c>
      <c r="P293" s="286" t="s">
        <v>59</v>
      </c>
      <c r="Q293" s="286"/>
      <c r="R293" s="267"/>
      <c r="S293" s="267"/>
      <c r="T293" s="267"/>
      <c r="U293" s="267"/>
      <c r="V293" s="267"/>
      <c r="W293" s="267"/>
      <c r="X293" s="267"/>
      <c r="Y293" s="267"/>
      <c r="Z293" s="267"/>
      <c r="AA293" s="267"/>
      <c r="AB293" s="267"/>
      <c r="AC293" s="267"/>
      <c r="AD293" s="267"/>
      <c r="AE293" s="267"/>
      <c r="AF293" s="267"/>
      <c r="AG293" s="267"/>
      <c r="AH293" s="286"/>
      <c r="AI293" s="286"/>
      <c r="AJ293" s="286"/>
      <c r="AK293" s="286"/>
      <c r="AL293" s="286"/>
      <c r="AM293" s="286"/>
      <c r="AN293" s="286"/>
      <c r="AO293" s="286"/>
      <c r="AP293" s="286"/>
      <c r="AQ293" s="286"/>
      <c r="AR293" s="286"/>
    </row>
    <row r="294" spans="1:103" s="266" customFormat="1" ht="30">
      <c r="B294" s="266" t="s">
        <v>6288</v>
      </c>
      <c r="C294" s="49"/>
      <c r="D294" s="49"/>
      <c r="E294" s="49"/>
      <c r="F294" s="49"/>
      <c r="G294" s="51"/>
      <c r="H294" s="288" t="s">
        <v>6289</v>
      </c>
      <c r="I294" s="288" t="s">
        <v>1357</v>
      </c>
      <c r="J294" s="267" t="s">
        <v>6157</v>
      </c>
      <c r="K294" s="267" t="s">
        <v>59</v>
      </c>
      <c r="L294" s="286" t="s">
        <v>59</v>
      </c>
      <c r="M294" s="286" t="s">
        <v>59</v>
      </c>
      <c r="N294" s="286" t="s">
        <v>53</v>
      </c>
      <c r="O294" s="267" t="s">
        <v>59</v>
      </c>
      <c r="P294" s="286" t="s">
        <v>59</v>
      </c>
      <c r="Q294" s="286" t="str">
        <f>IF(COUNTIF(R294:AG294,"Yes")&gt;=1,"Yes", "No")</f>
        <v>Yes</v>
      </c>
      <c r="R294" s="267" t="s">
        <v>59</v>
      </c>
      <c r="S294" s="267" t="s">
        <v>59</v>
      </c>
      <c r="T294" s="267" t="s">
        <v>59</v>
      </c>
      <c r="U294" s="267" t="s">
        <v>53</v>
      </c>
      <c r="V294" s="267" t="s">
        <v>53</v>
      </c>
      <c r="W294" s="267" t="s">
        <v>59</v>
      </c>
      <c r="X294" s="267" t="s">
        <v>59</v>
      </c>
      <c r="Y294" s="267" t="s">
        <v>59</v>
      </c>
      <c r="Z294" s="267" t="s">
        <v>59</v>
      </c>
      <c r="AA294" s="267" t="s">
        <v>59</v>
      </c>
      <c r="AB294" s="267" t="s">
        <v>59</v>
      </c>
      <c r="AC294" s="267" t="s">
        <v>59</v>
      </c>
      <c r="AD294" s="267" t="s">
        <v>59</v>
      </c>
      <c r="AE294" s="267" t="s">
        <v>59</v>
      </c>
      <c r="AF294" s="267" t="s">
        <v>59</v>
      </c>
      <c r="AG294" s="267" t="s">
        <v>59</v>
      </c>
      <c r="AH294" s="286"/>
      <c r="AI294" s="286"/>
      <c r="AJ294" s="286"/>
      <c r="AK294" s="286"/>
      <c r="AL294" s="286"/>
      <c r="AM294" s="286"/>
      <c r="AN294" s="286"/>
      <c r="AO294" s="286"/>
      <c r="AP294" s="286"/>
      <c r="AQ294" s="286"/>
      <c r="AR294" s="286"/>
    </row>
    <row r="295" spans="1:103" s="266" customFormat="1">
      <c r="B295" s="266" t="s">
        <v>6288</v>
      </c>
      <c r="C295" s="49"/>
      <c r="D295" s="49"/>
      <c r="E295" s="49"/>
      <c r="F295" s="49"/>
      <c r="G295" s="51"/>
      <c r="H295" s="288" t="s">
        <v>6290</v>
      </c>
      <c r="I295" s="288" t="s">
        <v>4619</v>
      </c>
      <c r="J295" s="267" t="s">
        <v>6157</v>
      </c>
      <c r="K295" s="267" t="s">
        <v>53</v>
      </c>
      <c r="L295" s="286" t="s">
        <v>53</v>
      </c>
      <c r="M295" s="286" t="s">
        <v>53</v>
      </c>
      <c r="N295" s="286" t="s">
        <v>53</v>
      </c>
      <c r="O295" s="267" t="s">
        <v>59</v>
      </c>
      <c r="P295" s="286" t="s">
        <v>59</v>
      </c>
      <c r="Q295" s="286"/>
      <c r="R295" s="267"/>
      <c r="S295" s="267"/>
      <c r="T295" s="267"/>
      <c r="U295" s="267"/>
      <c r="V295" s="267"/>
      <c r="W295" s="267"/>
      <c r="X295" s="267"/>
      <c r="Y295" s="267"/>
      <c r="Z295" s="267"/>
      <c r="AA295" s="267"/>
      <c r="AB295" s="267"/>
      <c r="AC295" s="267"/>
      <c r="AD295" s="267"/>
      <c r="AE295" s="267"/>
      <c r="AF295" s="267"/>
      <c r="AG295" s="267"/>
      <c r="AH295" s="286"/>
      <c r="AI295" s="286"/>
      <c r="AJ295" s="286"/>
      <c r="AK295" s="286"/>
      <c r="AL295" s="286"/>
      <c r="AM295" s="286"/>
      <c r="AN295" s="286"/>
      <c r="AO295" s="286"/>
      <c r="AP295" s="286"/>
      <c r="AQ295" s="286"/>
      <c r="AR295" s="286"/>
    </row>
    <row r="296" spans="1:103" s="266" customFormat="1">
      <c r="B296" s="266" t="s">
        <v>6288</v>
      </c>
      <c r="C296" s="49"/>
      <c r="D296" s="49"/>
      <c r="E296" s="49"/>
      <c r="F296" s="49"/>
      <c r="G296" s="51"/>
      <c r="H296" t="s">
        <v>6291</v>
      </c>
      <c r="I296" t="s">
        <v>4625</v>
      </c>
      <c r="J296" s="267" t="s">
        <v>6157</v>
      </c>
      <c r="K296" s="267" t="s">
        <v>53</v>
      </c>
      <c r="L296" s="286" t="s">
        <v>53</v>
      </c>
      <c r="M296" s="286" t="s">
        <v>53</v>
      </c>
      <c r="N296" s="286" t="s">
        <v>53</v>
      </c>
      <c r="O296" s="267" t="s">
        <v>59</v>
      </c>
      <c r="P296" s="286" t="s">
        <v>59</v>
      </c>
      <c r="Q296" s="286"/>
      <c r="R296" s="267"/>
      <c r="S296" s="267"/>
      <c r="T296" s="267"/>
      <c r="U296" s="267"/>
      <c r="V296" s="267"/>
      <c r="W296" s="267"/>
      <c r="X296" s="267"/>
      <c r="Y296" s="267"/>
      <c r="Z296" s="267"/>
      <c r="AA296" s="267"/>
      <c r="AB296" s="267"/>
      <c r="AC296" s="267"/>
      <c r="AD296" s="267"/>
      <c r="AE296" s="267"/>
      <c r="AF296" s="267"/>
      <c r="AG296" s="267"/>
      <c r="AH296" s="286"/>
      <c r="AI296" s="286"/>
      <c r="AJ296" s="286"/>
      <c r="AK296" s="286"/>
      <c r="AL296" s="286"/>
      <c r="AM296" s="286"/>
      <c r="AN296" s="286"/>
      <c r="AO296" s="286"/>
      <c r="AP296" s="286"/>
      <c r="AQ296" s="286"/>
      <c r="AR296" s="286"/>
    </row>
    <row r="297" spans="1:103" s="266" customFormat="1">
      <c r="B297" s="266" t="s">
        <v>6288</v>
      </c>
      <c r="C297" s="49"/>
      <c r="D297" s="49"/>
      <c r="E297" s="49"/>
      <c r="F297" s="49"/>
      <c r="G297" s="51"/>
      <c r="H297" t="s">
        <v>6292</v>
      </c>
      <c r="I297" t="s">
        <v>4628</v>
      </c>
      <c r="J297" s="267" t="s">
        <v>6157</v>
      </c>
      <c r="K297" s="267" t="s">
        <v>53</v>
      </c>
      <c r="L297" s="286" t="s">
        <v>53</v>
      </c>
      <c r="M297" s="286" t="s">
        <v>53</v>
      </c>
      <c r="N297" s="286" t="s">
        <v>53</v>
      </c>
      <c r="O297" s="267" t="s">
        <v>59</v>
      </c>
      <c r="P297" s="286" t="s">
        <v>59</v>
      </c>
      <c r="Q297" s="286"/>
      <c r="R297" s="267"/>
      <c r="S297" s="267"/>
      <c r="T297" s="267"/>
      <c r="U297" s="267"/>
      <c r="V297" s="267"/>
      <c r="W297" s="267"/>
      <c r="X297" s="267"/>
      <c r="Y297" s="267"/>
      <c r="Z297" s="267"/>
      <c r="AA297" s="267"/>
      <c r="AB297" s="267"/>
      <c r="AC297" s="267"/>
      <c r="AD297" s="267"/>
      <c r="AE297" s="267"/>
      <c r="AF297" s="267"/>
      <c r="AG297" s="267"/>
      <c r="AH297" s="286"/>
      <c r="AI297" s="286"/>
      <c r="AJ297" s="286"/>
      <c r="AK297" s="286"/>
      <c r="AL297" s="286"/>
      <c r="AM297" s="286"/>
      <c r="AN297" s="286"/>
      <c r="AO297" s="286"/>
      <c r="AP297" s="286"/>
      <c r="AQ297" s="286"/>
      <c r="AR297" s="286"/>
    </row>
    <row r="298" spans="1:103" s="266" customFormat="1">
      <c r="B298" s="266" t="s">
        <v>6288</v>
      </c>
      <c r="C298" s="49"/>
      <c r="D298" s="49"/>
      <c r="E298" s="49"/>
      <c r="F298" s="49"/>
      <c r="G298" s="51"/>
      <c r="H298" t="s">
        <v>6293</v>
      </c>
      <c r="I298" t="s">
        <v>4631</v>
      </c>
      <c r="J298" s="267" t="s">
        <v>6157</v>
      </c>
      <c r="K298" s="267" t="s">
        <v>53</v>
      </c>
      <c r="L298" s="286" t="s">
        <v>53</v>
      </c>
      <c r="M298" s="286" t="s">
        <v>53</v>
      </c>
      <c r="N298" s="286" t="s">
        <v>53</v>
      </c>
      <c r="O298" s="267" t="s">
        <v>59</v>
      </c>
      <c r="P298" s="286" t="s">
        <v>59</v>
      </c>
      <c r="Q298" s="286"/>
      <c r="R298" s="267"/>
      <c r="S298" s="267"/>
      <c r="T298" s="267"/>
      <c r="U298" s="267"/>
      <c r="V298" s="267"/>
      <c r="W298" s="267"/>
      <c r="X298" s="267"/>
      <c r="Y298" s="267"/>
      <c r="Z298" s="267"/>
      <c r="AA298" s="267"/>
      <c r="AB298" s="267"/>
      <c r="AC298" s="267"/>
      <c r="AD298" s="267"/>
      <c r="AE298" s="267"/>
      <c r="AF298" s="267"/>
      <c r="AG298" s="267"/>
      <c r="AH298" s="286"/>
      <c r="AI298" s="286"/>
      <c r="AJ298" s="286"/>
      <c r="AK298" s="286"/>
      <c r="AL298" s="286"/>
      <c r="AM298" s="286"/>
      <c r="AN298" s="286"/>
      <c r="AO298" s="286"/>
      <c r="AP298" s="286"/>
      <c r="AQ298" s="286"/>
      <c r="AR298" s="286"/>
    </row>
    <row r="299" spans="1:103" s="266" customFormat="1" ht="30">
      <c r="A299" s="288" t="s">
        <v>6294</v>
      </c>
      <c r="B299" s="266" t="s">
        <v>6288</v>
      </c>
      <c r="C299" s="49" t="s">
        <v>49</v>
      </c>
      <c r="D299" s="49" t="s">
        <v>49</v>
      </c>
      <c r="E299" s="49" t="s">
        <v>49</v>
      </c>
      <c r="F299" s="49" t="s">
        <v>49</v>
      </c>
      <c r="G299" s="51" t="str">
        <f>_xlfn.CONCAT(IF(C299="YES",$C$2&amp;", ", ""),"", IF(D299="YES",$D$2&amp;", ", ""),"", IF(E299="YES",$E$2&amp;", ", ""),"",IF(F299="YES",$F$2, ""))</f>
        <v/>
      </c>
      <c r="H299" s="288" t="s">
        <v>6295</v>
      </c>
      <c r="I299" s="288" t="s">
        <v>1400</v>
      </c>
      <c r="J299" s="267" t="s">
        <v>6157</v>
      </c>
      <c r="K299" s="267" t="s">
        <v>59</v>
      </c>
      <c r="L299" s="286" t="s">
        <v>53</v>
      </c>
      <c r="M299" s="286" t="s">
        <v>53</v>
      </c>
      <c r="N299" s="286" t="s">
        <v>53</v>
      </c>
      <c r="O299" s="267" t="s">
        <v>59</v>
      </c>
      <c r="P299" s="286" t="s">
        <v>59</v>
      </c>
      <c r="Q299" s="286" t="str">
        <f>IF(COUNTIF(R299:AG299,"Yes")&gt;=1,"Yes", "No")</f>
        <v>Yes</v>
      </c>
      <c r="R299" s="286" t="s">
        <v>59</v>
      </c>
      <c r="S299" s="286" t="s">
        <v>59</v>
      </c>
      <c r="T299" s="286" t="s">
        <v>59</v>
      </c>
      <c r="U299" s="286" t="s">
        <v>59</v>
      </c>
      <c r="V299" s="286" t="s">
        <v>59</v>
      </c>
      <c r="W299" s="286" t="s">
        <v>59</v>
      </c>
      <c r="X299" s="286" t="s">
        <v>59</v>
      </c>
      <c r="Y299" s="286" t="s">
        <v>59</v>
      </c>
      <c r="Z299" s="286" t="s">
        <v>59</v>
      </c>
      <c r="AA299" s="286" t="s">
        <v>59</v>
      </c>
      <c r="AB299" s="286" t="s">
        <v>59</v>
      </c>
      <c r="AC299" s="286" t="s">
        <v>59</v>
      </c>
      <c r="AD299" s="286" t="s">
        <v>59</v>
      </c>
      <c r="AE299" s="286" t="s">
        <v>59</v>
      </c>
      <c r="AF299" s="286" t="s">
        <v>59</v>
      </c>
      <c r="AG299" s="286" t="s">
        <v>59</v>
      </c>
      <c r="AH299" s="286"/>
      <c r="AI299" s="286"/>
      <c r="AJ299" s="286"/>
      <c r="AK299" s="286"/>
      <c r="AL299" s="286"/>
      <c r="AM299" s="286"/>
      <c r="AN299" s="286"/>
      <c r="AO299" s="286"/>
      <c r="AP299" s="286"/>
      <c r="AQ299" s="286"/>
      <c r="AR299" s="286"/>
      <c r="AS299" s="286"/>
      <c r="AT299" s="286"/>
      <c r="AU299" s="286"/>
      <c r="AV299" s="286"/>
      <c r="AW299" s="286"/>
      <c r="AX299" s="286"/>
      <c r="AY299" s="286"/>
      <c r="AZ299" s="286"/>
      <c r="BA299" s="286"/>
      <c r="BB299" s="286"/>
      <c r="BC299" s="286"/>
      <c r="BD299" s="286"/>
      <c r="BE299" s="286"/>
      <c r="BF299" s="286"/>
      <c r="BG299" s="286"/>
      <c r="BH299" s="286"/>
      <c r="BI299" s="286"/>
      <c r="BJ299" s="286"/>
      <c r="BK299" s="286"/>
      <c r="BL299" s="286"/>
      <c r="BM299" s="286"/>
      <c r="BN299" s="286"/>
      <c r="BO299" s="286"/>
      <c r="BP299" s="286"/>
      <c r="BQ299" s="286"/>
      <c r="BR299" s="286"/>
      <c r="BS299" s="286"/>
      <c r="BT299" s="286"/>
      <c r="BU299" s="286"/>
      <c r="BV299" s="286"/>
      <c r="BW299" s="286"/>
      <c r="BX299" s="286"/>
      <c r="BY299" s="286"/>
      <c r="BZ299" s="286"/>
      <c r="CA299" s="286"/>
      <c r="CB299" s="286"/>
      <c r="CC299" s="286"/>
      <c r="CD299" s="286"/>
      <c r="CE299" s="286"/>
      <c r="CF299" s="286"/>
      <c r="CG299" s="286"/>
      <c r="CH299" s="286"/>
      <c r="CI299" s="286"/>
      <c r="CJ299" s="286"/>
      <c r="CK299" s="286"/>
      <c r="CL299" s="286"/>
      <c r="CM299" s="286"/>
      <c r="CN299" s="286"/>
      <c r="CO299" s="286"/>
      <c r="CP299" s="286"/>
      <c r="CQ299" s="286"/>
      <c r="CR299" s="286"/>
      <c r="CS299" s="286"/>
      <c r="CT299" s="286"/>
      <c r="CU299" s="286"/>
      <c r="CV299" s="286"/>
      <c r="CW299" s="286"/>
      <c r="CX299" s="286"/>
      <c r="CY299" s="286"/>
    </row>
    <row r="300" spans="1:103" s="266" customFormat="1">
      <c r="A300" s="288"/>
      <c r="B300" s="266" t="s">
        <v>6288</v>
      </c>
      <c r="C300" s="49"/>
      <c r="D300" s="49"/>
      <c r="E300" s="49"/>
      <c r="F300" s="49"/>
      <c r="G300" s="51"/>
      <c r="H300" t="s">
        <v>4559</v>
      </c>
      <c r="I300" t="s">
        <v>4557</v>
      </c>
      <c r="J300" s="267" t="s">
        <v>6157</v>
      </c>
      <c r="K300" s="267" t="s">
        <v>53</v>
      </c>
      <c r="L300" s="286" t="s">
        <v>53</v>
      </c>
      <c r="M300" s="286" t="s">
        <v>53</v>
      </c>
      <c r="N300" s="286" t="s">
        <v>53</v>
      </c>
      <c r="O300" s="267" t="s">
        <v>59</v>
      </c>
      <c r="P300" s="286" t="s">
        <v>59</v>
      </c>
      <c r="Q300" s="286"/>
      <c r="R300" s="286"/>
      <c r="S300" s="286"/>
      <c r="T300" s="286"/>
      <c r="U300" s="286"/>
      <c r="V300" s="286"/>
      <c r="W300" s="286"/>
      <c r="X300" s="286"/>
      <c r="Y300" s="286"/>
      <c r="Z300" s="286"/>
      <c r="AA300" s="286"/>
      <c r="AB300" s="286"/>
      <c r="AC300" s="286"/>
      <c r="AD300" s="286"/>
      <c r="AE300" s="286"/>
      <c r="AF300" s="286"/>
      <c r="AG300" s="286"/>
      <c r="AH300" s="286"/>
      <c r="AI300" s="286"/>
      <c r="AJ300" s="286"/>
      <c r="AK300" s="286"/>
      <c r="AL300" s="286"/>
      <c r="AM300" s="286"/>
      <c r="AN300" s="286"/>
      <c r="AO300" s="286"/>
      <c r="AP300" s="286"/>
      <c r="AQ300" s="286"/>
      <c r="AR300" s="286"/>
      <c r="AS300" s="286"/>
      <c r="AT300" s="286"/>
      <c r="AU300" s="286"/>
      <c r="AV300" s="286"/>
      <c r="AW300" s="286"/>
      <c r="AX300" s="286"/>
      <c r="AY300" s="286"/>
      <c r="AZ300" s="286"/>
      <c r="BA300" s="286"/>
      <c r="BB300" s="286"/>
      <c r="BC300" s="286"/>
      <c r="BD300" s="286"/>
      <c r="BE300" s="286"/>
      <c r="BF300" s="286"/>
      <c r="BG300" s="286"/>
      <c r="BH300" s="286"/>
      <c r="BI300" s="286"/>
      <c r="BJ300" s="286"/>
      <c r="BK300" s="286"/>
      <c r="BL300" s="286"/>
      <c r="BM300" s="286"/>
      <c r="BN300" s="286"/>
      <c r="BO300" s="286"/>
      <c r="BP300" s="286"/>
      <c r="BQ300" s="286"/>
      <c r="BR300" s="286"/>
      <c r="BS300" s="286"/>
      <c r="BT300" s="286"/>
      <c r="BU300" s="286"/>
      <c r="BV300" s="286"/>
      <c r="BW300" s="286"/>
      <c r="BX300" s="286"/>
      <c r="BY300" s="286"/>
      <c r="BZ300" s="286"/>
      <c r="CA300" s="286"/>
      <c r="CB300" s="286"/>
      <c r="CC300" s="286"/>
      <c r="CD300" s="286"/>
      <c r="CE300" s="286"/>
      <c r="CF300" s="286"/>
      <c r="CG300" s="286"/>
      <c r="CH300" s="286"/>
      <c r="CI300" s="286"/>
      <c r="CJ300" s="286"/>
      <c r="CK300" s="286"/>
      <c r="CL300" s="286"/>
      <c r="CM300" s="286"/>
      <c r="CN300" s="286"/>
      <c r="CO300" s="286"/>
      <c r="CP300" s="286"/>
      <c r="CQ300" s="286"/>
      <c r="CR300" s="286"/>
      <c r="CS300" s="286"/>
      <c r="CT300" s="286"/>
      <c r="CU300" s="286"/>
      <c r="CV300" s="286"/>
      <c r="CW300" s="286"/>
      <c r="CX300" s="286"/>
      <c r="CY300" s="286"/>
    </row>
    <row r="301" spans="1:103" s="266" customFormat="1">
      <c r="A301" s="288"/>
      <c r="B301" s="266" t="s">
        <v>6288</v>
      </c>
      <c r="C301" s="49"/>
      <c r="D301" s="49"/>
      <c r="E301" s="49"/>
      <c r="F301" s="49"/>
      <c r="G301" s="51"/>
      <c r="H301" t="s">
        <v>4563</v>
      </c>
      <c r="I301" t="s">
        <v>4561</v>
      </c>
      <c r="J301" s="267" t="s">
        <v>6157</v>
      </c>
      <c r="K301" s="267" t="s">
        <v>53</v>
      </c>
      <c r="L301" s="286" t="s">
        <v>53</v>
      </c>
      <c r="M301" s="286" t="s">
        <v>53</v>
      </c>
      <c r="N301" s="286" t="s">
        <v>53</v>
      </c>
      <c r="O301" s="267" t="s">
        <v>59</v>
      </c>
      <c r="P301" s="286" t="s">
        <v>59</v>
      </c>
      <c r="Q301" s="286"/>
      <c r="R301" s="286"/>
      <c r="S301" s="286"/>
      <c r="T301" s="286"/>
      <c r="U301" s="286"/>
      <c r="V301" s="286"/>
      <c r="W301" s="286"/>
      <c r="X301" s="286"/>
      <c r="Y301" s="286"/>
      <c r="Z301" s="286"/>
      <c r="AA301" s="286"/>
      <c r="AB301" s="286"/>
      <c r="AC301" s="286"/>
      <c r="AD301" s="286"/>
      <c r="AE301" s="286"/>
      <c r="AF301" s="286"/>
      <c r="AG301" s="286"/>
      <c r="AH301" s="286"/>
      <c r="AI301" s="286"/>
      <c r="AJ301" s="286"/>
      <c r="AK301" s="286"/>
      <c r="AL301" s="286"/>
      <c r="AM301" s="286"/>
      <c r="AN301" s="286"/>
      <c r="AO301" s="286"/>
      <c r="AP301" s="286"/>
      <c r="AQ301" s="286"/>
      <c r="AR301" s="286"/>
      <c r="AS301" s="286"/>
      <c r="AT301" s="286"/>
      <c r="AU301" s="286"/>
      <c r="AV301" s="286"/>
      <c r="AW301" s="286"/>
      <c r="AX301" s="286"/>
      <c r="AY301" s="286"/>
      <c r="AZ301" s="286"/>
      <c r="BA301" s="286"/>
      <c r="BB301" s="286"/>
      <c r="BC301" s="286"/>
      <c r="BD301" s="286"/>
      <c r="BE301" s="286"/>
      <c r="BF301" s="286"/>
      <c r="BG301" s="286"/>
      <c r="BH301" s="286"/>
      <c r="BI301" s="286"/>
      <c r="BJ301" s="286"/>
      <c r="BK301" s="286"/>
      <c r="BL301" s="286"/>
      <c r="BM301" s="286"/>
      <c r="BN301" s="286"/>
      <c r="BO301" s="286"/>
      <c r="BP301" s="286"/>
      <c r="BQ301" s="286"/>
      <c r="BR301" s="286"/>
      <c r="BS301" s="286"/>
      <c r="BT301" s="286"/>
      <c r="BU301" s="286"/>
      <c r="BV301" s="286"/>
      <c r="BW301" s="286"/>
      <c r="BX301" s="286"/>
      <c r="BY301" s="286"/>
      <c r="BZ301" s="286"/>
      <c r="CA301" s="286"/>
      <c r="CB301" s="286"/>
      <c r="CC301" s="286"/>
      <c r="CD301" s="286"/>
      <c r="CE301" s="286"/>
      <c r="CF301" s="286"/>
      <c r="CG301" s="286"/>
      <c r="CH301" s="286"/>
      <c r="CI301" s="286"/>
      <c r="CJ301" s="286"/>
      <c r="CK301" s="286"/>
      <c r="CL301" s="286"/>
      <c r="CM301" s="286"/>
      <c r="CN301" s="286"/>
      <c r="CO301" s="286"/>
      <c r="CP301" s="286"/>
      <c r="CQ301" s="286"/>
      <c r="CR301" s="286"/>
      <c r="CS301" s="286"/>
      <c r="CT301" s="286"/>
      <c r="CU301" s="286"/>
      <c r="CV301" s="286"/>
      <c r="CW301" s="286"/>
      <c r="CX301" s="286"/>
      <c r="CY301" s="286"/>
    </row>
    <row r="302" spans="1:103" s="266" customFormat="1" ht="30">
      <c r="A302" s="288" t="s">
        <v>6294</v>
      </c>
      <c r="B302" s="266" t="s">
        <v>6288</v>
      </c>
      <c r="C302" s="49" t="s">
        <v>49</v>
      </c>
      <c r="D302" s="49" t="s">
        <v>49</v>
      </c>
      <c r="E302" s="49" t="s">
        <v>49</v>
      </c>
      <c r="F302" s="49" t="s">
        <v>49</v>
      </c>
      <c r="G302" s="51" t="str">
        <f>_xlfn.CONCAT(IF(C302="YES",$C$2&amp;", ", ""),"", IF(D302="YES",$D$2&amp;", ", ""),"", IF(E302="YES",$E$2&amp;", ", ""),"",IF(F302="YES",$F$2, ""))</f>
        <v/>
      </c>
      <c r="H302" s="288" t="s">
        <v>1402</v>
      </c>
      <c r="I302" s="288" t="s">
        <v>1403</v>
      </c>
      <c r="J302" s="267" t="s">
        <v>6157</v>
      </c>
      <c r="K302" s="267" t="s">
        <v>59</v>
      </c>
      <c r="L302" s="286" t="s">
        <v>53</v>
      </c>
      <c r="M302" s="286" t="s">
        <v>53</v>
      </c>
      <c r="N302" s="286" t="s">
        <v>53</v>
      </c>
      <c r="O302" s="267" t="s">
        <v>59</v>
      </c>
      <c r="P302" s="286" t="s">
        <v>59</v>
      </c>
      <c r="Q302" s="286" t="str">
        <f>IF(COUNTIF(R302:AG302,"Yes")&gt;=1,"Yes", "No")</f>
        <v>Yes</v>
      </c>
      <c r="R302" s="286" t="s">
        <v>59</v>
      </c>
      <c r="S302" s="286" t="s">
        <v>59</v>
      </c>
      <c r="T302" s="286" t="s">
        <v>59</v>
      </c>
      <c r="U302" s="286" t="s">
        <v>59</v>
      </c>
      <c r="V302" s="286" t="s">
        <v>53</v>
      </c>
      <c r="W302" s="286" t="s">
        <v>59</v>
      </c>
      <c r="X302" s="286" t="s">
        <v>59</v>
      </c>
      <c r="Y302" s="286" t="s">
        <v>53</v>
      </c>
      <c r="Z302" s="286" t="s">
        <v>59</v>
      </c>
      <c r="AA302" s="286" t="s">
        <v>53</v>
      </c>
      <c r="AB302" s="286" t="s">
        <v>59</v>
      </c>
      <c r="AC302" s="286" t="s">
        <v>59</v>
      </c>
      <c r="AD302" s="286" t="s">
        <v>59</v>
      </c>
      <c r="AE302" s="286" t="s">
        <v>59</v>
      </c>
      <c r="AF302" s="286" t="s">
        <v>59</v>
      </c>
      <c r="AG302" s="286" t="s">
        <v>59</v>
      </c>
      <c r="AH302" s="286"/>
      <c r="AI302" s="286"/>
      <c r="AJ302" s="286"/>
      <c r="AK302" s="286"/>
      <c r="AL302" s="286"/>
      <c r="AM302" s="286"/>
      <c r="AN302" s="286"/>
      <c r="AO302" s="286"/>
      <c r="AP302" s="286"/>
      <c r="AQ302" s="286"/>
      <c r="AR302" s="286"/>
      <c r="AS302" s="286"/>
      <c r="AT302" s="286"/>
      <c r="AU302" s="286"/>
      <c r="AV302" s="286"/>
      <c r="AW302" s="286"/>
      <c r="AX302" s="286"/>
      <c r="AY302" s="286"/>
      <c r="AZ302" s="286"/>
      <c r="BA302" s="286"/>
      <c r="BB302" s="286"/>
      <c r="BC302" s="286"/>
      <c r="BD302" s="286"/>
      <c r="BE302" s="286"/>
      <c r="BF302" s="286"/>
      <c r="BG302" s="286"/>
      <c r="BH302" s="286"/>
      <c r="BI302" s="286"/>
      <c r="BJ302" s="286"/>
      <c r="BK302" s="286"/>
      <c r="BL302" s="286"/>
      <c r="BM302" s="286"/>
      <c r="BN302" s="286"/>
      <c r="BO302" s="286"/>
      <c r="BP302" s="286"/>
      <c r="BQ302" s="286"/>
      <c r="BR302" s="286"/>
      <c r="BS302" s="286"/>
      <c r="BT302" s="286"/>
      <c r="BU302" s="286"/>
      <c r="BV302" s="286"/>
      <c r="BW302" s="286"/>
      <c r="BX302" s="286"/>
      <c r="BY302" s="286"/>
      <c r="BZ302" s="286"/>
      <c r="CA302" s="286"/>
      <c r="CB302" s="286"/>
      <c r="CC302" s="286"/>
      <c r="CD302" s="286"/>
      <c r="CE302" s="286"/>
      <c r="CF302" s="286"/>
      <c r="CG302" s="286"/>
      <c r="CH302" s="286"/>
      <c r="CI302" s="286"/>
      <c r="CJ302" s="286"/>
      <c r="CK302" s="286"/>
      <c r="CL302" s="286"/>
      <c r="CM302" s="286"/>
      <c r="CN302" s="286"/>
      <c r="CO302" s="286"/>
      <c r="CP302" s="286"/>
      <c r="CQ302" s="286"/>
      <c r="CR302" s="286"/>
      <c r="CS302" s="286"/>
      <c r="CT302" s="286"/>
      <c r="CU302" s="286"/>
      <c r="CV302" s="286"/>
      <c r="CW302" s="286"/>
      <c r="CX302" s="286"/>
      <c r="CY302" s="286"/>
    </row>
    <row r="303" spans="1:103" s="266" customFormat="1" ht="30">
      <c r="A303" s="288" t="s">
        <v>6294</v>
      </c>
      <c r="B303" s="266" t="s">
        <v>6288</v>
      </c>
      <c r="C303" s="49" t="s">
        <v>49</v>
      </c>
      <c r="D303" s="49" t="s">
        <v>49</v>
      </c>
      <c r="E303" s="49" t="s">
        <v>49</v>
      </c>
      <c r="F303" s="49" t="s">
        <v>49</v>
      </c>
      <c r="G303" s="51" t="str">
        <f>_xlfn.CONCAT(IF(C303="YES",$C$2&amp;", ", ""),"", IF(D303="YES",$D$2&amp;", ", ""),"", IF(E303="YES",$E$2&amp;", ", ""),"",IF(F303="YES",$F$2, ""))</f>
        <v/>
      </c>
      <c r="H303" s="288" t="s">
        <v>1409</v>
      </c>
      <c r="I303" s="288" t="s">
        <v>1410</v>
      </c>
      <c r="J303" s="267" t="s">
        <v>6157</v>
      </c>
      <c r="K303" s="267" t="s">
        <v>59</v>
      </c>
      <c r="L303" s="286" t="s">
        <v>53</v>
      </c>
      <c r="M303" s="286" t="s">
        <v>53</v>
      </c>
      <c r="N303" s="286" t="s">
        <v>53</v>
      </c>
      <c r="O303" s="267" t="s">
        <v>59</v>
      </c>
      <c r="P303" s="286" t="s">
        <v>59</v>
      </c>
      <c r="Q303" s="286" t="str">
        <f>IF(COUNTIF(R303:AG303,"Yes")&gt;=1,"Yes", "No")</f>
        <v>Yes</v>
      </c>
      <c r="R303" s="286" t="s">
        <v>59</v>
      </c>
      <c r="S303" s="286" t="s">
        <v>59</v>
      </c>
      <c r="T303" s="286" t="s">
        <v>59</v>
      </c>
      <c r="U303" s="286" t="s">
        <v>59</v>
      </c>
      <c r="V303" s="286" t="s">
        <v>53</v>
      </c>
      <c r="W303" s="286" t="s">
        <v>59</v>
      </c>
      <c r="X303" s="286" t="s">
        <v>59</v>
      </c>
      <c r="Y303" s="286" t="s">
        <v>53</v>
      </c>
      <c r="Z303" s="286" t="s">
        <v>59</v>
      </c>
      <c r="AA303" s="286" t="s">
        <v>53</v>
      </c>
      <c r="AB303" s="286" t="s">
        <v>59</v>
      </c>
      <c r="AC303" s="286" t="s">
        <v>59</v>
      </c>
      <c r="AD303" s="286" t="s">
        <v>59</v>
      </c>
      <c r="AE303" s="286" t="s">
        <v>59</v>
      </c>
      <c r="AF303" s="286" t="s">
        <v>59</v>
      </c>
      <c r="AG303" s="286" t="s">
        <v>59</v>
      </c>
      <c r="AH303" s="286"/>
      <c r="AI303" s="286"/>
      <c r="AJ303" s="286"/>
      <c r="AK303" s="286"/>
      <c r="AL303" s="286"/>
      <c r="AM303" s="286"/>
      <c r="AN303" s="286"/>
      <c r="AO303" s="286"/>
      <c r="AP303" s="286"/>
      <c r="AQ303" s="286"/>
      <c r="AR303" s="286"/>
      <c r="AS303" s="286"/>
      <c r="AT303" s="286"/>
      <c r="AU303" s="286"/>
      <c r="AV303" s="286"/>
      <c r="AW303" s="286"/>
      <c r="AX303" s="286"/>
      <c r="AY303" s="286"/>
      <c r="AZ303" s="286"/>
      <c r="BA303" s="286"/>
      <c r="BB303" s="286"/>
      <c r="BC303" s="286"/>
      <c r="BD303" s="286"/>
      <c r="BE303" s="286"/>
      <c r="BF303" s="286"/>
      <c r="BG303" s="286"/>
      <c r="BH303" s="286"/>
      <c r="BI303" s="286"/>
      <c r="BJ303" s="286"/>
      <c r="BK303" s="286"/>
      <c r="BL303" s="286"/>
      <c r="BM303" s="286"/>
      <c r="BN303" s="286"/>
      <c r="BO303" s="286"/>
      <c r="BP303" s="286"/>
      <c r="BQ303" s="286"/>
      <c r="BR303" s="286"/>
      <c r="BS303" s="286"/>
      <c r="BT303" s="286"/>
      <c r="BU303" s="286"/>
      <c r="BV303" s="286"/>
      <c r="BW303" s="286"/>
      <c r="BX303" s="286"/>
      <c r="BY303" s="286"/>
      <c r="BZ303" s="286"/>
      <c r="CA303" s="286"/>
      <c r="CB303" s="286"/>
      <c r="CC303" s="286"/>
      <c r="CD303" s="286"/>
      <c r="CE303" s="286"/>
      <c r="CF303" s="286"/>
      <c r="CG303" s="286"/>
      <c r="CH303" s="286"/>
      <c r="CI303" s="286"/>
      <c r="CJ303" s="286"/>
      <c r="CK303" s="286"/>
      <c r="CL303" s="286"/>
      <c r="CM303" s="286"/>
      <c r="CN303" s="286"/>
      <c r="CO303" s="286"/>
      <c r="CP303" s="286"/>
      <c r="CQ303" s="286"/>
      <c r="CR303" s="286"/>
      <c r="CS303" s="286"/>
      <c r="CT303" s="286"/>
      <c r="CU303" s="286"/>
      <c r="CV303" s="286"/>
      <c r="CW303" s="286"/>
      <c r="CX303" s="286"/>
      <c r="CY303" s="286"/>
    </row>
    <row r="304" spans="1:103" s="266" customFormat="1" ht="30">
      <c r="A304" s="288" t="s">
        <v>6294</v>
      </c>
      <c r="B304" s="266" t="s">
        <v>6288</v>
      </c>
      <c r="C304" s="49" t="s">
        <v>49</v>
      </c>
      <c r="D304" s="49" t="s">
        <v>49</v>
      </c>
      <c r="E304" s="49" t="s">
        <v>49</v>
      </c>
      <c r="F304" s="49" t="s">
        <v>49</v>
      </c>
      <c r="G304" s="51" t="str">
        <f>_xlfn.CONCAT(IF(C304="YES",$C$2&amp;", ", ""),"", IF(D304="YES",$D$2&amp;", ", ""),"", IF(E304="YES",$E$2&amp;", ", ""),"",IF(F304="YES",$F$2, ""))</f>
        <v/>
      </c>
      <c r="H304" s="288" t="s">
        <v>6296</v>
      </c>
      <c r="I304" s="288" t="s">
        <v>1416</v>
      </c>
      <c r="J304" s="267" t="s">
        <v>6157</v>
      </c>
      <c r="K304" s="267" t="s">
        <v>59</v>
      </c>
      <c r="L304" s="286" t="s">
        <v>53</v>
      </c>
      <c r="M304" s="286" t="s">
        <v>53</v>
      </c>
      <c r="N304" s="286" t="s">
        <v>53</v>
      </c>
      <c r="O304" s="267" t="s">
        <v>59</v>
      </c>
      <c r="P304" s="286" t="s">
        <v>59</v>
      </c>
      <c r="Q304" s="286" t="str">
        <f>IF(COUNTIF(R304:AG304,"Yes")&gt;=1,"Yes", "No")</f>
        <v>Yes</v>
      </c>
      <c r="R304" s="267" t="s">
        <v>59</v>
      </c>
      <c r="S304" s="267" t="s">
        <v>59</v>
      </c>
      <c r="T304" s="267" t="s">
        <v>53</v>
      </c>
      <c r="U304" s="267" t="s">
        <v>53</v>
      </c>
      <c r="V304" s="267" t="s">
        <v>53</v>
      </c>
      <c r="W304" s="267" t="s">
        <v>59</v>
      </c>
      <c r="X304" s="267" t="s">
        <v>59</v>
      </c>
      <c r="Y304" s="267" t="s">
        <v>53</v>
      </c>
      <c r="Z304" s="267" t="s">
        <v>59</v>
      </c>
      <c r="AA304" s="267" t="s">
        <v>53</v>
      </c>
      <c r="AB304" s="267" t="s">
        <v>59</v>
      </c>
      <c r="AC304" s="267" t="s">
        <v>59</v>
      </c>
      <c r="AD304" s="267" t="s">
        <v>59</v>
      </c>
      <c r="AE304" s="267" t="s">
        <v>59</v>
      </c>
      <c r="AF304" s="267" t="s">
        <v>59</v>
      </c>
      <c r="AG304" s="267" t="s">
        <v>59</v>
      </c>
      <c r="AH304" s="286"/>
      <c r="AI304" s="286"/>
      <c r="AJ304" s="286"/>
      <c r="AK304" s="286"/>
      <c r="AL304" s="286"/>
      <c r="AM304" s="286"/>
      <c r="AN304" s="286"/>
      <c r="AO304" s="286"/>
      <c r="AP304" s="286"/>
      <c r="AQ304" s="286"/>
      <c r="AR304" s="286"/>
      <c r="AS304" s="286"/>
      <c r="AT304" s="286"/>
      <c r="AU304" s="286"/>
      <c r="AV304" s="286"/>
      <c r="AW304" s="286"/>
      <c r="AX304" s="286"/>
      <c r="AY304" s="286"/>
      <c r="AZ304" s="286"/>
      <c r="BA304" s="286"/>
      <c r="BB304" s="286"/>
      <c r="BC304" s="286"/>
      <c r="BD304" s="286"/>
      <c r="BE304" s="286"/>
      <c r="BF304" s="286"/>
      <c r="BG304" s="286"/>
      <c r="BH304" s="286"/>
      <c r="BI304" s="286"/>
      <c r="BJ304" s="286"/>
      <c r="BK304" s="286"/>
      <c r="BL304" s="286"/>
      <c r="BM304" s="286"/>
      <c r="BN304" s="286"/>
      <c r="BO304" s="286"/>
      <c r="BP304" s="286"/>
      <c r="BQ304" s="286"/>
      <c r="BR304" s="286"/>
      <c r="BS304" s="286"/>
      <c r="BT304" s="286"/>
      <c r="BU304" s="286"/>
      <c r="BV304" s="286"/>
      <c r="BW304" s="286"/>
      <c r="BX304" s="286"/>
      <c r="BY304" s="286"/>
      <c r="BZ304" s="286"/>
      <c r="CA304" s="286"/>
      <c r="CB304" s="286"/>
      <c r="CC304" s="286"/>
      <c r="CD304" s="286"/>
      <c r="CE304" s="286"/>
      <c r="CF304" s="286"/>
      <c r="CG304" s="286"/>
      <c r="CH304" s="286"/>
      <c r="CI304" s="286"/>
      <c r="CJ304" s="286"/>
      <c r="CK304" s="286"/>
      <c r="CL304" s="286"/>
      <c r="CM304" s="286"/>
      <c r="CN304" s="286"/>
      <c r="CO304" s="286"/>
      <c r="CP304" s="286"/>
      <c r="CQ304" s="286"/>
      <c r="CR304" s="286"/>
      <c r="CS304" s="286"/>
      <c r="CT304" s="286"/>
      <c r="CU304" s="286"/>
      <c r="CV304" s="286"/>
      <c r="CW304" s="286"/>
      <c r="CX304" s="286"/>
      <c r="CY304" s="286"/>
    </row>
    <row r="305" spans="3:103" s="266" customFormat="1">
      <c r="C305" s="49"/>
      <c r="D305" s="49"/>
      <c r="E305" s="49"/>
      <c r="F305" s="49"/>
      <c r="G305" s="51"/>
      <c r="H305" s="288"/>
      <c r="I305" s="288"/>
      <c r="J305" s="267"/>
      <c r="K305" s="267"/>
      <c r="L305" s="267"/>
      <c r="M305" s="267"/>
      <c r="N305" s="267"/>
      <c r="O305" s="267"/>
      <c r="P305" s="286"/>
      <c r="Q305" s="286"/>
      <c r="R305" s="286"/>
      <c r="S305" s="286"/>
      <c r="T305" s="286"/>
      <c r="U305" s="286"/>
      <c r="V305" s="286"/>
      <c r="W305" s="286"/>
      <c r="X305" s="286"/>
      <c r="Y305" s="286"/>
      <c r="Z305" s="286"/>
      <c r="AA305" s="286"/>
      <c r="AB305" s="286"/>
      <c r="AC305" s="286"/>
      <c r="AD305" s="286"/>
      <c r="AE305" s="286"/>
      <c r="AF305" s="286"/>
      <c r="AG305" s="286"/>
      <c r="AH305" s="286"/>
      <c r="AI305" s="286"/>
      <c r="AJ305" s="286"/>
      <c r="AK305" s="286"/>
      <c r="AL305" s="286"/>
      <c r="AM305" s="286"/>
      <c r="AN305" s="286"/>
      <c r="AO305" s="286"/>
      <c r="AP305" s="286"/>
      <c r="AQ305" s="286"/>
      <c r="AR305" s="286"/>
      <c r="AS305" s="286"/>
      <c r="AT305" s="286"/>
      <c r="AU305" s="286"/>
      <c r="AV305" s="286"/>
      <c r="AW305" s="286"/>
      <c r="AX305" s="286"/>
      <c r="AY305" s="286"/>
      <c r="AZ305" s="286"/>
      <c r="BA305" s="286"/>
      <c r="BB305" s="286"/>
      <c r="BC305" s="286"/>
      <c r="BD305" s="286"/>
      <c r="BE305" s="286"/>
      <c r="BF305" s="286"/>
      <c r="BG305" s="286"/>
      <c r="BH305" s="286"/>
      <c r="BI305" s="286"/>
      <c r="BJ305" s="286"/>
      <c r="BK305" s="286"/>
      <c r="BL305" s="286"/>
      <c r="BM305" s="286"/>
      <c r="BN305" s="286"/>
      <c r="BO305" s="286"/>
      <c r="BP305" s="286"/>
      <c r="BQ305" s="286"/>
      <c r="BR305" s="286"/>
      <c r="BS305" s="286"/>
      <c r="BT305" s="286"/>
      <c r="BU305" s="286"/>
      <c r="BV305" s="286"/>
      <c r="BW305" s="286"/>
      <c r="BX305" s="286"/>
      <c r="BY305" s="286"/>
      <c r="BZ305" s="286"/>
      <c r="CA305" s="286"/>
      <c r="CB305" s="286"/>
      <c r="CC305" s="286"/>
      <c r="CD305" s="286"/>
      <c r="CE305" s="286"/>
      <c r="CF305" s="286"/>
      <c r="CG305" s="286"/>
      <c r="CH305" s="286"/>
      <c r="CI305" s="286"/>
      <c r="CJ305" s="286"/>
      <c r="CK305" s="286"/>
      <c r="CL305" s="286"/>
      <c r="CM305" s="286"/>
      <c r="CN305" s="286"/>
      <c r="CO305" s="286"/>
      <c r="CP305" s="286"/>
      <c r="CQ305" s="286"/>
      <c r="CR305" s="286"/>
      <c r="CS305" s="286"/>
      <c r="CT305" s="286"/>
      <c r="CU305" s="286"/>
      <c r="CV305" s="286"/>
      <c r="CW305" s="286"/>
      <c r="CX305" s="286"/>
      <c r="CY305" s="286"/>
    </row>
    <row r="306" spans="3:103">
      <c r="C306" s="268"/>
      <c r="D306" s="268"/>
      <c r="E306" s="268"/>
      <c r="F306" s="268"/>
      <c r="G306" s="268"/>
      <c r="H306" s="294"/>
      <c r="I306" s="289" t="s">
        <v>3604</v>
      </c>
      <c r="K306" s="286" t="s">
        <v>53</v>
      </c>
      <c r="L306" s="286"/>
      <c r="M306" s="286"/>
      <c r="N306" s="286"/>
      <c r="O306" s="286"/>
      <c r="P306" s="286" t="s">
        <v>59</v>
      </c>
      <c r="Q306" s="286" t="str">
        <f t="shared" ref="Q306:Q337" si="22">IF(COUNTIF(R306:AG306,"Yes")&gt;=1,"Yes", "No")</f>
        <v>Yes</v>
      </c>
      <c r="R306" s="267" t="s">
        <v>53</v>
      </c>
      <c r="S306" s="267" t="s">
        <v>53</v>
      </c>
      <c r="T306" s="267" t="s">
        <v>53</v>
      </c>
      <c r="U306" s="267" t="s">
        <v>53</v>
      </c>
      <c r="V306" s="267" t="s">
        <v>53</v>
      </c>
      <c r="W306" s="267" t="s">
        <v>53</v>
      </c>
      <c r="X306" s="267" t="s">
        <v>53</v>
      </c>
      <c r="Y306" s="267" t="s">
        <v>53</v>
      </c>
      <c r="Z306" s="267" t="s">
        <v>53</v>
      </c>
      <c r="AA306" s="267" t="s">
        <v>53</v>
      </c>
      <c r="AB306" s="267" t="s">
        <v>53</v>
      </c>
      <c r="AC306" s="267" t="s">
        <v>59</v>
      </c>
      <c r="AD306" s="267" t="s">
        <v>53</v>
      </c>
      <c r="AE306" s="267" t="s">
        <v>53</v>
      </c>
      <c r="AF306" s="267" t="s">
        <v>53</v>
      </c>
      <c r="AG306" s="267" t="s">
        <v>53</v>
      </c>
      <c r="AH306" s="285"/>
      <c r="AI306" s="285"/>
      <c r="AJ306" s="285"/>
      <c r="AK306" s="285"/>
      <c r="AL306" s="285"/>
      <c r="AM306" s="285"/>
      <c r="AN306" s="285"/>
      <c r="AO306" s="285"/>
      <c r="AP306" s="285"/>
      <c r="AQ306" s="285"/>
      <c r="AR306" s="285"/>
      <c r="AS306" s="285"/>
      <c r="AT306" s="285"/>
      <c r="AU306" s="285"/>
      <c r="AV306" s="285"/>
      <c r="AW306" s="285"/>
      <c r="AX306" s="285"/>
      <c r="AY306" s="285"/>
      <c r="AZ306" s="285"/>
      <c r="BA306" s="285"/>
      <c r="BB306" s="285"/>
    </row>
    <row r="307" spans="3:103">
      <c r="C307" s="268"/>
      <c r="D307" s="268"/>
      <c r="E307" s="268"/>
      <c r="F307" s="268"/>
      <c r="G307" s="268"/>
      <c r="H307" s="294"/>
      <c r="I307" s="289" t="s">
        <v>3608</v>
      </c>
      <c r="K307" s="286" t="s">
        <v>53</v>
      </c>
      <c r="L307" s="286"/>
      <c r="M307" s="286"/>
      <c r="N307" s="286"/>
      <c r="O307" s="286"/>
      <c r="P307" s="286" t="s">
        <v>59</v>
      </c>
      <c r="Q307" s="286" t="str">
        <f t="shared" si="22"/>
        <v>No</v>
      </c>
      <c r="R307" s="267" t="s">
        <v>53</v>
      </c>
      <c r="S307" s="267" t="s">
        <v>53</v>
      </c>
      <c r="T307" s="267" t="s">
        <v>53</v>
      </c>
      <c r="U307" s="267" t="s">
        <v>53</v>
      </c>
      <c r="V307" s="267" t="s">
        <v>53</v>
      </c>
      <c r="W307" s="267" t="s">
        <v>53</v>
      </c>
      <c r="X307" s="267" t="s">
        <v>53</v>
      </c>
      <c r="Y307" s="267" t="s">
        <v>53</v>
      </c>
      <c r="Z307" s="267" t="s">
        <v>53</v>
      </c>
      <c r="AA307" s="267" t="s">
        <v>53</v>
      </c>
      <c r="AB307" s="267" t="s">
        <v>53</v>
      </c>
      <c r="AC307" s="267" t="s">
        <v>53</v>
      </c>
      <c r="AD307" s="267" t="s">
        <v>53</v>
      </c>
      <c r="AE307" s="267" t="s">
        <v>53</v>
      </c>
      <c r="AF307" s="267" t="s">
        <v>53</v>
      </c>
      <c r="AG307" s="267" t="s">
        <v>53</v>
      </c>
      <c r="AH307" s="285"/>
      <c r="AI307" s="285"/>
      <c r="AJ307" s="285"/>
      <c r="AK307" s="285"/>
      <c r="AL307" s="285"/>
      <c r="AM307" s="285"/>
      <c r="AN307" s="285"/>
      <c r="AO307" s="285"/>
      <c r="AP307" s="285"/>
      <c r="AQ307" s="285"/>
      <c r="AR307" s="285"/>
      <c r="AS307" s="285"/>
      <c r="AT307" s="285"/>
      <c r="AU307" s="285"/>
      <c r="AV307" s="285"/>
      <c r="AW307" s="285"/>
      <c r="AX307" s="285"/>
      <c r="AY307" s="285"/>
      <c r="AZ307" s="285"/>
      <c r="BA307" s="285"/>
      <c r="BB307" s="285"/>
    </row>
    <row r="308" spans="3:103">
      <c r="C308" s="268"/>
      <c r="D308" s="268"/>
      <c r="E308" s="268"/>
      <c r="F308" s="268"/>
      <c r="G308" s="268"/>
      <c r="H308" s="294"/>
      <c r="I308" s="289" t="s">
        <v>979</v>
      </c>
      <c r="K308" s="286" t="s">
        <v>53</v>
      </c>
      <c r="L308" s="286"/>
      <c r="M308" s="286"/>
      <c r="N308" s="286"/>
      <c r="O308" s="286"/>
      <c r="P308" s="286" t="s">
        <v>59</v>
      </c>
      <c r="Q308" s="286" t="str">
        <f t="shared" si="22"/>
        <v>Yes</v>
      </c>
      <c r="R308" s="267" t="s">
        <v>59</v>
      </c>
      <c r="S308" s="267" t="s">
        <v>59</v>
      </c>
      <c r="T308" s="267" t="s">
        <v>59</v>
      </c>
      <c r="U308" s="267" t="s">
        <v>53</v>
      </c>
      <c r="V308" s="267" t="s">
        <v>53</v>
      </c>
      <c r="W308" s="267" t="s">
        <v>59</v>
      </c>
      <c r="X308" s="267" t="s">
        <v>59</v>
      </c>
      <c r="Y308" s="267" t="s">
        <v>59</v>
      </c>
      <c r="Z308" s="267" t="s">
        <v>59</v>
      </c>
      <c r="AA308" s="267" t="s">
        <v>59</v>
      </c>
      <c r="AB308" s="267" t="s">
        <v>53</v>
      </c>
      <c r="AC308" s="267" t="s">
        <v>59</v>
      </c>
      <c r="AD308" s="267" t="s">
        <v>59</v>
      </c>
      <c r="AE308" s="267" t="s">
        <v>59</v>
      </c>
      <c r="AF308" s="267" t="s">
        <v>59</v>
      </c>
      <c r="AG308" s="267" t="s">
        <v>59</v>
      </c>
      <c r="AH308" s="285"/>
      <c r="AI308" s="285"/>
      <c r="AJ308" s="285"/>
      <c r="AK308" s="285"/>
      <c r="AL308" s="285"/>
      <c r="AM308" s="285"/>
      <c r="AN308" s="285"/>
      <c r="AO308" s="285"/>
      <c r="AP308" s="285"/>
      <c r="AQ308" s="285"/>
      <c r="AR308" s="285"/>
      <c r="AS308" s="285"/>
      <c r="AT308" s="285"/>
      <c r="AU308" s="285"/>
      <c r="AV308" s="285"/>
      <c r="AW308" s="285"/>
      <c r="AX308" s="285"/>
      <c r="AY308" s="285"/>
      <c r="AZ308" s="285"/>
      <c r="BA308" s="285"/>
      <c r="BB308" s="285"/>
    </row>
    <row r="309" spans="3:103">
      <c r="C309" s="268"/>
      <c r="D309" s="268"/>
      <c r="E309" s="268"/>
      <c r="F309" s="268"/>
      <c r="G309" s="268"/>
      <c r="H309" s="294"/>
      <c r="I309" s="289" t="s">
        <v>3938</v>
      </c>
      <c r="K309" s="286" t="s">
        <v>53</v>
      </c>
      <c r="L309" s="286"/>
      <c r="M309" s="286"/>
      <c r="N309" s="286"/>
      <c r="O309" s="286"/>
      <c r="P309" s="286" t="s">
        <v>59</v>
      </c>
      <c r="Q309" s="286" t="str">
        <f t="shared" si="22"/>
        <v>Yes</v>
      </c>
      <c r="R309" s="267" t="s">
        <v>59</v>
      </c>
      <c r="S309" s="267" t="s">
        <v>59</v>
      </c>
      <c r="T309" s="267" t="s">
        <v>59</v>
      </c>
      <c r="U309" s="267" t="s">
        <v>59</v>
      </c>
      <c r="V309" s="267" t="s">
        <v>53</v>
      </c>
      <c r="W309" s="267" t="s">
        <v>59</v>
      </c>
      <c r="X309" s="267" t="s">
        <v>59</v>
      </c>
      <c r="Y309" s="267" t="s">
        <v>59</v>
      </c>
      <c r="Z309" s="267" t="s">
        <v>59</v>
      </c>
      <c r="AA309" s="267" t="s">
        <v>59</v>
      </c>
      <c r="AB309" s="267" t="s">
        <v>59</v>
      </c>
      <c r="AC309" s="267" t="s">
        <v>59</v>
      </c>
      <c r="AD309" s="267" t="s">
        <v>59</v>
      </c>
      <c r="AE309" s="267" t="s">
        <v>59</v>
      </c>
      <c r="AF309" s="267" t="s">
        <v>59</v>
      </c>
      <c r="AG309" s="267" t="s">
        <v>59</v>
      </c>
      <c r="AH309" s="285"/>
      <c r="AI309" s="285"/>
      <c r="AJ309" s="285"/>
      <c r="AK309" s="285"/>
      <c r="AL309" s="285"/>
      <c r="AM309" s="285"/>
      <c r="AN309" s="285"/>
      <c r="AO309" s="285"/>
      <c r="AP309" s="285"/>
      <c r="AQ309" s="285"/>
      <c r="AR309" s="285"/>
      <c r="AS309" s="285"/>
      <c r="AT309" s="285"/>
      <c r="AU309" s="285"/>
      <c r="AV309" s="285"/>
      <c r="AW309" s="285"/>
      <c r="AX309" s="285"/>
      <c r="AY309" s="285"/>
      <c r="AZ309" s="285"/>
      <c r="BA309" s="285"/>
      <c r="BB309" s="285"/>
    </row>
    <row r="310" spans="3:103">
      <c r="C310" s="268"/>
      <c r="D310" s="268"/>
      <c r="E310" s="268"/>
      <c r="F310" s="268"/>
      <c r="G310" s="268"/>
      <c r="H310" s="294"/>
      <c r="I310" s="289" t="s">
        <v>6297</v>
      </c>
      <c r="K310" s="286" t="s">
        <v>53</v>
      </c>
      <c r="L310" s="286"/>
      <c r="M310" s="286"/>
      <c r="N310" s="286"/>
      <c r="O310" s="286"/>
      <c r="P310" s="286" t="s">
        <v>59</v>
      </c>
      <c r="Q310" s="286" t="str">
        <f t="shared" si="22"/>
        <v>No</v>
      </c>
      <c r="R310" s="267" t="s">
        <v>53</v>
      </c>
      <c r="S310" s="267" t="s">
        <v>53</v>
      </c>
      <c r="T310" s="267" t="s">
        <v>53</v>
      </c>
      <c r="U310" s="267" t="s">
        <v>53</v>
      </c>
      <c r="V310" s="267" t="s">
        <v>53</v>
      </c>
      <c r="W310" s="267" t="s">
        <v>53</v>
      </c>
      <c r="X310" s="267" t="s">
        <v>53</v>
      </c>
      <c r="Y310" s="267" t="s">
        <v>53</v>
      </c>
      <c r="Z310" s="267" t="s">
        <v>53</v>
      </c>
      <c r="AA310" s="267" t="s">
        <v>53</v>
      </c>
      <c r="AB310" s="267" t="s">
        <v>53</v>
      </c>
      <c r="AC310" s="267" t="s">
        <v>53</v>
      </c>
      <c r="AD310" s="267" t="s">
        <v>53</v>
      </c>
      <c r="AE310" s="267" t="s">
        <v>53</v>
      </c>
      <c r="AF310" s="267" t="s">
        <v>53</v>
      </c>
      <c r="AG310" s="267" t="s">
        <v>53</v>
      </c>
      <c r="AH310" s="285"/>
      <c r="AI310" s="285"/>
      <c r="AJ310" s="285"/>
      <c r="AK310" s="285"/>
      <c r="AL310" s="285"/>
      <c r="AM310" s="285"/>
      <c r="AN310" s="285"/>
      <c r="AO310" s="285"/>
      <c r="AP310" s="285"/>
      <c r="AQ310" s="285"/>
      <c r="AR310" s="285"/>
      <c r="AS310" s="285"/>
      <c r="AT310" s="285"/>
      <c r="AU310" s="285"/>
      <c r="AV310" s="285"/>
      <c r="AW310" s="285"/>
      <c r="AX310" s="285"/>
      <c r="AY310" s="285"/>
      <c r="AZ310" s="285"/>
      <c r="BA310" s="285"/>
      <c r="BB310" s="285"/>
    </row>
    <row r="311" spans="3:103">
      <c r="C311" s="268"/>
      <c r="D311" s="268"/>
      <c r="E311" s="268"/>
      <c r="F311" s="268"/>
      <c r="G311" s="268"/>
      <c r="H311" s="294"/>
      <c r="I311" s="289" t="s">
        <v>6298</v>
      </c>
      <c r="K311" s="286" t="s">
        <v>53</v>
      </c>
      <c r="L311" s="286"/>
      <c r="M311" s="286"/>
      <c r="N311" s="286"/>
      <c r="O311" s="286"/>
      <c r="P311" s="286" t="s">
        <v>59</v>
      </c>
      <c r="Q311" s="286" t="str">
        <f t="shared" si="22"/>
        <v>No</v>
      </c>
      <c r="R311" s="267" t="s">
        <v>53</v>
      </c>
      <c r="S311" s="267" t="s">
        <v>53</v>
      </c>
      <c r="T311" s="267" t="s">
        <v>53</v>
      </c>
      <c r="U311" s="267" t="s">
        <v>53</v>
      </c>
      <c r="V311" s="267" t="s">
        <v>53</v>
      </c>
      <c r="W311" s="267" t="s">
        <v>53</v>
      </c>
      <c r="X311" s="267" t="s">
        <v>53</v>
      </c>
      <c r="Y311" s="267" t="s">
        <v>53</v>
      </c>
      <c r="Z311" s="267" t="s">
        <v>53</v>
      </c>
      <c r="AA311" s="267" t="s">
        <v>53</v>
      </c>
      <c r="AB311" s="267" t="s">
        <v>53</v>
      </c>
      <c r="AC311" s="267" t="s">
        <v>53</v>
      </c>
      <c r="AD311" s="267" t="s">
        <v>53</v>
      </c>
      <c r="AE311" s="267" t="s">
        <v>53</v>
      </c>
      <c r="AF311" s="267" t="s">
        <v>53</v>
      </c>
      <c r="AG311" s="267" t="s">
        <v>53</v>
      </c>
      <c r="AH311" s="285"/>
      <c r="AI311" s="285"/>
      <c r="AJ311" s="285"/>
      <c r="AK311" s="285"/>
      <c r="AL311" s="285"/>
      <c r="AM311" s="285"/>
      <c r="AN311" s="285"/>
      <c r="AO311" s="285"/>
      <c r="AP311" s="285"/>
      <c r="AQ311" s="285"/>
      <c r="AR311" s="285"/>
      <c r="AS311" s="285"/>
      <c r="AT311" s="285"/>
      <c r="AU311" s="285"/>
      <c r="AV311" s="285"/>
      <c r="AW311" s="285"/>
      <c r="AX311" s="285"/>
      <c r="AY311" s="285"/>
      <c r="AZ311" s="285"/>
      <c r="BA311" s="285"/>
      <c r="BB311" s="285"/>
    </row>
    <row r="312" spans="3:103">
      <c r="C312" s="268"/>
      <c r="D312" s="268"/>
      <c r="E312" s="268"/>
      <c r="F312" s="268"/>
      <c r="G312" s="268"/>
      <c r="H312" s="294"/>
      <c r="I312" s="289" t="s">
        <v>1040</v>
      </c>
      <c r="K312" s="286" t="s">
        <v>53</v>
      </c>
      <c r="L312" s="286"/>
      <c r="M312" s="286"/>
      <c r="N312" s="286"/>
      <c r="O312" s="286"/>
      <c r="P312" s="286" t="s">
        <v>59</v>
      </c>
      <c r="Q312" s="286" t="str">
        <f t="shared" si="22"/>
        <v>Yes</v>
      </c>
      <c r="R312" s="267" t="s">
        <v>59</v>
      </c>
      <c r="S312" s="267" t="s">
        <v>59</v>
      </c>
      <c r="T312" s="267" t="s">
        <v>59</v>
      </c>
      <c r="U312" s="267" t="s">
        <v>59</v>
      </c>
      <c r="V312" s="267" t="s">
        <v>53</v>
      </c>
      <c r="W312" s="267" t="s">
        <v>59</v>
      </c>
      <c r="X312" s="267" t="s">
        <v>59</v>
      </c>
      <c r="Y312" s="267" t="s">
        <v>59</v>
      </c>
      <c r="Z312" s="267" t="s">
        <v>59</v>
      </c>
      <c r="AA312" s="267" t="s">
        <v>59</v>
      </c>
      <c r="AB312" s="267" t="s">
        <v>59</v>
      </c>
      <c r="AC312" s="267" t="s">
        <v>59</v>
      </c>
      <c r="AD312" s="267" t="s">
        <v>59</v>
      </c>
      <c r="AE312" s="267" t="s">
        <v>59</v>
      </c>
      <c r="AF312" s="267" t="s">
        <v>59</v>
      </c>
      <c r="AG312" s="267" t="s">
        <v>59</v>
      </c>
      <c r="AH312" s="285"/>
      <c r="AI312" s="285"/>
      <c r="AJ312" s="285"/>
      <c r="AK312" s="285"/>
      <c r="AL312" s="285"/>
      <c r="AM312" s="285"/>
      <c r="AN312" s="285"/>
      <c r="AO312" s="285"/>
      <c r="AP312" s="285"/>
      <c r="AQ312" s="285"/>
      <c r="AR312" s="285"/>
      <c r="AS312" s="285"/>
      <c r="AT312" s="285"/>
      <c r="AU312" s="285"/>
      <c r="AV312" s="285"/>
      <c r="AW312" s="285"/>
      <c r="AX312" s="285"/>
      <c r="AY312" s="285"/>
      <c r="AZ312" s="285"/>
      <c r="BA312" s="285"/>
      <c r="BB312" s="285"/>
    </row>
    <row r="313" spans="3:103">
      <c r="C313" s="268"/>
      <c r="D313" s="268"/>
      <c r="E313" s="268"/>
      <c r="F313" s="268"/>
      <c r="G313" s="268"/>
      <c r="H313" s="294"/>
      <c r="I313" s="289" t="s">
        <v>1051</v>
      </c>
      <c r="K313" s="286" t="s">
        <v>53</v>
      </c>
      <c r="L313" s="286"/>
      <c r="M313" s="286"/>
      <c r="N313" s="286"/>
      <c r="O313" s="286"/>
      <c r="P313" s="286" t="s">
        <v>59</v>
      </c>
      <c r="Q313" s="286" t="str">
        <f t="shared" si="22"/>
        <v>Yes</v>
      </c>
      <c r="R313" s="267" t="s">
        <v>59</v>
      </c>
      <c r="S313" s="267" t="s">
        <v>59</v>
      </c>
      <c r="T313" s="267" t="s">
        <v>53</v>
      </c>
      <c r="U313" s="267" t="s">
        <v>59</v>
      </c>
      <c r="V313" s="267" t="s">
        <v>53</v>
      </c>
      <c r="W313" s="267" t="s">
        <v>59</v>
      </c>
      <c r="X313" s="267" t="s">
        <v>53</v>
      </c>
      <c r="Y313" s="267" t="s">
        <v>59</v>
      </c>
      <c r="Z313" s="267" t="s">
        <v>59</v>
      </c>
      <c r="AA313" s="267" t="s">
        <v>53</v>
      </c>
      <c r="AB313" s="267" t="s">
        <v>53</v>
      </c>
      <c r="AC313" s="267" t="s">
        <v>59</v>
      </c>
      <c r="AD313" s="267" t="s">
        <v>59</v>
      </c>
      <c r="AE313" s="267" t="s">
        <v>59</v>
      </c>
      <c r="AF313" s="267" t="s">
        <v>59</v>
      </c>
      <c r="AG313" s="267" t="s">
        <v>59</v>
      </c>
      <c r="AH313" s="285"/>
      <c r="AI313" s="285"/>
      <c r="AJ313" s="285"/>
      <c r="AK313" s="285"/>
      <c r="AL313" s="285"/>
      <c r="AM313" s="285"/>
      <c r="AN313" s="285"/>
      <c r="AO313" s="285"/>
      <c r="AP313" s="285"/>
      <c r="AQ313" s="285"/>
      <c r="AR313" s="285"/>
      <c r="AS313" s="285"/>
      <c r="AT313" s="285"/>
      <c r="AU313" s="285"/>
      <c r="AV313" s="285"/>
      <c r="AW313" s="285"/>
      <c r="AX313" s="285"/>
      <c r="AY313" s="285"/>
      <c r="AZ313" s="285"/>
      <c r="BA313" s="285"/>
      <c r="BB313" s="285"/>
    </row>
    <row r="314" spans="3:103">
      <c r="C314" s="268"/>
      <c r="D314" s="268"/>
      <c r="E314" s="268"/>
      <c r="F314" s="268"/>
      <c r="G314" s="268"/>
      <c r="H314" s="294"/>
      <c r="I314" s="289" t="s">
        <v>6299</v>
      </c>
      <c r="K314" s="286" t="s">
        <v>53</v>
      </c>
      <c r="L314" s="286"/>
      <c r="M314" s="286"/>
      <c r="N314" s="286"/>
      <c r="O314" s="286"/>
      <c r="P314" s="286" t="s">
        <v>59</v>
      </c>
      <c r="Q314" s="286" t="str">
        <f t="shared" si="22"/>
        <v>No</v>
      </c>
      <c r="R314" s="267" t="s">
        <v>53</v>
      </c>
      <c r="S314" s="267" t="s">
        <v>53</v>
      </c>
      <c r="T314" s="267" t="s">
        <v>53</v>
      </c>
      <c r="U314" s="267" t="s">
        <v>53</v>
      </c>
      <c r="V314" s="267" t="s">
        <v>53</v>
      </c>
      <c r="W314" s="267" t="s">
        <v>53</v>
      </c>
      <c r="X314" s="267" t="s">
        <v>53</v>
      </c>
      <c r="Y314" s="267" t="s">
        <v>53</v>
      </c>
      <c r="Z314" s="267" t="s">
        <v>53</v>
      </c>
      <c r="AA314" s="267" t="s">
        <v>53</v>
      </c>
      <c r="AB314" s="267" t="s">
        <v>53</v>
      </c>
      <c r="AC314" s="267" t="s">
        <v>53</v>
      </c>
      <c r="AD314" s="267" t="s">
        <v>53</v>
      </c>
      <c r="AE314" s="267" t="s">
        <v>53</v>
      </c>
      <c r="AF314" s="267" t="s">
        <v>53</v>
      </c>
      <c r="AG314" s="267" t="s">
        <v>53</v>
      </c>
      <c r="AH314" s="285"/>
      <c r="AI314" s="285"/>
      <c r="AJ314" s="285"/>
      <c r="AK314" s="285"/>
      <c r="AL314" s="285"/>
      <c r="AM314" s="285"/>
      <c r="AN314" s="285"/>
      <c r="AO314" s="285"/>
      <c r="AP314" s="285"/>
      <c r="AQ314" s="285"/>
      <c r="AR314" s="285"/>
      <c r="AS314" s="285"/>
      <c r="AT314" s="285"/>
      <c r="AU314" s="285"/>
      <c r="AV314" s="285"/>
      <c r="AW314" s="285"/>
      <c r="AX314" s="285"/>
      <c r="AY314" s="285"/>
      <c r="AZ314" s="285"/>
      <c r="BA314" s="285"/>
      <c r="BB314" s="285"/>
    </row>
    <row r="315" spans="3:103">
      <c r="C315" s="268"/>
      <c r="D315" s="268"/>
      <c r="E315" s="268"/>
      <c r="F315" s="268"/>
      <c r="G315" s="268"/>
      <c r="H315" s="294"/>
      <c r="I315" s="289" t="s">
        <v>6300</v>
      </c>
      <c r="K315" s="286" t="s">
        <v>53</v>
      </c>
      <c r="L315" s="286"/>
      <c r="M315" s="286"/>
      <c r="N315" s="286"/>
      <c r="O315" s="286"/>
      <c r="P315" s="286" t="s">
        <v>59</v>
      </c>
      <c r="Q315" s="286" t="str">
        <f t="shared" si="22"/>
        <v>No</v>
      </c>
      <c r="R315" s="267" t="s">
        <v>53</v>
      </c>
      <c r="S315" s="267" t="s">
        <v>53</v>
      </c>
      <c r="T315" s="267" t="s">
        <v>53</v>
      </c>
      <c r="U315" s="267" t="s">
        <v>53</v>
      </c>
      <c r="V315" s="267" t="s">
        <v>53</v>
      </c>
      <c r="W315" s="267" t="s">
        <v>53</v>
      </c>
      <c r="X315" s="267" t="s">
        <v>53</v>
      </c>
      <c r="Y315" s="267" t="s">
        <v>53</v>
      </c>
      <c r="Z315" s="267" t="s">
        <v>53</v>
      </c>
      <c r="AA315" s="267" t="s">
        <v>53</v>
      </c>
      <c r="AB315" s="267" t="s">
        <v>53</v>
      </c>
      <c r="AC315" s="267" t="s">
        <v>53</v>
      </c>
      <c r="AD315" s="267" t="s">
        <v>53</v>
      </c>
      <c r="AE315" s="267" t="s">
        <v>53</v>
      </c>
      <c r="AF315" s="267" t="s">
        <v>53</v>
      </c>
      <c r="AG315" s="267" t="s">
        <v>53</v>
      </c>
      <c r="AH315" s="285"/>
      <c r="AI315" s="285"/>
      <c r="AJ315" s="285"/>
      <c r="AK315" s="285"/>
      <c r="AL315" s="285"/>
      <c r="AM315" s="285"/>
      <c r="AN315" s="285"/>
      <c r="AO315" s="285"/>
      <c r="AP315" s="285"/>
      <c r="AQ315" s="285"/>
      <c r="AR315" s="285"/>
      <c r="AS315" s="285"/>
      <c r="AT315" s="285"/>
      <c r="AU315" s="285"/>
      <c r="AV315" s="285"/>
      <c r="AW315" s="285"/>
      <c r="AX315" s="285"/>
      <c r="AY315" s="285"/>
      <c r="AZ315" s="285"/>
      <c r="BA315" s="285"/>
      <c r="BB315" s="285"/>
    </row>
    <row r="316" spans="3:103">
      <c r="C316" s="268"/>
      <c r="D316" s="268"/>
      <c r="E316" s="268"/>
      <c r="F316" s="268"/>
      <c r="G316" s="268"/>
      <c r="H316" s="294"/>
      <c r="I316" s="289" t="s">
        <v>4155</v>
      </c>
      <c r="K316" s="286" t="s">
        <v>53</v>
      </c>
      <c r="L316" s="286"/>
      <c r="M316" s="286"/>
      <c r="N316" s="286"/>
      <c r="O316" s="286"/>
      <c r="P316" s="286" t="s">
        <v>59</v>
      </c>
      <c r="Q316" s="286" t="str">
        <f t="shared" si="22"/>
        <v>Yes</v>
      </c>
      <c r="R316" s="267" t="s">
        <v>59</v>
      </c>
      <c r="S316" s="267" t="s">
        <v>53</v>
      </c>
      <c r="T316" s="267" t="s">
        <v>59</v>
      </c>
      <c r="U316" s="267" t="s">
        <v>59</v>
      </c>
      <c r="V316" s="267" t="s">
        <v>59</v>
      </c>
      <c r="W316" s="267" t="s">
        <v>53</v>
      </c>
      <c r="X316" s="267" t="s">
        <v>53</v>
      </c>
      <c r="Y316" s="267" t="s">
        <v>53</v>
      </c>
      <c r="Z316" s="267" t="s">
        <v>59</v>
      </c>
      <c r="AA316" s="267" t="s">
        <v>59</v>
      </c>
      <c r="AB316" s="267" t="s">
        <v>59</v>
      </c>
      <c r="AC316" s="267" t="s">
        <v>59</v>
      </c>
      <c r="AD316" s="267" t="s">
        <v>53</v>
      </c>
      <c r="AE316" s="267" t="s">
        <v>59</v>
      </c>
      <c r="AF316" s="267" t="s">
        <v>53</v>
      </c>
      <c r="AG316" s="267" t="s">
        <v>53</v>
      </c>
      <c r="AH316" s="285"/>
      <c r="AI316" s="285"/>
      <c r="AJ316" s="285"/>
      <c r="AK316" s="285"/>
      <c r="AL316" s="285"/>
      <c r="AM316" s="285"/>
      <c r="AN316" s="285"/>
      <c r="AO316" s="285"/>
      <c r="AP316" s="285"/>
      <c r="AQ316" s="285"/>
      <c r="AR316" s="285"/>
      <c r="AS316" s="285"/>
      <c r="AT316" s="285"/>
      <c r="AU316" s="285"/>
      <c r="AV316" s="285"/>
      <c r="AW316" s="285"/>
      <c r="AX316" s="285"/>
      <c r="AY316" s="285"/>
      <c r="AZ316" s="285"/>
      <c r="BA316" s="285"/>
      <c r="BB316" s="285"/>
    </row>
    <row r="317" spans="3:103">
      <c r="C317" s="268"/>
      <c r="D317" s="268"/>
      <c r="E317" s="268"/>
      <c r="F317" s="268"/>
      <c r="G317" s="268"/>
      <c r="H317" s="294"/>
      <c r="I317" s="289" t="s">
        <v>4159</v>
      </c>
      <c r="K317" s="286" t="s">
        <v>53</v>
      </c>
      <c r="L317" s="286"/>
      <c r="M317" s="286"/>
      <c r="N317" s="286"/>
      <c r="O317" s="286"/>
      <c r="P317" s="286" t="s">
        <v>59</v>
      </c>
      <c r="Q317" s="286" t="str">
        <f t="shared" si="22"/>
        <v>Yes</v>
      </c>
      <c r="R317" s="267" t="s">
        <v>59</v>
      </c>
      <c r="S317" s="267" t="s">
        <v>53</v>
      </c>
      <c r="T317" s="267" t="s">
        <v>59</v>
      </c>
      <c r="U317" s="267" t="s">
        <v>59</v>
      </c>
      <c r="V317" s="267" t="s">
        <v>59</v>
      </c>
      <c r="W317" s="267" t="s">
        <v>53</v>
      </c>
      <c r="X317" s="267" t="s">
        <v>53</v>
      </c>
      <c r="Y317" s="267" t="s">
        <v>53</v>
      </c>
      <c r="Z317" s="267" t="s">
        <v>59</v>
      </c>
      <c r="AA317" s="267" t="s">
        <v>59</v>
      </c>
      <c r="AB317" s="267" t="s">
        <v>59</v>
      </c>
      <c r="AC317" s="267" t="s">
        <v>59</v>
      </c>
      <c r="AD317" s="267" t="s">
        <v>53</v>
      </c>
      <c r="AE317" s="267" t="s">
        <v>59</v>
      </c>
      <c r="AF317" s="267" t="s">
        <v>53</v>
      </c>
      <c r="AG317" s="267" t="s">
        <v>53</v>
      </c>
      <c r="AH317" s="285"/>
      <c r="AI317" s="285"/>
      <c r="AJ317" s="285"/>
      <c r="AK317" s="285"/>
      <c r="AL317" s="285"/>
      <c r="AM317" s="285"/>
      <c r="AN317" s="285"/>
      <c r="AO317" s="285"/>
      <c r="AP317" s="285"/>
      <c r="AQ317" s="285"/>
      <c r="AR317" s="285"/>
      <c r="AS317" s="285"/>
      <c r="AT317" s="285"/>
      <c r="AU317" s="285"/>
      <c r="AV317" s="285"/>
      <c r="AW317" s="285"/>
      <c r="AX317" s="285"/>
      <c r="AY317" s="285"/>
      <c r="AZ317" s="285"/>
      <c r="BA317" s="285"/>
      <c r="BB317" s="285"/>
    </row>
    <row r="318" spans="3:103">
      <c r="C318" s="268"/>
      <c r="D318" s="268"/>
      <c r="E318" s="268"/>
      <c r="F318" s="268"/>
      <c r="G318" s="268"/>
      <c r="H318" s="294"/>
      <c r="I318" s="289" t="s">
        <v>437</v>
      </c>
      <c r="K318" s="286" t="s">
        <v>53</v>
      </c>
      <c r="L318" s="286"/>
      <c r="M318" s="286"/>
      <c r="N318" s="286"/>
      <c r="O318" s="286"/>
      <c r="P318" s="286" t="s">
        <v>59</v>
      </c>
      <c r="Q318" s="286" t="str">
        <f t="shared" si="22"/>
        <v>Yes</v>
      </c>
      <c r="R318" s="267" t="s">
        <v>59</v>
      </c>
      <c r="S318" s="267" t="s">
        <v>59</v>
      </c>
      <c r="T318" s="267" t="s">
        <v>59</v>
      </c>
      <c r="U318" s="267" t="s">
        <v>59</v>
      </c>
      <c r="V318" s="267" t="s">
        <v>59</v>
      </c>
      <c r="W318" s="267" t="s">
        <v>59</v>
      </c>
      <c r="X318" s="267" t="s">
        <v>59</v>
      </c>
      <c r="Y318" s="267" t="s">
        <v>59</v>
      </c>
      <c r="Z318" s="267" t="s">
        <v>59</v>
      </c>
      <c r="AA318" s="267" t="s">
        <v>59</v>
      </c>
      <c r="AB318" s="267" t="s">
        <v>59</v>
      </c>
      <c r="AC318" s="267" t="s">
        <v>59</v>
      </c>
      <c r="AD318" s="267" t="s">
        <v>59</v>
      </c>
      <c r="AE318" s="267" t="s">
        <v>59</v>
      </c>
      <c r="AF318" s="267" t="s">
        <v>59</v>
      </c>
      <c r="AG318" s="267" t="s">
        <v>59</v>
      </c>
      <c r="AH318" s="285"/>
      <c r="AI318" s="285"/>
      <c r="AJ318" s="285"/>
      <c r="AK318" s="285"/>
      <c r="AL318" s="285"/>
      <c r="AM318" s="285"/>
      <c r="AN318" s="285"/>
      <c r="AO318" s="285"/>
      <c r="AP318" s="285"/>
      <c r="AQ318" s="285"/>
      <c r="AR318" s="285"/>
      <c r="AS318" s="285"/>
      <c r="AT318" s="285"/>
      <c r="AU318" s="285"/>
      <c r="AV318" s="285"/>
      <c r="AW318" s="285"/>
      <c r="AX318" s="285"/>
      <c r="AY318" s="285"/>
      <c r="AZ318" s="285"/>
      <c r="BA318" s="285"/>
      <c r="BB318" s="285"/>
    </row>
    <row r="319" spans="3:103">
      <c r="C319" s="268"/>
      <c r="D319" s="268"/>
      <c r="E319" s="268"/>
      <c r="F319" s="268"/>
      <c r="G319" s="268"/>
      <c r="H319" s="294"/>
      <c r="I319" s="289" t="s">
        <v>2456</v>
      </c>
      <c r="K319" s="286" t="s">
        <v>53</v>
      </c>
      <c r="L319" s="286"/>
      <c r="M319" s="286"/>
      <c r="N319" s="286"/>
      <c r="O319" s="286"/>
      <c r="P319" s="286" t="s">
        <v>59</v>
      </c>
      <c r="Q319" s="286" t="str">
        <f t="shared" si="22"/>
        <v>Yes</v>
      </c>
      <c r="R319" s="267" t="s">
        <v>59</v>
      </c>
      <c r="S319" s="267" t="s">
        <v>53</v>
      </c>
      <c r="T319" s="267" t="s">
        <v>53</v>
      </c>
      <c r="U319" s="267" t="s">
        <v>59</v>
      </c>
      <c r="V319" s="267" t="s">
        <v>59</v>
      </c>
      <c r="W319" s="267" t="s">
        <v>53</v>
      </c>
      <c r="X319" s="267" t="s">
        <v>53</v>
      </c>
      <c r="Y319" s="267" t="s">
        <v>53</v>
      </c>
      <c r="Z319" s="267" t="s">
        <v>53</v>
      </c>
      <c r="AA319" s="267" t="s">
        <v>59</v>
      </c>
      <c r="AB319" s="267" t="s">
        <v>59</v>
      </c>
      <c r="AC319" s="267" t="s">
        <v>59</v>
      </c>
      <c r="AD319" s="267" t="s">
        <v>53</v>
      </c>
      <c r="AE319" s="267" t="s">
        <v>59</v>
      </c>
      <c r="AF319" s="267" t="s">
        <v>53</v>
      </c>
      <c r="AG319" s="267" t="s">
        <v>53</v>
      </c>
      <c r="AH319" s="285"/>
      <c r="AI319" s="285"/>
      <c r="AJ319" s="285"/>
      <c r="AK319" s="285"/>
      <c r="AL319" s="285"/>
      <c r="AM319" s="285"/>
      <c r="AN319" s="285"/>
      <c r="AO319" s="285"/>
      <c r="AP319" s="285"/>
      <c r="AQ319" s="285"/>
      <c r="AR319" s="285"/>
      <c r="AS319" s="285"/>
      <c r="AT319" s="285"/>
      <c r="AU319" s="285"/>
      <c r="AV319" s="285"/>
      <c r="AW319" s="285"/>
      <c r="AX319" s="285"/>
      <c r="AY319" s="285"/>
      <c r="AZ319" s="285"/>
      <c r="BA319" s="285"/>
      <c r="BB319" s="285"/>
    </row>
    <row r="320" spans="3:103">
      <c r="C320" s="268"/>
      <c r="D320" s="268"/>
      <c r="E320" s="268"/>
      <c r="F320" s="268"/>
      <c r="G320" s="268"/>
      <c r="H320" s="294"/>
      <c r="I320" s="289" t="s">
        <v>2450</v>
      </c>
      <c r="K320" s="286" t="s">
        <v>53</v>
      </c>
      <c r="L320" s="286"/>
      <c r="M320" s="286"/>
      <c r="N320" s="286"/>
      <c r="O320" s="286"/>
      <c r="P320" s="286" t="s">
        <v>59</v>
      </c>
      <c r="Q320" s="286" t="str">
        <f t="shared" si="22"/>
        <v>Yes</v>
      </c>
      <c r="R320" s="267" t="s">
        <v>59</v>
      </c>
      <c r="S320" s="267" t="s">
        <v>59</v>
      </c>
      <c r="T320" s="267" t="s">
        <v>59</v>
      </c>
      <c r="U320" s="267" t="s">
        <v>53</v>
      </c>
      <c r="V320" s="267" t="s">
        <v>53</v>
      </c>
      <c r="W320" s="267" t="s">
        <v>59</v>
      </c>
      <c r="X320" s="267" t="s">
        <v>59</v>
      </c>
      <c r="Y320" s="267" t="s">
        <v>59</v>
      </c>
      <c r="Z320" s="267" t="s">
        <v>59</v>
      </c>
      <c r="AA320" s="267" t="s">
        <v>59</v>
      </c>
      <c r="AB320" s="267" t="s">
        <v>59</v>
      </c>
      <c r="AC320" s="267" t="s">
        <v>59</v>
      </c>
      <c r="AD320" s="267" t="s">
        <v>59</v>
      </c>
      <c r="AE320" s="267" t="s">
        <v>59</v>
      </c>
      <c r="AF320" s="267" t="s">
        <v>59</v>
      </c>
      <c r="AG320" s="267" t="s">
        <v>53</v>
      </c>
      <c r="AH320" s="285"/>
      <c r="AI320" s="285"/>
      <c r="AJ320" s="285"/>
      <c r="AK320" s="285"/>
      <c r="AL320" s="285"/>
      <c r="AM320" s="285"/>
      <c r="AN320" s="285"/>
      <c r="AO320" s="285"/>
      <c r="AP320" s="285"/>
      <c r="AQ320" s="285"/>
      <c r="AR320" s="285"/>
      <c r="AS320" s="285"/>
      <c r="AT320" s="285"/>
      <c r="AU320" s="285"/>
      <c r="AV320" s="285"/>
      <c r="AW320" s="285"/>
      <c r="AX320" s="285"/>
      <c r="AY320" s="285"/>
      <c r="AZ320" s="285"/>
      <c r="BA320" s="285"/>
      <c r="BB320" s="285"/>
    </row>
    <row r="321" spans="3:54">
      <c r="C321" s="268"/>
      <c r="D321" s="268"/>
      <c r="E321" s="268"/>
      <c r="F321" s="268"/>
      <c r="G321" s="268"/>
      <c r="H321" s="294"/>
      <c r="I321" s="289" t="s">
        <v>660</v>
      </c>
      <c r="K321" s="286" t="s">
        <v>53</v>
      </c>
      <c r="L321" s="286"/>
      <c r="M321" s="286"/>
      <c r="N321" s="286"/>
      <c r="O321" s="286"/>
      <c r="P321" s="286" t="s">
        <v>59</v>
      </c>
      <c r="Q321" s="286" t="str">
        <f t="shared" si="22"/>
        <v>Yes</v>
      </c>
      <c r="R321" s="267" t="s">
        <v>59</v>
      </c>
      <c r="S321" s="267" t="s">
        <v>59</v>
      </c>
      <c r="T321" s="267" t="s">
        <v>53</v>
      </c>
      <c r="U321" s="267" t="s">
        <v>59</v>
      </c>
      <c r="V321" s="267" t="s">
        <v>59</v>
      </c>
      <c r="W321" s="267" t="s">
        <v>59</v>
      </c>
      <c r="X321" s="267" t="s">
        <v>59</v>
      </c>
      <c r="Y321" s="267" t="s">
        <v>59</v>
      </c>
      <c r="Z321" s="267" t="s">
        <v>59</v>
      </c>
      <c r="AA321" s="267" t="s">
        <v>53</v>
      </c>
      <c r="AB321" s="267" t="s">
        <v>59</v>
      </c>
      <c r="AC321" s="267" t="s">
        <v>59</v>
      </c>
      <c r="AD321" s="267" t="s">
        <v>59</v>
      </c>
      <c r="AE321" s="267" t="s">
        <v>53</v>
      </c>
      <c r="AF321" s="267" t="s">
        <v>59</v>
      </c>
      <c r="AG321" s="267" t="s">
        <v>59</v>
      </c>
      <c r="AH321" s="285"/>
      <c r="AI321" s="285"/>
      <c r="AJ321" s="285"/>
      <c r="AK321" s="285"/>
      <c r="AL321" s="285"/>
      <c r="AM321" s="285"/>
      <c r="AN321" s="285"/>
      <c r="AO321" s="285"/>
      <c r="AP321" s="285"/>
      <c r="AQ321" s="285"/>
      <c r="AR321" s="285"/>
      <c r="AS321" s="285"/>
      <c r="AT321" s="285"/>
      <c r="AU321" s="285"/>
      <c r="AV321" s="285"/>
      <c r="AW321" s="285"/>
      <c r="AX321" s="285"/>
      <c r="AY321" s="285"/>
      <c r="AZ321" s="285"/>
      <c r="BA321" s="285"/>
      <c r="BB321" s="285"/>
    </row>
    <row r="322" spans="3:54">
      <c r="C322" s="268"/>
      <c r="D322" s="268"/>
      <c r="E322" s="268"/>
      <c r="F322" s="268"/>
      <c r="G322" s="268"/>
      <c r="H322" s="294"/>
      <c r="I322" s="289" t="s">
        <v>625</v>
      </c>
      <c r="K322" s="286" t="s">
        <v>53</v>
      </c>
      <c r="L322" s="286"/>
      <c r="M322" s="286"/>
      <c r="N322" s="286"/>
      <c r="O322" s="286"/>
      <c r="P322" s="286" t="s">
        <v>59</v>
      </c>
      <c r="Q322" s="286" t="str">
        <f t="shared" si="22"/>
        <v>Yes</v>
      </c>
      <c r="R322" s="267" t="s">
        <v>59</v>
      </c>
      <c r="S322" s="267" t="s">
        <v>59</v>
      </c>
      <c r="T322" s="267" t="s">
        <v>59</v>
      </c>
      <c r="U322" s="267" t="s">
        <v>59</v>
      </c>
      <c r="V322" s="267" t="s">
        <v>59</v>
      </c>
      <c r="W322" s="267" t="s">
        <v>59</v>
      </c>
      <c r="X322" s="267" t="s">
        <v>59</v>
      </c>
      <c r="Y322" s="267" t="s">
        <v>59</v>
      </c>
      <c r="Z322" s="267" t="s">
        <v>59</v>
      </c>
      <c r="AA322" s="267" t="s">
        <v>53</v>
      </c>
      <c r="AB322" s="267" t="s">
        <v>59</v>
      </c>
      <c r="AC322" s="267" t="s">
        <v>59</v>
      </c>
      <c r="AD322" s="267" t="s">
        <v>53</v>
      </c>
      <c r="AE322" s="267" t="s">
        <v>59</v>
      </c>
      <c r="AF322" s="267" t="s">
        <v>59</v>
      </c>
      <c r="AG322" s="267" t="s">
        <v>59</v>
      </c>
      <c r="AH322" s="285"/>
      <c r="AI322" s="285"/>
      <c r="AJ322" s="285"/>
      <c r="AK322" s="285"/>
      <c r="AL322" s="285"/>
      <c r="AM322" s="285"/>
      <c r="AN322" s="285"/>
      <c r="AO322" s="285"/>
      <c r="AP322" s="285"/>
      <c r="AQ322" s="285"/>
      <c r="AR322" s="285"/>
      <c r="AS322" s="285"/>
      <c r="AT322" s="285"/>
      <c r="AU322" s="285"/>
      <c r="AV322" s="285"/>
      <c r="AW322" s="285"/>
      <c r="AX322" s="285"/>
      <c r="AY322" s="285"/>
      <c r="AZ322" s="285"/>
      <c r="BA322" s="285"/>
      <c r="BB322" s="285"/>
    </row>
    <row r="323" spans="3:54">
      <c r="C323" s="268"/>
      <c r="D323" s="268"/>
      <c r="E323" s="268"/>
      <c r="F323" s="268"/>
      <c r="G323" s="268"/>
      <c r="H323" s="294"/>
      <c r="I323" s="289" t="s">
        <v>488</v>
      </c>
      <c r="K323" s="286" t="s">
        <v>53</v>
      </c>
      <c r="L323" s="286"/>
      <c r="M323" s="286"/>
      <c r="N323" s="286"/>
      <c r="O323" s="286"/>
      <c r="P323" s="286" t="s">
        <v>59</v>
      </c>
      <c r="Q323" s="286" t="str">
        <f t="shared" si="22"/>
        <v>Yes</v>
      </c>
      <c r="R323" s="267" t="s">
        <v>59</v>
      </c>
      <c r="S323" s="267" t="s">
        <v>59</v>
      </c>
      <c r="T323" s="267" t="s">
        <v>59</v>
      </c>
      <c r="U323" s="267" t="s">
        <v>59</v>
      </c>
      <c r="V323" s="267" t="s">
        <v>59</v>
      </c>
      <c r="W323" s="267" t="s">
        <v>59</v>
      </c>
      <c r="X323" s="267" t="s">
        <v>59</v>
      </c>
      <c r="Y323" s="267" t="s">
        <v>59</v>
      </c>
      <c r="Z323" s="267" t="s">
        <v>59</v>
      </c>
      <c r="AA323" s="267" t="s">
        <v>59</v>
      </c>
      <c r="AB323" s="267" t="s">
        <v>59</v>
      </c>
      <c r="AC323" s="267" t="s">
        <v>59</v>
      </c>
      <c r="AD323" s="267" t="s">
        <v>59</v>
      </c>
      <c r="AE323" s="267" t="s">
        <v>59</v>
      </c>
      <c r="AF323" s="267" t="s">
        <v>59</v>
      </c>
      <c r="AG323" s="267" t="s">
        <v>59</v>
      </c>
      <c r="AH323" s="285"/>
      <c r="AI323" s="285"/>
      <c r="AJ323" s="285"/>
      <c r="AK323" s="285"/>
      <c r="AL323" s="285"/>
      <c r="AM323" s="285"/>
      <c r="AN323" s="285"/>
      <c r="AO323" s="285"/>
      <c r="AP323" s="285"/>
      <c r="AQ323" s="285"/>
      <c r="AR323" s="285"/>
      <c r="AS323" s="285"/>
      <c r="AT323" s="285"/>
      <c r="AU323" s="285"/>
      <c r="AV323" s="285"/>
      <c r="AW323" s="285"/>
      <c r="AX323" s="285"/>
      <c r="AY323" s="285"/>
      <c r="AZ323" s="285"/>
      <c r="BA323" s="285"/>
      <c r="BB323" s="285"/>
    </row>
    <row r="324" spans="3:54">
      <c r="C324" s="268"/>
      <c r="D324" s="268"/>
      <c r="E324" s="268"/>
      <c r="F324" s="268"/>
      <c r="G324" s="268"/>
      <c r="H324" s="294"/>
      <c r="I324" s="289" t="s">
        <v>519</v>
      </c>
      <c r="K324" s="286" t="s">
        <v>53</v>
      </c>
      <c r="L324" s="286"/>
      <c r="M324" s="286"/>
      <c r="N324" s="286"/>
      <c r="O324" s="286"/>
      <c r="P324" s="286" t="s">
        <v>59</v>
      </c>
      <c r="Q324" s="286" t="str">
        <f t="shared" si="22"/>
        <v>Yes</v>
      </c>
      <c r="R324" s="267" t="s">
        <v>59</v>
      </c>
      <c r="S324" s="267" t="s">
        <v>59</v>
      </c>
      <c r="T324" s="267" t="s">
        <v>53</v>
      </c>
      <c r="U324" s="267" t="s">
        <v>53</v>
      </c>
      <c r="V324" s="267" t="s">
        <v>53</v>
      </c>
      <c r="W324" s="267" t="s">
        <v>59</v>
      </c>
      <c r="X324" s="267" t="s">
        <v>59</v>
      </c>
      <c r="Y324" s="267" t="s">
        <v>53</v>
      </c>
      <c r="Z324" s="267" t="s">
        <v>59</v>
      </c>
      <c r="AA324" s="267" t="s">
        <v>59</v>
      </c>
      <c r="AB324" s="267" t="s">
        <v>53</v>
      </c>
      <c r="AC324" s="267" t="s">
        <v>53</v>
      </c>
      <c r="AD324" s="267" t="s">
        <v>59</v>
      </c>
      <c r="AE324" s="267" t="s">
        <v>59</v>
      </c>
      <c r="AF324" s="267" t="s">
        <v>59</v>
      </c>
      <c r="AG324" s="267" t="s">
        <v>53</v>
      </c>
      <c r="AH324" s="285"/>
      <c r="AI324" s="285"/>
      <c r="AJ324" s="285"/>
      <c r="AK324" s="285"/>
      <c r="AL324" s="285"/>
      <c r="AM324" s="285"/>
      <c r="AN324" s="285"/>
      <c r="AO324" s="285"/>
      <c r="AP324" s="285"/>
      <c r="AQ324" s="285"/>
      <c r="AR324" s="285"/>
      <c r="AS324" s="285"/>
      <c r="AT324" s="285"/>
      <c r="AU324" s="285"/>
      <c r="AV324" s="285"/>
      <c r="AW324" s="285"/>
      <c r="AX324" s="285"/>
      <c r="AY324" s="285"/>
      <c r="AZ324" s="285"/>
      <c r="BA324" s="285"/>
      <c r="BB324" s="285"/>
    </row>
    <row r="325" spans="3:54">
      <c r="C325" s="268"/>
      <c r="D325" s="268"/>
      <c r="E325" s="268"/>
      <c r="F325" s="268"/>
      <c r="G325" s="268"/>
      <c r="H325" s="294"/>
      <c r="I325" s="289" t="s">
        <v>2422</v>
      </c>
      <c r="K325" s="286" t="s">
        <v>53</v>
      </c>
      <c r="L325" s="286"/>
      <c r="M325" s="286"/>
      <c r="N325" s="286"/>
      <c r="O325" s="286"/>
      <c r="P325" s="286" t="s">
        <v>59</v>
      </c>
      <c r="Q325" s="286" t="str">
        <f t="shared" si="22"/>
        <v>Yes</v>
      </c>
      <c r="R325" s="267" t="s">
        <v>59</v>
      </c>
      <c r="S325" s="267" t="s">
        <v>59</v>
      </c>
      <c r="T325" s="267" t="s">
        <v>59</v>
      </c>
      <c r="U325" s="267" t="s">
        <v>59</v>
      </c>
      <c r="V325" s="267" t="s">
        <v>59</v>
      </c>
      <c r="W325" s="267" t="s">
        <v>59</v>
      </c>
      <c r="X325" s="267" t="s">
        <v>59</v>
      </c>
      <c r="Y325" s="267" t="s">
        <v>59</v>
      </c>
      <c r="Z325" s="267" t="s">
        <v>59</v>
      </c>
      <c r="AA325" s="267" t="s">
        <v>59</v>
      </c>
      <c r="AB325" s="267" t="s">
        <v>59</v>
      </c>
      <c r="AC325" s="267" t="s">
        <v>59</v>
      </c>
      <c r="AD325" s="267" t="s">
        <v>59</v>
      </c>
      <c r="AE325" s="267" t="s">
        <v>59</v>
      </c>
      <c r="AF325" s="267" t="s">
        <v>59</v>
      </c>
      <c r="AG325" s="267" t="s">
        <v>59</v>
      </c>
      <c r="AH325" s="285"/>
      <c r="AI325" s="285"/>
      <c r="AJ325" s="285"/>
      <c r="AK325" s="285"/>
      <c r="AL325" s="285"/>
      <c r="AM325" s="285"/>
      <c r="AN325" s="285"/>
      <c r="AO325" s="285"/>
      <c r="AP325" s="285"/>
      <c r="AQ325" s="285"/>
      <c r="AR325" s="285"/>
      <c r="AS325" s="285"/>
      <c r="AT325" s="285"/>
      <c r="AU325" s="285"/>
      <c r="AV325" s="285"/>
      <c r="AW325" s="285"/>
      <c r="AX325" s="285"/>
      <c r="AY325" s="285"/>
      <c r="AZ325" s="285"/>
      <c r="BA325" s="285"/>
      <c r="BB325" s="285"/>
    </row>
    <row r="326" spans="3:54">
      <c r="C326" s="268"/>
      <c r="D326" s="268"/>
      <c r="E326" s="268"/>
      <c r="F326" s="268"/>
      <c r="G326" s="268"/>
      <c r="H326" s="294"/>
      <c r="I326" s="289" t="s">
        <v>543</v>
      </c>
      <c r="K326" s="286" t="s">
        <v>53</v>
      </c>
      <c r="L326" s="286"/>
      <c r="M326" s="286"/>
      <c r="N326" s="286"/>
      <c r="O326" s="286"/>
      <c r="P326" s="286" t="s">
        <v>59</v>
      </c>
      <c r="Q326" s="286" t="str">
        <f t="shared" si="22"/>
        <v>Yes</v>
      </c>
      <c r="R326" s="267" t="s">
        <v>59</v>
      </c>
      <c r="S326" s="267" t="s">
        <v>59</v>
      </c>
      <c r="T326" s="267" t="s">
        <v>59</v>
      </c>
      <c r="U326" s="267" t="s">
        <v>59</v>
      </c>
      <c r="V326" s="267" t="s">
        <v>59</v>
      </c>
      <c r="W326" s="267" t="s">
        <v>59</v>
      </c>
      <c r="X326" s="267" t="s">
        <v>59</v>
      </c>
      <c r="Y326" s="267" t="s">
        <v>59</v>
      </c>
      <c r="Z326" s="267" t="s">
        <v>59</v>
      </c>
      <c r="AA326" s="267" t="s">
        <v>59</v>
      </c>
      <c r="AB326" s="267" t="s">
        <v>59</v>
      </c>
      <c r="AC326" s="267" t="s">
        <v>59</v>
      </c>
      <c r="AD326" s="267" t="s">
        <v>59</v>
      </c>
      <c r="AE326" s="267" t="s">
        <v>59</v>
      </c>
      <c r="AF326" s="267" t="s">
        <v>59</v>
      </c>
      <c r="AG326" s="267" t="s">
        <v>59</v>
      </c>
      <c r="AH326" s="285"/>
      <c r="AI326" s="285"/>
      <c r="AJ326" s="285"/>
      <c r="AK326" s="285"/>
      <c r="AL326" s="285"/>
      <c r="AM326" s="285"/>
      <c r="AN326" s="285"/>
      <c r="AO326" s="285"/>
      <c r="AP326" s="285"/>
      <c r="AQ326" s="285"/>
      <c r="AR326" s="285"/>
      <c r="AS326" s="285"/>
      <c r="AT326" s="285"/>
      <c r="AU326" s="285"/>
      <c r="AV326" s="285"/>
      <c r="AW326" s="285"/>
      <c r="AX326" s="285"/>
      <c r="AY326" s="285"/>
      <c r="AZ326" s="285"/>
      <c r="BA326" s="285"/>
      <c r="BB326" s="285"/>
    </row>
    <row r="327" spans="3:54">
      <c r="C327" s="268"/>
      <c r="D327" s="268"/>
      <c r="E327" s="268"/>
      <c r="F327" s="268"/>
      <c r="G327" s="268"/>
      <c r="H327" s="294"/>
      <c r="I327" s="289" t="s">
        <v>2407</v>
      </c>
      <c r="K327" s="286" t="s">
        <v>53</v>
      </c>
      <c r="L327" s="286"/>
      <c r="M327" s="286"/>
      <c r="N327" s="286"/>
      <c r="O327" s="286"/>
      <c r="P327" s="286" t="s">
        <v>59</v>
      </c>
      <c r="Q327" s="286" t="str">
        <f t="shared" si="22"/>
        <v>Yes</v>
      </c>
      <c r="R327" s="267" t="s">
        <v>59</v>
      </c>
      <c r="S327" s="267" t="s">
        <v>59</v>
      </c>
      <c r="T327" s="267" t="s">
        <v>59</v>
      </c>
      <c r="U327" s="267" t="s">
        <v>53</v>
      </c>
      <c r="V327" s="267" t="s">
        <v>59</v>
      </c>
      <c r="W327" s="267" t="s">
        <v>59</v>
      </c>
      <c r="X327" s="267" t="s">
        <v>59</v>
      </c>
      <c r="Y327" s="267" t="s">
        <v>59</v>
      </c>
      <c r="Z327" s="267" t="s">
        <v>59</v>
      </c>
      <c r="AA327" s="267" t="s">
        <v>59</v>
      </c>
      <c r="AB327" s="267" t="s">
        <v>59</v>
      </c>
      <c r="AC327" s="267" t="s">
        <v>59</v>
      </c>
      <c r="AD327" s="267" t="s">
        <v>59</v>
      </c>
      <c r="AE327" s="267" t="s">
        <v>59</v>
      </c>
      <c r="AF327" s="267" t="s">
        <v>59</v>
      </c>
      <c r="AG327" s="267" t="s">
        <v>59</v>
      </c>
      <c r="AH327" s="285"/>
      <c r="AI327" s="285"/>
      <c r="AJ327" s="285"/>
      <c r="AK327" s="285"/>
      <c r="AL327" s="285"/>
      <c r="AM327" s="285"/>
      <c r="AN327" s="285"/>
      <c r="AO327" s="285"/>
      <c r="AP327" s="285"/>
      <c r="AQ327" s="285"/>
      <c r="AR327" s="285"/>
      <c r="AS327" s="285"/>
      <c r="AT327" s="285"/>
      <c r="AU327" s="285"/>
      <c r="AV327" s="285"/>
      <c r="AW327" s="285"/>
      <c r="AX327" s="285"/>
      <c r="AY327" s="285"/>
      <c r="AZ327" s="285"/>
      <c r="BA327" s="285"/>
      <c r="BB327" s="285"/>
    </row>
    <row r="328" spans="3:54">
      <c r="C328" s="268"/>
      <c r="D328" s="268"/>
      <c r="E328" s="268"/>
      <c r="F328" s="268"/>
      <c r="G328" s="268"/>
      <c r="H328" s="294"/>
      <c r="I328" s="289" t="s">
        <v>1300</v>
      </c>
      <c r="K328" s="286" t="s">
        <v>59</v>
      </c>
      <c r="L328" s="286"/>
      <c r="M328" s="286"/>
      <c r="N328" s="286"/>
      <c r="O328" s="286"/>
      <c r="P328" s="286" t="s">
        <v>53</v>
      </c>
      <c r="Q328" s="286" t="str">
        <f t="shared" si="22"/>
        <v>Yes</v>
      </c>
      <c r="R328" s="267" t="s">
        <v>53</v>
      </c>
      <c r="S328" s="267" t="s">
        <v>53</v>
      </c>
      <c r="T328" s="267" t="s">
        <v>59</v>
      </c>
      <c r="U328" s="267" t="s">
        <v>53</v>
      </c>
      <c r="V328" s="267" t="s">
        <v>53</v>
      </c>
      <c r="W328" s="267" t="s">
        <v>59</v>
      </c>
      <c r="X328" s="267" t="s">
        <v>59</v>
      </c>
      <c r="Y328" s="267" t="s">
        <v>59</v>
      </c>
      <c r="Z328" s="267" t="s">
        <v>59</v>
      </c>
      <c r="AA328" s="267" t="s">
        <v>59</v>
      </c>
      <c r="AB328" s="267" t="s">
        <v>53</v>
      </c>
      <c r="AC328" s="267" t="s">
        <v>59</v>
      </c>
      <c r="AD328" s="267" t="s">
        <v>59</v>
      </c>
      <c r="AE328" s="267" t="s">
        <v>53</v>
      </c>
      <c r="AF328" s="267" t="s">
        <v>53</v>
      </c>
      <c r="AG328" s="267" t="s">
        <v>53</v>
      </c>
      <c r="AH328" s="285"/>
      <c r="AI328" s="285"/>
      <c r="AJ328" s="285"/>
      <c r="AK328" s="285"/>
      <c r="AL328" s="285"/>
      <c r="AM328" s="285"/>
      <c r="AN328" s="285"/>
      <c r="AO328" s="285"/>
      <c r="AP328" s="285"/>
      <c r="AQ328" s="285"/>
      <c r="AR328" s="285"/>
      <c r="AS328" s="285"/>
      <c r="AT328" s="285"/>
      <c r="AU328" s="285"/>
      <c r="AV328" s="285"/>
      <c r="AW328" s="285"/>
      <c r="AX328" s="285"/>
      <c r="AY328" s="285"/>
      <c r="AZ328" s="285"/>
      <c r="BA328" s="285"/>
      <c r="BB328" s="285"/>
    </row>
    <row r="329" spans="3:54">
      <c r="C329" s="268"/>
      <c r="D329" s="268"/>
      <c r="E329" s="268"/>
      <c r="F329" s="268"/>
      <c r="G329" s="268"/>
      <c r="H329" s="294"/>
      <c r="I329" s="289" t="s">
        <v>6301</v>
      </c>
      <c r="K329" s="286" t="s">
        <v>53</v>
      </c>
      <c r="L329" s="286"/>
      <c r="M329" s="286"/>
      <c r="N329" s="286"/>
      <c r="O329" s="286"/>
      <c r="P329" s="286" t="s">
        <v>59</v>
      </c>
      <c r="Q329" s="286" t="str">
        <f t="shared" si="22"/>
        <v>Yes</v>
      </c>
      <c r="R329" s="267" t="s">
        <v>59</v>
      </c>
      <c r="S329" s="267" t="s">
        <v>59</v>
      </c>
      <c r="T329" s="267" t="s">
        <v>59</v>
      </c>
      <c r="U329" s="267" t="s">
        <v>59</v>
      </c>
      <c r="V329" s="267" t="s">
        <v>59</v>
      </c>
      <c r="W329" s="267" t="s">
        <v>59</v>
      </c>
      <c r="X329" s="267" t="s">
        <v>59</v>
      </c>
      <c r="Y329" s="267" t="s">
        <v>59</v>
      </c>
      <c r="Z329" s="267" t="s">
        <v>59</v>
      </c>
      <c r="AA329" s="267" t="s">
        <v>59</v>
      </c>
      <c r="AB329" s="267" t="s">
        <v>59</v>
      </c>
      <c r="AC329" s="267" t="s">
        <v>59</v>
      </c>
      <c r="AD329" s="267" t="s">
        <v>59</v>
      </c>
      <c r="AE329" s="267" t="s">
        <v>59</v>
      </c>
      <c r="AF329" s="267" t="s">
        <v>59</v>
      </c>
      <c r="AG329" s="267" t="s">
        <v>59</v>
      </c>
      <c r="AH329" s="285"/>
      <c r="AI329" s="285"/>
      <c r="AJ329" s="285"/>
      <c r="AK329" s="285"/>
      <c r="AL329" s="285"/>
      <c r="AM329" s="285"/>
      <c r="AN329" s="285"/>
      <c r="AO329" s="285"/>
      <c r="AP329" s="285"/>
      <c r="AQ329" s="285"/>
      <c r="AR329" s="285"/>
      <c r="AS329" s="285"/>
      <c r="AT329" s="285"/>
      <c r="AU329" s="285"/>
      <c r="AV329" s="285"/>
      <c r="AW329" s="285"/>
      <c r="AX329" s="285"/>
      <c r="AY329" s="285"/>
      <c r="AZ329" s="285"/>
      <c r="BA329" s="285"/>
      <c r="BB329" s="285"/>
    </row>
    <row r="330" spans="3:54">
      <c r="C330" s="268"/>
      <c r="D330" s="268"/>
      <c r="E330" s="268"/>
      <c r="F330" s="268"/>
      <c r="G330" s="268"/>
      <c r="H330" s="294"/>
      <c r="I330" s="289" t="s">
        <v>1253</v>
      </c>
      <c r="K330" s="286" t="s">
        <v>53</v>
      </c>
      <c r="L330" s="286"/>
      <c r="M330" s="286"/>
      <c r="N330" s="286"/>
      <c r="O330" s="286"/>
      <c r="P330" s="286" t="s">
        <v>59</v>
      </c>
      <c r="Q330" s="286" t="str">
        <f t="shared" si="22"/>
        <v>Yes</v>
      </c>
      <c r="R330" s="267" t="s">
        <v>59</v>
      </c>
      <c r="S330" s="267" t="s">
        <v>59</v>
      </c>
      <c r="T330" s="267" t="s">
        <v>59</v>
      </c>
      <c r="U330" s="267" t="s">
        <v>59</v>
      </c>
      <c r="V330" s="267" t="s">
        <v>59</v>
      </c>
      <c r="W330" s="267" t="s">
        <v>59</v>
      </c>
      <c r="X330" s="267" t="s">
        <v>59</v>
      </c>
      <c r="Y330" s="267" t="s">
        <v>59</v>
      </c>
      <c r="Z330" s="267" t="s">
        <v>59</v>
      </c>
      <c r="AA330" s="267" t="s">
        <v>59</v>
      </c>
      <c r="AB330" s="267" t="s">
        <v>59</v>
      </c>
      <c r="AC330" s="267" t="s">
        <v>59</v>
      </c>
      <c r="AD330" s="267" t="s">
        <v>59</v>
      </c>
      <c r="AE330" s="267" t="s">
        <v>59</v>
      </c>
      <c r="AF330" s="267" t="s">
        <v>59</v>
      </c>
      <c r="AG330" s="267" t="s">
        <v>59</v>
      </c>
      <c r="AH330" s="285"/>
      <c r="AI330" s="285"/>
      <c r="AJ330" s="285"/>
      <c r="AK330" s="285"/>
      <c r="AL330" s="285"/>
      <c r="AM330" s="285"/>
      <c r="AN330" s="285"/>
      <c r="AO330" s="285"/>
      <c r="AP330" s="285"/>
      <c r="AQ330" s="285"/>
      <c r="AR330" s="285"/>
      <c r="AS330" s="285"/>
      <c r="AT330" s="285"/>
      <c r="AU330" s="285"/>
      <c r="AV330" s="285"/>
      <c r="AW330" s="285"/>
      <c r="AX330" s="285"/>
      <c r="AY330" s="285"/>
      <c r="AZ330" s="285"/>
      <c r="BA330" s="285"/>
      <c r="BB330" s="285"/>
    </row>
    <row r="331" spans="3:54">
      <c r="C331" s="268"/>
      <c r="D331" s="268"/>
      <c r="E331" s="268"/>
      <c r="F331" s="268"/>
      <c r="G331" s="268"/>
      <c r="H331" s="294"/>
      <c r="I331" s="289" t="s">
        <v>4388</v>
      </c>
      <c r="K331" s="286" t="s">
        <v>53</v>
      </c>
      <c r="L331" s="286"/>
      <c r="M331" s="286"/>
      <c r="N331" s="286"/>
      <c r="O331" s="286"/>
      <c r="P331" s="286" t="s">
        <v>59</v>
      </c>
      <c r="Q331" s="286" t="str">
        <f t="shared" si="22"/>
        <v>No</v>
      </c>
      <c r="R331" s="267" t="s">
        <v>53</v>
      </c>
      <c r="S331" s="267" t="s">
        <v>53</v>
      </c>
      <c r="T331" s="267" t="s">
        <v>53</v>
      </c>
      <c r="U331" s="267" t="s">
        <v>53</v>
      </c>
      <c r="V331" s="267" t="s">
        <v>53</v>
      </c>
      <c r="W331" s="267" t="s">
        <v>53</v>
      </c>
      <c r="X331" s="267" t="s">
        <v>53</v>
      </c>
      <c r="Y331" s="267" t="s">
        <v>53</v>
      </c>
      <c r="Z331" s="267" t="s">
        <v>53</v>
      </c>
      <c r="AA331" s="267" t="s">
        <v>53</v>
      </c>
      <c r="AB331" s="267" t="s">
        <v>53</v>
      </c>
      <c r="AC331" s="267" t="s">
        <v>53</v>
      </c>
      <c r="AD331" s="267" t="s">
        <v>53</v>
      </c>
      <c r="AE331" s="267" t="s">
        <v>53</v>
      </c>
      <c r="AF331" s="267" t="s">
        <v>53</v>
      </c>
      <c r="AG331" s="267" t="s">
        <v>53</v>
      </c>
      <c r="AH331" s="285"/>
      <c r="AI331" s="285"/>
      <c r="AJ331" s="285"/>
      <c r="AK331" s="285"/>
      <c r="AL331" s="285"/>
      <c r="AM331" s="285"/>
      <c r="AN331" s="285"/>
      <c r="AO331" s="285"/>
      <c r="AP331" s="285"/>
      <c r="AQ331" s="285"/>
      <c r="AR331" s="285"/>
      <c r="AS331" s="285"/>
      <c r="AT331" s="285"/>
      <c r="AU331" s="285"/>
      <c r="AV331" s="285"/>
      <c r="AW331" s="285"/>
      <c r="AX331" s="285"/>
      <c r="AY331" s="285"/>
      <c r="AZ331" s="285"/>
      <c r="BA331" s="285"/>
      <c r="BB331" s="285"/>
    </row>
    <row r="332" spans="3:54">
      <c r="C332" s="268"/>
      <c r="D332" s="268"/>
      <c r="E332" s="268"/>
      <c r="F332" s="268"/>
      <c r="G332" s="268"/>
      <c r="H332" s="294"/>
      <c r="I332" s="289" t="s">
        <v>1156</v>
      </c>
      <c r="K332" s="286" t="s">
        <v>53</v>
      </c>
      <c r="L332" s="286"/>
      <c r="M332" s="286"/>
      <c r="N332" s="286"/>
      <c r="O332" s="286"/>
      <c r="P332" s="286" t="s">
        <v>59</v>
      </c>
      <c r="Q332" s="286" t="str">
        <f t="shared" si="22"/>
        <v>Yes</v>
      </c>
      <c r="R332" s="267" t="s">
        <v>53</v>
      </c>
      <c r="S332" s="267" t="s">
        <v>59</v>
      </c>
      <c r="T332" s="267" t="s">
        <v>53</v>
      </c>
      <c r="U332" s="267" t="s">
        <v>53</v>
      </c>
      <c r="V332" s="267" t="s">
        <v>53</v>
      </c>
      <c r="W332" s="267" t="s">
        <v>59</v>
      </c>
      <c r="X332" s="267" t="s">
        <v>53</v>
      </c>
      <c r="Y332" s="267" t="s">
        <v>59</v>
      </c>
      <c r="Z332" s="267" t="s">
        <v>53</v>
      </c>
      <c r="AA332" s="267" t="s">
        <v>53</v>
      </c>
      <c r="AB332" s="267" t="s">
        <v>59</v>
      </c>
      <c r="AC332" s="267" t="s">
        <v>59</v>
      </c>
      <c r="AD332" s="267" t="s">
        <v>53</v>
      </c>
      <c r="AE332" s="267" t="s">
        <v>53</v>
      </c>
      <c r="AF332" s="267" t="s">
        <v>59</v>
      </c>
      <c r="AG332" s="267" t="s">
        <v>59</v>
      </c>
      <c r="AH332" s="285"/>
      <c r="AI332" s="285"/>
      <c r="AJ332" s="285"/>
      <c r="AK332" s="285"/>
      <c r="AL332" s="285"/>
      <c r="AM332" s="285"/>
      <c r="AN332" s="285"/>
      <c r="AO332" s="285"/>
      <c r="AP332" s="285"/>
      <c r="AQ332" s="285"/>
      <c r="AR332" s="285"/>
      <c r="AS332" s="285"/>
      <c r="AT332" s="285"/>
      <c r="AU332" s="285"/>
      <c r="AV332" s="285"/>
      <c r="AW332" s="285"/>
      <c r="AX332" s="285"/>
      <c r="AY332" s="285"/>
      <c r="AZ332" s="285"/>
      <c r="BA332" s="285"/>
      <c r="BB332" s="285"/>
    </row>
    <row r="333" spans="3:54">
      <c r="C333" s="268"/>
      <c r="D333" s="268"/>
      <c r="E333" s="268"/>
      <c r="F333" s="268"/>
      <c r="G333" s="268"/>
      <c r="H333" s="294"/>
      <c r="I333" s="289" t="s">
        <v>973</v>
      </c>
      <c r="K333" s="286" t="s">
        <v>53</v>
      </c>
      <c r="L333" s="286"/>
      <c r="M333" s="286"/>
      <c r="N333" s="286"/>
      <c r="O333" s="286"/>
      <c r="P333" s="286" t="s">
        <v>59</v>
      </c>
      <c r="Q333" s="286" t="str">
        <f t="shared" si="22"/>
        <v>Yes</v>
      </c>
      <c r="R333" s="267" t="s">
        <v>53</v>
      </c>
      <c r="S333" s="267" t="s">
        <v>53</v>
      </c>
      <c r="T333" s="267" t="s">
        <v>53</v>
      </c>
      <c r="U333" s="267" t="s">
        <v>59</v>
      </c>
      <c r="V333" s="267" t="s">
        <v>59</v>
      </c>
      <c r="W333" s="267" t="s">
        <v>53</v>
      </c>
      <c r="X333" s="267" t="s">
        <v>53</v>
      </c>
      <c r="Y333" s="267" t="s">
        <v>53</v>
      </c>
      <c r="Z333" s="267" t="s">
        <v>53</v>
      </c>
      <c r="AA333" s="267" t="s">
        <v>53</v>
      </c>
      <c r="AB333" s="267" t="s">
        <v>53</v>
      </c>
      <c r="AC333" s="267" t="s">
        <v>53</v>
      </c>
      <c r="AD333" s="267" t="s">
        <v>53</v>
      </c>
      <c r="AE333" s="267" t="s">
        <v>59</v>
      </c>
      <c r="AF333" s="267" t="s">
        <v>53</v>
      </c>
      <c r="AG333" s="267" t="s">
        <v>53</v>
      </c>
      <c r="AH333" s="285"/>
      <c r="AI333" s="285"/>
      <c r="AJ333" s="285"/>
      <c r="AK333" s="285"/>
      <c r="AL333" s="285"/>
      <c r="AM333" s="285"/>
      <c r="AN333" s="285"/>
      <c r="AO333" s="285"/>
      <c r="AP333" s="285"/>
      <c r="AQ333" s="285"/>
      <c r="AR333" s="285"/>
      <c r="AS333" s="285"/>
      <c r="AT333" s="285"/>
      <c r="AU333" s="285"/>
      <c r="AV333" s="285"/>
      <c r="AW333" s="285"/>
      <c r="AX333" s="285"/>
      <c r="AY333" s="285"/>
      <c r="AZ333" s="285"/>
      <c r="BA333" s="285"/>
      <c r="BB333" s="285"/>
    </row>
    <row r="334" spans="3:54">
      <c r="C334" s="268"/>
      <c r="D334" s="268"/>
      <c r="E334" s="268"/>
      <c r="F334" s="268"/>
      <c r="G334" s="268"/>
      <c r="H334" s="294"/>
      <c r="I334" s="289" t="s">
        <v>3516</v>
      </c>
      <c r="K334" s="286" t="s">
        <v>53</v>
      </c>
      <c r="L334" s="286"/>
      <c r="M334" s="286"/>
      <c r="N334" s="286"/>
      <c r="O334" s="286"/>
      <c r="P334" s="286" t="s">
        <v>59</v>
      </c>
      <c r="Q334" s="286" t="str">
        <f t="shared" si="22"/>
        <v>Yes</v>
      </c>
      <c r="R334" s="267" t="s">
        <v>53</v>
      </c>
      <c r="S334" s="267" t="s">
        <v>53</v>
      </c>
      <c r="T334" s="267" t="s">
        <v>53</v>
      </c>
      <c r="U334" s="267" t="s">
        <v>59</v>
      </c>
      <c r="V334" s="267" t="s">
        <v>59</v>
      </c>
      <c r="W334" s="267" t="s">
        <v>53</v>
      </c>
      <c r="X334" s="267" t="s">
        <v>53</v>
      </c>
      <c r="Y334" s="267" t="s">
        <v>53</v>
      </c>
      <c r="Z334" s="267" t="s">
        <v>53</v>
      </c>
      <c r="AA334" s="267" t="s">
        <v>53</v>
      </c>
      <c r="AB334" s="267" t="s">
        <v>53</v>
      </c>
      <c r="AC334" s="267" t="s">
        <v>53</v>
      </c>
      <c r="AD334" s="267" t="s">
        <v>53</v>
      </c>
      <c r="AE334" s="267" t="s">
        <v>59</v>
      </c>
      <c r="AF334" s="267" t="s">
        <v>53</v>
      </c>
      <c r="AG334" s="267" t="s">
        <v>53</v>
      </c>
      <c r="AH334" s="285"/>
      <c r="AI334" s="285"/>
      <c r="AJ334" s="285"/>
      <c r="AK334" s="285"/>
      <c r="AL334" s="285"/>
      <c r="AM334" s="285"/>
      <c r="AN334" s="285"/>
      <c r="AO334" s="285"/>
      <c r="AP334" s="285"/>
      <c r="AQ334" s="285"/>
      <c r="AR334" s="285"/>
      <c r="AS334" s="285"/>
      <c r="AT334" s="285"/>
      <c r="AU334" s="285"/>
      <c r="AV334" s="285"/>
      <c r="AW334" s="285"/>
      <c r="AX334" s="285"/>
      <c r="AY334" s="285"/>
      <c r="AZ334" s="285"/>
      <c r="BA334" s="285"/>
      <c r="BB334" s="285"/>
    </row>
    <row r="335" spans="3:54">
      <c r="C335" s="268"/>
      <c r="D335" s="268"/>
      <c r="E335" s="268"/>
      <c r="F335" s="268"/>
      <c r="G335" s="268"/>
      <c r="H335" s="294"/>
      <c r="I335" s="289" t="s">
        <v>3519</v>
      </c>
      <c r="K335" s="286" t="s">
        <v>53</v>
      </c>
      <c r="L335" s="286"/>
      <c r="M335" s="286"/>
      <c r="N335" s="286"/>
      <c r="O335" s="286"/>
      <c r="P335" s="286" t="s">
        <v>59</v>
      </c>
      <c r="Q335" s="286" t="str">
        <f t="shared" si="22"/>
        <v>Yes</v>
      </c>
      <c r="R335" s="267" t="s">
        <v>53</v>
      </c>
      <c r="S335" s="267" t="s">
        <v>53</v>
      </c>
      <c r="T335" s="267" t="s">
        <v>53</v>
      </c>
      <c r="U335" s="267" t="s">
        <v>59</v>
      </c>
      <c r="V335" s="267" t="s">
        <v>59</v>
      </c>
      <c r="W335" s="267" t="s">
        <v>53</v>
      </c>
      <c r="X335" s="267" t="s">
        <v>53</v>
      </c>
      <c r="Y335" s="267" t="s">
        <v>53</v>
      </c>
      <c r="Z335" s="267" t="s">
        <v>53</v>
      </c>
      <c r="AA335" s="267" t="s">
        <v>53</v>
      </c>
      <c r="AB335" s="267" t="s">
        <v>53</v>
      </c>
      <c r="AC335" s="267" t="s">
        <v>53</v>
      </c>
      <c r="AD335" s="267" t="s">
        <v>53</v>
      </c>
      <c r="AE335" s="267" t="s">
        <v>59</v>
      </c>
      <c r="AF335" s="267" t="s">
        <v>53</v>
      </c>
      <c r="AG335" s="267" t="s">
        <v>53</v>
      </c>
      <c r="AH335" s="285"/>
      <c r="AI335" s="285"/>
      <c r="AJ335" s="285"/>
      <c r="AK335" s="285"/>
      <c r="AL335" s="285"/>
      <c r="AM335" s="285"/>
      <c r="AN335" s="285"/>
      <c r="AO335" s="285"/>
      <c r="AP335" s="285"/>
      <c r="AQ335" s="285"/>
      <c r="AR335" s="285"/>
      <c r="AS335" s="285"/>
      <c r="AT335" s="285"/>
      <c r="AU335" s="285"/>
      <c r="AV335" s="285"/>
      <c r="AW335" s="285"/>
      <c r="AX335" s="285"/>
      <c r="AY335" s="285"/>
      <c r="AZ335" s="285"/>
      <c r="BA335" s="285"/>
      <c r="BB335" s="285"/>
    </row>
    <row r="336" spans="3:54">
      <c r="C336" s="268"/>
      <c r="D336" s="268"/>
      <c r="E336" s="268"/>
      <c r="F336" s="268"/>
      <c r="G336" s="268"/>
      <c r="H336" s="294"/>
      <c r="I336" s="289" t="s">
        <v>2683</v>
      </c>
      <c r="K336" s="286" t="s">
        <v>53</v>
      </c>
      <c r="L336" s="286"/>
      <c r="M336" s="286"/>
      <c r="N336" s="286"/>
      <c r="O336" s="286"/>
      <c r="P336" s="286" t="s">
        <v>59</v>
      </c>
      <c r="Q336" s="286" t="str">
        <f t="shared" si="22"/>
        <v>Yes</v>
      </c>
      <c r="R336" s="267" t="s">
        <v>59</v>
      </c>
      <c r="S336" s="267" t="s">
        <v>59</v>
      </c>
      <c r="T336" s="267" t="s">
        <v>59</v>
      </c>
      <c r="U336" s="267" t="s">
        <v>59</v>
      </c>
      <c r="V336" s="267" t="s">
        <v>59</v>
      </c>
      <c r="W336" s="267" t="s">
        <v>59</v>
      </c>
      <c r="X336" s="267" t="s">
        <v>59</v>
      </c>
      <c r="Y336" s="267" t="s">
        <v>59</v>
      </c>
      <c r="Z336" s="267" t="s">
        <v>59</v>
      </c>
      <c r="AA336" s="267" t="s">
        <v>59</v>
      </c>
      <c r="AB336" s="267" t="s">
        <v>59</v>
      </c>
      <c r="AC336" s="267" t="s">
        <v>59</v>
      </c>
      <c r="AD336" s="267" t="s">
        <v>59</v>
      </c>
      <c r="AE336" s="267" t="s">
        <v>59</v>
      </c>
      <c r="AF336" s="267" t="s">
        <v>59</v>
      </c>
      <c r="AG336" s="267" t="s">
        <v>59</v>
      </c>
      <c r="AH336" s="285"/>
      <c r="AI336" s="285"/>
      <c r="AJ336" s="285"/>
      <c r="AK336" s="285"/>
      <c r="AL336" s="285"/>
      <c r="AM336" s="285"/>
      <c r="AN336" s="285"/>
      <c r="AO336" s="285"/>
      <c r="AP336" s="285"/>
      <c r="AQ336" s="285"/>
      <c r="AR336" s="285"/>
      <c r="AS336" s="285"/>
      <c r="AT336" s="285"/>
      <c r="AU336" s="285"/>
      <c r="AV336" s="285"/>
      <c r="AW336" s="285"/>
      <c r="AX336" s="285"/>
      <c r="AY336" s="285"/>
      <c r="AZ336" s="285"/>
      <c r="BA336" s="285"/>
      <c r="BB336" s="285"/>
    </row>
    <row r="337" spans="3:54">
      <c r="C337" s="268"/>
      <c r="D337" s="268"/>
      <c r="E337" s="268"/>
      <c r="F337" s="268"/>
      <c r="G337" s="268"/>
      <c r="H337" s="294"/>
      <c r="I337" s="289" t="s">
        <v>2694</v>
      </c>
      <c r="K337" s="286" t="s">
        <v>53</v>
      </c>
      <c r="L337" s="286"/>
      <c r="M337" s="286"/>
      <c r="N337" s="286"/>
      <c r="O337" s="286"/>
      <c r="P337" s="286" t="s">
        <v>59</v>
      </c>
      <c r="Q337" s="286" t="str">
        <f t="shared" si="22"/>
        <v>Yes</v>
      </c>
      <c r="R337" s="267" t="s">
        <v>59</v>
      </c>
      <c r="S337" s="267" t="s">
        <v>59</v>
      </c>
      <c r="T337" s="267" t="s">
        <v>59</v>
      </c>
      <c r="U337" s="267" t="s">
        <v>59</v>
      </c>
      <c r="V337" s="267" t="s">
        <v>59</v>
      </c>
      <c r="W337" s="267" t="s">
        <v>59</v>
      </c>
      <c r="X337" s="267" t="s">
        <v>59</v>
      </c>
      <c r="Y337" s="267" t="s">
        <v>59</v>
      </c>
      <c r="Z337" s="267" t="s">
        <v>59</v>
      </c>
      <c r="AA337" s="267" t="s">
        <v>59</v>
      </c>
      <c r="AB337" s="267" t="s">
        <v>59</v>
      </c>
      <c r="AC337" s="267" t="s">
        <v>59</v>
      </c>
      <c r="AD337" s="267" t="s">
        <v>59</v>
      </c>
      <c r="AE337" s="267" t="s">
        <v>59</v>
      </c>
      <c r="AF337" s="267" t="s">
        <v>59</v>
      </c>
      <c r="AG337" s="267" t="s">
        <v>59</v>
      </c>
      <c r="AH337" s="285"/>
      <c r="AI337" s="285"/>
      <c r="AJ337" s="285"/>
      <c r="AK337" s="285"/>
      <c r="AL337" s="285"/>
      <c r="AM337" s="285"/>
      <c r="AN337" s="285"/>
      <c r="AO337" s="285"/>
      <c r="AP337" s="285"/>
      <c r="AQ337" s="285"/>
      <c r="AR337" s="285"/>
      <c r="AS337" s="285"/>
      <c r="AT337" s="285"/>
      <c r="AU337" s="285"/>
      <c r="AV337" s="285"/>
      <c r="AW337" s="285"/>
      <c r="AX337" s="285"/>
      <c r="AY337" s="285"/>
      <c r="AZ337" s="285"/>
      <c r="BA337" s="285"/>
      <c r="BB337" s="285"/>
    </row>
    <row r="338" spans="3:54">
      <c r="C338" s="268"/>
      <c r="D338" s="268"/>
      <c r="E338" s="268"/>
      <c r="F338" s="268"/>
      <c r="G338" s="268"/>
      <c r="H338" s="294"/>
      <c r="I338" s="289" t="s">
        <v>2705</v>
      </c>
      <c r="K338" s="286" t="s">
        <v>53</v>
      </c>
      <c r="L338" s="286"/>
      <c r="M338" s="286"/>
      <c r="N338" s="286"/>
      <c r="O338" s="286"/>
      <c r="P338" s="286" t="s">
        <v>59</v>
      </c>
      <c r="Q338" s="286" t="str">
        <f t="shared" ref="Q338:Q369" si="23">IF(COUNTIF(R338:AG338,"Yes")&gt;=1,"Yes", "No")</f>
        <v>Yes</v>
      </c>
      <c r="R338" s="267" t="s">
        <v>59</v>
      </c>
      <c r="S338" s="267" t="s">
        <v>59</v>
      </c>
      <c r="T338" s="267" t="s">
        <v>59</v>
      </c>
      <c r="U338" s="267" t="s">
        <v>59</v>
      </c>
      <c r="V338" s="267" t="s">
        <v>59</v>
      </c>
      <c r="W338" s="267" t="s">
        <v>59</v>
      </c>
      <c r="X338" s="267" t="s">
        <v>59</v>
      </c>
      <c r="Y338" s="267" t="s">
        <v>59</v>
      </c>
      <c r="Z338" s="267" t="s">
        <v>59</v>
      </c>
      <c r="AA338" s="267" t="s">
        <v>59</v>
      </c>
      <c r="AB338" s="267" t="s">
        <v>59</v>
      </c>
      <c r="AC338" s="267" t="s">
        <v>59</v>
      </c>
      <c r="AD338" s="267" t="s">
        <v>59</v>
      </c>
      <c r="AE338" s="267" t="s">
        <v>59</v>
      </c>
      <c r="AF338" s="267" t="s">
        <v>59</v>
      </c>
      <c r="AG338" s="267" t="s">
        <v>59</v>
      </c>
      <c r="AH338" s="285"/>
      <c r="AI338" s="285"/>
      <c r="AJ338" s="285"/>
      <c r="AK338" s="285"/>
      <c r="AL338" s="285"/>
      <c r="AM338" s="285"/>
      <c r="AN338" s="285"/>
      <c r="AO338" s="285"/>
      <c r="AP338" s="285"/>
      <c r="AQ338" s="285"/>
      <c r="AR338" s="285"/>
      <c r="AS338" s="285"/>
      <c r="AT338" s="285"/>
      <c r="AU338" s="285"/>
      <c r="AV338" s="285"/>
      <c r="AW338" s="285"/>
      <c r="AX338" s="285"/>
      <c r="AY338" s="285"/>
      <c r="AZ338" s="285"/>
      <c r="BA338" s="285"/>
      <c r="BB338" s="285"/>
    </row>
    <row r="339" spans="3:54">
      <c r="C339" s="268"/>
      <c r="D339" s="268"/>
      <c r="E339" s="268"/>
      <c r="F339" s="268"/>
      <c r="G339" s="268"/>
      <c r="H339" s="294"/>
      <c r="I339" s="289" t="s">
        <v>2716</v>
      </c>
      <c r="K339" s="286" t="s">
        <v>53</v>
      </c>
      <c r="L339" s="286"/>
      <c r="M339" s="286"/>
      <c r="N339" s="286"/>
      <c r="O339" s="286"/>
      <c r="P339" s="286" t="s">
        <v>59</v>
      </c>
      <c r="Q339" s="286" t="str">
        <f t="shared" si="23"/>
        <v>Yes</v>
      </c>
      <c r="R339" s="267" t="s">
        <v>59</v>
      </c>
      <c r="S339" s="267" t="s">
        <v>59</v>
      </c>
      <c r="T339" s="267" t="s">
        <v>59</v>
      </c>
      <c r="U339" s="267" t="s">
        <v>59</v>
      </c>
      <c r="V339" s="267" t="s">
        <v>59</v>
      </c>
      <c r="W339" s="267" t="s">
        <v>59</v>
      </c>
      <c r="X339" s="267" t="s">
        <v>59</v>
      </c>
      <c r="Y339" s="267" t="s">
        <v>59</v>
      </c>
      <c r="Z339" s="267" t="s">
        <v>59</v>
      </c>
      <c r="AA339" s="267" t="s">
        <v>59</v>
      </c>
      <c r="AB339" s="267" t="s">
        <v>59</v>
      </c>
      <c r="AC339" s="267" t="s">
        <v>59</v>
      </c>
      <c r="AD339" s="267" t="s">
        <v>59</v>
      </c>
      <c r="AE339" s="267" t="s">
        <v>59</v>
      </c>
      <c r="AF339" s="267" t="s">
        <v>59</v>
      </c>
      <c r="AG339" s="267" t="s">
        <v>59</v>
      </c>
      <c r="AH339" s="285"/>
      <c r="AI339" s="285"/>
      <c r="AJ339" s="285"/>
      <c r="AK339" s="285"/>
      <c r="AL339" s="285"/>
      <c r="AM339" s="285"/>
      <c r="AN339" s="285"/>
      <c r="AO339" s="285"/>
      <c r="AP339" s="285"/>
      <c r="AQ339" s="285"/>
      <c r="AR339" s="285"/>
      <c r="AS339" s="285"/>
      <c r="AT339" s="285"/>
      <c r="AU339" s="285"/>
      <c r="AV339" s="285"/>
      <c r="AW339" s="285"/>
      <c r="AX339" s="285"/>
      <c r="AY339" s="285"/>
      <c r="AZ339" s="285"/>
      <c r="BA339" s="285"/>
      <c r="BB339" s="285"/>
    </row>
    <row r="340" spans="3:54">
      <c r="C340" s="268"/>
      <c r="D340" s="268"/>
      <c r="E340" s="268"/>
      <c r="F340" s="268"/>
      <c r="G340" s="268"/>
      <c r="H340" s="294"/>
      <c r="I340" s="289" t="s">
        <v>689</v>
      </c>
      <c r="K340" s="286" t="s">
        <v>53</v>
      </c>
      <c r="L340" s="286"/>
      <c r="M340" s="286"/>
      <c r="N340" s="286"/>
      <c r="O340" s="286"/>
      <c r="P340" s="286" t="s">
        <v>59</v>
      </c>
      <c r="Q340" s="286" t="str">
        <f t="shared" si="23"/>
        <v>Yes</v>
      </c>
      <c r="R340" s="267" t="s">
        <v>59</v>
      </c>
      <c r="S340" s="267" t="s">
        <v>59</v>
      </c>
      <c r="T340" s="267" t="s">
        <v>53</v>
      </c>
      <c r="U340" s="267" t="s">
        <v>59</v>
      </c>
      <c r="V340" s="267" t="s">
        <v>59</v>
      </c>
      <c r="W340" s="267" t="s">
        <v>59</v>
      </c>
      <c r="X340" s="267" t="s">
        <v>59</v>
      </c>
      <c r="Y340" s="267" t="s">
        <v>59</v>
      </c>
      <c r="Z340" s="267" t="s">
        <v>53</v>
      </c>
      <c r="AA340" s="267" t="s">
        <v>59</v>
      </c>
      <c r="AB340" s="267" t="s">
        <v>59</v>
      </c>
      <c r="AC340" s="267" t="s">
        <v>59</v>
      </c>
      <c r="AD340" s="267" t="s">
        <v>59</v>
      </c>
      <c r="AE340" s="267" t="s">
        <v>59</v>
      </c>
      <c r="AF340" s="267" t="s">
        <v>59</v>
      </c>
      <c r="AG340" s="267" t="s">
        <v>53</v>
      </c>
      <c r="AH340" s="285"/>
      <c r="AI340" s="285"/>
      <c r="AJ340" s="285"/>
      <c r="AK340" s="285"/>
      <c r="AL340" s="285"/>
      <c r="AM340" s="285"/>
      <c r="AN340" s="285"/>
      <c r="AO340" s="285"/>
      <c r="AP340" s="285"/>
      <c r="AQ340" s="285"/>
      <c r="AR340" s="285"/>
      <c r="AS340" s="285"/>
      <c r="AT340" s="285"/>
      <c r="AU340" s="285"/>
      <c r="AV340" s="285"/>
      <c r="AW340" s="285"/>
      <c r="AX340" s="285"/>
      <c r="AY340" s="285"/>
      <c r="AZ340" s="285"/>
      <c r="BA340" s="285"/>
      <c r="BB340" s="285"/>
    </row>
    <row r="341" spans="3:54">
      <c r="C341" s="268"/>
      <c r="D341" s="268"/>
      <c r="E341" s="268"/>
      <c r="F341" s="268"/>
      <c r="G341" s="268"/>
      <c r="H341" s="294"/>
      <c r="I341" s="289" t="s">
        <v>691</v>
      </c>
      <c r="K341" s="286" t="s">
        <v>53</v>
      </c>
      <c r="L341" s="286"/>
      <c r="M341" s="286"/>
      <c r="N341" s="286"/>
      <c r="O341" s="286"/>
      <c r="P341" s="286" t="s">
        <v>59</v>
      </c>
      <c r="Q341" s="286" t="str">
        <f t="shared" si="23"/>
        <v>Yes</v>
      </c>
      <c r="R341" s="267" t="s">
        <v>59</v>
      </c>
      <c r="S341" s="267" t="s">
        <v>53</v>
      </c>
      <c r="T341" s="267" t="s">
        <v>53</v>
      </c>
      <c r="U341" s="267" t="s">
        <v>53</v>
      </c>
      <c r="V341" s="267" t="s">
        <v>59</v>
      </c>
      <c r="W341" s="267" t="s">
        <v>59</v>
      </c>
      <c r="X341" s="267" t="s">
        <v>53</v>
      </c>
      <c r="Y341" s="267" t="s">
        <v>59</v>
      </c>
      <c r="Z341" s="267" t="s">
        <v>53</v>
      </c>
      <c r="AA341" s="267" t="s">
        <v>59</v>
      </c>
      <c r="AB341" s="267" t="s">
        <v>59</v>
      </c>
      <c r="AC341" s="267" t="s">
        <v>59</v>
      </c>
      <c r="AD341" s="267" t="s">
        <v>53</v>
      </c>
      <c r="AE341" s="267" t="s">
        <v>59</v>
      </c>
      <c r="AF341" s="267" t="s">
        <v>59</v>
      </c>
      <c r="AG341" s="267" t="s">
        <v>53</v>
      </c>
      <c r="AH341" s="285"/>
      <c r="AI341" s="285"/>
      <c r="AJ341" s="285"/>
      <c r="AK341" s="285"/>
      <c r="AL341" s="285"/>
      <c r="AM341" s="285"/>
      <c r="AN341" s="285"/>
      <c r="AO341" s="285"/>
      <c r="AP341" s="285"/>
      <c r="AQ341" s="285"/>
      <c r="AR341" s="285"/>
      <c r="AS341" s="285"/>
      <c r="AT341" s="285"/>
      <c r="AU341" s="285"/>
      <c r="AV341" s="285"/>
      <c r="AW341" s="285"/>
      <c r="AX341" s="285"/>
      <c r="AY341" s="285"/>
      <c r="AZ341" s="285"/>
      <c r="BA341" s="285"/>
      <c r="BB341" s="285"/>
    </row>
    <row r="342" spans="3:54">
      <c r="C342" s="268"/>
      <c r="D342" s="268"/>
      <c r="E342" s="268"/>
      <c r="F342" s="268"/>
      <c r="G342" s="268"/>
      <c r="H342" s="294"/>
      <c r="I342" s="289" t="s">
        <v>693</v>
      </c>
      <c r="K342" s="286" t="s">
        <v>53</v>
      </c>
      <c r="L342" s="286"/>
      <c r="M342" s="286"/>
      <c r="N342" s="286"/>
      <c r="O342" s="286"/>
      <c r="P342" s="286" t="s">
        <v>59</v>
      </c>
      <c r="Q342" s="286" t="str">
        <f t="shared" si="23"/>
        <v>Yes</v>
      </c>
      <c r="R342" s="267" t="s">
        <v>59</v>
      </c>
      <c r="S342" s="267" t="s">
        <v>53</v>
      </c>
      <c r="T342" s="267" t="s">
        <v>53</v>
      </c>
      <c r="U342" s="267" t="s">
        <v>53</v>
      </c>
      <c r="V342" s="267" t="s">
        <v>53</v>
      </c>
      <c r="W342" s="267" t="s">
        <v>59</v>
      </c>
      <c r="X342" s="267" t="s">
        <v>53</v>
      </c>
      <c r="Y342" s="267" t="s">
        <v>59</v>
      </c>
      <c r="Z342" s="267" t="s">
        <v>53</v>
      </c>
      <c r="AA342" s="267" t="s">
        <v>53</v>
      </c>
      <c r="AB342" s="267" t="s">
        <v>59</v>
      </c>
      <c r="AC342" s="267" t="s">
        <v>53</v>
      </c>
      <c r="AD342" s="267" t="s">
        <v>53</v>
      </c>
      <c r="AE342" s="267" t="s">
        <v>53</v>
      </c>
      <c r="AF342" s="267" t="s">
        <v>59</v>
      </c>
      <c r="AG342" s="267" t="s">
        <v>53</v>
      </c>
      <c r="AH342" s="285"/>
      <c r="AI342" s="285"/>
      <c r="AJ342" s="285"/>
      <c r="AK342" s="285"/>
      <c r="AL342" s="285"/>
      <c r="AM342" s="285"/>
      <c r="AN342" s="285"/>
      <c r="AO342" s="285"/>
      <c r="AP342" s="285"/>
      <c r="AQ342" s="285"/>
      <c r="AR342" s="285"/>
      <c r="AS342" s="285"/>
      <c r="AT342" s="285"/>
      <c r="AU342" s="285"/>
      <c r="AV342" s="285"/>
      <c r="AW342" s="285"/>
      <c r="AX342" s="285"/>
      <c r="AY342" s="285"/>
      <c r="AZ342" s="285"/>
      <c r="BA342" s="285"/>
      <c r="BB342" s="285"/>
    </row>
    <row r="343" spans="3:54">
      <c r="C343" s="268"/>
      <c r="D343" s="268"/>
      <c r="E343" s="268"/>
      <c r="F343" s="268"/>
      <c r="G343" s="268"/>
      <c r="H343" s="294"/>
      <c r="I343" s="289" t="s">
        <v>695</v>
      </c>
      <c r="K343" s="286" t="s">
        <v>53</v>
      </c>
      <c r="L343" s="286"/>
      <c r="M343" s="286"/>
      <c r="N343" s="286"/>
      <c r="O343" s="286"/>
      <c r="P343" s="286" t="s">
        <v>59</v>
      </c>
      <c r="Q343" s="286" t="str">
        <f t="shared" si="23"/>
        <v>Yes</v>
      </c>
      <c r="R343" s="267" t="s">
        <v>59</v>
      </c>
      <c r="S343" s="267" t="s">
        <v>53</v>
      </c>
      <c r="T343" s="267" t="s">
        <v>53</v>
      </c>
      <c r="U343" s="267" t="s">
        <v>59</v>
      </c>
      <c r="V343" s="267" t="s">
        <v>53</v>
      </c>
      <c r="W343" s="267" t="s">
        <v>59</v>
      </c>
      <c r="X343" s="267" t="s">
        <v>53</v>
      </c>
      <c r="Y343" s="267" t="s">
        <v>59</v>
      </c>
      <c r="Z343" s="267" t="s">
        <v>53</v>
      </c>
      <c r="AA343" s="267" t="s">
        <v>53</v>
      </c>
      <c r="AB343" s="267" t="s">
        <v>59</v>
      </c>
      <c r="AC343" s="267" t="s">
        <v>59</v>
      </c>
      <c r="AD343" s="267" t="s">
        <v>59</v>
      </c>
      <c r="AE343" s="267" t="s">
        <v>59</v>
      </c>
      <c r="AF343" s="267" t="s">
        <v>59</v>
      </c>
      <c r="AG343" s="267" t="s">
        <v>53</v>
      </c>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row>
    <row r="344" spans="3:54">
      <c r="C344" s="268"/>
      <c r="D344" s="268"/>
      <c r="E344" s="268"/>
      <c r="F344" s="268"/>
      <c r="G344" s="268"/>
      <c r="H344" s="294"/>
      <c r="I344" s="289" t="s">
        <v>697</v>
      </c>
      <c r="K344" s="286" t="s">
        <v>53</v>
      </c>
      <c r="L344" s="286"/>
      <c r="M344" s="286"/>
      <c r="N344" s="286"/>
      <c r="O344" s="286"/>
      <c r="P344" s="286" t="s">
        <v>59</v>
      </c>
      <c r="Q344" s="286" t="str">
        <f t="shared" si="23"/>
        <v>Yes</v>
      </c>
      <c r="R344" s="267" t="s">
        <v>59</v>
      </c>
      <c r="S344" s="267" t="s">
        <v>59</v>
      </c>
      <c r="T344" s="267" t="s">
        <v>53</v>
      </c>
      <c r="U344" s="267" t="s">
        <v>59</v>
      </c>
      <c r="V344" s="267" t="s">
        <v>59</v>
      </c>
      <c r="W344" s="267" t="s">
        <v>59</v>
      </c>
      <c r="X344" s="267" t="s">
        <v>59</v>
      </c>
      <c r="Y344" s="267" t="s">
        <v>59</v>
      </c>
      <c r="Z344" s="267" t="s">
        <v>53</v>
      </c>
      <c r="AA344" s="267" t="s">
        <v>59</v>
      </c>
      <c r="AB344" s="267" t="s">
        <v>59</v>
      </c>
      <c r="AC344" s="267" t="s">
        <v>59</v>
      </c>
      <c r="AD344" s="267" t="s">
        <v>59</v>
      </c>
      <c r="AE344" s="267" t="s">
        <v>59</v>
      </c>
      <c r="AF344" s="267" t="s">
        <v>59</v>
      </c>
      <c r="AG344" s="267" t="s">
        <v>53</v>
      </c>
      <c r="AH344" s="285"/>
      <c r="AI344" s="285"/>
      <c r="AJ344" s="285"/>
      <c r="AK344" s="285"/>
      <c r="AL344" s="285"/>
      <c r="AM344" s="285"/>
      <c r="AN344" s="285"/>
      <c r="AO344" s="285"/>
      <c r="AP344" s="285"/>
      <c r="AQ344" s="285"/>
      <c r="AR344" s="285"/>
      <c r="AS344" s="285"/>
      <c r="AT344" s="285"/>
      <c r="AU344" s="285"/>
      <c r="AV344" s="285"/>
      <c r="AW344" s="285"/>
      <c r="AX344" s="285"/>
      <c r="AY344" s="285"/>
      <c r="AZ344" s="285"/>
      <c r="BA344" s="285"/>
      <c r="BB344" s="285"/>
    </row>
    <row r="345" spans="3:54">
      <c r="C345" s="268"/>
      <c r="D345" s="268"/>
      <c r="E345" s="268"/>
      <c r="F345" s="268"/>
      <c r="G345" s="268"/>
      <c r="H345" s="294"/>
      <c r="I345" s="289" t="s">
        <v>2755</v>
      </c>
      <c r="K345" s="286" t="s">
        <v>53</v>
      </c>
      <c r="L345" s="286"/>
      <c r="M345" s="286"/>
      <c r="N345" s="286"/>
      <c r="O345" s="286"/>
      <c r="P345" s="286" t="s">
        <v>59</v>
      </c>
      <c r="Q345" s="286" t="str">
        <f t="shared" si="23"/>
        <v>Yes</v>
      </c>
      <c r="R345" s="267" t="s">
        <v>59</v>
      </c>
      <c r="S345" s="267" t="s">
        <v>59</v>
      </c>
      <c r="T345" s="267" t="s">
        <v>59</v>
      </c>
      <c r="U345" s="267" t="s">
        <v>59</v>
      </c>
      <c r="V345" s="267" t="s">
        <v>59</v>
      </c>
      <c r="W345" s="267" t="s">
        <v>59</v>
      </c>
      <c r="X345" s="267" t="s">
        <v>59</v>
      </c>
      <c r="Y345" s="267" t="s">
        <v>59</v>
      </c>
      <c r="Z345" s="267" t="s">
        <v>53</v>
      </c>
      <c r="AA345" s="267" t="s">
        <v>59</v>
      </c>
      <c r="AB345" s="267" t="s">
        <v>59</v>
      </c>
      <c r="AC345" s="267" t="s">
        <v>59</v>
      </c>
      <c r="AD345" s="267" t="s">
        <v>59</v>
      </c>
      <c r="AE345" s="267" t="s">
        <v>59</v>
      </c>
      <c r="AF345" s="267" t="s">
        <v>59</v>
      </c>
      <c r="AG345" s="267" t="s">
        <v>59</v>
      </c>
      <c r="AH345" s="285"/>
      <c r="AI345" s="285"/>
      <c r="AJ345" s="285"/>
      <c r="AK345" s="285"/>
      <c r="AL345" s="285"/>
      <c r="AM345" s="285"/>
      <c r="AN345" s="285"/>
      <c r="AO345" s="285"/>
      <c r="AP345" s="285"/>
      <c r="AQ345" s="285"/>
      <c r="AR345" s="285"/>
      <c r="AS345" s="285"/>
      <c r="AT345" s="285"/>
      <c r="AU345" s="285"/>
      <c r="AV345" s="285"/>
      <c r="AW345" s="285"/>
      <c r="AX345" s="285"/>
      <c r="AY345" s="285"/>
      <c r="AZ345" s="285"/>
      <c r="BA345" s="285"/>
      <c r="BB345" s="285"/>
    </row>
    <row r="346" spans="3:54">
      <c r="C346" s="268"/>
      <c r="D346" s="268"/>
      <c r="E346" s="268"/>
      <c r="F346" s="268"/>
      <c r="G346" s="268"/>
      <c r="H346" s="294"/>
      <c r="I346" s="289" t="s">
        <v>2759</v>
      </c>
      <c r="K346" s="286" t="s">
        <v>53</v>
      </c>
      <c r="L346" s="286"/>
      <c r="M346" s="286"/>
      <c r="N346" s="286"/>
      <c r="O346" s="286"/>
      <c r="P346" s="286" t="s">
        <v>59</v>
      </c>
      <c r="Q346" s="286" t="str">
        <f t="shared" si="23"/>
        <v>Yes</v>
      </c>
      <c r="R346" s="267" t="s">
        <v>59</v>
      </c>
      <c r="S346" s="267" t="s">
        <v>59</v>
      </c>
      <c r="T346" s="267" t="s">
        <v>59</v>
      </c>
      <c r="U346" s="267" t="s">
        <v>59</v>
      </c>
      <c r="V346" s="267" t="s">
        <v>59</v>
      </c>
      <c r="W346" s="267" t="s">
        <v>53</v>
      </c>
      <c r="X346" s="267" t="s">
        <v>53</v>
      </c>
      <c r="Y346" s="267" t="s">
        <v>59</v>
      </c>
      <c r="Z346" s="267" t="s">
        <v>53</v>
      </c>
      <c r="AA346" s="267" t="s">
        <v>59</v>
      </c>
      <c r="AB346" s="267" t="s">
        <v>59</v>
      </c>
      <c r="AC346" s="267" t="s">
        <v>59</v>
      </c>
      <c r="AD346" s="267" t="s">
        <v>59</v>
      </c>
      <c r="AE346" s="267" t="s">
        <v>59</v>
      </c>
      <c r="AF346" s="267" t="s">
        <v>53</v>
      </c>
      <c r="AG346" s="267" t="s">
        <v>59</v>
      </c>
      <c r="AH346" s="285"/>
      <c r="AI346" s="285"/>
      <c r="AJ346" s="285"/>
      <c r="AK346" s="285"/>
      <c r="AL346" s="285"/>
      <c r="AM346" s="285"/>
      <c r="AN346" s="285"/>
      <c r="AO346" s="285"/>
      <c r="AP346" s="285"/>
      <c r="AQ346" s="285"/>
      <c r="AR346" s="285"/>
      <c r="AS346" s="285"/>
      <c r="AT346" s="285"/>
      <c r="AU346" s="285"/>
      <c r="AV346" s="285"/>
      <c r="AW346" s="285"/>
      <c r="AX346" s="285"/>
      <c r="AY346" s="285"/>
      <c r="AZ346" s="285"/>
      <c r="BA346" s="285"/>
      <c r="BB346" s="285"/>
    </row>
    <row r="347" spans="3:54">
      <c r="C347" s="268"/>
      <c r="D347" s="268"/>
      <c r="E347" s="268"/>
      <c r="F347" s="268"/>
      <c r="G347" s="268"/>
      <c r="H347" s="294"/>
      <c r="I347" s="289" t="s">
        <v>2763</v>
      </c>
      <c r="K347" s="286" t="s">
        <v>53</v>
      </c>
      <c r="L347" s="286"/>
      <c r="M347" s="286"/>
      <c r="N347" s="286"/>
      <c r="O347" s="286"/>
      <c r="P347" s="286" t="s">
        <v>59</v>
      </c>
      <c r="Q347" s="286" t="str">
        <f t="shared" si="23"/>
        <v>Yes</v>
      </c>
      <c r="R347" s="267" t="s">
        <v>59</v>
      </c>
      <c r="S347" s="267" t="s">
        <v>59</v>
      </c>
      <c r="T347" s="267" t="s">
        <v>59</v>
      </c>
      <c r="U347" s="267" t="s">
        <v>59</v>
      </c>
      <c r="V347" s="267" t="s">
        <v>59</v>
      </c>
      <c r="W347" s="267" t="s">
        <v>59</v>
      </c>
      <c r="X347" s="267" t="s">
        <v>59</v>
      </c>
      <c r="Y347" s="267" t="s">
        <v>59</v>
      </c>
      <c r="Z347" s="267" t="s">
        <v>53</v>
      </c>
      <c r="AA347" s="267" t="s">
        <v>59</v>
      </c>
      <c r="AB347" s="267" t="s">
        <v>59</v>
      </c>
      <c r="AC347" s="267" t="s">
        <v>59</v>
      </c>
      <c r="AD347" s="267" t="s">
        <v>59</v>
      </c>
      <c r="AE347" s="267" t="s">
        <v>59</v>
      </c>
      <c r="AF347" s="267" t="s">
        <v>59</v>
      </c>
      <c r="AG347" s="267" t="s">
        <v>59</v>
      </c>
      <c r="AH347" s="285"/>
      <c r="AI347" s="285"/>
      <c r="AJ347" s="285"/>
      <c r="AK347" s="285"/>
      <c r="AL347" s="285"/>
      <c r="AM347" s="285"/>
      <c r="AN347" s="285"/>
      <c r="AO347" s="285"/>
      <c r="AP347" s="285"/>
      <c r="AQ347" s="285"/>
      <c r="AR347" s="285"/>
      <c r="AS347" s="285"/>
      <c r="AT347" s="285"/>
      <c r="AU347" s="285"/>
      <c r="AV347" s="285"/>
      <c r="AW347" s="285"/>
      <c r="AX347" s="285"/>
      <c r="AY347" s="285"/>
      <c r="AZ347" s="285"/>
      <c r="BA347" s="285"/>
      <c r="BB347" s="285"/>
    </row>
    <row r="348" spans="3:54">
      <c r="C348" s="268"/>
      <c r="D348" s="268"/>
      <c r="E348" s="268"/>
      <c r="F348" s="268"/>
      <c r="G348" s="268"/>
      <c r="H348" s="294"/>
      <c r="I348" s="289" t="s">
        <v>2767</v>
      </c>
      <c r="K348" s="286" t="s">
        <v>53</v>
      </c>
      <c r="L348" s="286"/>
      <c r="M348" s="286"/>
      <c r="N348" s="286"/>
      <c r="O348" s="286"/>
      <c r="P348" s="286" t="s">
        <v>59</v>
      </c>
      <c r="Q348" s="286" t="str">
        <f t="shared" si="23"/>
        <v>Yes</v>
      </c>
      <c r="R348" s="267" t="s">
        <v>59</v>
      </c>
      <c r="S348" s="267" t="s">
        <v>59</v>
      </c>
      <c r="T348" s="267" t="s">
        <v>59</v>
      </c>
      <c r="U348" s="267" t="s">
        <v>59</v>
      </c>
      <c r="V348" s="267" t="s">
        <v>59</v>
      </c>
      <c r="W348" s="267" t="s">
        <v>53</v>
      </c>
      <c r="X348" s="267" t="s">
        <v>53</v>
      </c>
      <c r="Y348" s="267" t="s">
        <v>59</v>
      </c>
      <c r="Z348" s="267" t="s">
        <v>59</v>
      </c>
      <c r="AA348" s="267" t="s">
        <v>59</v>
      </c>
      <c r="AB348" s="267" t="s">
        <v>59</v>
      </c>
      <c r="AC348" s="267" t="s">
        <v>59</v>
      </c>
      <c r="AD348" s="267" t="s">
        <v>59</v>
      </c>
      <c r="AE348" s="267" t="s">
        <v>59</v>
      </c>
      <c r="AF348" s="267" t="s">
        <v>53</v>
      </c>
      <c r="AG348" s="267" t="s">
        <v>59</v>
      </c>
      <c r="AH348" s="285"/>
      <c r="AI348" s="285"/>
      <c r="AJ348" s="285"/>
      <c r="AK348" s="285"/>
      <c r="AL348" s="285"/>
      <c r="AM348" s="285"/>
      <c r="AN348" s="285"/>
      <c r="AO348" s="285"/>
      <c r="AP348" s="285"/>
      <c r="AQ348" s="285"/>
      <c r="AR348" s="285"/>
      <c r="AS348" s="285"/>
      <c r="AT348" s="285"/>
      <c r="AU348" s="285"/>
      <c r="AV348" s="285"/>
      <c r="AW348" s="285"/>
      <c r="AX348" s="285"/>
      <c r="AY348" s="285"/>
      <c r="AZ348" s="285"/>
      <c r="BA348" s="285"/>
      <c r="BB348" s="285"/>
    </row>
    <row r="349" spans="3:54">
      <c r="C349" s="268"/>
      <c r="D349" s="268"/>
      <c r="E349" s="268"/>
      <c r="F349" s="268"/>
      <c r="G349" s="268"/>
      <c r="H349" s="294"/>
      <c r="I349" s="289" t="s">
        <v>3104</v>
      </c>
      <c r="K349" s="286" t="s">
        <v>53</v>
      </c>
      <c r="L349" s="286"/>
      <c r="M349" s="286"/>
      <c r="N349" s="286"/>
      <c r="O349" s="286"/>
      <c r="P349" s="286" t="s">
        <v>59</v>
      </c>
      <c r="Q349" s="286" t="str">
        <f t="shared" si="23"/>
        <v>Yes</v>
      </c>
      <c r="R349" s="267" t="s">
        <v>59</v>
      </c>
      <c r="S349" s="267" t="s">
        <v>59</v>
      </c>
      <c r="T349" s="267" t="s">
        <v>53</v>
      </c>
      <c r="U349" s="267" t="s">
        <v>59</v>
      </c>
      <c r="V349" s="267" t="s">
        <v>59</v>
      </c>
      <c r="W349" s="267" t="s">
        <v>59</v>
      </c>
      <c r="X349" s="267" t="s">
        <v>59</v>
      </c>
      <c r="Y349" s="267" t="s">
        <v>59</v>
      </c>
      <c r="Z349" s="267" t="s">
        <v>59</v>
      </c>
      <c r="AA349" s="267" t="s">
        <v>59</v>
      </c>
      <c r="AB349" s="267" t="s">
        <v>59</v>
      </c>
      <c r="AC349" s="267" t="s">
        <v>59</v>
      </c>
      <c r="AD349" s="267" t="s">
        <v>59</v>
      </c>
      <c r="AE349" s="267" t="s">
        <v>59</v>
      </c>
      <c r="AF349" s="267" t="s">
        <v>59</v>
      </c>
      <c r="AG349" s="267" t="s">
        <v>59</v>
      </c>
      <c r="AH349" s="285"/>
      <c r="AI349" s="285"/>
      <c r="AJ349" s="285"/>
      <c r="AK349" s="285"/>
      <c r="AL349" s="285"/>
      <c r="AM349" s="285"/>
      <c r="AN349" s="285"/>
      <c r="AO349" s="285"/>
      <c r="AP349" s="285"/>
      <c r="AQ349" s="285"/>
      <c r="AR349" s="285"/>
      <c r="AS349" s="285"/>
      <c r="AT349" s="285"/>
      <c r="AU349" s="285"/>
      <c r="AV349" s="285"/>
      <c r="AW349" s="285"/>
      <c r="AX349" s="285"/>
      <c r="AY349" s="285"/>
      <c r="AZ349" s="285"/>
      <c r="BA349" s="285"/>
      <c r="BB349" s="285"/>
    </row>
    <row r="350" spans="3:54">
      <c r="C350" s="268"/>
      <c r="D350" s="268"/>
      <c r="E350" s="268"/>
      <c r="F350" s="268"/>
      <c r="G350" s="268"/>
      <c r="H350" s="294"/>
      <c r="I350" s="289" t="s">
        <v>3083</v>
      </c>
      <c r="K350" s="286" t="s">
        <v>53</v>
      </c>
      <c r="L350" s="286"/>
      <c r="M350" s="286"/>
      <c r="N350" s="286"/>
      <c r="O350" s="286"/>
      <c r="P350" s="286" t="s">
        <v>59</v>
      </c>
      <c r="Q350" s="286" t="str">
        <f t="shared" si="23"/>
        <v>Yes</v>
      </c>
      <c r="R350" s="267" t="s">
        <v>59</v>
      </c>
      <c r="S350" s="267" t="s">
        <v>59</v>
      </c>
      <c r="T350" s="267" t="s">
        <v>53</v>
      </c>
      <c r="U350" s="267" t="s">
        <v>59</v>
      </c>
      <c r="V350" s="267" t="s">
        <v>59</v>
      </c>
      <c r="W350" s="267" t="s">
        <v>59</v>
      </c>
      <c r="X350" s="267" t="s">
        <v>59</v>
      </c>
      <c r="Y350" s="267" t="s">
        <v>59</v>
      </c>
      <c r="Z350" s="267" t="s">
        <v>59</v>
      </c>
      <c r="AA350" s="267" t="s">
        <v>59</v>
      </c>
      <c r="AB350" s="267" t="s">
        <v>59</v>
      </c>
      <c r="AC350" s="267" t="s">
        <v>59</v>
      </c>
      <c r="AD350" s="267" t="s">
        <v>59</v>
      </c>
      <c r="AE350" s="267" t="s">
        <v>59</v>
      </c>
      <c r="AF350" s="267" t="s">
        <v>59</v>
      </c>
      <c r="AG350" s="267" t="s">
        <v>59</v>
      </c>
      <c r="AH350" s="285"/>
      <c r="AI350" s="285"/>
      <c r="AJ350" s="285"/>
      <c r="AK350" s="285"/>
      <c r="AL350" s="285"/>
      <c r="AM350" s="285"/>
      <c r="AN350" s="285"/>
      <c r="AO350" s="285"/>
      <c r="AP350" s="285"/>
      <c r="AQ350" s="285"/>
      <c r="AR350" s="285"/>
      <c r="AS350" s="285"/>
      <c r="AT350" s="285"/>
      <c r="AU350" s="285"/>
      <c r="AV350" s="285"/>
      <c r="AW350" s="285"/>
      <c r="AX350" s="285"/>
      <c r="AY350" s="285"/>
      <c r="AZ350" s="285"/>
      <c r="BA350" s="285"/>
      <c r="BB350" s="285"/>
    </row>
    <row r="351" spans="3:54">
      <c r="C351" s="268"/>
      <c r="D351" s="268"/>
      <c r="E351" s="268"/>
      <c r="F351" s="268"/>
      <c r="G351" s="268"/>
      <c r="H351" s="294"/>
      <c r="I351" s="289" t="s">
        <v>3076</v>
      </c>
      <c r="K351" s="286" t="s">
        <v>53</v>
      </c>
      <c r="L351" s="286"/>
      <c r="M351" s="286"/>
      <c r="N351" s="286"/>
      <c r="O351" s="286"/>
      <c r="P351" s="286" t="s">
        <v>59</v>
      </c>
      <c r="Q351" s="286" t="str">
        <f t="shared" si="23"/>
        <v>Yes</v>
      </c>
      <c r="R351" s="267" t="s">
        <v>59</v>
      </c>
      <c r="S351" s="267" t="s">
        <v>59</v>
      </c>
      <c r="T351" s="267" t="s">
        <v>53</v>
      </c>
      <c r="U351" s="267" t="s">
        <v>59</v>
      </c>
      <c r="V351" s="267" t="s">
        <v>59</v>
      </c>
      <c r="W351" s="267" t="s">
        <v>59</v>
      </c>
      <c r="X351" s="267" t="s">
        <v>59</v>
      </c>
      <c r="Y351" s="267" t="s">
        <v>59</v>
      </c>
      <c r="Z351" s="267" t="s">
        <v>59</v>
      </c>
      <c r="AA351" s="267" t="s">
        <v>59</v>
      </c>
      <c r="AB351" s="267" t="s">
        <v>59</v>
      </c>
      <c r="AC351" s="267" t="s">
        <v>59</v>
      </c>
      <c r="AD351" s="267" t="s">
        <v>59</v>
      </c>
      <c r="AE351" s="267" t="s">
        <v>59</v>
      </c>
      <c r="AF351" s="267" t="s">
        <v>59</v>
      </c>
      <c r="AG351" s="267" t="s">
        <v>59</v>
      </c>
      <c r="AH351" s="285"/>
      <c r="AI351" s="285"/>
      <c r="AJ351" s="285"/>
      <c r="AK351" s="285"/>
      <c r="AL351" s="285"/>
      <c r="AM351" s="285"/>
      <c r="AN351" s="285"/>
      <c r="AO351" s="285"/>
      <c r="AP351" s="285"/>
      <c r="AQ351" s="285"/>
      <c r="AR351" s="285"/>
      <c r="AS351" s="285"/>
      <c r="AT351" s="285"/>
      <c r="AU351" s="285"/>
      <c r="AV351" s="285"/>
      <c r="AW351" s="285"/>
      <c r="AX351" s="285"/>
      <c r="AY351" s="285"/>
      <c r="AZ351" s="285"/>
      <c r="BA351" s="285"/>
      <c r="BB351" s="285"/>
    </row>
    <row r="352" spans="3:54">
      <c r="C352" s="268"/>
      <c r="D352" s="268"/>
      <c r="E352" s="268"/>
      <c r="F352" s="268"/>
      <c r="G352" s="268"/>
      <c r="H352" s="294"/>
      <c r="I352" s="289" t="s">
        <v>3080</v>
      </c>
      <c r="K352" s="286" t="s">
        <v>53</v>
      </c>
      <c r="L352" s="286"/>
      <c r="M352" s="286"/>
      <c r="N352" s="286"/>
      <c r="O352" s="286"/>
      <c r="P352" s="286" t="s">
        <v>59</v>
      </c>
      <c r="Q352" s="286" t="str">
        <f t="shared" si="23"/>
        <v>Yes</v>
      </c>
      <c r="R352" s="267" t="s">
        <v>59</v>
      </c>
      <c r="S352" s="267" t="s">
        <v>59</v>
      </c>
      <c r="T352" s="267" t="s">
        <v>53</v>
      </c>
      <c r="U352" s="267" t="s">
        <v>59</v>
      </c>
      <c r="V352" s="267" t="s">
        <v>59</v>
      </c>
      <c r="W352" s="267" t="s">
        <v>59</v>
      </c>
      <c r="X352" s="267" t="s">
        <v>59</v>
      </c>
      <c r="Y352" s="267" t="s">
        <v>59</v>
      </c>
      <c r="Z352" s="267" t="s">
        <v>59</v>
      </c>
      <c r="AA352" s="267" t="s">
        <v>59</v>
      </c>
      <c r="AB352" s="267" t="s">
        <v>59</v>
      </c>
      <c r="AC352" s="267" t="s">
        <v>59</v>
      </c>
      <c r="AD352" s="267" t="s">
        <v>59</v>
      </c>
      <c r="AE352" s="267" t="s">
        <v>59</v>
      </c>
      <c r="AF352" s="267" t="s">
        <v>59</v>
      </c>
      <c r="AG352" s="267" t="s">
        <v>59</v>
      </c>
      <c r="AH352" s="285"/>
      <c r="AI352" s="285"/>
      <c r="AJ352" s="285"/>
      <c r="AK352" s="285"/>
      <c r="AL352" s="285"/>
      <c r="AM352" s="285"/>
      <c r="AN352" s="285"/>
      <c r="AO352" s="285"/>
      <c r="AP352" s="285"/>
      <c r="AQ352" s="285"/>
      <c r="AR352" s="285"/>
      <c r="AS352" s="285"/>
      <c r="AT352" s="285"/>
      <c r="AU352" s="285"/>
      <c r="AV352" s="285"/>
      <c r="AW352" s="285"/>
      <c r="AX352" s="285"/>
      <c r="AY352" s="285"/>
      <c r="AZ352" s="285"/>
      <c r="BA352" s="285"/>
      <c r="BB352" s="285"/>
    </row>
    <row r="353" spans="3:54">
      <c r="C353" s="268"/>
      <c r="D353" s="268"/>
      <c r="E353" s="268"/>
      <c r="F353" s="268"/>
      <c r="G353" s="268"/>
      <c r="H353" s="294"/>
      <c r="I353" s="289" t="s">
        <v>3089</v>
      </c>
      <c r="K353" s="286" t="s">
        <v>53</v>
      </c>
      <c r="L353" s="286"/>
      <c r="M353" s="286"/>
      <c r="N353" s="286"/>
      <c r="O353" s="286"/>
      <c r="P353" s="286" t="s">
        <v>59</v>
      </c>
      <c r="Q353" s="286" t="str">
        <f t="shared" si="23"/>
        <v>Yes</v>
      </c>
      <c r="R353" s="267" t="s">
        <v>59</v>
      </c>
      <c r="S353" s="267" t="s">
        <v>59</v>
      </c>
      <c r="T353" s="267" t="s">
        <v>53</v>
      </c>
      <c r="U353" s="267" t="s">
        <v>59</v>
      </c>
      <c r="V353" s="267" t="s">
        <v>59</v>
      </c>
      <c r="W353" s="267" t="s">
        <v>59</v>
      </c>
      <c r="X353" s="267" t="s">
        <v>59</v>
      </c>
      <c r="Y353" s="267" t="s">
        <v>59</v>
      </c>
      <c r="Z353" s="267" t="s">
        <v>59</v>
      </c>
      <c r="AA353" s="267" t="s">
        <v>59</v>
      </c>
      <c r="AB353" s="267" t="s">
        <v>59</v>
      </c>
      <c r="AC353" s="267" t="s">
        <v>59</v>
      </c>
      <c r="AD353" s="267" t="s">
        <v>59</v>
      </c>
      <c r="AE353" s="267" t="s">
        <v>59</v>
      </c>
      <c r="AF353" s="267" t="s">
        <v>59</v>
      </c>
      <c r="AG353" s="267" t="s">
        <v>59</v>
      </c>
      <c r="AH353" s="285"/>
      <c r="AI353" s="285"/>
      <c r="AJ353" s="285"/>
      <c r="AK353" s="285"/>
      <c r="AL353" s="285"/>
      <c r="AM353" s="285"/>
      <c r="AN353" s="285"/>
      <c r="AO353" s="285"/>
      <c r="AP353" s="285"/>
      <c r="AQ353" s="285"/>
      <c r="AR353" s="285"/>
      <c r="AS353" s="285"/>
      <c r="AT353" s="285"/>
      <c r="AU353" s="285"/>
      <c r="AV353" s="285"/>
      <c r="AW353" s="285"/>
      <c r="AX353" s="285"/>
      <c r="AY353" s="285"/>
      <c r="AZ353" s="285"/>
      <c r="BA353" s="285"/>
      <c r="BB353" s="285"/>
    </row>
    <row r="354" spans="3:54">
      <c r="C354" s="268"/>
      <c r="D354" s="268"/>
      <c r="E354" s="268"/>
      <c r="F354" s="268"/>
      <c r="G354" s="268"/>
      <c r="H354" s="294"/>
      <c r="I354" s="289" t="s">
        <v>3086</v>
      </c>
      <c r="K354" s="286" t="s">
        <v>53</v>
      </c>
      <c r="L354" s="286"/>
      <c r="M354" s="286"/>
      <c r="N354" s="286"/>
      <c r="O354" s="286"/>
      <c r="P354" s="286" t="s">
        <v>59</v>
      </c>
      <c r="Q354" s="286" t="str">
        <f t="shared" si="23"/>
        <v>Yes</v>
      </c>
      <c r="R354" s="267" t="s">
        <v>59</v>
      </c>
      <c r="S354" s="267" t="s">
        <v>59</v>
      </c>
      <c r="T354" s="267" t="s">
        <v>53</v>
      </c>
      <c r="U354" s="267" t="s">
        <v>59</v>
      </c>
      <c r="V354" s="267" t="s">
        <v>59</v>
      </c>
      <c r="W354" s="267" t="s">
        <v>59</v>
      </c>
      <c r="X354" s="267" t="s">
        <v>59</v>
      </c>
      <c r="Y354" s="267" t="s">
        <v>59</v>
      </c>
      <c r="Z354" s="267" t="s">
        <v>59</v>
      </c>
      <c r="AA354" s="267" t="s">
        <v>59</v>
      </c>
      <c r="AB354" s="267" t="s">
        <v>59</v>
      </c>
      <c r="AC354" s="267" t="s">
        <v>59</v>
      </c>
      <c r="AD354" s="267" t="s">
        <v>59</v>
      </c>
      <c r="AE354" s="267" t="s">
        <v>59</v>
      </c>
      <c r="AF354" s="267" t="s">
        <v>59</v>
      </c>
      <c r="AG354" s="267" t="s">
        <v>59</v>
      </c>
      <c r="AH354" s="285"/>
      <c r="AI354" s="285"/>
      <c r="AJ354" s="285"/>
      <c r="AK354" s="285"/>
      <c r="AL354" s="285"/>
      <c r="AM354" s="285"/>
      <c r="AN354" s="285"/>
      <c r="AO354" s="285"/>
      <c r="AP354" s="285"/>
      <c r="AQ354" s="285"/>
      <c r="AR354" s="285"/>
      <c r="AS354" s="285"/>
      <c r="AT354" s="285"/>
      <c r="AU354" s="285"/>
      <c r="AV354" s="285"/>
      <c r="AW354" s="285"/>
      <c r="AX354" s="285"/>
      <c r="AY354" s="285"/>
      <c r="AZ354" s="285"/>
      <c r="BA354" s="285"/>
      <c r="BB354" s="285"/>
    </row>
    <row r="355" spans="3:54">
      <c r="C355" s="268"/>
      <c r="D355" s="268"/>
      <c r="E355" s="268"/>
      <c r="F355" s="268"/>
      <c r="G355" s="268"/>
      <c r="H355" s="294"/>
      <c r="I355" s="289" t="s">
        <v>3112</v>
      </c>
      <c r="K355" s="286" t="s">
        <v>53</v>
      </c>
      <c r="L355" s="286"/>
      <c r="M355" s="286"/>
      <c r="N355" s="286"/>
      <c r="O355" s="286"/>
      <c r="P355" s="286" t="s">
        <v>59</v>
      </c>
      <c r="Q355" s="286" t="str">
        <f t="shared" si="23"/>
        <v>Yes</v>
      </c>
      <c r="R355" s="267" t="s">
        <v>59</v>
      </c>
      <c r="S355" s="267" t="s">
        <v>59</v>
      </c>
      <c r="T355" s="267" t="s">
        <v>53</v>
      </c>
      <c r="U355" s="267" t="s">
        <v>59</v>
      </c>
      <c r="V355" s="267" t="s">
        <v>59</v>
      </c>
      <c r="W355" s="267" t="s">
        <v>59</v>
      </c>
      <c r="X355" s="267" t="s">
        <v>59</v>
      </c>
      <c r="Y355" s="267" t="s">
        <v>59</v>
      </c>
      <c r="Z355" s="267" t="s">
        <v>59</v>
      </c>
      <c r="AA355" s="267" t="s">
        <v>59</v>
      </c>
      <c r="AB355" s="267" t="s">
        <v>59</v>
      </c>
      <c r="AC355" s="267" t="s">
        <v>59</v>
      </c>
      <c r="AD355" s="267" t="s">
        <v>59</v>
      </c>
      <c r="AE355" s="267" t="s">
        <v>59</v>
      </c>
      <c r="AF355" s="267" t="s">
        <v>59</v>
      </c>
      <c r="AG355" s="267" t="s">
        <v>59</v>
      </c>
      <c r="AH355" s="285"/>
      <c r="AI355" s="285"/>
      <c r="AJ355" s="285"/>
      <c r="AK355" s="285"/>
      <c r="AL355" s="285"/>
      <c r="AM355" s="285"/>
      <c r="AN355" s="285"/>
      <c r="AO355" s="285"/>
      <c r="AP355" s="285"/>
      <c r="AQ355" s="285"/>
      <c r="AR355" s="285"/>
      <c r="AS355" s="285"/>
      <c r="AT355" s="285"/>
      <c r="AU355" s="285"/>
      <c r="AV355" s="285"/>
      <c r="AW355" s="285"/>
      <c r="AX355" s="285"/>
      <c r="AY355" s="285"/>
      <c r="AZ355" s="285"/>
      <c r="BA355" s="285"/>
      <c r="BB355" s="285"/>
    </row>
    <row r="356" spans="3:54">
      <c r="C356" s="268"/>
      <c r="D356" s="268"/>
      <c r="E356" s="268"/>
      <c r="F356" s="268"/>
      <c r="G356" s="268"/>
      <c r="H356" s="294"/>
      <c r="I356" s="289" t="s">
        <v>2422</v>
      </c>
      <c r="K356" s="286" t="s">
        <v>53</v>
      </c>
      <c r="L356" s="286"/>
      <c r="M356" s="286"/>
      <c r="N356" s="286"/>
      <c r="O356" s="286"/>
      <c r="P356" s="286" t="s">
        <v>59</v>
      </c>
      <c r="Q356" s="286" t="str">
        <f t="shared" si="23"/>
        <v>Yes</v>
      </c>
      <c r="R356" s="267" t="s">
        <v>59</v>
      </c>
      <c r="S356" s="267" t="s">
        <v>59</v>
      </c>
      <c r="T356" s="267" t="s">
        <v>59</v>
      </c>
      <c r="U356" s="267" t="s">
        <v>59</v>
      </c>
      <c r="V356" s="267" t="s">
        <v>59</v>
      </c>
      <c r="W356" s="267" t="s">
        <v>59</v>
      </c>
      <c r="X356" s="267" t="s">
        <v>59</v>
      </c>
      <c r="Y356" s="267" t="s">
        <v>59</v>
      </c>
      <c r="Z356" s="267" t="s">
        <v>59</v>
      </c>
      <c r="AA356" s="267" t="s">
        <v>59</v>
      </c>
      <c r="AB356" s="267" t="s">
        <v>59</v>
      </c>
      <c r="AC356" s="267" t="s">
        <v>59</v>
      </c>
      <c r="AD356" s="267" t="s">
        <v>59</v>
      </c>
      <c r="AE356" s="267" t="s">
        <v>59</v>
      </c>
      <c r="AF356" s="267" t="s">
        <v>59</v>
      </c>
      <c r="AG356" s="267" t="s">
        <v>59</v>
      </c>
      <c r="AH356" s="285"/>
      <c r="AI356" s="285"/>
      <c r="AJ356" s="285"/>
      <c r="AK356" s="285"/>
      <c r="AL356" s="285"/>
      <c r="AM356" s="285"/>
      <c r="AN356" s="285"/>
      <c r="AO356" s="285"/>
      <c r="AP356" s="285"/>
      <c r="AQ356" s="285"/>
      <c r="AR356" s="285"/>
      <c r="AS356" s="285"/>
      <c r="AT356" s="285"/>
      <c r="AU356" s="285"/>
      <c r="AV356" s="285"/>
      <c r="AW356" s="285"/>
      <c r="AX356" s="285"/>
      <c r="AY356" s="285"/>
      <c r="AZ356" s="285"/>
      <c r="BA356" s="285"/>
      <c r="BB356" s="285"/>
    </row>
    <row r="357" spans="3:54">
      <c r="C357" s="268"/>
      <c r="D357" s="268"/>
      <c r="E357" s="268"/>
      <c r="F357" s="268"/>
      <c r="G357" s="268"/>
      <c r="H357" s="294"/>
      <c r="I357" s="289" t="s">
        <v>2475</v>
      </c>
      <c r="K357" s="286" t="s">
        <v>53</v>
      </c>
      <c r="L357" s="286"/>
      <c r="M357" s="286"/>
      <c r="N357" s="286"/>
      <c r="O357" s="286"/>
      <c r="P357" s="286" t="s">
        <v>59</v>
      </c>
      <c r="Q357" s="286" t="str">
        <f t="shared" si="23"/>
        <v>Yes</v>
      </c>
      <c r="R357" s="267" t="s">
        <v>53</v>
      </c>
      <c r="S357" s="267" t="s">
        <v>53</v>
      </c>
      <c r="T357" s="267" t="s">
        <v>53</v>
      </c>
      <c r="U357" s="267" t="s">
        <v>59</v>
      </c>
      <c r="V357" s="267" t="s">
        <v>59</v>
      </c>
      <c r="W357" s="267" t="s">
        <v>53</v>
      </c>
      <c r="X357" s="267" t="s">
        <v>53</v>
      </c>
      <c r="Y357" s="267" t="s">
        <v>53</v>
      </c>
      <c r="Z357" s="267" t="s">
        <v>53</v>
      </c>
      <c r="AA357" s="267" t="s">
        <v>53</v>
      </c>
      <c r="AB357" s="267" t="s">
        <v>59</v>
      </c>
      <c r="AC357" s="267" t="s">
        <v>53</v>
      </c>
      <c r="AD357" s="267" t="s">
        <v>53</v>
      </c>
      <c r="AE357" s="267" t="s">
        <v>53</v>
      </c>
      <c r="AF357" s="267" t="s">
        <v>53</v>
      </c>
      <c r="AG357" s="267" t="s">
        <v>53</v>
      </c>
      <c r="AH357" s="285"/>
      <c r="AI357" s="285"/>
      <c r="AJ357" s="285"/>
      <c r="AK357" s="285"/>
      <c r="AL357" s="285"/>
      <c r="AM357" s="285"/>
      <c r="AN357" s="285"/>
      <c r="AO357" s="285"/>
      <c r="AP357" s="285"/>
      <c r="AQ357" s="285"/>
      <c r="AR357" s="285"/>
      <c r="AS357" s="285"/>
      <c r="AT357" s="285"/>
      <c r="AU357" s="285"/>
      <c r="AV357" s="285"/>
      <c r="AW357" s="285"/>
      <c r="AX357" s="285"/>
      <c r="AY357" s="285"/>
      <c r="AZ357" s="285"/>
      <c r="BA357" s="285"/>
      <c r="BB357" s="285"/>
    </row>
    <row r="358" spans="3:54">
      <c r="C358" s="268"/>
      <c r="D358" s="268"/>
      <c r="E358" s="268"/>
      <c r="F358" s="268"/>
      <c r="G358" s="268"/>
      <c r="H358" s="294"/>
      <c r="I358" s="289" t="s">
        <v>2480</v>
      </c>
      <c r="K358" s="286" t="s">
        <v>53</v>
      </c>
      <c r="L358" s="286"/>
      <c r="M358" s="286"/>
      <c r="N358" s="286"/>
      <c r="O358" s="286"/>
      <c r="P358" s="286" t="s">
        <v>59</v>
      </c>
      <c r="Q358" s="286" t="str">
        <f t="shared" si="23"/>
        <v>Yes</v>
      </c>
      <c r="R358" s="267" t="s">
        <v>53</v>
      </c>
      <c r="S358" s="267" t="s">
        <v>53</v>
      </c>
      <c r="T358" s="267" t="s">
        <v>53</v>
      </c>
      <c r="U358" s="267" t="s">
        <v>59</v>
      </c>
      <c r="V358" s="267" t="s">
        <v>59</v>
      </c>
      <c r="W358" s="267" t="s">
        <v>53</v>
      </c>
      <c r="X358" s="267" t="s">
        <v>53</v>
      </c>
      <c r="Y358" s="267" t="s">
        <v>53</v>
      </c>
      <c r="Z358" s="267" t="s">
        <v>53</v>
      </c>
      <c r="AA358" s="267" t="s">
        <v>53</v>
      </c>
      <c r="AB358" s="267" t="s">
        <v>59</v>
      </c>
      <c r="AC358" s="267" t="s">
        <v>53</v>
      </c>
      <c r="AD358" s="267" t="s">
        <v>53</v>
      </c>
      <c r="AE358" s="267" t="s">
        <v>53</v>
      </c>
      <c r="AF358" s="267" t="s">
        <v>53</v>
      </c>
      <c r="AG358" s="267" t="s">
        <v>53</v>
      </c>
      <c r="AH358" s="285"/>
      <c r="AI358" s="285"/>
      <c r="AJ358" s="285"/>
      <c r="AK358" s="285"/>
      <c r="AL358" s="285"/>
      <c r="AM358" s="285"/>
      <c r="AN358" s="285"/>
      <c r="AO358" s="285"/>
      <c r="AP358" s="285"/>
      <c r="AQ358" s="285"/>
      <c r="AR358" s="285"/>
      <c r="AS358" s="285"/>
      <c r="AT358" s="285"/>
      <c r="AU358" s="285"/>
      <c r="AV358" s="285"/>
      <c r="AW358" s="285"/>
      <c r="AX358" s="285"/>
      <c r="AY358" s="285"/>
      <c r="AZ358" s="285"/>
      <c r="BA358" s="285"/>
      <c r="BB358" s="285"/>
    </row>
    <row r="359" spans="3:54">
      <c r="C359" s="268"/>
      <c r="D359" s="268"/>
      <c r="E359" s="268"/>
      <c r="F359" s="268"/>
      <c r="G359" s="268"/>
      <c r="H359" s="294"/>
      <c r="I359" s="289" t="s">
        <v>2534</v>
      </c>
      <c r="K359" s="286" t="s">
        <v>53</v>
      </c>
      <c r="L359" s="286"/>
      <c r="M359" s="286"/>
      <c r="N359" s="286"/>
      <c r="O359" s="286"/>
      <c r="P359" s="286" t="s">
        <v>59</v>
      </c>
      <c r="Q359" s="286" t="str">
        <f t="shared" si="23"/>
        <v>Yes</v>
      </c>
      <c r="R359" s="267" t="s">
        <v>59</v>
      </c>
      <c r="S359" s="267" t="s">
        <v>59</v>
      </c>
      <c r="T359" s="267" t="s">
        <v>53</v>
      </c>
      <c r="U359" s="267" t="s">
        <v>59</v>
      </c>
      <c r="V359" s="267" t="s">
        <v>59</v>
      </c>
      <c r="W359" s="267" t="s">
        <v>59</v>
      </c>
      <c r="X359" s="267" t="s">
        <v>59</v>
      </c>
      <c r="Y359" s="267" t="s">
        <v>59</v>
      </c>
      <c r="Z359" s="267" t="s">
        <v>59</v>
      </c>
      <c r="AA359" s="267" t="s">
        <v>53</v>
      </c>
      <c r="AB359" s="267" t="s">
        <v>59</v>
      </c>
      <c r="AC359" s="267" t="s">
        <v>59</v>
      </c>
      <c r="AD359" s="267" t="s">
        <v>59</v>
      </c>
      <c r="AE359" s="267" t="s">
        <v>53</v>
      </c>
      <c r="AF359" s="267" t="s">
        <v>59</v>
      </c>
      <c r="AG359" s="267" t="s">
        <v>59</v>
      </c>
      <c r="AH359" s="285"/>
      <c r="AI359" s="285"/>
      <c r="AJ359" s="285"/>
      <c r="AK359" s="285"/>
      <c r="AL359" s="285"/>
      <c r="AM359" s="285"/>
      <c r="AN359" s="285"/>
      <c r="AO359" s="285"/>
      <c r="AP359" s="285"/>
      <c r="AQ359" s="285"/>
      <c r="AR359" s="285"/>
      <c r="AS359" s="285"/>
      <c r="AT359" s="285"/>
      <c r="AU359" s="285"/>
      <c r="AV359" s="285"/>
      <c r="AW359" s="285"/>
      <c r="AX359" s="285"/>
      <c r="AY359" s="285"/>
      <c r="AZ359" s="285"/>
      <c r="BA359" s="285"/>
      <c r="BB359" s="285"/>
    </row>
    <row r="360" spans="3:54">
      <c r="C360" s="268"/>
      <c r="D360" s="268"/>
      <c r="E360" s="268"/>
      <c r="F360" s="268"/>
      <c r="G360" s="268"/>
      <c r="H360" s="294"/>
      <c r="I360" s="289" t="s">
        <v>4388</v>
      </c>
      <c r="K360" s="286" t="s">
        <v>53</v>
      </c>
      <c r="L360" s="286"/>
      <c r="M360" s="286"/>
      <c r="N360" s="286"/>
      <c r="O360" s="286"/>
      <c r="P360" s="286" t="s">
        <v>59</v>
      </c>
      <c r="Q360" s="286" t="str">
        <f t="shared" si="23"/>
        <v>No</v>
      </c>
      <c r="R360" s="267" t="s">
        <v>53</v>
      </c>
      <c r="S360" s="267" t="s">
        <v>53</v>
      </c>
      <c r="T360" s="267" t="s">
        <v>53</v>
      </c>
      <c r="U360" s="267" t="s">
        <v>53</v>
      </c>
      <c r="V360" s="267" t="s">
        <v>53</v>
      </c>
      <c r="W360" s="267" t="s">
        <v>53</v>
      </c>
      <c r="X360" s="267" t="s">
        <v>53</v>
      </c>
      <c r="Y360" s="267" t="s">
        <v>53</v>
      </c>
      <c r="Z360" s="267" t="s">
        <v>53</v>
      </c>
      <c r="AA360" s="267" t="s">
        <v>53</v>
      </c>
      <c r="AB360" s="267" t="s">
        <v>53</v>
      </c>
      <c r="AC360" s="267" t="s">
        <v>53</v>
      </c>
      <c r="AD360" s="267" t="s">
        <v>53</v>
      </c>
      <c r="AE360" s="267" t="s">
        <v>53</v>
      </c>
      <c r="AF360" s="267" t="s">
        <v>53</v>
      </c>
      <c r="AG360" s="267" t="s">
        <v>53</v>
      </c>
      <c r="AH360" s="285"/>
      <c r="AI360" s="285"/>
      <c r="AJ360" s="285"/>
      <c r="AK360" s="285"/>
      <c r="AL360" s="285"/>
      <c r="AM360" s="285"/>
      <c r="AN360" s="285"/>
      <c r="AO360" s="285"/>
      <c r="AP360" s="285"/>
      <c r="AQ360" s="285"/>
      <c r="AR360" s="285"/>
      <c r="AS360" s="285"/>
      <c r="AT360" s="285"/>
      <c r="AU360" s="285"/>
      <c r="AV360" s="285"/>
      <c r="AW360" s="285"/>
      <c r="AX360" s="285"/>
      <c r="AY360" s="285"/>
      <c r="AZ360" s="285"/>
      <c r="BA360" s="285"/>
      <c r="BB360" s="285"/>
    </row>
    <row r="361" spans="3:54">
      <c r="C361" s="268"/>
      <c r="D361" s="268"/>
      <c r="E361" s="268"/>
      <c r="F361" s="268"/>
      <c r="G361" s="268"/>
      <c r="H361" s="294"/>
      <c r="I361" s="289" t="s">
        <v>1275</v>
      </c>
      <c r="K361" s="286" t="s">
        <v>53</v>
      </c>
      <c r="L361" s="286"/>
      <c r="M361" s="286"/>
      <c r="N361" s="286"/>
      <c r="O361" s="286"/>
      <c r="P361" s="286" t="s">
        <v>59</v>
      </c>
      <c r="Q361" s="286" t="str">
        <f t="shared" si="23"/>
        <v>Yes</v>
      </c>
      <c r="R361" s="267" t="s">
        <v>59</v>
      </c>
      <c r="S361" s="267" t="s">
        <v>53</v>
      </c>
      <c r="T361" s="267" t="s">
        <v>53</v>
      </c>
      <c r="U361" s="267" t="s">
        <v>59</v>
      </c>
      <c r="V361" s="267" t="s">
        <v>59</v>
      </c>
      <c r="W361" s="267" t="s">
        <v>53</v>
      </c>
      <c r="X361" s="267" t="s">
        <v>53</v>
      </c>
      <c r="Y361" s="267" t="s">
        <v>53</v>
      </c>
      <c r="Z361" s="267" t="s">
        <v>59</v>
      </c>
      <c r="AA361" s="267" t="s">
        <v>59</v>
      </c>
      <c r="AB361" s="267" t="s">
        <v>59</v>
      </c>
      <c r="AC361" s="267" t="s">
        <v>59</v>
      </c>
      <c r="AD361" s="267" t="s">
        <v>53</v>
      </c>
      <c r="AE361" s="267" t="s">
        <v>59</v>
      </c>
      <c r="AF361" s="267" t="s">
        <v>53</v>
      </c>
      <c r="AG361" s="267" t="s">
        <v>53</v>
      </c>
      <c r="AH361" s="285"/>
      <c r="AI361" s="285"/>
      <c r="AJ361" s="285"/>
      <c r="AK361" s="285"/>
      <c r="AL361" s="285"/>
      <c r="AM361" s="285"/>
      <c r="AN361" s="285"/>
      <c r="AO361" s="285"/>
      <c r="AP361" s="285"/>
      <c r="AQ361" s="285"/>
      <c r="AR361" s="285"/>
      <c r="AS361" s="285"/>
      <c r="AT361" s="285"/>
      <c r="AU361" s="285"/>
      <c r="AV361" s="285"/>
      <c r="AW361" s="285"/>
      <c r="AX361" s="285"/>
      <c r="AY361" s="285"/>
      <c r="AZ361" s="285"/>
      <c r="BA361" s="285"/>
      <c r="BB361" s="285"/>
    </row>
    <row r="362" spans="3:54">
      <c r="C362" s="268"/>
      <c r="D362" s="268"/>
      <c r="E362" s="268"/>
      <c r="F362" s="268"/>
      <c r="G362" s="268"/>
      <c r="H362" s="294"/>
      <c r="I362" s="289" t="s">
        <v>530</v>
      </c>
      <c r="K362" s="286" t="s">
        <v>53</v>
      </c>
      <c r="L362" s="286"/>
      <c r="M362" s="286"/>
      <c r="N362" s="286"/>
      <c r="O362" s="286"/>
      <c r="P362" s="286" t="s">
        <v>59</v>
      </c>
      <c r="Q362" s="286" t="str">
        <f t="shared" si="23"/>
        <v>Yes</v>
      </c>
      <c r="R362" s="267" t="s">
        <v>59</v>
      </c>
      <c r="S362" s="267" t="s">
        <v>59</v>
      </c>
      <c r="T362" s="267" t="s">
        <v>59</v>
      </c>
      <c r="U362" s="267" t="s">
        <v>59</v>
      </c>
      <c r="V362" s="267" t="s">
        <v>59</v>
      </c>
      <c r="W362" s="267" t="s">
        <v>59</v>
      </c>
      <c r="X362" s="267" t="s">
        <v>59</v>
      </c>
      <c r="Y362" s="267" t="s">
        <v>59</v>
      </c>
      <c r="Z362" s="267" t="s">
        <v>59</v>
      </c>
      <c r="AA362" s="267" t="s">
        <v>59</v>
      </c>
      <c r="AB362" s="267" t="s">
        <v>59</v>
      </c>
      <c r="AC362" s="267" t="s">
        <v>59</v>
      </c>
      <c r="AD362" s="267" t="s">
        <v>59</v>
      </c>
      <c r="AE362" s="267" t="s">
        <v>59</v>
      </c>
      <c r="AF362" s="267" t="s">
        <v>59</v>
      </c>
      <c r="AG362" s="267" t="s">
        <v>59</v>
      </c>
      <c r="AH362" s="285"/>
      <c r="AI362" s="285"/>
      <c r="AJ362" s="285"/>
      <c r="AK362" s="285"/>
      <c r="AL362" s="285"/>
      <c r="AM362" s="285"/>
      <c r="AN362" s="285"/>
      <c r="AO362" s="285"/>
      <c r="AP362" s="285"/>
      <c r="AQ362" s="285"/>
      <c r="AR362" s="285"/>
      <c r="AS362" s="285"/>
      <c r="AT362" s="285"/>
      <c r="AU362" s="285"/>
      <c r="AV362" s="285"/>
      <c r="AW362" s="285"/>
      <c r="AX362" s="285"/>
      <c r="AY362" s="285"/>
      <c r="AZ362" s="285"/>
      <c r="BA362" s="285"/>
      <c r="BB362" s="285"/>
    </row>
    <row r="363" spans="3:54">
      <c r="C363" s="268"/>
      <c r="D363" s="268"/>
      <c r="E363" s="268"/>
      <c r="F363" s="268"/>
      <c r="G363" s="268"/>
      <c r="H363" s="294"/>
      <c r="I363" s="289" t="s">
        <v>4191</v>
      </c>
      <c r="K363" s="286" t="s">
        <v>53</v>
      </c>
      <c r="L363" s="286"/>
      <c r="M363" s="286"/>
      <c r="N363" s="286"/>
      <c r="O363" s="286"/>
      <c r="P363" s="286" t="s">
        <v>59</v>
      </c>
      <c r="Q363" s="286" t="str">
        <f t="shared" si="23"/>
        <v>Yes</v>
      </c>
      <c r="R363" s="267" t="s">
        <v>59</v>
      </c>
      <c r="S363" s="267" t="s">
        <v>59</v>
      </c>
      <c r="T363" s="267" t="s">
        <v>53</v>
      </c>
      <c r="U363" s="267" t="s">
        <v>53</v>
      </c>
      <c r="V363" s="267" t="s">
        <v>53</v>
      </c>
      <c r="W363" s="267" t="s">
        <v>53</v>
      </c>
      <c r="X363" s="267" t="s">
        <v>59</v>
      </c>
      <c r="Y363" s="267" t="s">
        <v>53</v>
      </c>
      <c r="Z363" s="267" t="s">
        <v>59</v>
      </c>
      <c r="AA363" s="267" t="s">
        <v>59</v>
      </c>
      <c r="AB363" s="267" t="s">
        <v>53</v>
      </c>
      <c r="AC363" s="267" t="s">
        <v>59</v>
      </c>
      <c r="AD363" s="267" t="s">
        <v>53</v>
      </c>
      <c r="AE363" s="267" t="s">
        <v>59</v>
      </c>
      <c r="AF363" s="267" t="s">
        <v>59</v>
      </c>
      <c r="AG363" s="267" t="s">
        <v>53</v>
      </c>
      <c r="AH363" s="285"/>
      <c r="AI363" s="285"/>
      <c r="AJ363" s="285"/>
      <c r="AK363" s="285"/>
      <c r="AL363" s="285"/>
      <c r="AM363" s="285"/>
      <c r="AN363" s="285"/>
      <c r="AO363" s="285"/>
      <c r="AP363" s="285"/>
      <c r="AQ363" s="285"/>
      <c r="AR363" s="285"/>
      <c r="AS363" s="285"/>
      <c r="AT363" s="285"/>
      <c r="AU363" s="285"/>
      <c r="AV363" s="285"/>
      <c r="AW363" s="285"/>
      <c r="AX363" s="285"/>
      <c r="AY363" s="285"/>
      <c r="AZ363" s="285"/>
      <c r="BA363" s="285"/>
      <c r="BB363" s="285"/>
    </row>
    <row r="364" spans="3:54">
      <c r="C364" s="268"/>
      <c r="D364" s="268"/>
      <c r="E364" s="268"/>
      <c r="F364" s="268"/>
      <c r="G364" s="268"/>
      <c r="H364" s="294"/>
      <c r="I364" s="289" t="s">
        <v>1080</v>
      </c>
      <c r="K364" s="286" t="s">
        <v>53</v>
      </c>
      <c r="L364" s="286"/>
      <c r="M364" s="286"/>
      <c r="N364" s="286"/>
      <c r="O364" s="286"/>
      <c r="P364" s="286" t="s">
        <v>59</v>
      </c>
      <c r="Q364" s="286" t="str">
        <f t="shared" si="23"/>
        <v>Yes</v>
      </c>
      <c r="R364" s="267" t="s">
        <v>59</v>
      </c>
      <c r="S364" s="267" t="s">
        <v>59</v>
      </c>
      <c r="T364" s="267" t="s">
        <v>59</v>
      </c>
      <c r="U364" s="267" t="s">
        <v>59</v>
      </c>
      <c r="V364" s="267" t="s">
        <v>53</v>
      </c>
      <c r="W364" s="267" t="s">
        <v>59</v>
      </c>
      <c r="X364" s="267" t="s">
        <v>59</v>
      </c>
      <c r="Y364" s="267" t="s">
        <v>59</v>
      </c>
      <c r="Z364" s="267" t="s">
        <v>59</v>
      </c>
      <c r="AA364" s="267" t="s">
        <v>59</v>
      </c>
      <c r="AB364" s="267" t="s">
        <v>59</v>
      </c>
      <c r="AC364" s="267" t="s">
        <v>59</v>
      </c>
      <c r="AD364" s="267" t="s">
        <v>59</v>
      </c>
      <c r="AE364" s="267" t="s">
        <v>59</v>
      </c>
      <c r="AF364" s="267" t="s">
        <v>59</v>
      </c>
      <c r="AG364" s="267" t="s">
        <v>59</v>
      </c>
      <c r="AH364" s="285"/>
      <c r="AI364" s="285"/>
      <c r="AJ364" s="285"/>
      <c r="AK364" s="285"/>
      <c r="AL364" s="285"/>
      <c r="AM364" s="285"/>
      <c r="AN364" s="285"/>
      <c r="AO364" s="285"/>
      <c r="AP364" s="285"/>
      <c r="AQ364" s="285"/>
      <c r="AR364" s="285"/>
      <c r="AS364" s="285"/>
      <c r="AT364" s="285"/>
      <c r="AU364" s="285"/>
      <c r="AV364" s="285"/>
      <c r="AW364" s="285"/>
      <c r="AX364" s="285"/>
      <c r="AY364" s="285"/>
      <c r="AZ364" s="285"/>
      <c r="BA364" s="285"/>
      <c r="BB364" s="285"/>
    </row>
    <row r="365" spans="3:54">
      <c r="C365" s="268"/>
      <c r="D365" s="268"/>
      <c r="E365" s="268"/>
      <c r="F365" s="268"/>
      <c r="G365" s="268"/>
      <c r="H365" s="294"/>
      <c r="I365" s="289" t="s">
        <v>6252</v>
      </c>
      <c r="K365" s="286" t="s">
        <v>53</v>
      </c>
      <c r="L365" s="286"/>
      <c r="M365" s="286"/>
      <c r="N365" s="286"/>
      <c r="O365" s="286"/>
      <c r="P365" s="286" t="s">
        <v>59</v>
      </c>
      <c r="Q365" s="286" t="str">
        <f t="shared" si="23"/>
        <v>No</v>
      </c>
      <c r="R365" s="267" t="s">
        <v>53</v>
      </c>
      <c r="S365" s="267" t="s">
        <v>53</v>
      </c>
      <c r="T365" s="267" t="s">
        <v>53</v>
      </c>
      <c r="U365" s="267" t="s">
        <v>53</v>
      </c>
      <c r="V365" s="267" t="s">
        <v>53</v>
      </c>
      <c r="W365" s="267" t="s">
        <v>53</v>
      </c>
      <c r="X365" s="267" t="s">
        <v>53</v>
      </c>
      <c r="Y365" s="267" t="s">
        <v>53</v>
      </c>
      <c r="Z365" s="267" t="s">
        <v>53</v>
      </c>
      <c r="AA365" s="267" t="s">
        <v>53</v>
      </c>
      <c r="AB365" s="267" t="s">
        <v>53</v>
      </c>
      <c r="AC365" s="267" t="s">
        <v>53</v>
      </c>
      <c r="AD365" s="267" t="s">
        <v>53</v>
      </c>
      <c r="AE365" s="267" t="s">
        <v>53</v>
      </c>
      <c r="AF365" s="267" t="s">
        <v>53</v>
      </c>
      <c r="AG365" s="267" t="s">
        <v>53</v>
      </c>
      <c r="AH365" s="285"/>
      <c r="AI365" s="285"/>
      <c r="AJ365" s="285"/>
      <c r="AK365" s="285"/>
      <c r="AL365" s="285"/>
      <c r="AM365" s="285"/>
      <c r="AN365" s="285"/>
      <c r="AO365" s="285"/>
      <c r="AP365" s="285"/>
      <c r="AQ365" s="285"/>
      <c r="AR365" s="285"/>
      <c r="AS365" s="285"/>
      <c r="AT365" s="285"/>
      <c r="AU365" s="285"/>
      <c r="AV365" s="285"/>
      <c r="AW365" s="285"/>
      <c r="AX365" s="285"/>
      <c r="AY365" s="285"/>
      <c r="AZ365" s="285"/>
      <c r="BA365" s="285"/>
      <c r="BB365" s="285"/>
    </row>
    <row r="366" spans="3:54">
      <c r="C366" s="268"/>
      <c r="D366" s="268"/>
      <c r="E366" s="268"/>
      <c r="F366" s="268"/>
      <c r="G366" s="268"/>
      <c r="H366" s="294"/>
      <c r="I366" s="289" t="s">
        <v>3400</v>
      </c>
      <c r="K366" s="286" t="s">
        <v>53</v>
      </c>
      <c r="L366" s="286"/>
      <c r="M366" s="286"/>
      <c r="N366" s="286"/>
      <c r="O366" s="286"/>
      <c r="P366" s="286" t="s">
        <v>59</v>
      </c>
      <c r="Q366" s="286" t="str">
        <f t="shared" si="23"/>
        <v>Yes</v>
      </c>
      <c r="R366" s="267" t="s">
        <v>59</v>
      </c>
      <c r="S366" s="267" t="s">
        <v>59</v>
      </c>
      <c r="T366" s="267" t="s">
        <v>59</v>
      </c>
      <c r="U366" s="267" t="s">
        <v>59</v>
      </c>
      <c r="V366" s="267" t="s">
        <v>59</v>
      </c>
      <c r="W366" s="267" t="s">
        <v>59</v>
      </c>
      <c r="X366" s="267" t="s">
        <v>59</v>
      </c>
      <c r="Y366" s="267" t="s">
        <v>59</v>
      </c>
      <c r="Z366" s="267" t="s">
        <v>59</v>
      </c>
      <c r="AA366" s="267" t="s">
        <v>59</v>
      </c>
      <c r="AB366" s="267" t="s">
        <v>59</v>
      </c>
      <c r="AC366" s="267" t="s">
        <v>59</v>
      </c>
      <c r="AD366" s="267" t="s">
        <v>59</v>
      </c>
      <c r="AE366" s="267" t="s">
        <v>59</v>
      </c>
      <c r="AF366" s="267" t="s">
        <v>59</v>
      </c>
      <c r="AG366" s="267" t="s">
        <v>59</v>
      </c>
      <c r="AH366" s="285"/>
      <c r="AI366" s="285"/>
      <c r="AJ366" s="285"/>
      <c r="AK366" s="285"/>
      <c r="AL366" s="285"/>
      <c r="AM366" s="285"/>
      <c r="AN366" s="285"/>
      <c r="AO366" s="285"/>
      <c r="AP366" s="285"/>
      <c r="AQ366" s="285"/>
      <c r="AR366" s="285"/>
      <c r="AS366" s="285"/>
      <c r="AT366" s="285"/>
      <c r="AU366" s="285"/>
      <c r="AV366" s="285"/>
      <c r="AW366" s="285"/>
      <c r="AX366" s="285"/>
      <c r="AY366" s="285"/>
      <c r="AZ366" s="285"/>
      <c r="BA366" s="285"/>
      <c r="BB366" s="285"/>
    </row>
    <row r="367" spans="3:54">
      <c r="C367" s="268"/>
      <c r="D367" s="268"/>
      <c r="E367" s="268"/>
      <c r="F367" s="268"/>
      <c r="G367" s="268"/>
      <c r="H367" s="294"/>
      <c r="I367" s="289" t="s">
        <v>3404</v>
      </c>
      <c r="K367" s="286" t="s">
        <v>53</v>
      </c>
      <c r="L367" s="286"/>
      <c r="M367" s="286"/>
      <c r="N367" s="286"/>
      <c r="O367" s="286"/>
      <c r="P367" s="286" t="s">
        <v>59</v>
      </c>
      <c r="Q367" s="286" t="str">
        <f t="shared" si="23"/>
        <v>Yes</v>
      </c>
      <c r="R367" s="267" t="s">
        <v>59</v>
      </c>
      <c r="S367" s="267" t="s">
        <v>59</v>
      </c>
      <c r="T367" s="267" t="s">
        <v>59</v>
      </c>
      <c r="U367" s="267" t="s">
        <v>59</v>
      </c>
      <c r="V367" s="267" t="s">
        <v>59</v>
      </c>
      <c r="W367" s="267" t="s">
        <v>59</v>
      </c>
      <c r="X367" s="267" t="s">
        <v>59</v>
      </c>
      <c r="Y367" s="267" t="s">
        <v>59</v>
      </c>
      <c r="Z367" s="267" t="s">
        <v>59</v>
      </c>
      <c r="AA367" s="267" t="s">
        <v>59</v>
      </c>
      <c r="AB367" s="267" t="s">
        <v>59</v>
      </c>
      <c r="AC367" s="267" t="s">
        <v>59</v>
      </c>
      <c r="AD367" s="267" t="s">
        <v>59</v>
      </c>
      <c r="AE367" s="267" t="s">
        <v>59</v>
      </c>
      <c r="AF367" s="267" t="s">
        <v>59</v>
      </c>
      <c r="AG367" s="267" t="s">
        <v>59</v>
      </c>
      <c r="AH367" s="285"/>
      <c r="AI367" s="285"/>
      <c r="AJ367" s="285"/>
      <c r="AK367" s="285"/>
      <c r="AL367" s="285"/>
      <c r="AM367" s="285"/>
      <c r="AN367" s="285"/>
      <c r="AO367" s="285"/>
      <c r="AP367" s="285"/>
      <c r="AQ367" s="285"/>
      <c r="AR367" s="285"/>
      <c r="AS367" s="285"/>
      <c r="AT367" s="285"/>
      <c r="AU367" s="285"/>
      <c r="AV367" s="285"/>
      <c r="AW367" s="285"/>
      <c r="AX367" s="285"/>
      <c r="AY367" s="285"/>
      <c r="AZ367" s="285"/>
      <c r="BA367" s="285"/>
      <c r="BB367" s="285"/>
    </row>
    <row r="368" spans="3:54">
      <c r="C368" s="268"/>
      <c r="D368" s="268"/>
      <c r="E368" s="268"/>
      <c r="F368" s="268"/>
      <c r="G368" s="268"/>
      <c r="H368" s="294"/>
      <c r="I368" s="289" t="s">
        <v>67</v>
      </c>
      <c r="K368" s="286" t="s">
        <v>53</v>
      </c>
      <c r="L368" s="286"/>
      <c r="M368" s="286"/>
      <c r="N368" s="286"/>
      <c r="O368" s="286"/>
      <c r="P368" s="286" t="s">
        <v>59</v>
      </c>
      <c r="Q368" s="286" t="str">
        <f t="shared" si="23"/>
        <v>Yes</v>
      </c>
      <c r="R368" s="267" t="s">
        <v>59</v>
      </c>
      <c r="S368" s="267" t="s">
        <v>59</v>
      </c>
      <c r="T368" s="267" t="s">
        <v>59</v>
      </c>
      <c r="U368" s="267" t="s">
        <v>59</v>
      </c>
      <c r="V368" s="267" t="s">
        <v>59</v>
      </c>
      <c r="W368" s="267" t="s">
        <v>59</v>
      </c>
      <c r="X368" s="267" t="s">
        <v>59</v>
      </c>
      <c r="Y368" s="267" t="s">
        <v>59</v>
      </c>
      <c r="Z368" s="267" t="s">
        <v>59</v>
      </c>
      <c r="AA368" s="267" t="s">
        <v>59</v>
      </c>
      <c r="AB368" s="267" t="s">
        <v>59</v>
      </c>
      <c r="AC368" s="267" t="s">
        <v>59</v>
      </c>
      <c r="AD368" s="267" t="s">
        <v>59</v>
      </c>
      <c r="AE368" s="267" t="s">
        <v>59</v>
      </c>
      <c r="AF368" s="267" t="s">
        <v>59</v>
      </c>
      <c r="AG368" s="267" t="s">
        <v>59</v>
      </c>
      <c r="AH368" s="285"/>
      <c r="AI368" s="285"/>
      <c r="AJ368" s="285"/>
      <c r="AK368" s="285"/>
      <c r="AL368" s="285"/>
      <c r="AM368" s="285"/>
      <c r="AN368" s="285"/>
      <c r="AO368" s="285"/>
      <c r="AP368" s="285"/>
      <c r="AQ368" s="285"/>
      <c r="AR368" s="285"/>
      <c r="AS368" s="285"/>
      <c r="AT368" s="285"/>
      <c r="AU368" s="285"/>
      <c r="AV368" s="285"/>
      <c r="AW368" s="285"/>
      <c r="AX368" s="285"/>
      <c r="AY368" s="285"/>
      <c r="AZ368" s="285"/>
      <c r="BA368" s="285"/>
      <c r="BB368" s="285"/>
    </row>
    <row r="369" spans="3:54">
      <c r="C369" s="268"/>
      <c r="D369" s="268"/>
      <c r="E369" s="268"/>
      <c r="F369" s="268"/>
      <c r="G369" s="268"/>
      <c r="H369" s="294"/>
      <c r="I369" s="289" t="s">
        <v>70</v>
      </c>
      <c r="K369" s="286" t="s">
        <v>53</v>
      </c>
      <c r="L369" s="286"/>
      <c r="M369" s="286"/>
      <c r="N369" s="286"/>
      <c r="O369" s="286"/>
      <c r="P369" s="286" t="s">
        <v>59</v>
      </c>
      <c r="Q369" s="286" t="str">
        <f t="shared" si="23"/>
        <v>Yes</v>
      </c>
      <c r="R369" s="267" t="s">
        <v>59</v>
      </c>
      <c r="S369" s="267" t="s">
        <v>59</v>
      </c>
      <c r="T369" s="267" t="s">
        <v>59</v>
      </c>
      <c r="U369" s="267" t="s">
        <v>59</v>
      </c>
      <c r="V369" s="267" t="s">
        <v>59</v>
      </c>
      <c r="W369" s="267" t="s">
        <v>59</v>
      </c>
      <c r="X369" s="267" t="s">
        <v>59</v>
      </c>
      <c r="Y369" s="267" t="s">
        <v>59</v>
      </c>
      <c r="Z369" s="267" t="s">
        <v>59</v>
      </c>
      <c r="AA369" s="267" t="s">
        <v>59</v>
      </c>
      <c r="AB369" s="267" t="s">
        <v>59</v>
      </c>
      <c r="AC369" s="267" t="s">
        <v>59</v>
      </c>
      <c r="AD369" s="267" t="s">
        <v>59</v>
      </c>
      <c r="AE369" s="267" t="s">
        <v>59</v>
      </c>
      <c r="AF369" s="267" t="s">
        <v>59</v>
      </c>
      <c r="AG369" s="267" t="s">
        <v>59</v>
      </c>
      <c r="AH369" s="285"/>
      <c r="AI369" s="285"/>
      <c r="AJ369" s="285"/>
      <c r="AK369" s="285"/>
      <c r="AL369" s="285"/>
      <c r="AM369" s="285"/>
      <c r="AN369" s="285"/>
      <c r="AO369" s="285"/>
      <c r="AP369" s="285"/>
      <c r="AQ369" s="285"/>
      <c r="AR369" s="285"/>
      <c r="AS369" s="285"/>
      <c r="AT369" s="285"/>
      <c r="AU369" s="285"/>
      <c r="AV369" s="285"/>
      <c r="AW369" s="285"/>
      <c r="AX369" s="285"/>
      <c r="AY369" s="285"/>
      <c r="AZ369" s="285"/>
      <c r="BA369" s="285"/>
      <c r="BB369" s="285"/>
    </row>
    <row r="370" spans="3:54">
      <c r="C370" s="268"/>
      <c r="D370" s="268"/>
      <c r="E370" s="268"/>
      <c r="F370" s="268"/>
      <c r="G370" s="268"/>
      <c r="H370" s="294"/>
      <c r="I370" s="289" t="s">
        <v>1197</v>
      </c>
      <c r="K370" s="286" t="s">
        <v>53</v>
      </c>
      <c r="L370" s="286"/>
      <c r="M370" s="286"/>
      <c r="N370" s="286"/>
      <c r="O370" s="286"/>
      <c r="P370" s="286" t="s">
        <v>59</v>
      </c>
      <c r="Q370" s="286" t="str">
        <f t="shared" ref="Q370:Q389" si="24">IF(COUNTIF(R370:AG370,"Yes")&gt;=1,"Yes", "No")</f>
        <v>Yes</v>
      </c>
      <c r="R370" s="267" t="s">
        <v>53</v>
      </c>
      <c r="S370" s="267" t="s">
        <v>53</v>
      </c>
      <c r="T370" s="267" t="s">
        <v>53</v>
      </c>
      <c r="U370" s="267" t="s">
        <v>59</v>
      </c>
      <c r="V370" s="267" t="s">
        <v>59</v>
      </c>
      <c r="W370" s="267" t="s">
        <v>53</v>
      </c>
      <c r="X370" s="267" t="s">
        <v>53</v>
      </c>
      <c r="Y370" s="267" t="s">
        <v>53</v>
      </c>
      <c r="Z370" s="267" t="s">
        <v>53</v>
      </c>
      <c r="AA370" s="267" t="s">
        <v>53</v>
      </c>
      <c r="AB370" s="267" t="s">
        <v>59</v>
      </c>
      <c r="AC370" s="267" t="s">
        <v>53</v>
      </c>
      <c r="AD370" s="267" t="s">
        <v>53</v>
      </c>
      <c r="AE370" s="267" t="s">
        <v>53</v>
      </c>
      <c r="AF370" s="267" t="s">
        <v>53</v>
      </c>
      <c r="AG370" s="267" t="s">
        <v>53</v>
      </c>
      <c r="AH370" s="285"/>
      <c r="AI370" s="285"/>
      <c r="AJ370" s="285"/>
      <c r="AK370" s="285"/>
      <c r="AL370" s="285"/>
      <c r="AM370" s="285"/>
      <c r="AN370" s="285"/>
      <c r="AO370" s="285"/>
      <c r="AP370" s="285"/>
      <c r="AQ370" s="285"/>
      <c r="AR370" s="285"/>
      <c r="AS370" s="285"/>
      <c r="AT370" s="285"/>
      <c r="AU370" s="285"/>
      <c r="AV370" s="285"/>
      <c r="AW370" s="285"/>
      <c r="AX370" s="285"/>
      <c r="AY370" s="285"/>
      <c r="AZ370" s="285"/>
      <c r="BA370" s="285"/>
      <c r="BB370" s="285"/>
    </row>
    <row r="371" spans="3:54">
      <c r="C371" s="268"/>
      <c r="D371" s="268"/>
      <c r="E371" s="268"/>
      <c r="F371" s="268"/>
      <c r="G371" s="268"/>
      <c r="H371" s="294"/>
      <c r="I371" s="289" t="s">
        <v>1906</v>
      </c>
      <c r="K371" s="286" t="s">
        <v>53</v>
      </c>
      <c r="L371" s="286"/>
      <c r="M371" s="286"/>
      <c r="N371" s="286"/>
      <c r="O371" s="286"/>
      <c r="P371" s="286" t="s">
        <v>59</v>
      </c>
      <c r="Q371" s="286" t="str">
        <f t="shared" si="24"/>
        <v>Yes</v>
      </c>
      <c r="R371" s="267" t="s">
        <v>59</v>
      </c>
      <c r="S371" s="267" t="s">
        <v>59</v>
      </c>
      <c r="T371" s="267" t="s">
        <v>59</v>
      </c>
      <c r="U371" s="267" t="s">
        <v>59</v>
      </c>
      <c r="V371" s="267" t="s">
        <v>59</v>
      </c>
      <c r="W371" s="267" t="s">
        <v>59</v>
      </c>
      <c r="X371" s="267" t="s">
        <v>59</v>
      </c>
      <c r="Y371" s="267" t="s">
        <v>59</v>
      </c>
      <c r="Z371" s="267" t="s">
        <v>59</v>
      </c>
      <c r="AA371" s="267" t="s">
        <v>59</v>
      </c>
      <c r="AB371" s="267" t="s">
        <v>59</v>
      </c>
      <c r="AC371" s="267" t="s">
        <v>59</v>
      </c>
      <c r="AD371" s="267" t="s">
        <v>59</v>
      </c>
      <c r="AE371" s="267" t="s">
        <v>59</v>
      </c>
      <c r="AF371" s="267" t="s">
        <v>59</v>
      </c>
      <c r="AG371" s="267" t="s">
        <v>59</v>
      </c>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row>
    <row r="372" spans="3:54">
      <c r="C372" s="268"/>
      <c r="D372" s="268"/>
      <c r="E372" s="268"/>
      <c r="F372" s="268"/>
      <c r="G372" s="268"/>
      <c r="H372" s="294"/>
      <c r="I372" s="289" t="s">
        <v>1357</v>
      </c>
      <c r="K372" s="286" t="s">
        <v>53</v>
      </c>
      <c r="L372" s="286"/>
      <c r="M372" s="286"/>
      <c r="N372" s="286"/>
      <c r="O372" s="286"/>
      <c r="P372" s="286" t="s">
        <v>59</v>
      </c>
      <c r="Q372" s="286" t="str">
        <f t="shared" si="24"/>
        <v>Yes</v>
      </c>
      <c r="R372" s="267" t="s">
        <v>59</v>
      </c>
      <c r="S372" s="267" t="s">
        <v>59</v>
      </c>
      <c r="T372" s="267" t="s">
        <v>59</v>
      </c>
      <c r="U372" s="267" t="s">
        <v>53</v>
      </c>
      <c r="V372" s="267" t="s">
        <v>53</v>
      </c>
      <c r="W372" s="267" t="s">
        <v>59</v>
      </c>
      <c r="X372" s="267" t="s">
        <v>59</v>
      </c>
      <c r="Y372" s="267" t="s">
        <v>59</v>
      </c>
      <c r="Z372" s="267" t="s">
        <v>59</v>
      </c>
      <c r="AA372" s="267" t="s">
        <v>59</v>
      </c>
      <c r="AB372" s="267" t="s">
        <v>59</v>
      </c>
      <c r="AC372" s="267" t="s">
        <v>59</v>
      </c>
      <c r="AD372" s="267" t="s">
        <v>59</v>
      </c>
      <c r="AE372" s="267" t="s">
        <v>59</v>
      </c>
      <c r="AF372" s="267" t="s">
        <v>59</v>
      </c>
      <c r="AG372" s="267" t="s">
        <v>59</v>
      </c>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row>
    <row r="373" spans="3:54">
      <c r="C373" s="268"/>
      <c r="D373" s="268"/>
      <c r="E373" s="268"/>
      <c r="F373" s="268"/>
      <c r="G373" s="268"/>
      <c r="H373" s="294"/>
      <c r="I373" s="289" t="s">
        <v>1865</v>
      </c>
      <c r="K373" s="286" t="s">
        <v>53</v>
      </c>
      <c r="L373" s="286"/>
      <c r="M373" s="286"/>
      <c r="N373" s="286"/>
      <c r="O373" s="286"/>
      <c r="P373" s="286" t="s">
        <v>59</v>
      </c>
      <c r="Q373" s="286" t="str">
        <f t="shared" si="24"/>
        <v>Yes</v>
      </c>
      <c r="R373" s="267" t="s">
        <v>59</v>
      </c>
      <c r="S373" s="267" t="s">
        <v>59</v>
      </c>
      <c r="T373" s="267" t="s">
        <v>59</v>
      </c>
      <c r="U373" s="267" t="s">
        <v>59</v>
      </c>
      <c r="V373" s="267" t="s">
        <v>59</v>
      </c>
      <c r="W373" s="267" t="s">
        <v>59</v>
      </c>
      <c r="X373" s="267" t="s">
        <v>59</v>
      </c>
      <c r="Y373" s="267" t="s">
        <v>59</v>
      </c>
      <c r="Z373" s="267" t="s">
        <v>59</v>
      </c>
      <c r="AA373" s="267" t="s">
        <v>59</v>
      </c>
      <c r="AB373" s="267" t="s">
        <v>59</v>
      </c>
      <c r="AC373" s="267" t="s">
        <v>59</v>
      </c>
      <c r="AD373" s="267" t="s">
        <v>59</v>
      </c>
      <c r="AE373" s="267" t="s">
        <v>59</v>
      </c>
      <c r="AF373" s="267" t="s">
        <v>59</v>
      </c>
      <c r="AG373" s="267" t="s">
        <v>59</v>
      </c>
      <c r="AH373" s="285"/>
      <c r="AI373" s="285"/>
      <c r="AJ373" s="285"/>
      <c r="AK373" s="285"/>
      <c r="AL373" s="285"/>
      <c r="AM373" s="285"/>
      <c r="AN373" s="285"/>
      <c r="AO373" s="285"/>
      <c r="AP373" s="285"/>
      <c r="AQ373" s="285"/>
      <c r="AR373" s="285"/>
      <c r="AS373" s="285"/>
      <c r="AT373" s="285"/>
      <c r="AU373" s="285"/>
      <c r="AV373" s="285"/>
      <c r="AW373" s="285"/>
      <c r="AX373" s="285"/>
      <c r="AY373" s="285"/>
      <c r="AZ373" s="285"/>
      <c r="BA373" s="285"/>
      <c r="BB373" s="285"/>
    </row>
    <row r="374" spans="3:54">
      <c r="C374" s="268"/>
      <c r="D374" s="268"/>
      <c r="E374" s="268"/>
      <c r="F374" s="268"/>
      <c r="G374" s="268"/>
      <c r="H374" s="294"/>
      <c r="I374" s="289" t="s">
        <v>6302</v>
      </c>
      <c r="K374" s="286" t="s">
        <v>53</v>
      </c>
      <c r="L374" s="286"/>
      <c r="M374" s="286"/>
      <c r="N374" s="286"/>
      <c r="O374" s="286"/>
      <c r="P374" s="286" t="s">
        <v>59</v>
      </c>
      <c r="Q374" s="286" t="str">
        <f t="shared" si="24"/>
        <v>No</v>
      </c>
      <c r="R374" s="267" t="s">
        <v>53</v>
      </c>
      <c r="S374" s="267" t="s">
        <v>53</v>
      </c>
      <c r="T374" s="267" t="s">
        <v>53</v>
      </c>
      <c r="U374" s="267" t="s">
        <v>53</v>
      </c>
      <c r="V374" s="267" t="s">
        <v>53</v>
      </c>
      <c r="W374" s="267" t="s">
        <v>53</v>
      </c>
      <c r="X374" s="267" t="s">
        <v>53</v>
      </c>
      <c r="Y374" s="267" t="s">
        <v>53</v>
      </c>
      <c r="Z374" s="267" t="s">
        <v>53</v>
      </c>
      <c r="AA374" s="267" t="s">
        <v>53</v>
      </c>
      <c r="AB374" s="267" t="s">
        <v>53</v>
      </c>
      <c r="AC374" s="267" t="s">
        <v>53</v>
      </c>
      <c r="AD374" s="267" t="s">
        <v>53</v>
      </c>
      <c r="AE374" s="267" t="s">
        <v>53</v>
      </c>
      <c r="AF374" s="267" t="s">
        <v>53</v>
      </c>
      <c r="AG374" s="267" t="s">
        <v>53</v>
      </c>
      <c r="AH374" s="285"/>
      <c r="AI374" s="285"/>
      <c r="AJ374" s="285"/>
      <c r="AK374" s="285"/>
      <c r="AL374" s="285"/>
      <c r="AM374" s="285"/>
      <c r="AN374" s="285"/>
      <c r="AO374" s="285"/>
      <c r="AP374" s="285"/>
      <c r="AQ374" s="285"/>
      <c r="AR374" s="285"/>
      <c r="AS374" s="285"/>
      <c r="AT374" s="285"/>
      <c r="AU374" s="285"/>
      <c r="AV374" s="285"/>
      <c r="AW374" s="285"/>
      <c r="AX374" s="285"/>
      <c r="AY374" s="285"/>
      <c r="AZ374" s="285"/>
      <c r="BA374" s="285"/>
      <c r="BB374" s="285"/>
    </row>
    <row r="375" spans="3:54">
      <c r="C375" s="268"/>
      <c r="D375" s="268"/>
      <c r="E375" s="268"/>
      <c r="F375" s="268"/>
      <c r="G375" s="268"/>
      <c r="H375" s="294"/>
      <c r="I375" s="289" t="s">
        <v>6303</v>
      </c>
      <c r="K375" s="286" t="s">
        <v>53</v>
      </c>
      <c r="L375" s="286"/>
      <c r="M375" s="286"/>
      <c r="N375" s="286"/>
      <c r="O375" s="286"/>
      <c r="P375" s="286" t="s">
        <v>59</v>
      </c>
      <c r="Q375" s="286" t="str">
        <f t="shared" si="24"/>
        <v>No</v>
      </c>
      <c r="R375" s="267" t="s">
        <v>53</v>
      </c>
      <c r="S375" s="267" t="s">
        <v>53</v>
      </c>
      <c r="T375" s="267" t="s">
        <v>53</v>
      </c>
      <c r="U375" s="267" t="s">
        <v>53</v>
      </c>
      <c r="V375" s="267" t="s">
        <v>53</v>
      </c>
      <c r="W375" s="267" t="s">
        <v>53</v>
      </c>
      <c r="X375" s="267" t="s">
        <v>53</v>
      </c>
      <c r="Y375" s="267" t="s">
        <v>53</v>
      </c>
      <c r="Z375" s="267" t="s">
        <v>53</v>
      </c>
      <c r="AA375" s="267" t="s">
        <v>53</v>
      </c>
      <c r="AB375" s="267" t="s">
        <v>53</v>
      </c>
      <c r="AC375" s="267" t="s">
        <v>53</v>
      </c>
      <c r="AD375" s="267" t="s">
        <v>53</v>
      </c>
      <c r="AE375" s="267" t="s">
        <v>53</v>
      </c>
      <c r="AF375" s="267" t="s">
        <v>53</v>
      </c>
      <c r="AG375" s="267" t="s">
        <v>53</v>
      </c>
      <c r="AH375" s="285"/>
      <c r="AI375" s="285"/>
      <c r="AJ375" s="285"/>
      <c r="AK375" s="285"/>
      <c r="AL375" s="285"/>
      <c r="AM375" s="285"/>
      <c r="AN375" s="285"/>
      <c r="AO375" s="285"/>
      <c r="AP375" s="285"/>
      <c r="AQ375" s="285"/>
      <c r="AR375" s="285"/>
      <c r="AS375" s="285"/>
      <c r="AT375" s="285"/>
      <c r="AU375" s="285"/>
      <c r="AV375" s="285"/>
      <c r="AW375" s="285"/>
      <c r="AX375" s="285"/>
      <c r="AY375" s="285"/>
      <c r="AZ375" s="285"/>
      <c r="BA375" s="285"/>
      <c r="BB375" s="285"/>
    </row>
    <row r="376" spans="3:54">
      <c r="C376" s="268"/>
      <c r="D376" s="268"/>
      <c r="E376" s="268"/>
      <c r="F376" s="268"/>
      <c r="G376" s="268"/>
      <c r="H376" s="294"/>
      <c r="I376" s="289" t="s">
        <v>6304</v>
      </c>
      <c r="K376" s="286" t="s">
        <v>53</v>
      </c>
      <c r="L376" s="286"/>
      <c r="M376" s="286"/>
      <c r="N376" s="286"/>
      <c r="O376" s="286"/>
      <c r="P376" s="286" t="s">
        <v>59</v>
      </c>
      <c r="Q376" s="286" t="str">
        <f t="shared" si="24"/>
        <v>No</v>
      </c>
      <c r="R376" s="267" t="s">
        <v>53</v>
      </c>
      <c r="S376" s="267" t="s">
        <v>53</v>
      </c>
      <c r="T376" s="267" t="s">
        <v>53</v>
      </c>
      <c r="U376" s="267" t="s">
        <v>53</v>
      </c>
      <c r="V376" s="267" t="s">
        <v>53</v>
      </c>
      <c r="W376" s="267" t="s">
        <v>53</v>
      </c>
      <c r="X376" s="267" t="s">
        <v>53</v>
      </c>
      <c r="Y376" s="267" t="s">
        <v>53</v>
      </c>
      <c r="Z376" s="267" t="s">
        <v>53</v>
      </c>
      <c r="AA376" s="267" t="s">
        <v>53</v>
      </c>
      <c r="AB376" s="267" t="s">
        <v>53</v>
      </c>
      <c r="AC376" s="267" t="s">
        <v>53</v>
      </c>
      <c r="AD376" s="267" t="s">
        <v>53</v>
      </c>
      <c r="AE376" s="267" t="s">
        <v>53</v>
      </c>
      <c r="AF376" s="267" t="s">
        <v>53</v>
      </c>
      <c r="AG376" s="267" t="s">
        <v>53</v>
      </c>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row>
    <row r="377" spans="3:54">
      <c r="C377" s="268"/>
      <c r="D377" s="268"/>
      <c r="E377" s="268"/>
      <c r="F377" s="268"/>
      <c r="G377" s="268"/>
      <c r="H377" s="294"/>
      <c r="I377" s="289" t="s">
        <v>716</v>
      </c>
      <c r="K377" s="286" t="s">
        <v>53</v>
      </c>
      <c r="L377" s="286"/>
      <c r="M377" s="286"/>
      <c r="N377" s="286"/>
      <c r="O377" s="286"/>
      <c r="P377" s="286" t="s">
        <v>59</v>
      </c>
      <c r="Q377" s="286" t="str">
        <f t="shared" si="24"/>
        <v>Yes</v>
      </c>
      <c r="R377" s="267" t="s">
        <v>59</v>
      </c>
      <c r="S377" s="267" t="s">
        <v>53</v>
      </c>
      <c r="T377" s="267" t="s">
        <v>53</v>
      </c>
      <c r="U377" s="267" t="s">
        <v>53</v>
      </c>
      <c r="V377" s="267" t="s">
        <v>53</v>
      </c>
      <c r="W377" s="267" t="s">
        <v>59</v>
      </c>
      <c r="X377" s="267" t="s">
        <v>53</v>
      </c>
      <c r="Y377" s="267" t="s">
        <v>53</v>
      </c>
      <c r="Z377" s="267" t="s">
        <v>53</v>
      </c>
      <c r="AA377" s="267" t="s">
        <v>53</v>
      </c>
      <c r="AB377" s="267" t="s">
        <v>53</v>
      </c>
      <c r="AC377" s="267" t="s">
        <v>53</v>
      </c>
      <c r="AD377" s="267" t="s">
        <v>53</v>
      </c>
      <c r="AE377" s="267" t="s">
        <v>53</v>
      </c>
      <c r="AF377" s="267" t="s">
        <v>59</v>
      </c>
      <c r="AG377" s="267" t="s">
        <v>59</v>
      </c>
      <c r="AH377" s="285"/>
      <c r="AI377" s="285"/>
      <c r="AJ377" s="285"/>
      <c r="AK377" s="285"/>
      <c r="AL377" s="285"/>
      <c r="AM377" s="285"/>
      <c r="AN377" s="285"/>
      <c r="AO377" s="285"/>
      <c r="AP377" s="285"/>
      <c r="AQ377" s="285"/>
      <c r="AR377" s="285"/>
      <c r="AS377" s="285"/>
      <c r="AT377" s="285"/>
      <c r="AU377" s="285"/>
      <c r="AV377" s="285"/>
      <c r="AW377" s="285"/>
      <c r="AX377" s="285"/>
      <c r="AY377" s="285"/>
      <c r="AZ377" s="285"/>
      <c r="BA377" s="285"/>
      <c r="BB377" s="285"/>
    </row>
    <row r="378" spans="3:54">
      <c r="C378" s="268"/>
      <c r="D378" s="268"/>
      <c r="E378" s="268"/>
      <c r="F378" s="268"/>
      <c r="G378" s="268"/>
      <c r="H378" s="294"/>
      <c r="I378" s="289" t="s">
        <v>722</v>
      </c>
      <c r="K378" s="286" t="s">
        <v>53</v>
      </c>
      <c r="L378" s="286"/>
      <c r="M378" s="286"/>
      <c r="N378" s="286"/>
      <c r="O378" s="286"/>
      <c r="P378" s="286" t="s">
        <v>59</v>
      </c>
      <c r="Q378" s="286" t="str">
        <f t="shared" si="24"/>
        <v>Yes</v>
      </c>
      <c r="R378" s="267" t="s">
        <v>59</v>
      </c>
      <c r="S378" s="267" t="s">
        <v>53</v>
      </c>
      <c r="T378" s="267" t="s">
        <v>53</v>
      </c>
      <c r="U378" s="267" t="s">
        <v>53</v>
      </c>
      <c r="V378" s="267" t="s">
        <v>53</v>
      </c>
      <c r="W378" s="267" t="s">
        <v>59</v>
      </c>
      <c r="X378" s="267" t="s">
        <v>53</v>
      </c>
      <c r="Y378" s="267" t="s">
        <v>53</v>
      </c>
      <c r="Z378" s="267" t="s">
        <v>53</v>
      </c>
      <c r="AA378" s="267" t="s">
        <v>53</v>
      </c>
      <c r="AB378" s="267" t="s">
        <v>53</v>
      </c>
      <c r="AC378" s="267" t="s">
        <v>53</v>
      </c>
      <c r="AD378" s="267" t="s">
        <v>53</v>
      </c>
      <c r="AE378" s="267" t="s">
        <v>53</v>
      </c>
      <c r="AF378" s="267" t="s">
        <v>59</v>
      </c>
      <c r="AG378" s="267" t="s">
        <v>59</v>
      </c>
      <c r="AH378" s="285"/>
      <c r="AI378" s="285"/>
      <c r="AJ378" s="285"/>
      <c r="AK378" s="285"/>
      <c r="AL378" s="285"/>
      <c r="AM378" s="285"/>
      <c r="AN378" s="285"/>
      <c r="AO378" s="285"/>
      <c r="AP378" s="285"/>
      <c r="AQ378" s="285"/>
      <c r="AR378" s="285"/>
      <c r="AS378" s="285"/>
      <c r="AT378" s="285"/>
      <c r="AU378" s="285"/>
      <c r="AV378" s="285"/>
      <c r="AW378" s="285"/>
      <c r="AX378" s="285"/>
      <c r="AY378" s="285"/>
      <c r="AZ378" s="285"/>
      <c r="BA378" s="285"/>
      <c r="BB378" s="285"/>
    </row>
    <row r="379" spans="3:54">
      <c r="C379" s="268"/>
      <c r="D379" s="268"/>
      <c r="E379" s="268"/>
      <c r="F379" s="268"/>
      <c r="G379" s="268"/>
      <c r="H379" s="294"/>
      <c r="I379" s="289" t="s">
        <v>2922</v>
      </c>
      <c r="K379" s="286" t="s">
        <v>53</v>
      </c>
      <c r="L379" s="286"/>
      <c r="M379" s="286"/>
      <c r="N379" s="286"/>
      <c r="O379" s="286"/>
      <c r="P379" s="286" t="s">
        <v>59</v>
      </c>
      <c r="Q379" s="286" t="str">
        <f t="shared" si="24"/>
        <v>Yes</v>
      </c>
      <c r="R379" s="267" t="s">
        <v>59</v>
      </c>
      <c r="S379" s="267" t="s">
        <v>53</v>
      </c>
      <c r="T379" s="267" t="s">
        <v>53</v>
      </c>
      <c r="U379" s="267" t="s">
        <v>53</v>
      </c>
      <c r="V379" s="267" t="s">
        <v>53</v>
      </c>
      <c r="W379" s="267" t="s">
        <v>59</v>
      </c>
      <c r="X379" s="267" t="s">
        <v>53</v>
      </c>
      <c r="Y379" s="267" t="s">
        <v>53</v>
      </c>
      <c r="Z379" s="267" t="s">
        <v>53</v>
      </c>
      <c r="AA379" s="267" t="s">
        <v>53</v>
      </c>
      <c r="AB379" s="267" t="s">
        <v>53</v>
      </c>
      <c r="AC379" s="267" t="s">
        <v>53</v>
      </c>
      <c r="AD379" s="267" t="s">
        <v>53</v>
      </c>
      <c r="AE379" s="267" t="s">
        <v>53</v>
      </c>
      <c r="AF379" s="267" t="s">
        <v>59</v>
      </c>
      <c r="AG379" s="267" t="s">
        <v>59</v>
      </c>
      <c r="AH379" s="285"/>
      <c r="AI379" s="285"/>
      <c r="AJ379" s="285"/>
      <c r="AK379" s="285"/>
      <c r="AL379" s="285"/>
      <c r="AM379" s="285"/>
      <c r="AN379" s="285"/>
      <c r="AO379" s="285"/>
      <c r="AP379" s="285"/>
      <c r="AQ379" s="285"/>
      <c r="AR379" s="285"/>
      <c r="AS379" s="285"/>
      <c r="AT379" s="285"/>
      <c r="AU379" s="285"/>
      <c r="AV379" s="285"/>
      <c r="AW379" s="285"/>
      <c r="AX379" s="285"/>
      <c r="AY379" s="285"/>
      <c r="AZ379" s="285"/>
      <c r="BA379" s="285"/>
      <c r="BB379" s="285"/>
    </row>
    <row r="380" spans="3:54">
      <c r="C380" s="268"/>
      <c r="D380" s="268"/>
      <c r="E380" s="268"/>
      <c r="F380" s="268"/>
      <c r="G380" s="268"/>
      <c r="H380" s="294"/>
      <c r="I380" s="289" t="s">
        <v>4592</v>
      </c>
      <c r="K380" s="286" t="s">
        <v>53</v>
      </c>
      <c r="L380" s="286"/>
      <c r="M380" s="286"/>
      <c r="N380" s="286"/>
      <c r="O380" s="286"/>
      <c r="P380" s="286" t="s">
        <v>59</v>
      </c>
      <c r="Q380" s="286" t="str">
        <f t="shared" si="24"/>
        <v>Yes</v>
      </c>
      <c r="R380" s="267" t="s">
        <v>59</v>
      </c>
      <c r="S380" s="267" t="s">
        <v>59</v>
      </c>
      <c r="T380" s="267" t="s">
        <v>59</v>
      </c>
      <c r="U380" s="267" t="s">
        <v>59</v>
      </c>
      <c r="V380" s="267" t="s">
        <v>59</v>
      </c>
      <c r="W380" s="267" t="s">
        <v>59</v>
      </c>
      <c r="X380" s="267" t="s">
        <v>59</v>
      </c>
      <c r="Y380" s="267" t="s">
        <v>59</v>
      </c>
      <c r="Z380" s="267" t="s">
        <v>59</v>
      </c>
      <c r="AA380" s="267" t="s">
        <v>59</v>
      </c>
      <c r="AB380" s="267" t="s">
        <v>59</v>
      </c>
      <c r="AC380" s="267" t="s">
        <v>59</v>
      </c>
      <c r="AD380" s="267" t="s">
        <v>59</v>
      </c>
      <c r="AE380" s="267" t="s">
        <v>59</v>
      </c>
      <c r="AF380" s="267" t="s">
        <v>59</v>
      </c>
      <c r="AG380" s="267" t="s">
        <v>59</v>
      </c>
      <c r="AH380" s="285"/>
      <c r="AI380" s="285"/>
      <c r="AJ380" s="285"/>
      <c r="AK380" s="285"/>
      <c r="AL380" s="285"/>
      <c r="AM380" s="285"/>
      <c r="AN380" s="285"/>
      <c r="AO380" s="285"/>
      <c r="AP380" s="285"/>
      <c r="AQ380" s="285"/>
      <c r="AR380" s="285"/>
      <c r="AS380" s="285"/>
      <c r="AT380" s="285"/>
      <c r="AU380" s="285"/>
      <c r="AV380" s="285"/>
      <c r="AW380" s="285"/>
      <c r="AX380" s="285"/>
      <c r="AY380" s="285"/>
      <c r="AZ380" s="285"/>
      <c r="BA380" s="285"/>
      <c r="BB380" s="285"/>
    </row>
    <row r="381" spans="3:54">
      <c r="C381" s="268"/>
      <c r="D381" s="268"/>
      <c r="E381" s="268"/>
      <c r="F381" s="268"/>
      <c r="G381" s="268"/>
      <c r="H381" s="294"/>
      <c r="I381" s="289" t="s">
        <v>4557</v>
      </c>
      <c r="K381" s="286" t="s">
        <v>53</v>
      </c>
      <c r="L381" s="286"/>
      <c r="M381" s="286"/>
      <c r="N381" s="286"/>
      <c r="O381" s="286"/>
      <c r="P381" s="286" t="s">
        <v>59</v>
      </c>
      <c r="Q381" s="286" t="str">
        <f t="shared" si="24"/>
        <v>Yes</v>
      </c>
      <c r="R381" s="267" t="s">
        <v>59</v>
      </c>
      <c r="S381" s="267" t="s">
        <v>59</v>
      </c>
      <c r="T381" s="267" t="s">
        <v>59</v>
      </c>
      <c r="U381" s="267" t="s">
        <v>59</v>
      </c>
      <c r="V381" s="267" t="s">
        <v>59</v>
      </c>
      <c r="W381" s="267" t="s">
        <v>59</v>
      </c>
      <c r="X381" s="267" t="s">
        <v>59</v>
      </c>
      <c r="Y381" s="267" t="s">
        <v>59</v>
      </c>
      <c r="Z381" s="267" t="s">
        <v>59</v>
      </c>
      <c r="AA381" s="267" t="s">
        <v>59</v>
      </c>
      <c r="AB381" s="267" t="s">
        <v>59</v>
      </c>
      <c r="AC381" s="267" t="s">
        <v>59</v>
      </c>
      <c r="AD381" s="267" t="s">
        <v>59</v>
      </c>
      <c r="AE381" s="267" t="s">
        <v>59</v>
      </c>
      <c r="AF381" s="267" t="s">
        <v>59</v>
      </c>
      <c r="AG381" s="267" t="s">
        <v>59</v>
      </c>
      <c r="AH381" s="285"/>
      <c r="AI381" s="285"/>
      <c r="AJ381" s="285"/>
      <c r="AK381" s="285"/>
      <c r="AL381" s="285"/>
      <c r="AM381" s="285"/>
      <c r="AN381" s="285"/>
      <c r="AO381" s="285"/>
      <c r="AP381" s="285"/>
      <c r="AQ381" s="285"/>
      <c r="AR381" s="285"/>
      <c r="AS381" s="285"/>
      <c r="AT381" s="285"/>
      <c r="AU381" s="285"/>
      <c r="AV381" s="285"/>
      <c r="AW381" s="285"/>
      <c r="AX381" s="285"/>
      <c r="AY381" s="285"/>
      <c r="AZ381" s="285"/>
      <c r="BA381" s="285"/>
      <c r="BB381" s="285"/>
    </row>
    <row r="382" spans="3:54">
      <c r="C382" s="268"/>
      <c r="D382" s="268"/>
      <c r="E382" s="268"/>
      <c r="F382" s="268"/>
      <c r="G382" s="268"/>
      <c r="H382" s="294"/>
      <c r="I382" s="289" t="s">
        <v>4561</v>
      </c>
      <c r="K382" s="286" t="s">
        <v>53</v>
      </c>
      <c r="L382" s="286"/>
      <c r="M382" s="286"/>
      <c r="N382" s="286"/>
      <c r="O382" s="286"/>
      <c r="P382" s="286" t="s">
        <v>59</v>
      </c>
      <c r="Q382" s="286" t="str">
        <f t="shared" si="24"/>
        <v>Yes</v>
      </c>
      <c r="R382" s="267" t="s">
        <v>59</v>
      </c>
      <c r="S382" s="267" t="s">
        <v>59</v>
      </c>
      <c r="T382" s="267" t="s">
        <v>59</v>
      </c>
      <c r="U382" s="267" t="s">
        <v>59</v>
      </c>
      <c r="V382" s="267" t="s">
        <v>59</v>
      </c>
      <c r="W382" s="267" t="s">
        <v>59</v>
      </c>
      <c r="X382" s="267" t="s">
        <v>59</v>
      </c>
      <c r="Y382" s="267" t="s">
        <v>59</v>
      </c>
      <c r="Z382" s="267" t="s">
        <v>59</v>
      </c>
      <c r="AA382" s="267" t="s">
        <v>59</v>
      </c>
      <c r="AB382" s="267" t="s">
        <v>59</v>
      </c>
      <c r="AC382" s="267" t="s">
        <v>59</v>
      </c>
      <c r="AD382" s="267" t="s">
        <v>59</v>
      </c>
      <c r="AE382" s="267" t="s">
        <v>59</v>
      </c>
      <c r="AF382" s="267" t="s">
        <v>59</v>
      </c>
      <c r="AG382" s="267" t="s">
        <v>59</v>
      </c>
      <c r="AH382" s="285"/>
      <c r="AI382" s="285"/>
      <c r="AJ382" s="285"/>
      <c r="AK382" s="285"/>
      <c r="AL382" s="285"/>
      <c r="AM382" s="285"/>
      <c r="AN382" s="285"/>
      <c r="AO382" s="285"/>
      <c r="AP382" s="285"/>
      <c r="AQ382" s="285"/>
      <c r="AR382" s="285"/>
      <c r="AS382" s="285"/>
      <c r="AT382" s="285"/>
      <c r="AU382" s="285"/>
      <c r="AV382" s="285"/>
      <c r="AW382" s="285"/>
      <c r="AX382" s="285"/>
      <c r="AY382" s="285"/>
      <c r="AZ382" s="285"/>
      <c r="BA382" s="285"/>
      <c r="BB382" s="285"/>
    </row>
    <row r="383" spans="3:54">
      <c r="C383" s="268"/>
      <c r="D383" s="268"/>
      <c r="E383" s="268"/>
      <c r="F383" s="268"/>
      <c r="G383" s="268"/>
      <c r="H383" s="294"/>
      <c r="I383" s="289" t="s">
        <v>2097</v>
      </c>
      <c r="K383" s="286" t="s">
        <v>53</v>
      </c>
      <c r="L383" s="286"/>
      <c r="M383" s="286"/>
      <c r="N383" s="286"/>
      <c r="O383" s="286"/>
      <c r="P383" s="286" t="s">
        <v>59</v>
      </c>
      <c r="Q383" s="286" t="str">
        <f t="shared" si="24"/>
        <v>Yes</v>
      </c>
      <c r="R383" s="267" t="s">
        <v>53</v>
      </c>
      <c r="S383" s="267" t="s">
        <v>59</v>
      </c>
      <c r="T383" s="267" t="s">
        <v>59</v>
      </c>
      <c r="U383" s="267" t="s">
        <v>59</v>
      </c>
      <c r="V383" s="267" t="s">
        <v>59</v>
      </c>
      <c r="W383" s="267" t="s">
        <v>59</v>
      </c>
      <c r="X383" s="267" t="s">
        <v>59</v>
      </c>
      <c r="Y383" s="267" t="s">
        <v>59</v>
      </c>
      <c r="Z383" s="267" t="s">
        <v>53</v>
      </c>
      <c r="AA383" s="267" t="s">
        <v>59</v>
      </c>
      <c r="AB383" s="267" t="s">
        <v>59</v>
      </c>
      <c r="AC383" s="267" t="s">
        <v>59</v>
      </c>
      <c r="AD383" s="267" t="s">
        <v>59</v>
      </c>
      <c r="AE383" s="267" t="s">
        <v>59</v>
      </c>
      <c r="AF383" s="267" t="s">
        <v>59</v>
      </c>
      <c r="AG383" s="267" t="s">
        <v>59</v>
      </c>
      <c r="AH383" s="285"/>
      <c r="AI383" s="285"/>
      <c r="AJ383" s="285"/>
      <c r="AK383" s="285"/>
      <c r="AL383" s="285"/>
      <c r="AM383" s="285"/>
      <c r="AN383" s="285"/>
      <c r="AO383" s="285"/>
      <c r="AP383" s="285"/>
      <c r="AQ383" s="285"/>
      <c r="AR383" s="285"/>
      <c r="AS383" s="285"/>
      <c r="AT383" s="285"/>
      <c r="AU383" s="285"/>
      <c r="AV383" s="285"/>
      <c r="AW383" s="285"/>
      <c r="AX383" s="285"/>
      <c r="AY383" s="285"/>
      <c r="AZ383" s="285"/>
      <c r="BA383" s="285"/>
      <c r="BB383" s="285"/>
    </row>
    <row r="384" spans="3:54">
      <c r="C384" s="268"/>
      <c r="D384" s="268"/>
      <c r="E384" s="268"/>
      <c r="F384" s="268"/>
      <c r="G384" s="268"/>
      <c r="H384" s="294"/>
      <c r="I384" s="289" t="s">
        <v>2102</v>
      </c>
      <c r="K384" s="286" t="s">
        <v>53</v>
      </c>
      <c r="L384" s="286"/>
      <c r="M384" s="286"/>
      <c r="N384" s="286"/>
      <c r="O384" s="286"/>
      <c r="P384" s="286" t="s">
        <v>59</v>
      </c>
      <c r="Q384" s="286" t="str">
        <f t="shared" si="24"/>
        <v>Yes</v>
      </c>
      <c r="R384" s="267" t="s">
        <v>59</v>
      </c>
      <c r="S384" s="267" t="s">
        <v>53</v>
      </c>
      <c r="T384" s="267" t="s">
        <v>59</v>
      </c>
      <c r="U384" s="267" t="s">
        <v>59</v>
      </c>
      <c r="V384" s="267" t="s">
        <v>53</v>
      </c>
      <c r="W384" s="267" t="s">
        <v>53</v>
      </c>
      <c r="X384" s="267" t="s">
        <v>59</v>
      </c>
      <c r="Y384" s="267" t="s">
        <v>59</v>
      </c>
      <c r="Z384" s="267" t="s">
        <v>53</v>
      </c>
      <c r="AA384" s="267" t="s">
        <v>59</v>
      </c>
      <c r="AB384" s="267" t="s">
        <v>53</v>
      </c>
      <c r="AC384" s="267" t="s">
        <v>53</v>
      </c>
      <c r="AD384" s="267" t="s">
        <v>59</v>
      </c>
      <c r="AE384" s="267" t="s">
        <v>53</v>
      </c>
      <c r="AF384" s="267" t="s">
        <v>59</v>
      </c>
      <c r="AG384" s="267" t="s">
        <v>59</v>
      </c>
      <c r="AH384" s="285"/>
      <c r="AI384" s="285"/>
      <c r="AJ384" s="285"/>
      <c r="AK384" s="285"/>
      <c r="AL384" s="285"/>
      <c r="AM384" s="285"/>
      <c r="AN384" s="285"/>
      <c r="AO384" s="285"/>
      <c r="AP384" s="285"/>
      <c r="AQ384" s="285"/>
      <c r="AR384" s="285"/>
      <c r="AS384" s="285"/>
      <c r="AT384" s="285"/>
      <c r="AU384" s="285"/>
      <c r="AV384" s="285"/>
      <c r="AW384" s="285"/>
      <c r="AX384" s="285"/>
      <c r="AY384" s="285"/>
      <c r="AZ384" s="285"/>
      <c r="BA384" s="285"/>
      <c r="BB384" s="285"/>
    </row>
    <row r="385" spans="3:54">
      <c r="C385" s="268"/>
      <c r="D385" s="268"/>
      <c r="E385" s="268"/>
      <c r="F385" s="268"/>
      <c r="G385" s="268"/>
      <c r="H385" s="294"/>
      <c r="I385" s="289" t="s">
        <v>2108</v>
      </c>
      <c r="K385" s="286" t="s">
        <v>53</v>
      </c>
      <c r="L385" s="286"/>
      <c r="M385" s="286"/>
      <c r="N385" s="286"/>
      <c r="O385" s="286"/>
      <c r="P385" s="286" t="s">
        <v>59</v>
      </c>
      <c r="Q385" s="286" t="str">
        <f t="shared" si="24"/>
        <v>Yes</v>
      </c>
      <c r="R385" s="267" t="s">
        <v>53</v>
      </c>
      <c r="S385" s="267" t="s">
        <v>53</v>
      </c>
      <c r="T385" s="267" t="s">
        <v>53</v>
      </c>
      <c r="U385" s="267" t="s">
        <v>53</v>
      </c>
      <c r="V385" s="267" t="s">
        <v>53</v>
      </c>
      <c r="W385" s="267" t="s">
        <v>53</v>
      </c>
      <c r="X385" s="267" t="s">
        <v>53</v>
      </c>
      <c r="Y385" s="267" t="s">
        <v>53</v>
      </c>
      <c r="Z385" s="267" t="s">
        <v>53</v>
      </c>
      <c r="AA385" s="267" t="s">
        <v>53</v>
      </c>
      <c r="AB385" s="267" t="s">
        <v>53</v>
      </c>
      <c r="AC385" s="267" t="s">
        <v>53</v>
      </c>
      <c r="AD385" s="267" t="s">
        <v>59</v>
      </c>
      <c r="AE385" s="267" t="s">
        <v>53</v>
      </c>
      <c r="AF385" s="267" t="s">
        <v>53</v>
      </c>
      <c r="AG385" s="267" t="s">
        <v>59</v>
      </c>
      <c r="AH385" s="285"/>
      <c r="AI385" s="285"/>
      <c r="AJ385" s="285"/>
      <c r="AK385" s="285"/>
      <c r="AL385" s="285"/>
      <c r="AM385" s="285"/>
      <c r="AN385" s="285"/>
      <c r="AO385" s="285"/>
      <c r="AP385" s="285"/>
      <c r="AQ385" s="285"/>
      <c r="AR385" s="285"/>
      <c r="AS385" s="285"/>
      <c r="AT385" s="285"/>
      <c r="AU385" s="285"/>
      <c r="AV385" s="285"/>
      <c r="AW385" s="285"/>
      <c r="AX385" s="285"/>
      <c r="AY385" s="285"/>
      <c r="AZ385" s="285"/>
      <c r="BA385" s="285"/>
      <c r="BB385" s="285"/>
    </row>
    <row r="386" spans="3:54">
      <c r="C386" s="268"/>
      <c r="D386" s="268"/>
      <c r="E386" s="268"/>
      <c r="F386" s="268"/>
      <c r="G386" s="268"/>
      <c r="H386" s="294"/>
      <c r="I386" s="289" t="s">
        <v>1349</v>
      </c>
      <c r="K386" s="286" t="s">
        <v>53</v>
      </c>
      <c r="L386" s="286"/>
      <c r="M386" s="286"/>
      <c r="N386" s="286"/>
      <c r="O386" s="286"/>
      <c r="P386" s="286" t="s">
        <v>59</v>
      </c>
      <c r="Q386" s="286" t="str">
        <f t="shared" si="24"/>
        <v>Yes</v>
      </c>
      <c r="R386" s="267" t="s">
        <v>53</v>
      </c>
      <c r="S386" s="267" t="s">
        <v>59</v>
      </c>
      <c r="T386" s="267" t="s">
        <v>59</v>
      </c>
      <c r="U386" s="267" t="s">
        <v>53</v>
      </c>
      <c r="V386" s="267" t="s">
        <v>53</v>
      </c>
      <c r="W386" s="267" t="s">
        <v>59</v>
      </c>
      <c r="X386" s="267" t="s">
        <v>59</v>
      </c>
      <c r="Y386" s="267" t="s">
        <v>59</v>
      </c>
      <c r="Z386" s="267" t="s">
        <v>59</v>
      </c>
      <c r="AA386" s="267" t="s">
        <v>59</v>
      </c>
      <c r="AB386" s="267" t="s">
        <v>53</v>
      </c>
      <c r="AC386" s="267" t="s">
        <v>59</v>
      </c>
      <c r="AD386" s="267" t="s">
        <v>53</v>
      </c>
      <c r="AE386" s="267" t="s">
        <v>59</v>
      </c>
      <c r="AF386" s="267" t="s">
        <v>59</v>
      </c>
      <c r="AG386" s="267" t="s">
        <v>53</v>
      </c>
      <c r="AH386" s="285"/>
      <c r="AI386" s="285"/>
      <c r="AJ386" s="285"/>
      <c r="AK386" s="285"/>
      <c r="AL386" s="285"/>
      <c r="AM386" s="285"/>
      <c r="AN386" s="285"/>
      <c r="AO386" s="285"/>
      <c r="AP386" s="285"/>
      <c r="AQ386" s="285"/>
      <c r="AR386" s="285"/>
      <c r="AS386" s="285"/>
      <c r="AT386" s="285"/>
      <c r="AU386" s="285"/>
      <c r="AV386" s="285"/>
      <c r="AW386" s="285"/>
      <c r="AX386" s="285"/>
      <c r="AY386" s="285"/>
      <c r="AZ386" s="285"/>
      <c r="BA386" s="285"/>
      <c r="BB386" s="285"/>
    </row>
    <row r="387" spans="3:54">
      <c r="C387" s="268"/>
      <c r="D387" s="268"/>
      <c r="E387" s="268"/>
      <c r="F387" s="268"/>
      <c r="G387" s="268"/>
      <c r="H387" s="294"/>
      <c r="I387" s="289" t="s">
        <v>1377</v>
      </c>
      <c r="K387" s="286" t="s">
        <v>53</v>
      </c>
      <c r="L387" s="286"/>
      <c r="M387" s="286"/>
      <c r="N387" s="286"/>
      <c r="O387" s="286"/>
      <c r="P387" s="286" t="s">
        <v>59</v>
      </c>
      <c r="Q387" s="286" t="str">
        <f t="shared" si="24"/>
        <v>Yes</v>
      </c>
      <c r="R387" s="267" t="s">
        <v>59</v>
      </c>
      <c r="S387" s="267" t="s">
        <v>59</v>
      </c>
      <c r="T387" s="267" t="s">
        <v>59</v>
      </c>
      <c r="U387" s="267" t="s">
        <v>59</v>
      </c>
      <c r="V387" s="267" t="s">
        <v>59</v>
      </c>
      <c r="W387" s="267" t="s">
        <v>59</v>
      </c>
      <c r="X387" s="267" t="s">
        <v>59</v>
      </c>
      <c r="Y387" s="267" t="s">
        <v>59</v>
      </c>
      <c r="Z387" s="267" t="s">
        <v>59</v>
      </c>
      <c r="AA387" s="267" t="s">
        <v>59</v>
      </c>
      <c r="AB387" s="267" t="s">
        <v>59</v>
      </c>
      <c r="AC387" s="267" t="s">
        <v>59</v>
      </c>
      <c r="AD387" s="267" t="s">
        <v>59</v>
      </c>
      <c r="AE387" s="267" t="s">
        <v>59</v>
      </c>
      <c r="AF387" s="267" t="s">
        <v>59</v>
      </c>
      <c r="AG387" s="267" t="s">
        <v>59</v>
      </c>
      <c r="AH387" s="285"/>
      <c r="AI387" s="285"/>
      <c r="AJ387" s="285"/>
      <c r="AK387" s="285"/>
      <c r="AL387" s="285"/>
      <c r="AM387" s="285"/>
      <c r="AN387" s="285"/>
      <c r="AO387" s="285"/>
      <c r="AP387" s="285"/>
      <c r="AQ387" s="285"/>
      <c r="AR387" s="285"/>
      <c r="AS387" s="285"/>
      <c r="AT387" s="285"/>
      <c r="AU387" s="285"/>
      <c r="AV387" s="285"/>
      <c r="AW387" s="285"/>
      <c r="AX387" s="285"/>
      <c r="AY387" s="285"/>
      <c r="AZ387" s="285"/>
      <c r="BA387" s="285"/>
      <c r="BB387" s="285"/>
    </row>
    <row r="388" spans="3:54">
      <c r="C388" s="268"/>
      <c r="D388" s="268"/>
      <c r="E388" s="268"/>
      <c r="F388" s="268"/>
      <c r="G388" s="268"/>
      <c r="H388" s="294"/>
      <c r="I388" s="289" t="s">
        <v>1369</v>
      </c>
      <c r="K388" s="286" t="s">
        <v>53</v>
      </c>
      <c r="L388" s="286"/>
      <c r="M388" s="286"/>
      <c r="N388" s="286"/>
      <c r="O388" s="286"/>
      <c r="P388" s="286" t="s">
        <v>59</v>
      </c>
      <c r="Q388" s="286" t="str">
        <f t="shared" si="24"/>
        <v>Yes</v>
      </c>
      <c r="R388" s="267" t="s">
        <v>59</v>
      </c>
      <c r="S388" s="267" t="s">
        <v>59</v>
      </c>
      <c r="T388" s="267" t="s">
        <v>59</v>
      </c>
      <c r="U388" s="267" t="s">
        <v>59</v>
      </c>
      <c r="V388" s="267" t="s">
        <v>59</v>
      </c>
      <c r="W388" s="267" t="s">
        <v>59</v>
      </c>
      <c r="X388" s="267" t="s">
        <v>59</v>
      </c>
      <c r="Y388" s="267" t="s">
        <v>59</v>
      </c>
      <c r="Z388" s="267" t="s">
        <v>59</v>
      </c>
      <c r="AA388" s="267" t="s">
        <v>59</v>
      </c>
      <c r="AB388" s="267" t="s">
        <v>59</v>
      </c>
      <c r="AC388" s="267" t="s">
        <v>59</v>
      </c>
      <c r="AD388" s="267" t="s">
        <v>59</v>
      </c>
      <c r="AE388" s="267" t="s">
        <v>59</v>
      </c>
      <c r="AF388" s="267" t="s">
        <v>59</v>
      </c>
      <c r="AG388" s="267" t="s">
        <v>59</v>
      </c>
      <c r="AH388" s="285"/>
      <c r="AI388" s="285"/>
      <c r="AJ388" s="285"/>
      <c r="AK388" s="285"/>
      <c r="AL388" s="285"/>
      <c r="AM388" s="285"/>
      <c r="AN388" s="285"/>
      <c r="AO388" s="285"/>
      <c r="AP388" s="285"/>
      <c r="AQ388" s="285"/>
      <c r="AR388" s="285"/>
      <c r="AS388" s="285"/>
      <c r="AT388" s="285"/>
      <c r="AU388" s="285"/>
      <c r="AV388" s="285"/>
      <c r="AW388" s="285"/>
      <c r="AX388" s="285"/>
      <c r="AY388" s="285"/>
      <c r="AZ388" s="285"/>
      <c r="BA388" s="285"/>
      <c r="BB388" s="285"/>
    </row>
    <row r="389" spans="3:54">
      <c r="C389" s="268"/>
      <c r="D389" s="268"/>
      <c r="E389" s="268"/>
      <c r="F389" s="268"/>
      <c r="G389" s="268"/>
      <c r="H389" s="294"/>
      <c r="I389" s="289" t="s">
        <v>1374</v>
      </c>
      <c r="K389" s="286" t="s">
        <v>53</v>
      </c>
      <c r="L389" s="286"/>
      <c r="M389" s="286"/>
      <c r="N389" s="286"/>
      <c r="O389" s="286"/>
      <c r="P389" s="286" t="s">
        <v>59</v>
      </c>
      <c r="Q389" s="286" t="str">
        <f t="shared" si="24"/>
        <v>Yes</v>
      </c>
      <c r="R389" s="267" t="s">
        <v>59</v>
      </c>
      <c r="S389" s="267" t="s">
        <v>59</v>
      </c>
      <c r="T389" s="267" t="s">
        <v>59</v>
      </c>
      <c r="U389" s="267" t="s">
        <v>59</v>
      </c>
      <c r="V389" s="267" t="s">
        <v>59</v>
      </c>
      <c r="W389" s="267" t="s">
        <v>59</v>
      </c>
      <c r="X389" s="267" t="s">
        <v>59</v>
      </c>
      <c r="Y389" s="267" t="s">
        <v>59</v>
      </c>
      <c r="Z389" s="267" t="s">
        <v>59</v>
      </c>
      <c r="AA389" s="267" t="s">
        <v>59</v>
      </c>
      <c r="AB389" s="267" t="s">
        <v>59</v>
      </c>
      <c r="AC389" s="267" t="s">
        <v>59</v>
      </c>
      <c r="AD389" s="267" t="s">
        <v>59</v>
      </c>
      <c r="AE389" s="267" t="s">
        <v>59</v>
      </c>
      <c r="AF389" s="267" t="s">
        <v>59</v>
      </c>
      <c r="AG389" s="267" t="s">
        <v>59</v>
      </c>
      <c r="AH389" s="285"/>
      <c r="AI389" s="285"/>
      <c r="AJ389" s="285"/>
      <c r="AK389" s="285"/>
      <c r="AL389" s="285"/>
      <c r="AM389" s="285"/>
      <c r="AN389" s="285"/>
      <c r="AO389" s="285"/>
      <c r="AP389" s="285"/>
      <c r="AQ389" s="285"/>
      <c r="AR389" s="285"/>
      <c r="AS389" s="285"/>
      <c r="AT389" s="285"/>
      <c r="AU389" s="285"/>
      <c r="AV389" s="285"/>
      <c r="AW389" s="285"/>
      <c r="AX389" s="285"/>
      <c r="AY389" s="285"/>
      <c r="AZ389" s="285"/>
      <c r="BA389" s="285"/>
      <c r="BB389" s="285"/>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58" priority="1" operator="containsText" text="In database">
      <formula>NOT(ISERROR(SEARCH("In database",J1)))</formula>
    </cfRule>
    <cfRule type="containsText" dxfId="57" priority="2" operator="containsText" text="Proposed">
      <formula>NOT(ISERROR(SEARCH("Proposed",J1)))</formula>
    </cfRule>
    <cfRule type="containsText" dxfId="56" priority="3" operator="containsText" text="Will be added to database">
      <formula>NOT(ISERROR(SEARCH("Will be added to database",J1)))</formula>
    </cfRule>
  </conditionalFormatting>
  <conditionalFormatting sqref="K1:K1048576">
    <cfRule type="containsText" dxfId="55" priority="5" operator="containsText" text="No">
      <formula>NOT(ISERROR(SEARCH("No",K1)))</formula>
    </cfRule>
  </conditionalFormatting>
  <conditionalFormatting sqref="L1:N1048576">
    <cfRule type="containsText" dxfId="54" priority="6" operator="containsText" text="Yes">
      <formula>NOT(ISERROR(SEARCH("Yes",L1)))</formula>
    </cfRule>
  </conditionalFormatting>
  <conditionalFormatting sqref="O1:O1048576">
    <cfRule type="cellIs" dxfId="53" priority="8" operator="equal">
      <formula>"No"</formula>
    </cfRule>
  </conditionalFormatting>
  <conditionalFormatting sqref="P1:P1048576">
    <cfRule type="containsText" dxfId="52" priority="4" operator="containsText" text="No">
      <formula>NOT(ISERROR(SEARCH("No",P1)))</formula>
    </cfRule>
  </conditionalFormatting>
  <conditionalFormatting sqref="Q1:Q389">
    <cfRule type="containsText" dxfId="51" priority="7" operator="containsText" text="Yes">
      <formula>NOT(ISERROR(SEARCH("Yes",Q1)))</formula>
    </cfRule>
  </conditionalFormatting>
  <conditionalFormatting sqref="R70:R85">
    <cfRule type="containsText" dxfId="50" priority="84" operator="containsText" text="Yes">
      <formula>NOT(ISERROR(SEARCH("Yes",R70)))</formula>
    </cfRule>
  </conditionalFormatting>
  <conditionalFormatting sqref="R1:AG69 R85:AG389">
    <cfRule type="containsText" dxfId="49" priority="67" operator="containsText" text="Yes">
      <formula>NOT(ISERROR(SEARCH("Yes",R1)))</formula>
    </cfRule>
  </conditionalFormatting>
  <conditionalFormatting sqref="S70:AH85">
    <cfRule type="containsText" dxfId="48"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bottomRight" activeCell="K13" sqref="K13"/>
      <selection pane="bottomLeft" activeCell="A4" sqref="A4"/>
      <selection pane="topRight" activeCell="C1" sqref="C1"/>
    </sheetView>
  </sheetViews>
  <sheetFormatPr defaultColWidth="9.140625" defaultRowHeight="11.25"/>
  <cols>
    <col min="1" max="1" width="33.7109375" style="28" customWidth="1"/>
    <col min="2" max="2" width="26.42578125" style="28" customWidth="1"/>
    <col min="3" max="3" width="10.140625" style="29" customWidth="1"/>
    <col min="4" max="4" width="9.42578125" style="29" customWidth="1"/>
    <col min="5" max="5" width="11.7109375" style="29" customWidth="1"/>
    <col min="6" max="6" width="11.42578125" style="29" customWidth="1"/>
    <col min="7" max="7" width="18.140625" style="29" customWidth="1"/>
    <col min="8" max="8" width="40.85546875" style="28" customWidth="1"/>
    <col min="9" max="9" width="61.42578125" style="30" customWidth="1"/>
    <col min="10" max="10" width="25.140625" style="28" customWidth="1"/>
    <col min="11" max="11" width="36.28515625" style="28" customWidth="1"/>
    <col min="12" max="12" width="9.140625" style="29" customWidth="1"/>
    <col min="13" max="13" width="12.7109375" style="29" customWidth="1"/>
    <col min="14" max="14" width="16" style="29" customWidth="1"/>
    <col min="15" max="15" width="11.28515625" style="29" customWidth="1"/>
    <col min="16" max="16" width="18" style="29" customWidth="1"/>
    <col min="17" max="17" width="23" style="29" customWidth="1"/>
    <col min="18" max="18" width="17.7109375" style="29" customWidth="1"/>
    <col min="19" max="19" width="15.42578125" style="29" customWidth="1"/>
    <col min="20" max="20" width="24" style="28" customWidth="1"/>
    <col min="21" max="21" width="22.7109375" style="31" customWidth="1"/>
    <col min="22" max="23" width="9.140625" style="29" customWidth="1"/>
    <col min="24" max="24" width="10.7109375" style="29" customWidth="1"/>
    <col min="25" max="25" width="9.140625" style="29" customWidth="1"/>
    <col min="26" max="30" width="13" style="29" customWidth="1"/>
    <col min="31" max="31" width="11.140625" style="29" customWidth="1"/>
    <col min="32" max="32" width="10.42578125" style="29" customWidth="1"/>
    <col min="33" max="38" width="11.28515625" style="29" customWidth="1"/>
    <col min="39" max="39" width="36.28515625" style="36" customWidth="1"/>
    <col min="40" max="40" width="79.28515625" style="36" customWidth="1"/>
    <col min="41" max="75" width="9.140625" style="37" customWidth="1"/>
    <col min="76" max="89" width="9.140625" style="28" customWidth="1"/>
    <col min="90" max="16384" width="9.140625" style="28"/>
  </cols>
  <sheetData>
    <row r="2" spans="1:124" ht="33.75">
      <c r="V2" s="32" t="s">
        <v>0</v>
      </c>
      <c r="W2" s="33"/>
      <c r="X2" s="33"/>
      <c r="Y2" s="34"/>
      <c r="Z2" s="35"/>
      <c r="AA2" s="35"/>
      <c r="AB2" s="35"/>
      <c r="AC2" s="35"/>
      <c r="AD2" s="35"/>
      <c r="AE2" s="35"/>
      <c r="AF2" s="35"/>
      <c r="AG2" s="35"/>
      <c r="AH2" s="35"/>
      <c r="AI2" s="35"/>
      <c r="AJ2" s="35"/>
      <c r="AK2" s="35"/>
      <c r="AL2" s="35"/>
    </row>
    <row r="3" spans="1:124" ht="33.75">
      <c r="A3" s="38" t="s">
        <v>1</v>
      </c>
      <c r="B3" s="38" t="s">
        <v>2</v>
      </c>
      <c r="C3" s="39" t="s">
        <v>3</v>
      </c>
      <c r="D3" s="39" t="s">
        <v>4</v>
      </c>
      <c r="E3" s="39" t="s">
        <v>5</v>
      </c>
      <c r="F3" s="40" t="s">
        <v>6</v>
      </c>
      <c r="G3" s="39" t="s">
        <v>8</v>
      </c>
      <c r="H3" s="41" t="s">
        <v>6305</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6306</v>
      </c>
      <c r="AD3" s="46" t="s">
        <v>36</v>
      </c>
      <c r="AE3" s="46" t="s">
        <v>37</v>
      </c>
      <c r="AF3" s="46" t="s">
        <v>38</v>
      </c>
      <c r="AG3" s="46" t="s">
        <v>6307</v>
      </c>
      <c r="AH3" s="46" t="s">
        <v>40</v>
      </c>
      <c r="AI3" s="46" t="s">
        <v>41</v>
      </c>
      <c r="AJ3" s="46" t="s">
        <v>42</v>
      </c>
      <c r="AK3" s="46" t="s">
        <v>43</v>
      </c>
      <c r="AL3" s="46"/>
      <c r="AM3" s="47" t="s">
        <v>45</v>
      </c>
      <c r="AN3" s="47" t="s">
        <v>46</v>
      </c>
    </row>
    <row r="4" spans="1:124" s="59" customFormat="1" ht="15">
      <c r="A4" s="48" t="s">
        <v>47</v>
      </c>
      <c r="B4" s="48" t="s">
        <v>6308</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4">
      <c r="A5" s="48" t="s">
        <v>47</v>
      </c>
      <c r="B5" s="48" t="s">
        <v>6308</v>
      </c>
      <c r="C5" s="49" t="s">
        <v>49</v>
      </c>
      <c r="D5" s="49" t="s">
        <v>49</v>
      </c>
      <c r="E5" s="49" t="s">
        <v>49</v>
      </c>
      <c r="F5" s="50" t="s">
        <v>49</v>
      </c>
      <c r="G5" s="51" t="str">
        <f t="shared" si="0"/>
        <v/>
      </c>
      <c r="H5" s="52"/>
      <c r="I5" s="52" t="s">
        <v>6159</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5">
      <c r="A6" s="48" t="s">
        <v>47</v>
      </c>
      <c r="B6" s="48" t="s">
        <v>6308</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24">
      <c r="A7" s="48" t="s">
        <v>47</v>
      </c>
      <c r="B7" s="48" t="s">
        <v>6308</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5">
      <c r="A8" s="48" t="s">
        <v>47</v>
      </c>
      <c r="B8" s="48" t="s">
        <v>6308</v>
      </c>
      <c r="C8" s="49" t="s">
        <v>49</v>
      </c>
      <c r="D8" s="49" t="s">
        <v>62</v>
      </c>
      <c r="E8" s="49" t="s">
        <v>49</v>
      </c>
      <c r="F8" s="50" t="s">
        <v>49</v>
      </c>
      <c r="G8" s="51" t="str">
        <f t="shared" si="0"/>
        <v xml:space="preserve">ECD, </v>
      </c>
      <c r="H8" s="52"/>
      <c r="I8" s="52" t="s">
        <v>6160</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5">
      <c r="A9" s="48" t="s">
        <v>47</v>
      </c>
      <c r="B9" s="48" t="s">
        <v>6308</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5">
      <c r="A10" s="48" t="s">
        <v>47</v>
      </c>
      <c r="B10" s="48" t="s">
        <v>6308</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5">
      <c r="A11" s="48" t="s">
        <v>47</v>
      </c>
      <c r="B11" s="48" t="s">
        <v>6308</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5">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5">
      <c r="A13" s="48" t="s">
        <v>47</v>
      </c>
      <c r="B13" s="53" t="s">
        <v>118</v>
      </c>
      <c r="C13" s="49" t="s">
        <v>49</v>
      </c>
      <c r="D13" s="49" t="s">
        <v>62</v>
      </c>
      <c r="E13" s="49" t="s">
        <v>49</v>
      </c>
      <c r="F13" s="50" t="s">
        <v>49</v>
      </c>
      <c r="G13" s="51" t="str">
        <f t="shared" si="0"/>
        <v xml:space="preserve">ECD, </v>
      </c>
      <c r="H13" s="52"/>
      <c r="I13" s="52" t="s">
        <v>1907</v>
      </c>
      <c r="J13" s="53" t="s">
        <v>1906</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5">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8.75">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6309</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5">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4">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4">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5">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5">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6310</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4">
      <c r="A21" s="48" t="s">
        <v>47</v>
      </c>
      <c r="B21" s="53" t="s">
        <v>118</v>
      </c>
      <c r="C21" s="49" t="s">
        <v>62</v>
      </c>
      <c r="D21" s="49" t="s">
        <v>62</v>
      </c>
      <c r="E21" s="49" t="s">
        <v>62</v>
      </c>
      <c r="F21" s="50" t="s">
        <v>49</v>
      </c>
      <c r="G21" s="51" t="str">
        <f t="shared" si="0"/>
        <v xml:space="preserve">GENDER, ECD, ADOLESCENT, </v>
      </c>
      <c r="H21" s="52" t="s">
        <v>159</v>
      </c>
      <c r="I21" s="52" t="s">
        <v>160</v>
      </c>
      <c r="J21" s="53" t="s">
        <v>6311</v>
      </c>
      <c r="K21" s="53"/>
      <c r="L21" s="55" t="s">
        <v>163</v>
      </c>
      <c r="M21" s="55" t="s">
        <v>53</v>
      </c>
      <c r="N21" s="55" t="s">
        <v>54</v>
      </c>
      <c r="O21" s="55" t="s">
        <v>53</v>
      </c>
      <c r="P21" s="55" t="s">
        <v>155</v>
      </c>
      <c r="Q21" s="55" t="s">
        <v>6310</v>
      </c>
      <c r="R21" s="56" t="s">
        <v>57</v>
      </c>
      <c r="S21" s="55" t="s">
        <v>53</v>
      </c>
      <c r="T21" s="57" t="s">
        <v>6312</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6313</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4">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6310</v>
      </c>
      <c r="R22" s="56" t="s">
        <v>57</v>
      </c>
      <c r="S22" s="55" t="s">
        <v>59</v>
      </c>
      <c r="T22" s="57" t="s">
        <v>6312</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6313</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5">
      <c r="A23" s="48" t="s">
        <v>47</v>
      </c>
      <c r="B23" s="53" t="s">
        <v>118</v>
      </c>
      <c r="C23" s="49" t="s">
        <v>49</v>
      </c>
      <c r="D23" s="49" t="s">
        <v>49</v>
      </c>
      <c r="E23" s="49" t="s">
        <v>49</v>
      </c>
      <c r="F23" s="50" t="s">
        <v>49</v>
      </c>
      <c r="G23" s="51" t="str">
        <f t="shared" si="0"/>
        <v/>
      </c>
      <c r="H23" s="52"/>
      <c r="I23" s="52" t="s">
        <v>6314</v>
      </c>
      <c r="J23" s="53" t="s">
        <v>173</v>
      </c>
      <c r="K23" s="53" t="s">
        <v>175</v>
      </c>
      <c r="L23" s="55" t="s">
        <v>163</v>
      </c>
      <c r="M23" s="55" t="s">
        <v>53</v>
      </c>
      <c r="N23" s="55" t="s">
        <v>54</v>
      </c>
      <c r="O23" s="55" t="s">
        <v>53</v>
      </c>
      <c r="P23" s="55" t="s">
        <v>155</v>
      </c>
      <c r="Q23" s="55" t="s">
        <v>6310</v>
      </c>
      <c r="R23" s="56" t="s">
        <v>57</v>
      </c>
      <c r="S23" s="55" t="s">
        <v>53</v>
      </c>
      <c r="T23" s="57" t="s">
        <v>6315</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6316</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5">
      <c r="A24" s="48" t="s">
        <v>47</v>
      </c>
      <c r="B24" s="53" t="s">
        <v>118</v>
      </c>
      <c r="C24" s="49" t="s">
        <v>49</v>
      </c>
      <c r="D24" s="49" t="s">
        <v>62</v>
      </c>
      <c r="E24" s="49" t="s">
        <v>49</v>
      </c>
      <c r="F24" s="50" t="s">
        <v>49</v>
      </c>
      <c r="G24" s="51" t="str">
        <f t="shared" si="0"/>
        <v xml:space="preserve">ECD, </v>
      </c>
      <c r="H24" s="52"/>
      <c r="I24" s="52" t="s">
        <v>6317</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5">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24">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24">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24">
      <c r="A28" s="48" t="s">
        <v>47</v>
      </c>
      <c r="B28" s="53" t="s">
        <v>1480</v>
      </c>
      <c r="C28" s="49" t="s">
        <v>49</v>
      </c>
      <c r="D28" s="49" t="s">
        <v>49</v>
      </c>
      <c r="E28" s="49" t="s">
        <v>49</v>
      </c>
      <c r="F28" s="50" t="s">
        <v>49</v>
      </c>
      <c r="G28" s="51" t="str">
        <f t="shared" si="0"/>
        <v/>
      </c>
      <c r="H28" s="52"/>
      <c r="I28" s="52" t="s">
        <v>6318</v>
      </c>
      <c r="J28" s="53" t="s">
        <v>1805</v>
      </c>
      <c r="K28" s="53"/>
      <c r="L28" s="54"/>
      <c r="M28" s="55" t="s">
        <v>1767</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24">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4">
      <c r="A30" s="48" t="s">
        <v>47</v>
      </c>
      <c r="B30" s="53" t="s">
        <v>1484</v>
      </c>
      <c r="C30" s="49" t="s">
        <v>49</v>
      </c>
      <c r="D30" s="49" t="s">
        <v>62</v>
      </c>
      <c r="E30" s="49" t="s">
        <v>49</v>
      </c>
      <c r="F30" s="50" t="s">
        <v>49</v>
      </c>
      <c r="G30" s="51" t="str">
        <f t="shared" si="0"/>
        <v xml:space="preserve">ECD, </v>
      </c>
      <c r="H30" s="52"/>
      <c r="I30" s="52" t="s">
        <v>6319</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5">
      <c r="A31" s="48" t="s">
        <v>47</v>
      </c>
      <c r="B31" s="53" t="s">
        <v>1484</v>
      </c>
      <c r="C31" s="49" t="s">
        <v>49</v>
      </c>
      <c r="D31" s="49" t="s">
        <v>62</v>
      </c>
      <c r="E31" s="49" t="s">
        <v>49</v>
      </c>
      <c r="F31" s="50" t="s">
        <v>62</v>
      </c>
      <c r="G31" s="51" t="str">
        <f t="shared" si="0"/>
        <v>ECD, DISABILITY</v>
      </c>
      <c r="H31" s="52"/>
      <c r="I31" s="52" t="s">
        <v>6320</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36">
      <c r="A32" s="48" t="s">
        <v>47</v>
      </c>
      <c r="B32" s="53" t="s">
        <v>1484</v>
      </c>
      <c r="C32" s="49" t="s">
        <v>49</v>
      </c>
      <c r="D32" s="49" t="s">
        <v>49</v>
      </c>
      <c r="E32" s="49" t="s">
        <v>49</v>
      </c>
      <c r="F32" s="50" t="s">
        <v>49</v>
      </c>
      <c r="G32" s="51" t="str">
        <f t="shared" si="0"/>
        <v/>
      </c>
      <c r="H32" s="52"/>
      <c r="I32" s="52" t="s">
        <v>6321</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6322</v>
      </c>
    </row>
    <row r="33" spans="1:124" s="59" customFormat="1" ht="56.25">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6323</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56.25">
      <c r="A34" s="48" t="s">
        <v>47</v>
      </c>
      <c r="B34" s="53" t="s">
        <v>1484</v>
      </c>
      <c r="C34" s="49" t="s">
        <v>49</v>
      </c>
      <c r="D34" s="49" t="s">
        <v>49</v>
      </c>
      <c r="E34" s="49" t="s">
        <v>49</v>
      </c>
      <c r="F34" s="50" t="s">
        <v>49</v>
      </c>
      <c r="G34" s="51" t="str">
        <f t="shared" si="0"/>
        <v/>
      </c>
      <c r="H34" s="52" t="s">
        <v>223</v>
      </c>
      <c r="I34" s="66" t="s">
        <v>6163</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6323</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56.25">
      <c r="A35" s="48" t="s">
        <v>47</v>
      </c>
      <c r="B35" s="53" t="s">
        <v>1484</v>
      </c>
      <c r="C35" s="49" t="s">
        <v>49</v>
      </c>
      <c r="D35" s="49" t="s">
        <v>49</v>
      </c>
      <c r="E35" s="49" t="s">
        <v>49</v>
      </c>
      <c r="F35" s="50" t="s">
        <v>49</v>
      </c>
      <c r="G35" s="51" t="str">
        <f t="shared" si="0"/>
        <v/>
      </c>
      <c r="H35" s="67" t="s">
        <v>223</v>
      </c>
      <c r="I35" s="68" t="s">
        <v>6164</v>
      </c>
      <c r="J35" s="52" t="s">
        <v>6324</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6323</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56.25">
      <c r="A36" s="48" t="s">
        <v>47</v>
      </c>
      <c r="B36" s="53" t="s">
        <v>1484</v>
      </c>
      <c r="C36" s="49" t="s">
        <v>49</v>
      </c>
      <c r="D36" s="49" t="s">
        <v>49</v>
      </c>
      <c r="E36" s="49" t="s">
        <v>49</v>
      </c>
      <c r="F36" s="50" t="s">
        <v>49</v>
      </c>
      <c r="G36" s="51" t="str">
        <f t="shared" si="0"/>
        <v/>
      </c>
      <c r="H36" s="52" t="s">
        <v>223</v>
      </c>
      <c r="I36" s="69" t="s">
        <v>6165</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6323</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24">
      <c r="A37" s="48" t="s">
        <v>47</v>
      </c>
      <c r="B37" s="53" t="s">
        <v>6325</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24">
      <c r="A38" s="48" t="s">
        <v>47</v>
      </c>
      <c r="B38" s="53" t="s">
        <v>6325</v>
      </c>
      <c r="C38" s="49" t="s">
        <v>49</v>
      </c>
      <c r="D38" s="49" t="s">
        <v>62</v>
      </c>
      <c r="E38" s="49" t="s">
        <v>49</v>
      </c>
      <c r="F38" s="50" t="s">
        <v>49</v>
      </c>
      <c r="G38" s="51" t="str">
        <f t="shared" si="0"/>
        <v xml:space="preserve">ECD, </v>
      </c>
      <c r="H38" s="52"/>
      <c r="I38" s="52" t="s">
        <v>6326</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24">
      <c r="A39" s="48" t="s">
        <v>47</v>
      </c>
      <c r="B39" s="53" t="s">
        <v>6325</v>
      </c>
      <c r="C39" s="49" t="s">
        <v>49</v>
      </c>
      <c r="D39" s="49" t="s">
        <v>62</v>
      </c>
      <c r="E39" s="49" t="s">
        <v>49</v>
      </c>
      <c r="F39" s="50" t="s">
        <v>49</v>
      </c>
      <c r="G39" s="51" t="str">
        <f t="shared" si="0"/>
        <v xml:space="preserve">ECD, </v>
      </c>
      <c r="H39" s="52"/>
      <c r="I39" s="52" t="s">
        <v>6327</v>
      </c>
      <c r="J39" s="53" t="s">
        <v>2063</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24">
      <c r="A40" s="48" t="s">
        <v>47</v>
      </c>
      <c r="B40" s="53" t="s">
        <v>6325</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24">
      <c r="A41" s="48" t="s">
        <v>47</v>
      </c>
      <c r="B41" s="53" t="s">
        <v>6325</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48">
      <c r="A42" s="48" t="s">
        <v>47</v>
      </c>
      <c r="B42" s="53" t="s">
        <v>6325</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5">
      <c r="A43" s="48" t="s">
        <v>47</v>
      </c>
      <c r="B43" s="53" t="s">
        <v>6328</v>
      </c>
      <c r="C43" s="49" t="s">
        <v>49</v>
      </c>
      <c r="D43" s="49" t="s">
        <v>49</v>
      </c>
      <c r="E43" s="49" t="s">
        <v>49</v>
      </c>
      <c r="F43" s="50" t="s">
        <v>49</v>
      </c>
      <c r="G43" s="51" t="str">
        <f t="shared" si="0"/>
        <v/>
      </c>
      <c r="H43" s="52"/>
      <c r="I43" s="52" t="s">
        <v>6170</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24">
      <c r="A44" s="48" t="s">
        <v>47</v>
      </c>
      <c r="B44" s="53" t="s">
        <v>6328</v>
      </c>
      <c r="C44" s="49" t="s">
        <v>49</v>
      </c>
      <c r="D44" s="49" t="s">
        <v>49</v>
      </c>
      <c r="E44" s="49" t="s">
        <v>49</v>
      </c>
      <c r="F44" s="50" t="s">
        <v>49</v>
      </c>
      <c r="G44" s="51" t="str">
        <f t="shared" si="0"/>
        <v/>
      </c>
      <c r="H44" s="52"/>
      <c r="I44" s="52" t="s">
        <v>6172</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4">
      <c r="A45" s="48" t="s">
        <v>47</v>
      </c>
      <c r="B45" s="53" t="s">
        <v>6328</v>
      </c>
      <c r="C45" s="49" t="s">
        <v>49</v>
      </c>
      <c r="D45" s="49" t="s">
        <v>49</v>
      </c>
      <c r="E45" s="49" t="s">
        <v>49</v>
      </c>
      <c r="F45" s="50" t="s">
        <v>49</v>
      </c>
      <c r="G45" s="51" t="str">
        <f t="shared" si="0"/>
        <v/>
      </c>
      <c r="H45" s="52"/>
      <c r="I45" s="52" t="s">
        <v>6329</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6330</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36">
      <c r="A46" s="48" t="s">
        <v>47</v>
      </c>
      <c r="B46" s="53" t="s">
        <v>6328</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6331</v>
      </c>
      <c r="AN46" s="57" t="s">
        <v>6332</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36">
      <c r="A47" s="48" t="s">
        <v>47</v>
      </c>
      <c r="B47" s="53" t="s">
        <v>6328</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6331</v>
      </c>
      <c r="AN47" s="57" t="s">
        <v>6332</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4">
      <c r="A48" s="48" t="s">
        <v>47</v>
      </c>
      <c r="B48" s="53" t="s">
        <v>6328</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6331</v>
      </c>
      <c r="AN48" s="57" t="s">
        <v>6332</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36">
      <c r="A49" s="48" t="s">
        <v>47</v>
      </c>
      <c r="B49" s="53" t="s">
        <v>6333</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5">
      <c r="A50" s="48" t="s">
        <v>47</v>
      </c>
      <c r="B50" s="53" t="s">
        <v>6334</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24">
      <c r="A51" s="53" t="s">
        <v>335</v>
      </c>
      <c r="B51" s="53" t="s">
        <v>336</v>
      </c>
      <c r="C51" s="49" t="s">
        <v>49</v>
      </c>
      <c r="D51" s="49" t="s">
        <v>49</v>
      </c>
      <c r="E51" s="49" t="s">
        <v>49</v>
      </c>
      <c r="F51" s="50" t="s">
        <v>49</v>
      </c>
      <c r="G51" s="51" t="str">
        <f t="shared" si="0"/>
        <v/>
      </c>
      <c r="H51" s="52"/>
      <c r="I51" s="52" t="s">
        <v>6335</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4">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4">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36">
      <c r="A54" s="53" t="s">
        <v>335</v>
      </c>
      <c r="B54" s="53" t="s">
        <v>336</v>
      </c>
      <c r="C54" s="49" t="s">
        <v>49</v>
      </c>
      <c r="D54" s="49" t="s">
        <v>62</v>
      </c>
      <c r="E54" s="49" t="s">
        <v>49</v>
      </c>
      <c r="F54" s="50" t="s">
        <v>49</v>
      </c>
      <c r="G54" s="51" t="str">
        <f t="shared" si="0"/>
        <v xml:space="preserve">ECD, </v>
      </c>
      <c r="H54" s="52" t="s">
        <v>6336</v>
      </c>
      <c r="I54" s="52" t="s">
        <v>6177</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36">
      <c r="A55" s="53" t="s">
        <v>335</v>
      </c>
      <c r="B55" s="53" t="s">
        <v>336</v>
      </c>
      <c r="C55" s="49" t="s">
        <v>49</v>
      </c>
      <c r="D55" s="49" t="s">
        <v>62</v>
      </c>
      <c r="E55" s="49" t="s">
        <v>49</v>
      </c>
      <c r="F55" s="50" t="s">
        <v>49</v>
      </c>
      <c r="G55" s="51" t="str">
        <f t="shared" si="0"/>
        <v xml:space="preserve">ECD, </v>
      </c>
      <c r="H55" s="52" t="s">
        <v>6336</v>
      </c>
      <c r="I55" s="52" t="s">
        <v>6337</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36">
      <c r="A56" s="53" t="s">
        <v>335</v>
      </c>
      <c r="B56" s="53" t="s">
        <v>336</v>
      </c>
      <c r="C56" s="49" t="s">
        <v>49</v>
      </c>
      <c r="D56" s="49" t="s">
        <v>49</v>
      </c>
      <c r="E56" s="49" t="s">
        <v>49</v>
      </c>
      <c r="F56" s="50" t="s">
        <v>49</v>
      </c>
      <c r="G56" s="51" t="str">
        <f t="shared" si="0"/>
        <v/>
      </c>
      <c r="H56" s="52" t="s">
        <v>6336</v>
      </c>
      <c r="I56" s="52" t="s">
        <v>6338</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6">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6">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48">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48">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48">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36">
      <c r="A62" s="53" t="s">
        <v>335</v>
      </c>
      <c r="B62" s="53" t="s">
        <v>336</v>
      </c>
      <c r="C62" s="49" t="s">
        <v>49</v>
      </c>
      <c r="D62" s="49" t="s">
        <v>49</v>
      </c>
      <c r="E62" s="49" t="s">
        <v>49</v>
      </c>
      <c r="F62" s="50" t="s">
        <v>49</v>
      </c>
      <c r="G62" s="51" t="str">
        <f t="shared" si="0"/>
        <v/>
      </c>
      <c r="H62" s="52"/>
      <c r="I62" s="52" t="s">
        <v>6339</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4">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4">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4">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4">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4">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4">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4">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4">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36">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4">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4">
      <c r="A73" s="53" t="s">
        <v>335</v>
      </c>
      <c r="B73" s="53" t="s">
        <v>336</v>
      </c>
      <c r="C73" s="49" t="s">
        <v>49</v>
      </c>
      <c r="D73" s="49" t="s">
        <v>49</v>
      </c>
      <c r="E73" s="49" t="s">
        <v>49</v>
      </c>
      <c r="F73" s="50" t="s">
        <v>49</v>
      </c>
      <c r="G73" s="51" t="str">
        <f t="shared" si="14"/>
        <v/>
      </c>
      <c r="H73" s="52"/>
      <c r="I73" s="52" t="s">
        <v>6340</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6341</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24">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24">
      <c r="A75" s="53" t="s">
        <v>335</v>
      </c>
      <c r="B75" s="53" t="s">
        <v>423</v>
      </c>
      <c r="C75" s="49" t="s">
        <v>62</v>
      </c>
      <c r="D75" s="49" t="s">
        <v>62</v>
      </c>
      <c r="E75" s="49" t="s">
        <v>49</v>
      </c>
      <c r="F75" s="50" t="s">
        <v>49</v>
      </c>
      <c r="G75" s="51" t="str">
        <f t="shared" si="14"/>
        <v xml:space="preserve">GENDER, ECD, </v>
      </c>
      <c r="H75" s="52"/>
      <c r="I75" s="52" t="s">
        <v>6181</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24">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24">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24">
      <c r="A78" s="53" t="s">
        <v>335</v>
      </c>
      <c r="B78" s="53" t="s">
        <v>423</v>
      </c>
      <c r="C78" s="49" t="s">
        <v>62</v>
      </c>
      <c r="D78" s="49" t="s">
        <v>62</v>
      </c>
      <c r="E78" s="49" t="s">
        <v>49</v>
      </c>
      <c r="F78" s="50" t="s">
        <v>49</v>
      </c>
      <c r="G78" s="51" t="str">
        <f t="shared" si="14"/>
        <v xml:space="preserve">GENDER, ECD, </v>
      </c>
      <c r="H78" s="52"/>
      <c r="I78" s="52" t="s">
        <v>6183</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24">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24">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24">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24">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24">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24">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24">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24">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24">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24">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24">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24">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24">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24">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24">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24">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24">
      <c r="A95" s="53" t="s">
        <v>335</v>
      </c>
      <c r="B95" s="53" t="s">
        <v>423</v>
      </c>
      <c r="C95" s="49" t="s">
        <v>62</v>
      </c>
      <c r="D95" s="49" t="s">
        <v>62</v>
      </c>
      <c r="E95" s="49" t="s">
        <v>49</v>
      </c>
      <c r="F95" s="50" t="s">
        <v>49</v>
      </c>
      <c r="G95" s="51" t="str">
        <f t="shared" si="14"/>
        <v xml:space="preserve">GENDER, ECD, </v>
      </c>
      <c r="H95" s="52"/>
      <c r="I95" s="52" t="s">
        <v>6342</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24">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4">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24">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6343</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24">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24">
      <c r="A100" s="53" t="s">
        <v>335</v>
      </c>
      <c r="B100" s="53" t="s">
        <v>423</v>
      </c>
      <c r="C100" s="49" t="s">
        <v>62</v>
      </c>
      <c r="D100" s="49" t="s">
        <v>49</v>
      </c>
      <c r="E100" s="49" t="s">
        <v>49</v>
      </c>
      <c r="F100" s="50" t="s">
        <v>49</v>
      </c>
      <c r="G100" s="51" t="str">
        <f t="shared" si="14"/>
        <v xml:space="preserve">GENDER, </v>
      </c>
      <c r="H100" s="52"/>
      <c r="I100" s="52" t="s">
        <v>6184</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4">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6344</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6343</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45">
      <c r="A102" s="53" t="s">
        <v>335</v>
      </c>
      <c r="B102" s="53" t="s">
        <v>423</v>
      </c>
      <c r="C102" s="49" t="s">
        <v>49</v>
      </c>
      <c r="D102" s="49" t="s">
        <v>49</v>
      </c>
      <c r="E102" s="49" t="s">
        <v>49</v>
      </c>
      <c r="F102" s="50" t="s">
        <v>49</v>
      </c>
      <c r="G102" s="51" t="str">
        <f t="shared" si="14"/>
        <v/>
      </c>
      <c r="H102" s="52"/>
      <c r="I102" s="52" t="s">
        <v>6345</v>
      </c>
      <c r="J102" s="53" t="s">
        <v>2201</v>
      </c>
      <c r="K102" s="53"/>
      <c r="L102" s="55" t="s">
        <v>6346</v>
      </c>
      <c r="M102" s="55" t="s">
        <v>53</v>
      </c>
      <c r="N102" s="55" t="s">
        <v>434</v>
      </c>
      <c r="O102" s="55" t="s">
        <v>59</v>
      </c>
      <c r="P102" s="55" t="s">
        <v>84</v>
      </c>
      <c r="Q102" s="55" t="s">
        <v>56</v>
      </c>
      <c r="R102" s="56" t="s">
        <v>57</v>
      </c>
      <c r="S102" s="55" t="s">
        <v>53</v>
      </c>
      <c r="T102" s="57" t="s">
        <v>16</v>
      </c>
      <c r="U102" s="62" t="s">
        <v>6347</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6348</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24">
      <c r="A103" s="53" t="s">
        <v>335</v>
      </c>
      <c r="B103" s="53" t="s">
        <v>423</v>
      </c>
      <c r="C103" s="49" t="s">
        <v>49</v>
      </c>
      <c r="D103" s="49" t="s">
        <v>49</v>
      </c>
      <c r="E103" s="49" t="s">
        <v>49</v>
      </c>
      <c r="F103" s="50" t="s">
        <v>49</v>
      </c>
      <c r="G103" s="51" t="str">
        <f t="shared" si="14"/>
        <v/>
      </c>
      <c r="H103" s="52"/>
      <c r="I103" s="52" t="s">
        <v>6349</v>
      </c>
      <c r="J103" s="53" t="s">
        <v>2205</v>
      </c>
      <c r="K103" s="53"/>
      <c r="L103" s="55" t="s">
        <v>6350</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6351</v>
      </c>
      <c r="AN103" s="57" t="s">
        <v>6352</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4">
      <c r="A104" s="53" t="s">
        <v>335</v>
      </c>
      <c r="B104" s="53" t="s">
        <v>522</v>
      </c>
      <c r="C104" s="49" t="s">
        <v>62</v>
      </c>
      <c r="D104" s="49" t="s">
        <v>62</v>
      </c>
      <c r="E104" s="49" t="s">
        <v>49</v>
      </c>
      <c r="F104" s="50" t="s">
        <v>49</v>
      </c>
      <c r="G104" s="51" t="str">
        <f t="shared" si="14"/>
        <v xml:space="preserve">GENDER, ECD, </v>
      </c>
      <c r="H104" s="52"/>
      <c r="I104" s="52" t="s">
        <v>2287</v>
      </c>
      <c r="J104" s="53" t="s">
        <v>2286</v>
      </c>
      <c r="K104" s="53"/>
      <c r="L104" s="54" t="s">
        <v>6353</v>
      </c>
      <c r="M104" s="70" t="s">
        <v>532</v>
      </c>
      <c r="N104" s="55" t="s">
        <v>76</v>
      </c>
      <c r="O104" s="55" t="s">
        <v>59</v>
      </c>
      <c r="P104" s="55" t="s">
        <v>391</v>
      </c>
      <c r="Q104" s="55" t="s">
        <v>78</v>
      </c>
      <c r="R104" s="76" t="s">
        <v>6354</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4">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4">
      <c r="A106" s="53" t="s">
        <v>335</v>
      </c>
      <c r="B106" s="53" t="s">
        <v>522</v>
      </c>
      <c r="C106" s="49" t="s">
        <v>49</v>
      </c>
      <c r="D106" s="49" t="s">
        <v>49</v>
      </c>
      <c r="E106" s="49" t="s">
        <v>49</v>
      </c>
      <c r="F106" s="50" t="s">
        <v>49</v>
      </c>
      <c r="G106" s="51" t="str">
        <f t="shared" si="14"/>
        <v/>
      </c>
      <c r="H106" s="52"/>
      <c r="I106" s="52" t="s">
        <v>6355</v>
      </c>
      <c r="J106" s="53" t="s">
        <v>2326</v>
      </c>
      <c r="K106" s="53"/>
      <c r="L106" s="55" t="s">
        <v>6353</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c r="A107" s="53" t="s">
        <v>335</v>
      </c>
      <c r="B107" s="53" t="s">
        <v>522</v>
      </c>
      <c r="C107" s="49" t="s">
        <v>49</v>
      </c>
      <c r="D107" s="49" t="s">
        <v>62</v>
      </c>
      <c r="E107" s="49" t="s">
        <v>49</v>
      </c>
      <c r="F107" s="50" t="s">
        <v>49</v>
      </c>
      <c r="G107" s="51" t="str">
        <f t="shared" si="14"/>
        <v xml:space="preserve">ECD, </v>
      </c>
      <c r="H107" s="52"/>
      <c r="I107" s="77" t="s">
        <v>2294</v>
      </c>
      <c r="J107" s="53" t="s">
        <v>2293</v>
      </c>
      <c r="K107" s="53"/>
      <c r="L107" s="54"/>
      <c r="M107" s="70" t="s">
        <v>532</v>
      </c>
      <c r="N107" s="55" t="s">
        <v>76</v>
      </c>
      <c r="O107" s="55" t="s">
        <v>59</v>
      </c>
      <c r="P107" s="55" t="s">
        <v>84</v>
      </c>
      <c r="Q107" s="55" t="s">
        <v>56</v>
      </c>
      <c r="R107" s="56" t="s">
        <v>57</v>
      </c>
      <c r="S107" s="55" t="s">
        <v>59</v>
      </c>
      <c r="T107" s="57" t="s">
        <v>2295</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24">
      <c r="A108" s="53" t="s">
        <v>335</v>
      </c>
      <c r="B108" s="53" t="s">
        <v>522</v>
      </c>
      <c r="C108" s="49" t="s">
        <v>62</v>
      </c>
      <c r="D108" s="49" t="s">
        <v>62</v>
      </c>
      <c r="E108" s="49" t="s">
        <v>49</v>
      </c>
      <c r="F108" s="50" t="s">
        <v>49</v>
      </c>
      <c r="G108" s="51" t="str">
        <f t="shared" si="14"/>
        <v xml:space="preserve">GENDER, ECD, </v>
      </c>
      <c r="H108" s="52"/>
      <c r="I108" s="52" t="s">
        <v>6356</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4">
      <c r="A109" s="53" t="s">
        <v>335</v>
      </c>
      <c r="B109" s="53" t="s">
        <v>522</v>
      </c>
      <c r="C109" s="49" t="s">
        <v>49</v>
      </c>
      <c r="D109" s="49" t="s">
        <v>49</v>
      </c>
      <c r="E109" s="49" t="s">
        <v>49</v>
      </c>
      <c r="F109" s="50" t="s">
        <v>49</v>
      </c>
      <c r="G109" s="51" t="str">
        <f t="shared" si="14"/>
        <v/>
      </c>
      <c r="H109" s="52"/>
      <c r="I109" s="52" t="s">
        <v>6357</v>
      </c>
      <c r="J109" s="53" t="s">
        <v>2322</v>
      </c>
      <c r="K109" s="53" t="s">
        <v>212</v>
      </c>
      <c r="L109" s="55" t="s">
        <v>6353</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24">
      <c r="A110" s="53" t="s">
        <v>335</v>
      </c>
      <c r="B110" s="53" t="s">
        <v>522</v>
      </c>
      <c r="C110" s="49" t="s">
        <v>49</v>
      </c>
      <c r="D110" s="49" t="s">
        <v>49</v>
      </c>
      <c r="E110" s="49" t="s">
        <v>49</v>
      </c>
      <c r="F110" s="50" t="s">
        <v>49</v>
      </c>
      <c r="G110" s="51" t="str">
        <f t="shared" si="14"/>
        <v/>
      </c>
      <c r="H110" s="52"/>
      <c r="I110" s="52" t="s">
        <v>6358</v>
      </c>
      <c r="J110" s="53" t="s">
        <v>2313</v>
      </c>
      <c r="K110" s="53"/>
      <c r="L110" s="55" t="s">
        <v>6353</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4">
      <c r="A111" s="53" t="s">
        <v>335</v>
      </c>
      <c r="B111" s="53" t="s">
        <v>522</v>
      </c>
      <c r="C111" s="49" t="s">
        <v>49</v>
      </c>
      <c r="D111" s="49" t="s">
        <v>49</v>
      </c>
      <c r="E111" s="49" t="s">
        <v>49</v>
      </c>
      <c r="F111" s="50" t="s">
        <v>49</v>
      </c>
      <c r="G111" s="51" t="str">
        <f t="shared" si="14"/>
        <v/>
      </c>
      <c r="H111" s="52"/>
      <c r="I111" s="52" t="s">
        <v>6359</v>
      </c>
      <c r="J111" s="53" t="s">
        <v>2324</v>
      </c>
      <c r="K111" s="48"/>
      <c r="L111" s="55" t="s">
        <v>6353</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5">
      <c r="A112" s="53" t="s">
        <v>335</v>
      </c>
      <c r="B112" s="53" t="s">
        <v>541</v>
      </c>
      <c r="C112" s="49" t="s">
        <v>49</v>
      </c>
      <c r="D112" s="49" t="s">
        <v>62</v>
      </c>
      <c r="E112" s="49" t="s">
        <v>49</v>
      </c>
      <c r="F112" s="50" t="s">
        <v>49</v>
      </c>
      <c r="G112" s="51" t="str">
        <f t="shared" si="14"/>
        <v xml:space="preserve">ECD, </v>
      </c>
      <c r="H112" s="52"/>
      <c r="I112" s="52" t="s">
        <v>6360</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4">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5">
      <c r="A114" s="53" t="s">
        <v>335</v>
      </c>
      <c r="B114" s="53" t="s">
        <v>541</v>
      </c>
      <c r="C114" s="49" t="s">
        <v>49</v>
      </c>
      <c r="D114" s="49" t="s">
        <v>62</v>
      </c>
      <c r="E114" s="49" t="s">
        <v>49</v>
      </c>
      <c r="F114" s="50" t="s">
        <v>49</v>
      </c>
      <c r="G114" s="51" t="str">
        <f t="shared" si="14"/>
        <v xml:space="preserve">ECD, </v>
      </c>
      <c r="H114" s="52"/>
      <c r="I114" s="52" t="s">
        <v>6188</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4">
      <c r="A115" s="53" t="s">
        <v>335</v>
      </c>
      <c r="B115" s="53" t="s">
        <v>541</v>
      </c>
      <c r="C115" s="49" t="s">
        <v>49</v>
      </c>
      <c r="D115" s="49" t="s">
        <v>62</v>
      </c>
      <c r="E115" s="49" t="s">
        <v>49</v>
      </c>
      <c r="F115" s="50" t="s">
        <v>49</v>
      </c>
      <c r="G115" s="51" t="str">
        <f t="shared" si="14"/>
        <v xml:space="preserve">ECD, </v>
      </c>
      <c r="H115" s="52"/>
      <c r="I115" s="52" t="s">
        <v>6361</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24">
      <c r="A116" s="53" t="s">
        <v>335</v>
      </c>
      <c r="B116" s="53" t="s">
        <v>541</v>
      </c>
      <c r="C116" s="49" t="s">
        <v>62</v>
      </c>
      <c r="D116" s="49" t="s">
        <v>49</v>
      </c>
      <c r="E116" s="49" t="s">
        <v>49</v>
      </c>
      <c r="F116" s="50" t="s">
        <v>49</v>
      </c>
      <c r="G116" s="51" t="str">
        <f t="shared" si="14"/>
        <v xml:space="preserve">GENDER, </v>
      </c>
      <c r="H116" s="52"/>
      <c r="I116" s="52" t="s">
        <v>6191</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6362</v>
      </c>
      <c r="AN116" s="62" t="s">
        <v>6363</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36">
      <c r="A117" s="53" t="s">
        <v>335</v>
      </c>
      <c r="B117" s="53" t="s">
        <v>541</v>
      </c>
      <c r="C117" s="49" t="s">
        <v>49</v>
      </c>
      <c r="D117" s="49" t="s">
        <v>62</v>
      </c>
      <c r="E117" s="49" t="s">
        <v>49</v>
      </c>
      <c r="F117" s="50" t="s">
        <v>49</v>
      </c>
      <c r="G117" s="51" t="str">
        <f t="shared" si="14"/>
        <v xml:space="preserve">ECD, </v>
      </c>
      <c r="H117" s="52"/>
      <c r="I117" s="52" t="s">
        <v>6107</v>
      </c>
      <c r="J117" s="60"/>
      <c r="K117" s="53" t="s">
        <v>212</v>
      </c>
      <c r="L117" s="55" t="s">
        <v>576</v>
      </c>
      <c r="M117" s="70" t="s">
        <v>550</v>
      </c>
      <c r="N117" s="55" t="s">
        <v>577</v>
      </c>
      <c r="O117" s="55" t="s">
        <v>59</v>
      </c>
      <c r="P117" s="55" t="s">
        <v>215</v>
      </c>
      <c r="Q117" s="55" t="s">
        <v>579</v>
      </c>
      <c r="R117" s="56" t="s">
        <v>57</v>
      </c>
      <c r="S117" s="55" t="s">
        <v>53</v>
      </c>
      <c r="T117" s="57" t="s">
        <v>6364</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36">
      <c r="A118" s="53" t="s">
        <v>335</v>
      </c>
      <c r="B118" s="53" t="s">
        <v>541</v>
      </c>
      <c r="C118" s="49" t="s">
        <v>49</v>
      </c>
      <c r="D118" s="49" t="s">
        <v>62</v>
      </c>
      <c r="E118" s="49" t="s">
        <v>49</v>
      </c>
      <c r="F118" s="50" t="s">
        <v>49</v>
      </c>
      <c r="G118" s="51" t="str">
        <f t="shared" si="14"/>
        <v xml:space="preserve">ECD, </v>
      </c>
      <c r="H118" s="52"/>
      <c r="I118" s="52" t="s">
        <v>6189</v>
      </c>
      <c r="J118" s="53" t="s">
        <v>582</v>
      </c>
      <c r="K118" s="53" t="s">
        <v>212</v>
      </c>
      <c r="L118" s="55" t="s">
        <v>576</v>
      </c>
      <c r="M118" s="70" t="s">
        <v>550</v>
      </c>
      <c r="N118" s="55" t="s">
        <v>577</v>
      </c>
      <c r="O118" s="55" t="s">
        <v>59</v>
      </c>
      <c r="P118" s="55" t="s">
        <v>215</v>
      </c>
      <c r="Q118" s="55" t="s">
        <v>579</v>
      </c>
      <c r="R118" s="56" t="s">
        <v>57</v>
      </c>
      <c r="S118" s="55" t="s">
        <v>59</v>
      </c>
      <c r="T118" s="57" t="s">
        <v>6364</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5">
      <c r="A119" s="53" t="s">
        <v>335</v>
      </c>
      <c r="B119" s="53" t="s">
        <v>541</v>
      </c>
      <c r="C119" s="49" t="s">
        <v>49</v>
      </c>
      <c r="D119" s="49" t="s">
        <v>62</v>
      </c>
      <c r="E119" s="49" t="s">
        <v>49</v>
      </c>
      <c r="F119" s="50" t="s">
        <v>49</v>
      </c>
      <c r="G119" s="51" t="str">
        <f t="shared" si="14"/>
        <v xml:space="preserve">ECD, </v>
      </c>
      <c r="H119" s="52"/>
      <c r="I119" s="52" t="s">
        <v>6365</v>
      </c>
      <c r="J119" s="53" t="s">
        <v>2403</v>
      </c>
      <c r="K119" s="53" t="s">
        <v>212</v>
      </c>
      <c r="L119" s="55" t="s">
        <v>6366</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6367</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36">
      <c r="A120" s="53" t="s">
        <v>335</v>
      </c>
      <c r="B120" s="53" t="s">
        <v>541</v>
      </c>
      <c r="C120" s="49" t="s">
        <v>49</v>
      </c>
      <c r="D120" s="49" t="s">
        <v>62</v>
      </c>
      <c r="E120" s="49" t="s">
        <v>49</v>
      </c>
      <c r="F120" s="50" t="s">
        <v>49</v>
      </c>
      <c r="G120" s="51" t="str">
        <f t="shared" si="14"/>
        <v xml:space="preserve">ECD, </v>
      </c>
      <c r="H120" s="52"/>
      <c r="I120" s="52" t="s">
        <v>6190</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5">
      <c r="A121" s="53" t="s">
        <v>335</v>
      </c>
      <c r="B121" s="48" t="s">
        <v>592</v>
      </c>
      <c r="C121" s="49" t="s">
        <v>62</v>
      </c>
      <c r="D121" s="49" t="s">
        <v>62</v>
      </c>
      <c r="E121" s="49" t="s">
        <v>62</v>
      </c>
      <c r="F121" s="50" t="s">
        <v>49</v>
      </c>
      <c r="G121" s="51" t="str">
        <f t="shared" si="14"/>
        <v xml:space="preserve">GENDER, ECD, ADOLESCENT, </v>
      </c>
      <c r="H121" s="52"/>
      <c r="I121" s="52" t="s">
        <v>6199</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5">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4">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24">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4">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4">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24">
      <c r="A127" s="53" t="s">
        <v>335</v>
      </c>
      <c r="B127" s="48" t="s">
        <v>592</v>
      </c>
      <c r="C127" s="49" t="s">
        <v>49</v>
      </c>
      <c r="D127" s="49" t="s">
        <v>49</v>
      </c>
      <c r="E127" s="49" t="s">
        <v>62</v>
      </c>
      <c r="F127" s="50" t="s">
        <v>49</v>
      </c>
      <c r="G127" s="51" t="str">
        <f t="shared" si="14"/>
        <v xml:space="preserve">ADOLESCENT, </v>
      </c>
      <c r="H127" s="52"/>
      <c r="I127" s="52" t="s">
        <v>6368</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24">
      <c r="A128" s="53" t="s">
        <v>335</v>
      </c>
      <c r="B128" s="48" t="s">
        <v>592</v>
      </c>
      <c r="C128" s="49" t="s">
        <v>49</v>
      </c>
      <c r="D128" s="49" t="s">
        <v>49</v>
      </c>
      <c r="E128" s="49" t="s">
        <v>49</v>
      </c>
      <c r="F128" s="50" t="s">
        <v>49</v>
      </c>
      <c r="G128" s="51" t="str">
        <f t="shared" si="14"/>
        <v/>
      </c>
      <c r="H128" s="52"/>
      <c r="I128" s="52" t="s">
        <v>6369</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48">
      <c r="A129" s="53" t="s">
        <v>335</v>
      </c>
      <c r="B129" s="48" t="s">
        <v>636</v>
      </c>
      <c r="C129" s="49" t="s">
        <v>49</v>
      </c>
      <c r="D129" s="49" t="s">
        <v>49</v>
      </c>
      <c r="E129" s="49" t="s">
        <v>49</v>
      </c>
      <c r="F129" s="50" t="s">
        <v>49</v>
      </c>
      <c r="G129" s="51" t="str">
        <f t="shared" si="14"/>
        <v/>
      </c>
      <c r="H129" s="52"/>
      <c r="I129" s="52" t="s">
        <v>6370</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24">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5">
      <c r="A131" s="53" t="s">
        <v>335</v>
      </c>
      <c r="B131" s="48" t="s">
        <v>636</v>
      </c>
      <c r="C131" s="49" t="s">
        <v>49</v>
      </c>
      <c r="D131" s="49" t="s">
        <v>49</v>
      </c>
      <c r="E131" s="49" t="s">
        <v>49</v>
      </c>
      <c r="F131" s="50" t="s">
        <v>49</v>
      </c>
      <c r="G131" s="51" t="str">
        <f t="shared" si="14"/>
        <v/>
      </c>
      <c r="H131" s="52"/>
      <c r="I131" s="52" t="s">
        <v>6371</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24">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4">
      <c r="A133" s="53" t="s">
        <v>335</v>
      </c>
      <c r="B133" s="48" t="s">
        <v>636</v>
      </c>
      <c r="C133" s="49" t="s">
        <v>49</v>
      </c>
      <c r="D133" s="49" t="s">
        <v>49</v>
      </c>
      <c r="E133" s="49" t="s">
        <v>49</v>
      </c>
      <c r="F133" s="50" t="s">
        <v>49</v>
      </c>
      <c r="G133" s="51" t="str">
        <f t="shared" si="27"/>
        <v/>
      </c>
      <c r="H133" s="52"/>
      <c r="I133" s="52" t="s">
        <v>6207</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5">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4">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4">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5">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5">
      <c r="A138" s="48" t="s">
        <v>673</v>
      </c>
      <c r="B138" s="48" t="s">
        <v>674</v>
      </c>
      <c r="C138" s="49" t="s">
        <v>49</v>
      </c>
      <c r="D138" s="49" t="s">
        <v>62</v>
      </c>
      <c r="E138" s="49" t="s">
        <v>49</v>
      </c>
      <c r="F138" s="50" t="s">
        <v>49</v>
      </c>
      <c r="G138" s="51" t="str">
        <f t="shared" si="27"/>
        <v xml:space="preserve">ECD, </v>
      </c>
      <c r="H138" s="52"/>
      <c r="I138" s="52" t="s">
        <v>6372</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5">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48">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48">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48">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48">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48">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48">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5">
      <c r="A146" s="48" t="s">
        <v>673</v>
      </c>
      <c r="B146" s="48" t="s">
        <v>674</v>
      </c>
      <c r="C146" s="49" t="s">
        <v>49</v>
      </c>
      <c r="D146" s="49" t="s">
        <v>49</v>
      </c>
      <c r="E146" s="49" t="s">
        <v>49</v>
      </c>
      <c r="F146" s="50" t="s">
        <v>49</v>
      </c>
      <c r="G146" s="51" t="str">
        <f t="shared" si="27"/>
        <v/>
      </c>
      <c r="H146" s="52"/>
      <c r="I146" s="52" t="s">
        <v>2778</v>
      </c>
      <c r="J146" s="53" t="s">
        <v>2777</v>
      </c>
      <c r="K146" s="53"/>
      <c r="L146" s="54"/>
      <c r="M146" s="55" t="s">
        <v>53</v>
      </c>
      <c r="N146" s="55" t="s">
        <v>709</v>
      </c>
      <c r="O146" s="55" t="s">
        <v>53</v>
      </c>
      <c r="P146" s="55" t="s">
        <v>215</v>
      </c>
      <c r="Q146" s="55" t="s">
        <v>6373</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5">
      <c r="A147" s="48" t="s">
        <v>673</v>
      </c>
      <c r="B147" s="48" t="s">
        <v>674</v>
      </c>
      <c r="C147" s="49" t="s">
        <v>49</v>
      </c>
      <c r="D147" s="49" t="s">
        <v>49</v>
      </c>
      <c r="E147" s="49" t="s">
        <v>49</v>
      </c>
      <c r="F147" s="50" t="s">
        <v>49</v>
      </c>
      <c r="G147" s="51" t="str">
        <f t="shared" si="27"/>
        <v/>
      </c>
      <c r="H147" s="52"/>
      <c r="I147" s="52" t="s">
        <v>6374</v>
      </c>
      <c r="J147" s="53" t="s">
        <v>2612</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24">
      <c r="A148" s="48" t="s">
        <v>673</v>
      </c>
      <c r="B148" s="48" t="s">
        <v>674</v>
      </c>
      <c r="C148" s="49" t="s">
        <v>49</v>
      </c>
      <c r="D148" s="49" t="s">
        <v>62</v>
      </c>
      <c r="E148" s="49" t="s">
        <v>49</v>
      </c>
      <c r="F148" s="50" t="s">
        <v>49</v>
      </c>
      <c r="G148" s="51" t="str">
        <f t="shared" si="27"/>
        <v xml:space="preserve">ECD, </v>
      </c>
      <c r="H148" s="52"/>
      <c r="I148" s="52" t="s">
        <v>2622</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24">
      <c r="A149" s="48" t="s">
        <v>673</v>
      </c>
      <c r="B149" s="48" t="s">
        <v>674</v>
      </c>
      <c r="C149" s="49" t="s">
        <v>49</v>
      </c>
      <c r="D149" s="49" t="s">
        <v>62</v>
      </c>
      <c r="E149" s="49" t="s">
        <v>49</v>
      </c>
      <c r="F149" s="50" t="s">
        <v>49</v>
      </c>
      <c r="G149" s="51" t="str">
        <f t="shared" si="27"/>
        <v xml:space="preserve">ECD, </v>
      </c>
      <c r="H149" s="52"/>
      <c r="I149" s="52" t="s">
        <v>2615</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48">
      <c r="A150" s="48" t="s">
        <v>673</v>
      </c>
      <c r="B150" s="48" t="s">
        <v>674</v>
      </c>
      <c r="C150" s="49" t="s">
        <v>49</v>
      </c>
      <c r="D150" s="49" t="s">
        <v>49</v>
      </c>
      <c r="E150" s="49" t="s">
        <v>49</v>
      </c>
      <c r="F150" s="50" t="s">
        <v>49</v>
      </c>
      <c r="G150" s="51" t="str">
        <f t="shared" si="27"/>
        <v/>
      </c>
      <c r="H150" s="52" t="s">
        <v>6375</v>
      </c>
      <c r="I150" s="52" t="s">
        <v>6376</v>
      </c>
      <c r="J150" s="53" t="s">
        <v>2742</v>
      </c>
      <c r="K150" s="53"/>
      <c r="L150" s="54"/>
      <c r="M150" s="55" t="s">
        <v>53</v>
      </c>
      <c r="N150" s="55" t="s">
        <v>709</v>
      </c>
      <c r="O150" s="55" t="s">
        <v>53</v>
      </c>
      <c r="P150" s="55" t="s">
        <v>84</v>
      </c>
      <c r="Q150" s="55" t="s">
        <v>56</v>
      </c>
      <c r="R150" s="56" t="s">
        <v>57</v>
      </c>
      <c r="S150" s="55" t="s">
        <v>53</v>
      </c>
      <c r="T150" s="57" t="s">
        <v>245</v>
      </c>
      <c r="U150" s="57" t="s">
        <v>6377</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48">
      <c r="A151" s="48" t="s">
        <v>673</v>
      </c>
      <c r="B151" s="48" t="s">
        <v>674</v>
      </c>
      <c r="C151" s="49" t="s">
        <v>49</v>
      </c>
      <c r="D151" s="49" t="s">
        <v>49</v>
      </c>
      <c r="E151" s="49" t="s">
        <v>49</v>
      </c>
      <c r="F151" s="50" t="s">
        <v>49</v>
      </c>
      <c r="G151" s="51" t="str">
        <f t="shared" si="27"/>
        <v/>
      </c>
      <c r="H151" s="52" t="s">
        <v>6375</v>
      </c>
      <c r="I151" s="52" t="s">
        <v>6378</v>
      </c>
      <c r="J151" s="53" t="s">
        <v>2746</v>
      </c>
      <c r="K151" s="53"/>
      <c r="L151" s="54"/>
      <c r="M151" s="55" t="s">
        <v>53</v>
      </c>
      <c r="N151" s="55" t="s">
        <v>709</v>
      </c>
      <c r="O151" s="55" t="s">
        <v>53</v>
      </c>
      <c r="P151" s="55" t="s">
        <v>84</v>
      </c>
      <c r="Q151" s="55" t="s">
        <v>56</v>
      </c>
      <c r="R151" s="56" t="s">
        <v>57</v>
      </c>
      <c r="S151" s="55" t="s">
        <v>53</v>
      </c>
      <c r="T151" s="57" t="s">
        <v>245</v>
      </c>
      <c r="U151" s="57" t="s">
        <v>6377</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48">
      <c r="A152" s="48" t="s">
        <v>673</v>
      </c>
      <c r="B152" s="48" t="s">
        <v>674</v>
      </c>
      <c r="C152" s="49" t="s">
        <v>49</v>
      </c>
      <c r="D152" s="49" t="s">
        <v>49</v>
      </c>
      <c r="E152" s="49" t="s">
        <v>49</v>
      </c>
      <c r="F152" s="50" t="s">
        <v>49</v>
      </c>
      <c r="G152" s="51" t="str">
        <f t="shared" si="27"/>
        <v/>
      </c>
      <c r="H152" s="52" t="s">
        <v>6375</v>
      </c>
      <c r="I152" s="52" t="s">
        <v>6379</v>
      </c>
      <c r="J152" s="53" t="s">
        <v>2750</v>
      </c>
      <c r="K152" s="53"/>
      <c r="L152" s="54"/>
      <c r="M152" s="55" t="s">
        <v>53</v>
      </c>
      <c r="N152" s="55" t="s">
        <v>709</v>
      </c>
      <c r="O152" s="55" t="s">
        <v>53</v>
      </c>
      <c r="P152" s="55" t="s">
        <v>84</v>
      </c>
      <c r="Q152" s="55" t="s">
        <v>56</v>
      </c>
      <c r="R152" s="56" t="s">
        <v>57</v>
      </c>
      <c r="S152" s="55" t="s">
        <v>53</v>
      </c>
      <c r="T152" s="57" t="s">
        <v>245</v>
      </c>
      <c r="U152" s="57" t="s">
        <v>6377</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24">
      <c r="A153" s="48" t="s">
        <v>673</v>
      </c>
      <c r="B153" s="48" t="s">
        <v>674</v>
      </c>
      <c r="C153" s="49" t="s">
        <v>49</v>
      </c>
      <c r="D153" s="49" t="s">
        <v>49</v>
      </c>
      <c r="E153" s="49" t="s">
        <v>49</v>
      </c>
      <c r="F153" s="50" t="s">
        <v>49</v>
      </c>
      <c r="G153" s="51" t="str">
        <f t="shared" si="27"/>
        <v/>
      </c>
      <c r="H153" s="52"/>
      <c r="I153" s="52" t="s">
        <v>2685</v>
      </c>
      <c r="J153" s="53" t="s">
        <v>2683</v>
      </c>
      <c r="K153" s="53"/>
      <c r="L153" s="54"/>
      <c r="M153" s="55" t="s">
        <v>53</v>
      </c>
      <c r="N153" s="55" t="s">
        <v>709</v>
      </c>
      <c r="O153" s="55" t="s">
        <v>59</v>
      </c>
      <c r="P153" s="55" t="s">
        <v>84</v>
      </c>
      <c r="Q153" s="55" t="s">
        <v>56</v>
      </c>
      <c r="R153" s="56" t="s">
        <v>57</v>
      </c>
      <c r="S153" s="55" t="s">
        <v>53</v>
      </c>
      <c r="T153" s="57" t="s">
        <v>245</v>
      </c>
      <c r="U153" s="57" t="s">
        <v>6380</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6">
      <c r="A154" s="48" t="s">
        <v>673</v>
      </c>
      <c r="B154" s="48" t="s">
        <v>674</v>
      </c>
      <c r="C154" s="49" t="s">
        <v>49</v>
      </c>
      <c r="D154" s="49" t="s">
        <v>49</v>
      </c>
      <c r="E154" s="49" t="s">
        <v>49</v>
      </c>
      <c r="F154" s="50" t="s">
        <v>49</v>
      </c>
      <c r="G154" s="51" t="str">
        <f t="shared" si="27"/>
        <v/>
      </c>
      <c r="H154" s="52"/>
      <c r="I154" s="52" t="s">
        <v>6381</v>
      </c>
      <c r="J154" s="53" t="s">
        <v>2972</v>
      </c>
      <c r="K154" s="53"/>
      <c r="L154" s="54"/>
      <c r="M154" s="55" t="s">
        <v>53</v>
      </c>
      <c r="N154" s="55" t="s">
        <v>801</v>
      </c>
      <c r="O154" s="55" t="s">
        <v>59</v>
      </c>
      <c r="P154" s="55" t="s">
        <v>84</v>
      </c>
      <c r="Q154" s="55" t="s">
        <v>56</v>
      </c>
      <c r="R154" s="56" t="s">
        <v>57</v>
      </c>
      <c r="S154" s="55" t="s">
        <v>53</v>
      </c>
      <c r="T154" s="57" t="s">
        <v>245</v>
      </c>
      <c r="U154" s="57" t="s">
        <v>6380</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36">
      <c r="A155" s="48" t="s">
        <v>673</v>
      </c>
      <c r="B155" s="48" t="s">
        <v>674</v>
      </c>
      <c r="C155" s="49" t="s">
        <v>49</v>
      </c>
      <c r="D155" s="49" t="s">
        <v>49</v>
      </c>
      <c r="E155" s="49" t="s">
        <v>49</v>
      </c>
      <c r="F155" s="50" t="s">
        <v>49</v>
      </c>
      <c r="G155" s="51" t="str">
        <f t="shared" si="27"/>
        <v/>
      </c>
      <c r="H155" s="52" t="s">
        <v>6382</v>
      </c>
      <c r="I155" s="52" t="s">
        <v>6383</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36">
      <c r="A156" s="48" t="s">
        <v>673</v>
      </c>
      <c r="B156" s="48" t="s">
        <v>674</v>
      </c>
      <c r="C156" s="49" t="s">
        <v>49</v>
      </c>
      <c r="D156" s="49" t="s">
        <v>49</v>
      </c>
      <c r="E156" s="49" t="s">
        <v>49</v>
      </c>
      <c r="F156" s="50" t="s">
        <v>49</v>
      </c>
      <c r="G156" s="51" t="str">
        <f t="shared" si="27"/>
        <v/>
      </c>
      <c r="H156" s="52" t="s">
        <v>6382</v>
      </c>
      <c r="I156" s="52" t="s">
        <v>6384</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36">
      <c r="A157" s="48" t="s">
        <v>673</v>
      </c>
      <c r="B157" s="48" t="s">
        <v>674</v>
      </c>
      <c r="C157" s="49" t="s">
        <v>49</v>
      </c>
      <c r="D157" s="49" t="s">
        <v>49</v>
      </c>
      <c r="E157" s="49" t="s">
        <v>49</v>
      </c>
      <c r="F157" s="50" t="s">
        <v>49</v>
      </c>
      <c r="G157" s="51" t="str">
        <f t="shared" si="27"/>
        <v/>
      </c>
      <c r="H157" s="52" t="s">
        <v>6382</v>
      </c>
      <c r="I157" s="52" t="s">
        <v>6385</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48">
      <c r="A158" s="48" t="s">
        <v>673</v>
      </c>
      <c r="B158" s="48" t="s">
        <v>674</v>
      </c>
      <c r="C158" s="49" t="s">
        <v>49</v>
      </c>
      <c r="D158" s="49" t="s">
        <v>49</v>
      </c>
      <c r="E158" s="49" t="s">
        <v>49</v>
      </c>
      <c r="F158" s="50" t="s">
        <v>62</v>
      </c>
      <c r="G158" s="51" t="str">
        <f t="shared" si="27"/>
        <v>DISABILITY</v>
      </c>
      <c r="H158" s="52" t="s">
        <v>6386</v>
      </c>
      <c r="I158" s="52" t="s">
        <v>6223</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48">
      <c r="A159" s="48" t="s">
        <v>673</v>
      </c>
      <c r="B159" s="48" t="s">
        <v>674</v>
      </c>
      <c r="C159" s="49" t="s">
        <v>49</v>
      </c>
      <c r="D159" s="49" t="s">
        <v>49</v>
      </c>
      <c r="E159" s="49" t="s">
        <v>49</v>
      </c>
      <c r="F159" s="50" t="s">
        <v>62</v>
      </c>
      <c r="G159" s="51" t="str">
        <f t="shared" si="27"/>
        <v>DISABILITY</v>
      </c>
      <c r="H159" s="52" t="s">
        <v>6386</v>
      </c>
      <c r="I159" s="52" t="s">
        <v>6224</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48">
      <c r="A160" s="48" t="s">
        <v>673</v>
      </c>
      <c r="B160" s="48" t="s">
        <v>674</v>
      </c>
      <c r="C160" s="49" t="s">
        <v>49</v>
      </c>
      <c r="D160" s="49" t="s">
        <v>49</v>
      </c>
      <c r="E160" s="49" t="s">
        <v>49</v>
      </c>
      <c r="F160" s="50" t="s">
        <v>62</v>
      </c>
      <c r="G160" s="51" t="str">
        <f t="shared" si="27"/>
        <v>DISABILITY</v>
      </c>
      <c r="H160" s="52" t="s">
        <v>6386</v>
      </c>
      <c r="I160" s="52" t="s">
        <v>6225</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6">
      <c r="A161" s="48" t="s">
        <v>673</v>
      </c>
      <c r="B161" s="48" t="s">
        <v>674</v>
      </c>
      <c r="C161" s="49" t="s">
        <v>49</v>
      </c>
      <c r="D161" s="49" t="s">
        <v>49</v>
      </c>
      <c r="E161" s="49" t="s">
        <v>49</v>
      </c>
      <c r="F161" s="50" t="s">
        <v>49</v>
      </c>
      <c r="G161" s="51" t="str">
        <f t="shared" si="27"/>
        <v/>
      </c>
      <c r="H161" s="52" t="s">
        <v>6387</v>
      </c>
      <c r="I161" s="52" t="s">
        <v>6211</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6">
      <c r="A162" s="48" t="s">
        <v>673</v>
      </c>
      <c r="B162" s="48" t="s">
        <v>674</v>
      </c>
      <c r="C162" s="49" t="s">
        <v>49</v>
      </c>
      <c r="D162" s="49" t="s">
        <v>49</v>
      </c>
      <c r="E162" s="49" t="s">
        <v>49</v>
      </c>
      <c r="F162" s="50" t="s">
        <v>49</v>
      </c>
      <c r="G162" s="51" t="str">
        <f t="shared" si="27"/>
        <v/>
      </c>
      <c r="H162" s="52" t="s">
        <v>6387</v>
      </c>
      <c r="I162" s="52" t="s">
        <v>6212</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6">
      <c r="A163" s="48" t="s">
        <v>673</v>
      </c>
      <c r="B163" s="48" t="s">
        <v>674</v>
      </c>
      <c r="C163" s="49" t="s">
        <v>49</v>
      </c>
      <c r="D163" s="49" t="s">
        <v>49</v>
      </c>
      <c r="E163" s="49" t="s">
        <v>49</v>
      </c>
      <c r="F163" s="50" t="s">
        <v>49</v>
      </c>
      <c r="G163" s="51" t="str">
        <f t="shared" si="27"/>
        <v/>
      </c>
      <c r="H163" s="52" t="s">
        <v>6387</v>
      </c>
      <c r="I163" s="52" t="s">
        <v>6213</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6">
      <c r="A164" s="48" t="s">
        <v>673</v>
      </c>
      <c r="B164" s="48" t="s">
        <v>674</v>
      </c>
      <c r="C164" s="49" t="s">
        <v>49</v>
      </c>
      <c r="D164" s="49" t="s">
        <v>49</v>
      </c>
      <c r="E164" s="49" t="s">
        <v>49</v>
      </c>
      <c r="F164" s="50" t="s">
        <v>49</v>
      </c>
      <c r="G164" s="51" t="str">
        <f t="shared" si="27"/>
        <v/>
      </c>
      <c r="H164" s="52" t="s">
        <v>6387</v>
      </c>
      <c r="I164" s="52" t="s">
        <v>6214</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6">
      <c r="A165" s="48" t="s">
        <v>673</v>
      </c>
      <c r="B165" s="48" t="s">
        <v>674</v>
      </c>
      <c r="C165" s="49" t="s">
        <v>49</v>
      </c>
      <c r="D165" s="49" t="s">
        <v>49</v>
      </c>
      <c r="E165" s="49" t="s">
        <v>49</v>
      </c>
      <c r="F165" s="50" t="s">
        <v>49</v>
      </c>
      <c r="G165" s="51" t="str">
        <f t="shared" si="27"/>
        <v/>
      </c>
      <c r="H165" s="52" t="s">
        <v>6387</v>
      </c>
      <c r="I165" s="52" t="s">
        <v>6215</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6">
      <c r="A166" s="48" t="s">
        <v>673</v>
      </c>
      <c r="B166" s="48" t="s">
        <v>674</v>
      </c>
      <c r="C166" s="49" t="s">
        <v>49</v>
      </c>
      <c r="D166" s="49" t="s">
        <v>49</v>
      </c>
      <c r="E166" s="49" t="s">
        <v>49</v>
      </c>
      <c r="F166" s="50" t="s">
        <v>49</v>
      </c>
      <c r="G166" s="51" t="str">
        <f t="shared" si="27"/>
        <v/>
      </c>
      <c r="H166" s="52" t="s">
        <v>6387</v>
      </c>
      <c r="I166" s="52" t="s">
        <v>6216</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24">
      <c r="A167" s="48" t="s">
        <v>673</v>
      </c>
      <c r="B167" s="48" t="s">
        <v>781</v>
      </c>
      <c r="C167" s="49" t="s">
        <v>49</v>
      </c>
      <c r="D167" s="49" t="s">
        <v>62</v>
      </c>
      <c r="E167" s="49" t="s">
        <v>49</v>
      </c>
      <c r="F167" s="50" t="s">
        <v>49</v>
      </c>
      <c r="G167" s="51" t="str">
        <f t="shared" si="27"/>
        <v xml:space="preserve">ECD, </v>
      </c>
      <c r="H167" s="52"/>
      <c r="I167" s="52" t="s">
        <v>6388</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5">
      <c r="A168" s="48" t="s">
        <v>673</v>
      </c>
      <c r="B168" s="48" t="s">
        <v>781</v>
      </c>
      <c r="C168" s="49" t="s">
        <v>49</v>
      </c>
      <c r="D168" s="49" t="s">
        <v>62</v>
      </c>
      <c r="E168" s="49" t="s">
        <v>49</v>
      </c>
      <c r="F168" s="50" t="s">
        <v>49</v>
      </c>
      <c r="G168" s="51" t="str">
        <f t="shared" si="27"/>
        <v xml:space="preserve">ECD, </v>
      </c>
      <c r="H168" s="52"/>
      <c r="I168" s="52" t="s">
        <v>6389</v>
      </c>
      <c r="J168" s="53" t="s">
        <v>786</v>
      </c>
      <c r="K168" s="53"/>
      <c r="L168" s="54"/>
      <c r="M168" s="55" t="s">
        <v>53</v>
      </c>
      <c r="N168" s="55" t="s">
        <v>784</v>
      </c>
      <c r="O168" s="55" t="s">
        <v>59</v>
      </c>
      <c r="P168" s="55" t="s">
        <v>215</v>
      </c>
      <c r="Q168" s="55" t="s">
        <v>6390</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36">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36">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36">
      <c r="A171" s="48" t="s">
        <v>673</v>
      </c>
      <c r="B171" s="48" t="s">
        <v>781</v>
      </c>
      <c r="C171" s="49" t="s">
        <v>49</v>
      </c>
      <c r="D171" s="49" t="s">
        <v>62</v>
      </c>
      <c r="E171" s="49" t="s">
        <v>49</v>
      </c>
      <c r="F171" s="50" t="s">
        <v>49</v>
      </c>
      <c r="G171" s="51" t="str">
        <f t="shared" si="27"/>
        <v xml:space="preserve">ECD, </v>
      </c>
      <c r="H171" s="52" t="s">
        <v>796</v>
      </c>
      <c r="I171" s="52" t="s">
        <v>6221</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6343</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36">
      <c r="A172" s="48" t="s">
        <v>673</v>
      </c>
      <c r="B172" s="48" t="s">
        <v>781</v>
      </c>
      <c r="C172" s="49" t="s">
        <v>49</v>
      </c>
      <c r="D172" s="49" t="s">
        <v>62</v>
      </c>
      <c r="E172" s="49" t="s">
        <v>49</v>
      </c>
      <c r="F172" s="50" t="s">
        <v>49</v>
      </c>
      <c r="G172" s="51" t="str">
        <f t="shared" si="27"/>
        <v xml:space="preserve">ECD, </v>
      </c>
      <c r="H172" s="52" t="s">
        <v>796</v>
      </c>
      <c r="I172" s="52" t="s">
        <v>6222</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6343</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24">
      <c r="A173" s="48" t="s">
        <v>673</v>
      </c>
      <c r="B173" s="48" t="s">
        <v>781</v>
      </c>
      <c r="C173" s="49" t="s">
        <v>49</v>
      </c>
      <c r="D173" s="49" t="s">
        <v>49</v>
      </c>
      <c r="E173" s="49" t="s">
        <v>49</v>
      </c>
      <c r="F173" s="50" t="s">
        <v>49</v>
      </c>
      <c r="G173" s="51" t="str">
        <f t="shared" si="27"/>
        <v/>
      </c>
      <c r="H173" s="52"/>
      <c r="I173" s="52" t="s">
        <v>2983</v>
      </c>
      <c r="J173" s="53" t="s">
        <v>2981</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4">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4">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4">
      <c r="A176" s="48" t="s">
        <v>673</v>
      </c>
      <c r="B176" s="48" t="s">
        <v>781</v>
      </c>
      <c r="C176" s="49" t="s">
        <v>49</v>
      </c>
      <c r="D176" s="49" t="s">
        <v>62</v>
      </c>
      <c r="E176" s="49" t="s">
        <v>49</v>
      </c>
      <c r="F176" s="50" t="s">
        <v>49</v>
      </c>
      <c r="G176" s="51" t="str">
        <f t="shared" si="27"/>
        <v xml:space="preserve">ECD, </v>
      </c>
      <c r="H176" s="52"/>
      <c r="I176" s="52" t="s">
        <v>6391</v>
      </c>
      <c r="J176" s="53" t="s">
        <v>2976</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36">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36">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36">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60">
      <c r="A180" s="48" t="s">
        <v>673</v>
      </c>
      <c r="B180" s="48" t="s">
        <v>781</v>
      </c>
      <c r="C180" s="49" t="s">
        <v>62</v>
      </c>
      <c r="D180" s="49" t="s">
        <v>49</v>
      </c>
      <c r="E180" s="49" t="s">
        <v>49</v>
      </c>
      <c r="F180" s="50" t="s">
        <v>49</v>
      </c>
      <c r="G180" s="51" t="str">
        <f t="shared" si="27"/>
        <v xml:space="preserve">GENDER, </v>
      </c>
      <c r="H180" s="52" t="s">
        <v>6392</v>
      </c>
      <c r="I180" s="52" t="s">
        <v>2987</v>
      </c>
      <c r="J180" s="83" t="s">
        <v>2985</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6393</v>
      </c>
    </row>
    <row r="181" spans="1:124" s="59" customFormat="1" ht="60">
      <c r="A181" s="48" t="s">
        <v>673</v>
      </c>
      <c r="B181" s="48" t="s">
        <v>781</v>
      </c>
      <c r="C181" s="49" t="s">
        <v>62</v>
      </c>
      <c r="D181" s="49" t="s">
        <v>49</v>
      </c>
      <c r="E181" s="49" t="s">
        <v>49</v>
      </c>
      <c r="F181" s="50" t="s">
        <v>49</v>
      </c>
      <c r="G181" s="51" t="str">
        <f t="shared" si="27"/>
        <v xml:space="preserve">GENDER, </v>
      </c>
      <c r="H181" s="52" t="s">
        <v>6392</v>
      </c>
      <c r="I181" s="52" t="s">
        <v>3000</v>
      </c>
      <c r="J181" s="83" t="s">
        <v>2998</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6393</v>
      </c>
    </row>
    <row r="182" spans="1:124" s="59" customFormat="1" ht="60">
      <c r="A182" s="48" t="s">
        <v>673</v>
      </c>
      <c r="B182" s="48" t="s">
        <v>781</v>
      </c>
      <c r="C182" s="49" t="s">
        <v>62</v>
      </c>
      <c r="D182" s="49" t="s">
        <v>49</v>
      </c>
      <c r="E182" s="49" t="s">
        <v>49</v>
      </c>
      <c r="F182" s="50" t="s">
        <v>49</v>
      </c>
      <c r="G182" s="51" t="str">
        <f t="shared" si="27"/>
        <v xml:space="preserve">GENDER, </v>
      </c>
      <c r="H182" s="52" t="s">
        <v>6392</v>
      </c>
      <c r="I182" s="52" t="s">
        <v>3007</v>
      </c>
      <c r="J182" s="83" t="s">
        <v>3005</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6393</v>
      </c>
    </row>
    <row r="183" spans="1:124" s="59" customFormat="1" ht="60">
      <c r="A183" s="48" t="s">
        <v>673</v>
      </c>
      <c r="B183" s="48" t="s">
        <v>781</v>
      </c>
      <c r="C183" s="49" t="s">
        <v>62</v>
      </c>
      <c r="D183" s="49" t="s">
        <v>49</v>
      </c>
      <c r="E183" s="49" t="s">
        <v>49</v>
      </c>
      <c r="F183" s="50" t="s">
        <v>49</v>
      </c>
      <c r="G183" s="51" t="str">
        <f t="shared" si="27"/>
        <v xml:space="preserve">GENDER, </v>
      </c>
      <c r="H183" s="52" t="s">
        <v>6392</v>
      </c>
      <c r="I183" s="52" t="s">
        <v>3014</v>
      </c>
      <c r="J183" s="83" t="s">
        <v>3012</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6393</v>
      </c>
    </row>
    <row r="184" spans="1:124" s="59" customFormat="1" ht="60">
      <c r="A184" s="48" t="s">
        <v>673</v>
      </c>
      <c r="B184" s="48" t="s">
        <v>781</v>
      </c>
      <c r="C184" s="49" t="s">
        <v>62</v>
      </c>
      <c r="D184" s="49" t="s">
        <v>49</v>
      </c>
      <c r="E184" s="49" t="s">
        <v>49</v>
      </c>
      <c r="F184" s="50" t="s">
        <v>49</v>
      </c>
      <c r="G184" s="51" t="str">
        <f t="shared" si="27"/>
        <v xml:space="preserve">GENDER, </v>
      </c>
      <c r="H184" s="52" t="s">
        <v>6392</v>
      </c>
      <c r="I184" s="52" t="s">
        <v>6394</v>
      </c>
      <c r="J184" s="83" t="s">
        <v>3015</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6393</v>
      </c>
    </row>
    <row r="185" spans="1:124" s="59" customFormat="1" ht="60">
      <c r="A185" s="48" t="s">
        <v>673</v>
      </c>
      <c r="B185" s="48" t="s">
        <v>781</v>
      </c>
      <c r="C185" s="49" t="s">
        <v>62</v>
      </c>
      <c r="D185" s="49" t="s">
        <v>49</v>
      </c>
      <c r="E185" s="49" t="s">
        <v>49</v>
      </c>
      <c r="F185" s="50" t="s">
        <v>49</v>
      </c>
      <c r="G185" s="51" t="str">
        <f t="shared" si="27"/>
        <v xml:space="preserve">GENDER, </v>
      </c>
      <c r="H185" s="52" t="s">
        <v>6392</v>
      </c>
      <c r="I185" s="52" t="s">
        <v>3018</v>
      </c>
      <c r="J185" s="83" t="s">
        <v>3017</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6393</v>
      </c>
    </row>
    <row r="186" spans="1:124" s="59" customFormat="1" ht="60">
      <c r="A186" s="48" t="s">
        <v>673</v>
      </c>
      <c r="B186" s="48" t="s">
        <v>781</v>
      </c>
      <c r="C186" s="49" t="s">
        <v>62</v>
      </c>
      <c r="D186" s="49" t="s">
        <v>49</v>
      </c>
      <c r="E186" s="49" t="s">
        <v>49</v>
      </c>
      <c r="F186" s="50" t="s">
        <v>49</v>
      </c>
      <c r="G186" s="51" t="str">
        <f t="shared" si="27"/>
        <v xml:space="preserve">GENDER, </v>
      </c>
      <c r="H186" s="52" t="s">
        <v>6392</v>
      </c>
      <c r="I186" s="52" t="s">
        <v>6392</v>
      </c>
      <c r="J186" s="83" t="s">
        <v>2985</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6393</v>
      </c>
    </row>
    <row r="187" spans="1:124" s="59" customFormat="1" ht="24">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4">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4">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4">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4">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4">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4">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24">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4">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4">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6395</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4">
      <c r="A197" s="48" t="s">
        <v>673</v>
      </c>
      <c r="B197" s="48" t="s">
        <v>781</v>
      </c>
      <c r="C197" s="49" t="s">
        <v>62</v>
      </c>
      <c r="D197" s="49" t="s">
        <v>49</v>
      </c>
      <c r="E197" s="49" t="s">
        <v>62</v>
      </c>
      <c r="F197" s="50" t="s">
        <v>49</v>
      </c>
      <c r="G197" s="51" t="str">
        <f t="shared" si="63"/>
        <v xml:space="preserve">GENDER, ADOLESCENT, </v>
      </c>
      <c r="H197" s="52" t="s">
        <v>6395</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4">
      <c r="A198" s="48" t="s">
        <v>673</v>
      </c>
      <c r="B198" s="48" t="s">
        <v>781</v>
      </c>
      <c r="C198" s="49" t="s">
        <v>62</v>
      </c>
      <c r="D198" s="49" t="s">
        <v>49</v>
      </c>
      <c r="E198" s="49" t="s">
        <v>62</v>
      </c>
      <c r="F198" s="50" t="s">
        <v>49</v>
      </c>
      <c r="G198" s="51" t="str">
        <f t="shared" si="63"/>
        <v xml:space="preserve">GENDER, ADOLESCENT, </v>
      </c>
      <c r="H198" s="52" t="s">
        <v>6395</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4">
      <c r="A199" s="48" t="s">
        <v>673</v>
      </c>
      <c r="B199" s="48" t="s">
        <v>781</v>
      </c>
      <c r="C199" s="49" t="s">
        <v>62</v>
      </c>
      <c r="D199" s="49" t="s">
        <v>49</v>
      </c>
      <c r="E199" s="49" t="s">
        <v>62</v>
      </c>
      <c r="F199" s="50" t="s">
        <v>49</v>
      </c>
      <c r="G199" s="51" t="str">
        <f t="shared" si="63"/>
        <v xml:space="preserve">GENDER, ADOLESCENT, </v>
      </c>
      <c r="H199" s="52" t="s">
        <v>6395</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4">
      <c r="A200" s="48" t="s">
        <v>673</v>
      </c>
      <c r="B200" s="48" t="s">
        <v>781</v>
      </c>
      <c r="C200" s="49" t="s">
        <v>62</v>
      </c>
      <c r="D200" s="49" t="s">
        <v>49</v>
      </c>
      <c r="E200" s="49" t="s">
        <v>62</v>
      </c>
      <c r="F200" s="50" t="s">
        <v>49</v>
      </c>
      <c r="G200" s="51" t="str">
        <f t="shared" si="63"/>
        <v xml:space="preserve">GENDER, ADOLESCENT, </v>
      </c>
      <c r="H200" s="52" t="s">
        <v>6395</v>
      </c>
      <c r="I200" s="52" t="s">
        <v>856</v>
      </c>
      <c r="J200" s="53" t="s">
        <v>2864</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c r="A201" s="48" t="s">
        <v>673</v>
      </c>
      <c r="B201" s="48" t="s">
        <v>781</v>
      </c>
      <c r="C201" s="49" t="s">
        <v>49</v>
      </c>
      <c r="D201" s="49" t="s">
        <v>49</v>
      </c>
      <c r="E201" s="49" t="s">
        <v>49</v>
      </c>
      <c r="F201" s="50" t="s">
        <v>49</v>
      </c>
      <c r="G201" s="51" t="str">
        <f t="shared" si="63"/>
        <v/>
      </c>
      <c r="H201" s="52"/>
      <c r="I201" s="52" t="s">
        <v>6396</v>
      </c>
      <c r="J201" s="53" t="s">
        <v>3108</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4">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36">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36">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4">
      <c r="A205" s="48" t="s">
        <v>673</v>
      </c>
      <c r="B205" s="48" t="s">
        <v>781</v>
      </c>
      <c r="C205" s="49" t="s">
        <v>49</v>
      </c>
      <c r="D205" s="49" t="s">
        <v>49</v>
      </c>
      <c r="E205" s="49" t="s">
        <v>49</v>
      </c>
      <c r="F205" s="50" t="s">
        <v>49</v>
      </c>
      <c r="G205" s="51" t="str">
        <f t="shared" si="63"/>
        <v/>
      </c>
      <c r="H205" s="52" t="s">
        <v>869</v>
      </c>
      <c r="I205" s="52" t="s">
        <v>6217</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6397</v>
      </c>
    </row>
    <row r="206" spans="1:40" s="59" customFormat="1" ht="24">
      <c r="A206" s="48" t="s">
        <v>673</v>
      </c>
      <c r="B206" s="48" t="s">
        <v>781</v>
      </c>
      <c r="C206" s="49" t="s">
        <v>49</v>
      </c>
      <c r="D206" s="49" t="s">
        <v>49</v>
      </c>
      <c r="E206" s="49" t="s">
        <v>62</v>
      </c>
      <c r="F206" s="50" t="s">
        <v>49</v>
      </c>
      <c r="G206" s="51" t="str">
        <f t="shared" si="63"/>
        <v xml:space="preserve">ADOLESCENT, </v>
      </c>
      <c r="H206" s="52" t="s">
        <v>869</v>
      </c>
      <c r="I206" s="52" t="s">
        <v>6218</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6397</v>
      </c>
    </row>
    <row r="207" spans="1:40" s="59" customFormat="1" ht="24">
      <c r="A207" s="48" t="s">
        <v>673</v>
      </c>
      <c r="B207" s="48" t="s">
        <v>781</v>
      </c>
      <c r="C207" s="49" t="s">
        <v>49</v>
      </c>
      <c r="D207" s="49" t="s">
        <v>49</v>
      </c>
      <c r="E207" s="49" t="s">
        <v>62</v>
      </c>
      <c r="F207" s="50" t="s">
        <v>49</v>
      </c>
      <c r="G207" s="51" t="str">
        <f t="shared" si="63"/>
        <v xml:space="preserve">ADOLESCENT, </v>
      </c>
      <c r="H207" s="52" t="s">
        <v>869</v>
      </c>
      <c r="I207" s="52" t="s">
        <v>6219</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6397</v>
      </c>
    </row>
    <row r="208" spans="1:40" s="59" customFormat="1" ht="24">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6390</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6393</v>
      </c>
    </row>
    <row r="209" spans="1:124" s="59" customFormat="1" ht="36">
      <c r="A209" s="48" t="s">
        <v>673</v>
      </c>
      <c r="B209" s="48" t="s">
        <v>781</v>
      </c>
      <c r="C209" s="49" t="s">
        <v>49</v>
      </c>
      <c r="D209" s="49" t="s">
        <v>49</v>
      </c>
      <c r="E209" s="49" t="s">
        <v>49</v>
      </c>
      <c r="F209" s="50" t="s">
        <v>49</v>
      </c>
      <c r="G209" s="51" t="str">
        <f t="shared" si="63"/>
        <v/>
      </c>
      <c r="H209" s="84" t="s">
        <v>6398</v>
      </c>
      <c r="I209" s="52" t="s">
        <v>6217</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36">
      <c r="A210" s="48" t="s">
        <v>673</v>
      </c>
      <c r="B210" s="48" t="s">
        <v>781</v>
      </c>
      <c r="C210" s="49" t="s">
        <v>49</v>
      </c>
      <c r="D210" s="49" t="s">
        <v>49</v>
      </c>
      <c r="E210" s="49" t="s">
        <v>49</v>
      </c>
      <c r="F210" s="50" t="s">
        <v>49</v>
      </c>
      <c r="G210" s="51" t="str">
        <f t="shared" si="63"/>
        <v/>
      </c>
      <c r="H210" s="84" t="s">
        <v>6398</v>
      </c>
      <c r="I210" s="52" t="s">
        <v>6218</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36">
      <c r="A211" s="48" t="s">
        <v>673</v>
      </c>
      <c r="B211" s="48" t="s">
        <v>781</v>
      </c>
      <c r="C211" s="49" t="s">
        <v>49</v>
      </c>
      <c r="D211" s="49" t="s">
        <v>49</v>
      </c>
      <c r="E211" s="49" t="s">
        <v>49</v>
      </c>
      <c r="F211" s="50" t="s">
        <v>49</v>
      </c>
      <c r="G211" s="51" t="str">
        <f t="shared" si="63"/>
        <v/>
      </c>
      <c r="H211" s="84" t="s">
        <v>6398</v>
      </c>
      <c r="I211" s="52" t="s">
        <v>6219</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36">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6399</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36">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6399</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36">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6399</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48">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48">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48">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36">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36">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36">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6">
      <c r="A221" s="48" t="s">
        <v>673</v>
      </c>
      <c r="B221" s="48" t="s">
        <v>781</v>
      </c>
      <c r="C221" s="49" t="s">
        <v>49</v>
      </c>
      <c r="D221" s="49" t="s">
        <v>49</v>
      </c>
      <c r="E221" s="49" t="s">
        <v>49</v>
      </c>
      <c r="F221" s="50" t="s">
        <v>49</v>
      </c>
      <c r="G221" s="51" t="str">
        <f t="shared" si="63"/>
        <v/>
      </c>
      <c r="H221" s="52" t="s">
        <v>6400</v>
      </c>
      <c r="I221" s="85" t="s">
        <v>6383</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6">
      <c r="A222" s="48" t="s">
        <v>673</v>
      </c>
      <c r="B222" s="48" t="s">
        <v>781</v>
      </c>
      <c r="C222" s="49" t="s">
        <v>49</v>
      </c>
      <c r="D222" s="49" t="s">
        <v>49</v>
      </c>
      <c r="E222" s="49" t="s">
        <v>49</v>
      </c>
      <c r="F222" s="50" t="s">
        <v>49</v>
      </c>
      <c r="G222" s="51" t="str">
        <f t="shared" si="63"/>
        <v/>
      </c>
      <c r="H222" s="52" t="s">
        <v>6400</v>
      </c>
      <c r="I222" s="85" t="s">
        <v>6384</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6">
      <c r="A223" s="48" t="s">
        <v>673</v>
      </c>
      <c r="B223" s="48" t="s">
        <v>781</v>
      </c>
      <c r="C223" s="49" t="s">
        <v>49</v>
      </c>
      <c r="D223" s="49" t="s">
        <v>49</v>
      </c>
      <c r="E223" s="49" t="s">
        <v>49</v>
      </c>
      <c r="F223" s="50" t="s">
        <v>49</v>
      </c>
      <c r="G223" s="51" t="str">
        <f t="shared" si="63"/>
        <v/>
      </c>
      <c r="H223" s="52" t="s">
        <v>6400</v>
      </c>
      <c r="I223" s="85" t="s">
        <v>6385</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6">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6">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6">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48">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48">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48">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48">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36">
      <c r="A231" s="48" t="s">
        <v>673</v>
      </c>
      <c r="B231" s="48" t="s">
        <v>910</v>
      </c>
      <c r="C231" s="49" t="s">
        <v>49</v>
      </c>
      <c r="D231" s="49" t="s">
        <v>49</v>
      </c>
      <c r="E231" s="49" t="s">
        <v>62</v>
      </c>
      <c r="F231" s="50" t="s">
        <v>49</v>
      </c>
      <c r="G231" s="51" t="str">
        <f t="shared" si="63"/>
        <v xml:space="preserve">ADOLESCENT, </v>
      </c>
      <c r="H231" s="52" t="s">
        <v>6401</v>
      </c>
      <c r="I231" s="52" t="s">
        <v>6226</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36">
      <c r="A232" s="48" t="s">
        <v>673</v>
      </c>
      <c r="B232" s="48" t="s">
        <v>910</v>
      </c>
      <c r="C232" s="49" t="s">
        <v>49</v>
      </c>
      <c r="D232" s="49" t="s">
        <v>49</v>
      </c>
      <c r="E232" s="49" t="s">
        <v>62</v>
      </c>
      <c r="F232" s="50" t="s">
        <v>49</v>
      </c>
      <c r="G232" s="51" t="str">
        <f t="shared" si="63"/>
        <v xml:space="preserve">ADOLESCENT, </v>
      </c>
      <c r="H232" s="52" t="s">
        <v>6401</v>
      </c>
      <c r="I232" s="52" t="s">
        <v>6227</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36">
      <c r="A233" s="48" t="s">
        <v>673</v>
      </c>
      <c r="B233" s="48" t="s">
        <v>910</v>
      </c>
      <c r="C233" s="49" t="s">
        <v>49</v>
      </c>
      <c r="D233" s="49" t="s">
        <v>49</v>
      </c>
      <c r="E233" s="49" t="s">
        <v>62</v>
      </c>
      <c r="F233" s="50" t="s">
        <v>49</v>
      </c>
      <c r="G233" s="51" t="str">
        <f t="shared" si="63"/>
        <v xml:space="preserve">ADOLESCENT, </v>
      </c>
      <c r="H233" s="52" t="s">
        <v>6401</v>
      </c>
      <c r="I233" s="52" t="s">
        <v>6228</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36">
      <c r="A234" s="48" t="s">
        <v>673</v>
      </c>
      <c r="B234" s="48" t="s">
        <v>910</v>
      </c>
      <c r="C234" s="49" t="s">
        <v>49</v>
      </c>
      <c r="D234" s="49" t="s">
        <v>49</v>
      </c>
      <c r="E234" s="49" t="s">
        <v>62</v>
      </c>
      <c r="F234" s="50" t="s">
        <v>49</v>
      </c>
      <c r="G234" s="51" t="str">
        <f t="shared" si="63"/>
        <v xml:space="preserve">ADOLESCENT, </v>
      </c>
      <c r="H234" s="52" t="s">
        <v>6402</v>
      </c>
      <c r="I234" s="52" t="s">
        <v>6403</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36">
      <c r="A235" s="48" t="s">
        <v>673</v>
      </c>
      <c r="B235" s="48" t="s">
        <v>910</v>
      </c>
      <c r="C235" s="49" t="s">
        <v>49</v>
      </c>
      <c r="D235" s="49" t="s">
        <v>49</v>
      </c>
      <c r="E235" s="49" t="s">
        <v>62</v>
      </c>
      <c r="F235" s="50" t="s">
        <v>49</v>
      </c>
      <c r="G235" s="51" t="str">
        <f t="shared" si="63"/>
        <v xml:space="preserve">ADOLESCENT, </v>
      </c>
      <c r="H235" s="52" t="s">
        <v>6402</v>
      </c>
      <c r="I235" s="52" t="s">
        <v>6404</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36">
      <c r="A236" s="48" t="s">
        <v>673</v>
      </c>
      <c r="B236" s="48" t="s">
        <v>910</v>
      </c>
      <c r="C236" s="49" t="s">
        <v>49</v>
      </c>
      <c r="D236" s="49" t="s">
        <v>49</v>
      </c>
      <c r="E236" s="49" t="s">
        <v>62</v>
      </c>
      <c r="F236" s="50" t="s">
        <v>49</v>
      </c>
      <c r="G236" s="51" t="str">
        <f t="shared" si="63"/>
        <v xml:space="preserve">ADOLESCENT, </v>
      </c>
      <c r="H236" s="52" t="s">
        <v>6402</v>
      </c>
      <c r="I236" s="52" t="s">
        <v>6405</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36">
      <c r="A237" s="48" t="s">
        <v>673</v>
      </c>
      <c r="B237" s="48" t="s">
        <v>910</v>
      </c>
      <c r="C237" s="49" t="s">
        <v>49</v>
      </c>
      <c r="D237" s="49" t="s">
        <v>49</v>
      </c>
      <c r="E237" s="49" t="s">
        <v>62</v>
      </c>
      <c r="F237" s="50" t="s">
        <v>49</v>
      </c>
      <c r="G237" s="51" t="str">
        <f t="shared" si="63"/>
        <v xml:space="preserve">ADOLESCENT, </v>
      </c>
      <c r="H237" s="52" t="s">
        <v>6402</v>
      </c>
      <c r="I237" s="52" t="s">
        <v>6406</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36">
      <c r="A238" s="48" t="s">
        <v>673</v>
      </c>
      <c r="B238" s="48" t="s">
        <v>910</v>
      </c>
      <c r="C238" s="49" t="s">
        <v>49</v>
      </c>
      <c r="D238" s="49" t="s">
        <v>49</v>
      </c>
      <c r="E238" s="49" t="s">
        <v>62</v>
      </c>
      <c r="F238" s="50" t="s">
        <v>49</v>
      </c>
      <c r="G238" s="51" t="str">
        <f t="shared" si="63"/>
        <v xml:space="preserve">ADOLESCENT, </v>
      </c>
      <c r="H238" s="52" t="s">
        <v>6402</v>
      </c>
      <c r="I238" s="52" t="s">
        <v>6407</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36">
      <c r="A239" s="48" t="s">
        <v>673</v>
      </c>
      <c r="B239" s="48" t="s">
        <v>910</v>
      </c>
      <c r="C239" s="49" t="s">
        <v>49</v>
      </c>
      <c r="D239" s="49" t="s">
        <v>49</v>
      </c>
      <c r="E239" s="49" t="s">
        <v>62</v>
      </c>
      <c r="F239" s="50" t="s">
        <v>49</v>
      </c>
      <c r="G239" s="51" t="str">
        <f t="shared" si="63"/>
        <v xml:space="preserve">ADOLESCENT, </v>
      </c>
      <c r="H239" s="52" t="s">
        <v>6402</v>
      </c>
      <c r="I239" s="52" t="s">
        <v>6408</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36">
      <c r="A240" s="48" t="s">
        <v>673</v>
      </c>
      <c r="B240" s="48" t="s">
        <v>910</v>
      </c>
      <c r="C240" s="49" t="s">
        <v>49</v>
      </c>
      <c r="D240" s="49" t="s">
        <v>49</v>
      </c>
      <c r="E240" s="49" t="s">
        <v>62</v>
      </c>
      <c r="F240" s="50" t="s">
        <v>49</v>
      </c>
      <c r="G240" s="51" t="str">
        <f t="shared" si="63"/>
        <v xml:space="preserve">ADOLESCENT, </v>
      </c>
      <c r="H240" s="52" t="s">
        <v>6402</v>
      </c>
      <c r="I240" s="52" t="s">
        <v>6409</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36">
      <c r="A241" s="48" t="s">
        <v>673</v>
      </c>
      <c r="B241" s="48" t="s">
        <v>910</v>
      </c>
      <c r="C241" s="49" t="s">
        <v>49</v>
      </c>
      <c r="D241" s="49" t="s">
        <v>49</v>
      </c>
      <c r="E241" s="49" t="s">
        <v>62</v>
      </c>
      <c r="F241" s="50" t="s">
        <v>49</v>
      </c>
      <c r="G241" s="51" t="str">
        <f t="shared" si="63"/>
        <v xml:space="preserve">ADOLESCENT, </v>
      </c>
      <c r="H241" s="52" t="s">
        <v>6402</v>
      </c>
      <c r="I241" s="52" t="s">
        <v>6410</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36">
      <c r="A242" s="48" t="s">
        <v>673</v>
      </c>
      <c r="B242" s="48" t="s">
        <v>910</v>
      </c>
      <c r="C242" s="49" t="s">
        <v>49</v>
      </c>
      <c r="D242" s="49" t="s">
        <v>49</v>
      </c>
      <c r="E242" s="49" t="s">
        <v>62</v>
      </c>
      <c r="F242" s="50" t="s">
        <v>49</v>
      </c>
      <c r="G242" s="51" t="str">
        <f t="shared" si="63"/>
        <v xml:space="preserve">ADOLESCENT, </v>
      </c>
      <c r="H242" s="52" t="s">
        <v>6402</v>
      </c>
      <c r="I242" s="52" t="s">
        <v>6411</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36">
      <c r="A243" s="48" t="s">
        <v>673</v>
      </c>
      <c r="B243" s="48" t="s">
        <v>910</v>
      </c>
      <c r="C243" s="49" t="s">
        <v>49</v>
      </c>
      <c r="D243" s="49" t="s">
        <v>49</v>
      </c>
      <c r="E243" s="49" t="s">
        <v>62</v>
      </c>
      <c r="F243" s="50" t="s">
        <v>49</v>
      </c>
      <c r="G243" s="51" t="str">
        <f t="shared" si="63"/>
        <v xml:space="preserve">ADOLESCENT, </v>
      </c>
      <c r="H243" s="52" t="s">
        <v>6402</v>
      </c>
      <c r="I243" s="52" t="s">
        <v>6412</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36">
      <c r="A244" s="48" t="s">
        <v>673</v>
      </c>
      <c r="B244" s="48" t="s">
        <v>910</v>
      </c>
      <c r="C244" s="49" t="s">
        <v>49</v>
      </c>
      <c r="D244" s="49" t="s">
        <v>49</v>
      </c>
      <c r="E244" s="49" t="s">
        <v>62</v>
      </c>
      <c r="F244" s="50" t="s">
        <v>49</v>
      </c>
      <c r="G244" s="51" t="str">
        <f t="shared" si="63"/>
        <v xml:space="preserve">ADOLESCENT, </v>
      </c>
      <c r="H244" s="52" t="s">
        <v>6402</v>
      </c>
      <c r="I244" s="52" t="s">
        <v>6413</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36">
      <c r="A245" s="48" t="s">
        <v>673</v>
      </c>
      <c r="B245" s="48" t="s">
        <v>910</v>
      </c>
      <c r="C245" s="49" t="s">
        <v>49</v>
      </c>
      <c r="D245" s="49" t="s">
        <v>49</v>
      </c>
      <c r="E245" s="49" t="s">
        <v>62</v>
      </c>
      <c r="F245" s="50" t="s">
        <v>49</v>
      </c>
      <c r="G245" s="51" t="str">
        <f t="shared" si="63"/>
        <v xml:space="preserve">ADOLESCENT, </v>
      </c>
      <c r="H245" s="52" t="s">
        <v>6402</v>
      </c>
      <c r="I245" s="52" t="s">
        <v>6414</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36">
      <c r="A246" s="48" t="s">
        <v>673</v>
      </c>
      <c r="B246" s="48" t="s">
        <v>910</v>
      </c>
      <c r="C246" s="49" t="s">
        <v>49</v>
      </c>
      <c r="D246" s="49" t="s">
        <v>49</v>
      </c>
      <c r="E246" s="49" t="s">
        <v>62</v>
      </c>
      <c r="F246" s="50" t="s">
        <v>49</v>
      </c>
      <c r="G246" s="51" t="str">
        <f t="shared" si="63"/>
        <v xml:space="preserve">ADOLESCENT, </v>
      </c>
      <c r="H246" s="52" t="s">
        <v>6402</v>
      </c>
      <c r="I246" s="52" t="s">
        <v>6415</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36">
      <c r="A247" s="48" t="s">
        <v>673</v>
      </c>
      <c r="B247" s="48" t="s">
        <v>910</v>
      </c>
      <c r="C247" s="49" t="s">
        <v>49</v>
      </c>
      <c r="D247" s="49" t="s">
        <v>49</v>
      </c>
      <c r="E247" s="49" t="s">
        <v>62</v>
      </c>
      <c r="F247" s="50" t="s">
        <v>49</v>
      </c>
      <c r="G247" s="51" t="str">
        <f t="shared" si="63"/>
        <v xml:space="preserve">ADOLESCENT, </v>
      </c>
      <c r="H247" s="52" t="s">
        <v>6402</v>
      </c>
      <c r="I247" s="52" t="s">
        <v>6416</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36">
      <c r="A248" s="48" t="s">
        <v>673</v>
      </c>
      <c r="B248" s="48" t="s">
        <v>910</v>
      </c>
      <c r="C248" s="49" t="s">
        <v>49</v>
      </c>
      <c r="D248" s="49" t="s">
        <v>49</v>
      </c>
      <c r="E248" s="49" t="s">
        <v>62</v>
      </c>
      <c r="F248" s="50" t="s">
        <v>49</v>
      </c>
      <c r="G248" s="51" t="str">
        <f t="shared" si="63"/>
        <v xml:space="preserve">ADOLESCENT, </v>
      </c>
      <c r="H248" s="52" t="s">
        <v>6402</v>
      </c>
      <c r="I248" s="52" t="s">
        <v>6417</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24">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6310</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6418</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36">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36">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4">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6390</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5">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5">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24">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24">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5">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48">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48">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4">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6419</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6420</v>
      </c>
      <c r="AN260" s="57" t="s">
        <v>6421</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24">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6422</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6">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6246</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6423</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36">
      <c r="A263" s="48" t="s">
        <v>975</v>
      </c>
      <c r="B263" s="48" t="s">
        <v>976</v>
      </c>
      <c r="C263" s="49" t="s">
        <v>49</v>
      </c>
      <c r="D263" s="49" t="s">
        <v>49</v>
      </c>
      <c r="E263" s="49" t="s">
        <v>49</v>
      </c>
      <c r="F263" s="50" t="s">
        <v>49</v>
      </c>
      <c r="G263" s="51" t="str">
        <f t="shared" ref="G263" si="91">_xlfn.CONCAT(IF(C263="YES",$C$3&amp;", ", ""),"", IF(D263="YES",$D$3&amp;", ", ""),"", IF(E263="YES",$E$3&amp;", ", ""),"",IF(F263="YES",$F$3, ""))</f>
        <v/>
      </c>
      <c r="H263" s="52" t="s">
        <v>6424</v>
      </c>
      <c r="I263" s="52" t="s">
        <v>6248</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36">
      <c r="A264" s="48" t="s">
        <v>975</v>
      </c>
      <c r="B264" s="48" t="s">
        <v>976</v>
      </c>
      <c r="C264" s="49" t="s">
        <v>49</v>
      </c>
      <c r="D264" s="49" t="s">
        <v>49</v>
      </c>
      <c r="E264" s="49" t="s">
        <v>49</v>
      </c>
      <c r="F264" s="50" t="s">
        <v>49</v>
      </c>
      <c r="G264" s="51" t="str">
        <f t="shared" ref="G264:G281" si="92">_xlfn.CONCAT(IF(C264="YES",$C$3&amp;", ", ""),"", IF(D264="YES",$D$3&amp;", ", ""),"", IF(E264="YES",$E$3&amp;", ", ""),"",IF(F264="YES",$F$3, ""))</f>
        <v/>
      </c>
      <c r="H264" s="52" t="s">
        <v>6424</v>
      </c>
      <c r="I264" s="52" t="s">
        <v>6425</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24">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4">
      <c r="A266" s="48" t="s">
        <v>975</v>
      </c>
      <c r="B266" s="48" t="s">
        <v>976</v>
      </c>
      <c r="C266" s="49" t="s">
        <v>62</v>
      </c>
      <c r="D266" s="49" t="s">
        <v>62</v>
      </c>
      <c r="E266" s="49" t="s">
        <v>62</v>
      </c>
      <c r="F266" s="50" t="s">
        <v>49</v>
      </c>
      <c r="G266" s="51" t="str">
        <f t="shared" si="92"/>
        <v xml:space="preserve">GENDER, ECD, ADOLESCENT, </v>
      </c>
      <c r="H266" s="52"/>
      <c r="I266" s="52" t="s">
        <v>6245</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24">
      <c r="A267" s="48" t="s">
        <v>975</v>
      </c>
      <c r="B267" s="48" t="s">
        <v>976</v>
      </c>
      <c r="C267" s="49" t="s">
        <v>49</v>
      </c>
      <c r="D267" s="49" t="s">
        <v>62</v>
      </c>
      <c r="E267" s="49" t="s">
        <v>49</v>
      </c>
      <c r="F267" s="50" t="s">
        <v>49</v>
      </c>
      <c r="G267" s="51" t="str">
        <f t="shared" si="92"/>
        <v xml:space="preserve">ECD, </v>
      </c>
      <c r="H267" s="52"/>
      <c r="I267" s="52" t="s">
        <v>6426</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6427</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24">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5">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5">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24">
      <c r="A271" s="48" t="s">
        <v>975</v>
      </c>
      <c r="B271" s="127" t="s">
        <v>1026</v>
      </c>
      <c r="C271" s="49" t="s">
        <v>49</v>
      </c>
      <c r="D271" s="49" t="s">
        <v>49</v>
      </c>
      <c r="E271" s="49" t="s">
        <v>49</v>
      </c>
      <c r="F271" s="50" t="s">
        <v>49</v>
      </c>
      <c r="G271" s="51" t="str">
        <f t="shared" si="92"/>
        <v/>
      </c>
      <c r="H271" s="52"/>
      <c r="I271" s="52" t="s">
        <v>6428</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24">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24">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24">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5">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5">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24">
      <c r="A277" s="48" t="s">
        <v>975</v>
      </c>
      <c r="B277" s="48" t="s">
        <v>1086</v>
      </c>
      <c r="C277" s="49" t="s">
        <v>49</v>
      </c>
      <c r="D277" s="49" t="s">
        <v>49</v>
      </c>
      <c r="E277" s="49" t="s">
        <v>49</v>
      </c>
      <c r="F277" s="50" t="s">
        <v>49</v>
      </c>
      <c r="G277" s="51" t="str">
        <f t="shared" si="92"/>
        <v/>
      </c>
      <c r="H277" s="52"/>
      <c r="I277" s="52" t="s">
        <v>6429</v>
      </c>
      <c r="J277" s="53" t="s">
        <v>4141</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5">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24">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24">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4">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6343</v>
      </c>
    </row>
    <row r="282" spans="1:124" s="59" customFormat="1" ht="24">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6343</v>
      </c>
    </row>
    <row r="283" spans="1:124" s="59" customFormat="1" ht="24">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6343</v>
      </c>
    </row>
    <row r="284" spans="1:124" s="59" customFormat="1" ht="24">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6343</v>
      </c>
    </row>
    <row r="285" spans="1:124" s="59" customFormat="1" ht="24">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4">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24">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5">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4">
      <c r="A289" s="48" t="s">
        <v>975</v>
      </c>
      <c r="B289" s="108" t="s">
        <v>6430</v>
      </c>
      <c r="C289" s="49" t="s">
        <v>62</v>
      </c>
      <c r="D289" s="49" t="s">
        <v>49</v>
      </c>
      <c r="E289" s="49" t="s">
        <v>62</v>
      </c>
      <c r="F289" s="50" t="s">
        <v>49</v>
      </c>
      <c r="G289" s="51" t="str">
        <f t="shared" si="103"/>
        <v xml:space="preserve">GENDER, ADOLESCENT, </v>
      </c>
      <c r="H289" s="109"/>
      <c r="I289" s="109" t="s">
        <v>6256</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36">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36">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24">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5">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5">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4">
      <c r="A295" s="53" t="s">
        <v>1135</v>
      </c>
      <c r="B295" s="53" t="s">
        <v>1154</v>
      </c>
      <c r="C295" s="49" t="s">
        <v>62</v>
      </c>
      <c r="D295" s="49" t="s">
        <v>49</v>
      </c>
      <c r="E295" s="49" t="s">
        <v>62</v>
      </c>
      <c r="F295" s="50" t="s">
        <v>49</v>
      </c>
      <c r="G295" s="51" t="str">
        <f t="shared" si="103"/>
        <v xml:space="preserve">GENDER, ADOLESCENT, </v>
      </c>
      <c r="H295" s="52"/>
      <c r="I295" s="52" t="s">
        <v>6431</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6432</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4">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6433</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4">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6433</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4">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6433</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4">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6433</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4">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6433</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4">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6433</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4">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6433</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4">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6433</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4">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6433</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4">
      <c r="A305" s="53" t="s">
        <v>1135</v>
      </c>
      <c r="B305" s="53" t="s">
        <v>1154</v>
      </c>
      <c r="C305" s="49" t="s">
        <v>49</v>
      </c>
      <c r="D305" s="49" t="s">
        <v>49</v>
      </c>
      <c r="E305" s="49" t="s">
        <v>49</v>
      </c>
      <c r="F305" s="50" t="s">
        <v>49</v>
      </c>
      <c r="G305" s="51" t="str">
        <f t="shared" si="103"/>
        <v/>
      </c>
      <c r="H305" s="116"/>
      <c r="I305" s="109" t="s">
        <v>6434</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5">
      <c r="A306" s="48" t="s">
        <v>6266</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4">
      <c r="A307" s="48" t="s">
        <v>6266</v>
      </c>
      <c r="B307" s="48" t="s">
        <v>1192</v>
      </c>
      <c r="C307" s="49" t="s">
        <v>49</v>
      </c>
      <c r="D307" s="49" t="s">
        <v>62</v>
      </c>
      <c r="E307" s="49" t="s">
        <v>49</v>
      </c>
      <c r="F307" s="50" t="s">
        <v>49</v>
      </c>
      <c r="G307" s="51" t="str">
        <f t="shared" si="103"/>
        <v xml:space="preserve">ECD, </v>
      </c>
      <c r="H307" s="52"/>
      <c r="I307" s="52" t="s">
        <v>6435</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36">
      <c r="A308" s="48" t="s">
        <v>6266</v>
      </c>
      <c r="B308" s="48" t="s">
        <v>1192</v>
      </c>
      <c r="C308" s="49" t="s">
        <v>49</v>
      </c>
      <c r="D308" s="49" t="s">
        <v>49</v>
      </c>
      <c r="E308" s="49" t="s">
        <v>49</v>
      </c>
      <c r="F308" s="50" t="s">
        <v>49</v>
      </c>
      <c r="G308" s="51" t="str">
        <f t="shared" si="103"/>
        <v/>
      </c>
      <c r="H308" s="52"/>
      <c r="I308" s="52" t="s">
        <v>6436</v>
      </c>
      <c r="J308" s="79" t="s">
        <v>117</v>
      </c>
      <c r="K308" s="53" t="s">
        <v>212</v>
      </c>
      <c r="L308" s="75" t="s">
        <v>6437</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6438</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4">
      <c r="A309" s="48" t="s">
        <v>6266</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24">
      <c r="A310" s="48" t="s">
        <v>6266</v>
      </c>
      <c r="B310" s="48" t="s">
        <v>1192</v>
      </c>
      <c r="C310" s="49" t="s">
        <v>62</v>
      </c>
      <c r="D310" s="49" t="s">
        <v>49</v>
      </c>
      <c r="E310" s="49" t="s">
        <v>49</v>
      </c>
      <c r="F310" s="50" t="s">
        <v>49</v>
      </c>
      <c r="G310" s="51" t="str">
        <f t="shared" si="103"/>
        <v xml:space="preserve">GENDER, </v>
      </c>
      <c r="H310" s="52"/>
      <c r="I310" s="52" t="s">
        <v>6439</v>
      </c>
      <c r="J310" s="53" t="s">
        <v>1231</v>
      </c>
      <c r="K310" s="53" t="s">
        <v>212</v>
      </c>
      <c r="L310" s="55" t="s">
        <v>6437</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6440</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24">
      <c r="A311" s="48" t="s">
        <v>6266</v>
      </c>
      <c r="B311" s="48" t="s">
        <v>1192</v>
      </c>
      <c r="C311" s="49" t="s">
        <v>62</v>
      </c>
      <c r="D311" s="49" t="s">
        <v>49</v>
      </c>
      <c r="E311" s="49" t="s">
        <v>49</v>
      </c>
      <c r="F311" s="50" t="s">
        <v>49</v>
      </c>
      <c r="G311" s="51" t="str">
        <f t="shared" si="103"/>
        <v xml:space="preserve">GENDER, </v>
      </c>
      <c r="H311" s="52"/>
      <c r="I311" s="52" t="s">
        <v>6441</v>
      </c>
      <c r="J311" s="53" t="s">
        <v>1228</v>
      </c>
      <c r="K311" s="53" t="s">
        <v>212</v>
      </c>
      <c r="L311" s="55" t="s">
        <v>6437</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6440</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24">
      <c r="A312" s="48" t="s">
        <v>6266</v>
      </c>
      <c r="B312" s="48" t="s">
        <v>1192</v>
      </c>
      <c r="C312" s="49" t="s">
        <v>62</v>
      </c>
      <c r="D312" s="49" t="s">
        <v>49</v>
      </c>
      <c r="E312" s="49" t="s">
        <v>49</v>
      </c>
      <c r="F312" s="50" t="s">
        <v>62</v>
      </c>
      <c r="G312" s="51" t="str">
        <f t="shared" si="103"/>
        <v>GENDER, DISABILITY</v>
      </c>
      <c r="H312" s="52"/>
      <c r="I312" s="52" t="s">
        <v>6272</v>
      </c>
      <c r="J312" s="53" t="s">
        <v>1224</v>
      </c>
      <c r="K312" s="53" t="s">
        <v>212</v>
      </c>
      <c r="L312" s="55" t="s">
        <v>6437</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6440</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48">
      <c r="A313" s="48" t="s">
        <v>6266</v>
      </c>
      <c r="B313" s="48" t="s">
        <v>1192</v>
      </c>
      <c r="C313" s="49" t="s">
        <v>62</v>
      </c>
      <c r="D313" s="49" t="s">
        <v>49</v>
      </c>
      <c r="E313" s="49" t="s">
        <v>49</v>
      </c>
      <c r="F313" s="50" t="s">
        <v>49</v>
      </c>
      <c r="G313" s="51" t="str">
        <f t="shared" si="103"/>
        <v xml:space="preserve">GENDER, </v>
      </c>
      <c r="H313" s="52" t="s">
        <v>1211</v>
      </c>
      <c r="I313" s="52" t="s">
        <v>6267</v>
      </c>
      <c r="J313" s="53" t="s">
        <v>1213</v>
      </c>
      <c r="K313" s="53" t="s">
        <v>212</v>
      </c>
      <c r="L313" s="55" t="s">
        <v>6437</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6442</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48">
      <c r="A314" s="48" t="s">
        <v>6266</v>
      </c>
      <c r="B314" s="48" t="s">
        <v>1192</v>
      </c>
      <c r="C314" s="49" t="s">
        <v>62</v>
      </c>
      <c r="D314" s="49" t="s">
        <v>49</v>
      </c>
      <c r="E314" s="49" t="s">
        <v>49</v>
      </c>
      <c r="F314" s="50" t="s">
        <v>49</v>
      </c>
      <c r="G314" s="51" t="str">
        <f t="shared" si="103"/>
        <v xml:space="preserve">GENDER, </v>
      </c>
      <c r="H314" s="52" t="s">
        <v>1211</v>
      </c>
      <c r="I314" s="52" t="s">
        <v>6268</v>
      </c>
      <c r="J314" s="53" t="s">
        <v>1238</v>
      </c>
      <c r="K314" s="53" t="s">
        <v>212</v>
      </c>
      <c r="L314" s="55" t="s">
        <v>6437</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6442</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48">
      <c r="A315" s="48" t="s">
        <v>6266</v>
      </c>
      <c r="B315" s="48" t="s">
        <v>1192</v>
      </c>
      <c r="C315" s="49" t="s">
        <v>62</v>
      </c>
      <c r="D315" s="49" t="s">
        <v>49</v>
      </c>
      <c r="E315" s="49" t="s">
        <v>49</v>
      </c>
      <c r="F315" s="50" t="s">
        <v>49</v>
      </c>
      <c r="G315" s="51" t="str">
        <f t="shared" si="103"/>
        <v xml:space="preserve">GENDER, </v>
      </c>
      <c r="H315" s="52" t="s">
        <v>1211</v>
      </c>
      <c r="I315" s="52" t="s">
        <v>6269</v>
      </c>
      <c r="J315" s="53" t="s">
        <v>1240</v>
      </c>
      <c r="K315" s="53" t="s">
        <v>212</v>
      </c>
      <c r="L315" s="55" t="s">
        <v>6437</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6442</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48">
      <c r="A316" s="48" t="s">
        <v>6266</v>
      </c>
      <c r="B316" s="48" t="s">
        <v>1192</v>
      </c>
      <c r="C316" s="49" t="s">
        <v>62</v>
      </c>
      <c r="D316" s="49" t="s">
        <v>49</v>
      </c>
      <c r="E316" s="49" t="s">
        <v>49</v>
      </c>
      <c r="F316" s="50" t="s">
        <v>49</v>
      </c>
      <c r="G316" s="51" t="str">
        <f t="shared" si="103"/>
        <v xml:space="preserve">GENDER, </v>
      </c>
      <c r="H316" s="52" t="s">
        <v>1211</v>
      </c>
      <c r="I316" s="52" t="s">
        <v>6270</v>
      </c>
      <c r="J316" s="53" t="s">
        <v>1242</v>
      </c>
      <c r="K316" s="53" t="s">
        <v>212</v>
      </c>
      <c r="L316" s="55" t="s">
        <v>6437</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6442</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5">
      <c r="A317" s="48" t="s">
        <v>6266</v>
      </c>
      <c r="B317" s="48" t="s">
        <v>1192</v>
      </c>
      <c r="C317" s="49" t="s">
        <v>62</v>
      </c>
      <c r="D317" s="49" t="s">
        <v>49</v>
      </c>
      <c r="E317" s="49" t="s">
        <v>49</v>
      </c>
      <c r="F317" s="50" t="s">
        <v>49</v>
      </c>
      <c r="G317" s="51" t="str">
        <f t="shared" si="103"/>
        <v xml:space="preserve">GENDER, </v>
      </c>
      <c r="H317" s="52"/>
      <c r="I317" s="52" t="s">
        <v>6443</v>
      </c>
      <c r="J317" s="53" t="s">
        <v>1234</v>
      </c>
      <c r="K317" s="53" t="s">
        <v>212</v>
      </c>
      <c r="L317" s="55" t="s">
        <v>6437</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6438</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5">
      <c r="A318" s="48" t="s">
        <v>6266</v>
      </c>
      <c r="B318" s="48" t="s">
        <v>1192</v>
      </c>
      <c r="C318" s="49" t="s">
        <v>62</v>
      </c>
      <c r="D318" s="49" t="s">
        <v>62</v>
      </c>
      <c r="E318" s="49" t="s">
        <v>49</v>
      </c>
      <c r="F318" s="50" t="s">
        <v>49</v>
      </c>
      <c r="G318" s="51" t="str">
        <f t="shared" si="103"/>
        <v xml:space="preserve">GENDER, ECD, </v>
      </c>
      <c r="H318" s="52"/>
      <c r="I318" s="52" t="s">
        <v>6273</v>
      </c>
      <c r="J318" s="53" t="s">
        <v>1221</v>
      </c>
      <c r="K318" s="53" t="s">
        <v>212</v>
      </c>
      <c r="L318" s="55" t="s">
        <v>6437</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6438</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5">
      <c r="A319" s="48" t="s">
        <v>6266</v>
      </c>
      <c r="B319" s="48" t="s">
        <v>1192</v>
      </c>
      <c r="C319" s="49" t="s">
        <v>62</v>
      </c>
      <c r="D319" s="49" t="s">
        <v>49</v>
      </c>
      <c r="E319" s="49" t="s">
        <v>49</v>
      </c>
      <c r="F319" s="50" t="s">
        <v>62</v>
      </c>
      <c r="G319" s="51" t="str">
        <f t="shared" si="103"/>
        <v>GENDER, DISABILITY</v>
      </c>
      <c r="H319" s="52"/>
      <c r="I319" s="52" t="s">
        <v>6271</v>
      </c>
      <c r="J319" s="53" t="s">
        <v>1217</v>
      </c>
      <c r="K319" s="53" t="s">
        <v>212</v>
      </c>
      <c r="L319" s="55" t="s">
        <v>6437</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6438</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5">
      <c r="A320" s="48" t="s">
        <v>6266</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4">
      <c r="A321" s="48" t="s">
        <v>6266</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36">
      <c r="A322" s="48" t="s">
        <v>6266</v>
      </c>
      <c r="B322" s="48" t="s">
        <v>1251</v>
      </c>
      <c r="C322" s="49" t="s">
        <v>62</v>
      </c>
      <c r="D322" s="49" t="s">
        <v>62</v>
      </c>
      <c r="E322" s="49" t="s">
        <v>49</v>
      </c>
      <c r="F322" s="50" t="s">
        <v>49</v>
      </c>
      <c r="G322" s="51" t="str">
        <f t="shared" si="103"/>
        <v xml:space="preserve">GENDER, ECD, </v>
      </c>
      <c r="H322" s="80"/>
      <c r="I322" s="52" t="s">
        <v>6444</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5">
      <c r="A323" s="48" t="s">
        <v>6266</v>
      </c>
      <c r="B323" s="48" t="s">
        <v>1251</v>
      </c>
      <c r="C323" s="49" t="s">
        <v>49</v>
      </c>
      <c r="D323" s="49" t="s">
        <v>62</v>
      </c>
      <c r="E323" s="49" t="s">
        <v>49</v>
      </c>
      <c r="F323" s="50" t="s">
        <v>49</v>
      </c>
      <c r="G323" s="51" t="str">
        <f t="shared" si="103"/>
        <v xml:space="preserve">ECD, </v>
      </c>
      <c r="H323" s="81"/>
      <c r="I323" s="52" t="s">
        <v>6278</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5">
      <c r="A324" s="48" t="s">
        <v>6266</v>
      </c>
      <c r="B324" s="48" t="s">
        <v>1251</v>
      </c>
      <c r="C324" s="49" t="s">
        <v>49</v>
      </c>
      <c r="D324" s="49" t="s">
        <v>62</v>
      </c>
      <c r="E324" s="49" t="s">
        <v>49</v>
      </c>
      <c r="F324" s="50" t="s">
        <v>49</v>
      </c>
      <c r="G324" s="51" t="str">
        <f t="shared" si="103"/>
        <v xml:space="preserve">ECD, </v>
      </c>
      <c r="H324" s="52"/>
      <c r="I324" s="52" t="s">
        <v>6277</v>
      </c>
      <c r="J324" s="48" t="s">
        <v>4382</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5">
      <c r="A325" s="48" t="s">
        <v>6266</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24">
      <c r="A326" s="48" t="s">
        <v>6266</v>
      </c>
      <c r="B326" s="48" t="s">
        <v>1251</v>
      </c>
      <c r="C326" s="49" t="s">
        <v>49</v>
      </c>
      <c r="D326" s="49" t="s">
        <v>62</v>
      </c>
      <c r="E326" s="49" t="s">
        <v>49</v>
      </c>
      <c r="F326" s="50" t="s">
        <v>49</v>
      </c>
      <c r="G326" s="51" t="str">
        <f t="shared" si="103"/>
        <v xml:space="preserve">ECD, </v>
      </c>
      <c r="H326" s="52"/>
      <c r="I326" s="52" t="s">
        <v>6445</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5">
      <c r="A327" s="48" t="s">
        <v>6266</v>
      </c>
      <c r="B327" s="48" t="s">
        <v>1251</v>
      </c>
      <c r="C327" s="49" t="s">
        <v>49</v>
      </c>
      <c r="D327" s="49" t="s">
        <v>49</v>
      </c>
      <c r="E327" s="49" t="s">
        <v>62</v>
      </c>
      <c r="F327" s="50" t="s">
        <v>49</v>
      </c>
      <c r="G327" s="51" t="str">
        <f t="shared" si="103"/>
        <v xml:space="preserve">ADOLESCENT, </v>
      </c>
      <c r="H327" s="52"/>
      <c r="I327" s="52" t="s">
        <v>6446</v>
      </c>
      <c r="J327" s="53" t="s">
        <v>1275</v>
      </c>
      <c r="K327" s="53" t="s">
        <v>212</v>
      </c>
      <c r="L327" s="55" t="s">
        <v>1276</v>
      </c>
      <c r="M327" s="70" t="s">
        <v>683</v>
      </c>
      <c r="N327" s="55" t="s">
        <v>551</v>
      </c>
      <c r="O327" s="55" t="s">
        <v>53</v>
      </c>
      <c r="P327" s="55" t="s">
        <v>215</v>
      </c>
      <c r="Q327" s="55" t="s">
        <v>6390</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5">
      <c r="A328" s="48" t="s">
        <v>6266</v>
      </c>
      <c r="B328" s="48" t="s">
        <v>1251</v>
      </c>
      <c r="C328" s="49" t="s">
        <v>49</v>
      </c>
      <c r="D328" s="49" t="s">
        <v>49</v>
      </c>
      <c r="E328" s="49" t="s">
        <v>62</v>
      </c>
      <c r="F328" s="50" t="s">
        <v>49</v>
      </c>
      <c r="G328" s="51" t="str">
        <f t="shared" si="103"/>
        <v xml:space="preserve">ADOLESCENT, </v>
      </c>
      <c r="H328" s="52"/>
      <c r="I328" s="52" t="s">
        <v>6279</v>
      </c>
      <c r="J328" s="53" t="s">
        <v>4409</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5">
      <c r="A329" s="48" t="s">
        <v>6266</v>
      </c>
      <c r="B329" s="48" t="s">
        <v>6447</v>
      </c>
      <c r="C329" s="49" t="s">
        <v>49</v>
      </c>
      <c r="D329" s="49" t="s">
        <v>62</v>
      </c>
      <c r="E329" s="49" t="s">
        <v>49</v>
      </c>
      <c r="F329" s="50" t="s">
        <v>49</v>
      </c>
      <c r="G329" s="51" t="str">
        <f t="shared" si="103"/>
        <v xml:space="preserve">ECD, </v>
      </c>
      <c r="H329" s="52"/>
      <c r="I329" s="52" t="s">
        <v>6285</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5">
      <c r="A330" s="48" t="s">
        <v>6266</v>
      </c>
      <c r="B330" s="48" t="s">
        <v>6447</v>
      </c>
      <c r="C330" s="49" t="s">
        <v>62</v>
      </c>
      <c r="D330" s="49" t="s">
        <v>62</v>
      </c>
      <c r="E330" s="49" t="s">
        <v>49</v>
      </c>
      <c r="F330" s="50" t="s">
        <v>49</v>
      </c>
      <c r="G330" s="51" t="str">
        <f t="shared" si="103"/>
        <v xml:space="preserve">GENDER, ECD, </v>
      </c>
      <c r="H330" s="52"/>
      <c r="I330" s="52" t="s">
        <v>6286</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6448</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4">
      <c r="A331" s="48" t="s">
        <v>6266</v>
      </c>
      <c r="B331" s="48" t="s">
        <v>6447</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4">
      <c r="A332" s="48" t="s">
        <v>6266</v>
      </c>
      <c r="B332" s="48" t="s">
        <v>6447</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6390</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5">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5">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24">
      <c r="A335" s="48" t="s">
        <v>1308</v>
      </c>
      <c r="B335" s="53" t="s">
        <v>1309</v>
      </c>
      <c r="C335" s="49" t="s">
        <v>62</v>
      </c>
      <c r="D335" s="49" t="s">
        <v>49</v>
      </c>
      <c r="E335" s="49" t="s">
        <v>49</v>
      </c>
      <c r="F335" s="50" t="s">
        <v>49</v>
      </c>
      <c r="G335" s="51" t="str">
        <f t="shared" si="109"/>
        <v xml:space="preserve">GENDER, </v>
      </c>
      <c r="H335" s="52" t="s">
        <v>6449</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24">
      <c r="A336" s="48" t="s">
        <v>1308</v>
      </c>
      <c r="B336" s="53" t="s">
        <v>1309</v>
      </c>
      <c r="C336" s="49" t="s">
        <v>62</v>
      </c>
      <c r="D336" s="49" t="s">
        <v>49</v>
      </c>
      <c r="E336" s="49" t="s">
        <v>49</v>
      </c>
      <c r="F336" s="50" t="s">
        <v>49</v>
      </c>
      <c r="G336" s="51" t="str">
        <f t="shared" si="109"/>
        <v xml:space="preserve">GENDER, </v>
      </c>
      <c r="H336" s="52" t="s">
        <v>6449</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24">
      <c r="A337" s="48" t="s">
        <v>1316</v>
      </c>
      <c r="B337" s="48" t="s">
        <v>1317</v>
      </c>
      <c r="C337" s="49" t="s">
        <v>49</v>
      </c>
      <c r="D337" s="49" t="s">
        <v>49</v>
      </c>
      <c r="E337" s="49" t="s">
        <v>49</v>
      </c>
      <c r="F337" s="50" t="s">
        <v>62</v>
      </c>
      <c r="G337" s="51" t="str">
        <f>_xlfn.CONCAT(IF(C337="YES",$C$3&amp;", ", ""),"", IF(D337="YES",$D$3&amp;", ", ""),"", IF(E337="YES",$E$3&amp;", ", ""),"",IF(F337="YES",$F$3, ""))</f>
        <v>DISABILITY</v>
      </c>
      <c r="H337" s="52"/>
      <c r="I337" s="52" t="s">
        <v>6450</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24">
      <c r="A338" s="48" t="s">
        <v>1316</v>
      </c>
      <c r="B338" s="48" t="s">
        <v>1317</v>
      </c>
      <c r="C338" s="49" t="s">
        <v>49</v>
      </c>
      <c r="D338" s="49" t="s">
        <v>49</v>
      </c>
      <c r="E338" s="49" t="s">
        <v>49</v>
      </c>
      <c r="F338" s="50" t="s">
        <v>62</v>
      </c>
      <c r="G338" s="51" t="str">
        <f>_xlfn.CONCAT(IF(C338="YES",$C$3&amp;", ", ""),"", IF(D338="YES",$D$3&amp;", ", ""),"", IF(E338="YES",$E$3&amp;", ", ""),"",IF(F338="YES",$F$3, ""))</f>
        <v>DISABILITY</v>
      </c>
      <c r="H338" s="52"/>
      <c r="I338" s="52" t="s">
        <v>6451</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5">
      <c r="A339" s="48" t="s">
        <v>1316</v>
      </c>
      <c r="B339" s="48" t="s">
        <v>1317</v>
      </c>
      <c r="C339" s="49" t="s">
        <v>49</v>
      </c>
      <c r="D339" s="49" t="s">
        <v>49</v>
      </c>
      <c r="E339" s="49" t="s">
        <v>49</v>
      </c>
      <c r="F339" s="50" t="s">
        <v>62</v>
      </c>
      <c r="G339" s="51" t="str">
        <f>_xlfn.CONCAT(IF(C339="YES",$C$3&amp;", ", ""),"", IF(D339="YES",$D$3&amp;", ", ""),"", IF(E339="YES",$E$3&amp;", ", ""),"",IF(F339="YES",$F$3, ""))</f>
        <v>DISABILITY</v>
      </c>
      <c r="H339" s="52"/>
      <c r="I339" s="52" t="s">
        <v>6452</v>
      </c>
      <c r="J339" s="53" t="s">
        <v>4482</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24">
      <c r="A340" s="48" t="s">
        <v>1316</v>
      </c>
      <c r="B340" s="48" t="s">
        <v>1317</v>
      </c>
      <c r="C340" s="49" t="s">
        <v>49</v>
      </c>
      <c r="D340" s="49" t="s">
        <v>49</v>
      </c>
      <c r="E340" s="49" t="s">
        <v>49</v>
      </c>
      <c r="F340" s="50" t="s">
        <v>62</v>
      </c>
      <c r="G340" s="51" t="str">
        <f>_xlfn.CONCAT(IF(C340="YES",$C$3&amp;", ", ""),"", IF(D340="YES",$D$3&amp;", ", ""),"", IF(E340="YES",$E$3&amp;", ", ""),"",IF(F340="YES",$F$3, ""))</f>
        <v>DISABILITY</v>
      </c>
      <c r="H340" s="52"/>
      <c r="I340" s="52" t="s">
        <v>6453</v>
      </c>
      <c r="J340" s="53" t="s">
        <v>4488</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36">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6454</v>
      </c>
      <c r="I341" s="52" t="s">
        <v>6455</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36">
      <c r="A342" s="48" t="s">
        <v>1316</v>
      </c>
      <c r="B342" s="48" t="s">
        <v>1317</v>
      </c>
      <c r="C342" s="49" t="s">
        <v>49</v>
      </c>
      <c r="D342" s="49" t="s">
        <v>49</v>
      </c>
      <c r="E342" s="49" t="s">
        <v>49</v>
      </c>
      <c r="F342" s="50" t="s">
        <v>62</v>
      </c>
      <c r="G342" s="51" t="str">
        <f>_xlfn.CONCAT(IF(C342="YES",$C$3&amp;", ", ""),"", IF(D342="YES",$D$3&amp;", ", ""),"", IF(E342="YES",$E$3&amp;", ", ""),"",IF(F342="YES",$F$3, ""))</f>
        <v>DISABILITY</v>
      </c>
      <c r="H342" s="52" t="s">
        <v>6454</v>
      </c>
      <c r="I342" s="52" t="s">
        <v>6456</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36">
      <c r="A343" s="48" t="s">
        <v>1341</v>
      </c>
      <c r="B343" s="48" t="s">
        <v>1342</v>
      </c>
      <c r="C343" s="49" t="s">
        <v>49</v>
      </c>
      <c r="D343" s="49" t="s">
        <v>62</v>
      </c>
      <c r="E343" s="49" t="s">
        <v>49</v>
      </c>
      <c r="F343" s="50" t="s">
        <v>49</v>
      </c>
      <c r="G343" s="51" t="str">
        <f t="shared" si="109"/>
        <v xml:space="preserve">ECD, </v>
      </c>
      <c r="H343" s="52"/>
      <c r="I343" s="52" t="s">
        <v>6457</v>
      </c>
      <c r="J343" s="53" t="s">
        <v>6458</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36">
      <c r="A344" s="48" t="s">
        <v>1341</v>
      </c>
      <c r="B344" s="48" t="s">
        <v>1342</v>
      </c>
      <c r="C344" s="49" t="s">
        <v>49</v>
      </c>
      <c r="D344" s="49" t="s">
        <v>62</v>
      </c>
      <c r="E344" s="49" t="s">
        <v>49</v>
      </c>
      <c r="F344" s="50" t="s">
        <v>49</v>
      </c>
      <c r="G344" s="51" t="str">
        <f t="shared" si="109"/>
        <v xml:space="preserve">ECD, </v>
      </c>
      <c r="H344" s="52"/>
      <c r="I344" s="52" t="s">
        <v>6459</v>
      </c>
      <c r="J344" s="53" t="s">
        <v>6460</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36">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6461</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24">
      <c r="A346" s="48" t="s">
        <v>6462</v>
      </c>
      <c r="B346" s="48" t="s">
        <v>6463</v>
      </c>
      <c r="C346" s="49" t="s">
        <v>49</v>
      </c>
      <c r="D346" s="49" t="s">
        <v>49</v>
      </c>
      <c r="E346" s="49" t="s">
        <v>49</v>
      </c>
      <c r="F346" s="50" t="s">
        <v>49</v>
      </c>
      <c r="G346" s="51" t="str">
        <f t="shared" si="109"/>
        <v/>
      </c>
      <c r="H346" s="52"/>
      <c r="I346" s="52" t="s">
        <v>6289</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6464</v>
      </c>
      <c r="AN346" s="62" t="s">
        <v>6465</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5">
      <c r="A347" s="48" t="s">
        <v>6462</v>
      </c>
      <c r="B347" s="48" t="s">
        <v>6463</v>
      </c>
      <c r="C347" s="49" t="s">
        <v>49</v>
      </c>
      <c r="D347" s="49" t="s">
        <v>49</v>
      </c>
      <c r="E347" s="49" t="s">
        <v>49</v>
      </c>
      <c r="F347" s="50" t="s">
        <v>49</v>
      </c>
      <c r="G347" s="51" t="str">
        <f>_xlfn.CONCAT(IF(C347="YES",$C$3&amp;", ", ""),"", IF(D347="YES",$D$3&amp;", ", ""),"", IF(E347="YES",$E$3&amp;", ", ""),"",IF(F347="YES",$F$3, ""))</f>
        <v/>
      </c>
      <c r="H347" s="80"/>
      <c r="I347" s="52" t="s">
        <v>6466</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4">
      <c r="A348" s="48" t="s">
        <v>6462</v>
      </c>
      <c r="B348" s="48" t="s">
        <v>6463</v>
      </c>
      <c r="C348" s="49" t="s">
        <v>49</v>
      </c>
      <c r="D348" s="49" t="s">
        <v>49</v>
      </c>
      <c r="E348" s="49" t="s">
        <v>49</v>
      </c>
      <c r="F348" s="50" t="s">
        <v>49</v>
      </c>
      <c r="G348" s="51" t="str">
        <f t="shared" si="109"/>
        <v/>
      </c>
      <c r="H348" s="80"/>
      <c r="I348" s="85" t="s">
        <v>6467</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4">
      <c r="A349" s="48" t="s">
        <v>6462</v>
      </c>
      <c r="B349" s="48" t="s">
        <v>6463</v>
      </c>
      <c r="C349" s="49" t="s">
        <v>49</v>
      </c>
      <c r="D349" s="49" t="s">
        <v>49</v>
      </c>
      <c r="E349" s="49" t="s">
        <v>49</v>
      </c>
      <c r="F349" s="50" t="s">
        <v>49</v>
      </c>
      <c r="G349" s="51" t="str">
        <f t="shared" si="109"/>
        <v/>
      </c>
      <c r="H349" s="80"/>
      <c r="I349" s="85" t="s">
        <v>6468</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24">
      <c r="A350" s="48" t="s">
        <v>6462</v>
      </c>
      <c r="B350" s="48" t="s">
        <v>6463</v>
      </c>
      <c r="C350" s="49" t="s">
        <v>49</v>
      </c>
      <c r="D350" s="49" t="s">
        <v>49</v>
      </c>
      <c r="E350" s="49" t="s">
        <v>49</v>
      </c>
      <c r="F350" s="50" t="s">
        <v>49</v>
      </c>
      <c r="G350" s="51" t="str">
        <f t="shared" si="109"/>
        <v/>
      </c>
      <c r="H350" s="80"/>
      <c r="I350" s="85" t="s">
        <v>6469</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4">
      <c r="A351" s="48" t="s">
        <v>6462</v>
      </c>
      <c r="B351" s="48" t="s">
        <v>6463</v>
      </c>
      <c r="C351" s="49" t="s">
        <v>49</v>
      </c>
      <c r="D351" s="49" t="s">
        <v>49</v>
      </c>
      <c r="E351" s="49" t="s">
        <v>49</v>
      </c>
      <c r="F351" s="50" t="s">
        <v>49</v>
      </c>
      <c r="G351" s="51" t="str">
        <f t="shared" si="109"/>
        <v/>
      </c>
      <c r="H351" s="80"/>
      <c r="I351" s="85" t="s">
        <v>6470</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24">
      <c r="A352" s="48" t="s">
        <v>6462</v>
      </c>
      <c r="B352" s="48" t="s">
        <v>6463</v>
      </c>
      <c r="C352" s="49" t="s">
        <v>49</v>
      </c>
      <c r="D352" s="49" t="s">
        <v>49</v>
      </c>
      <c r="E352" s="49" t="s">
        <v>49</v>
      </c>
      <c r="F352" s="50" t="s">
        <v>49</v>
      </c>
      <c r="G352" s="51" t="str">
        <f t="shared" si="109"/>
        <v/>
      </c>
      <c r="H352" s="80"/>
      <c r="I352" s="85" t="s">
        <v>6471</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5">
      <c r="A353" s="48" t="s">
        <v>6462</v>
      </c>
      <c r="B353" s="48" t="s">
        <v>6463</v>
      </c>
      <c r="C353" s="49" t="s">
        <v>49</v>
      </c>
      <c r="D353" s="49" t="s">
        <v>49</v>
      </c>
      <c r="E353" s="49" t="s">
        <v>49</v>
      </c>
      <c r="F353" s="50" t="s">
        <v>49</v>
      </c>
      <c r="G353" s="51" t="str">
        <f t="shared" si="109"/>
        <v/>
      </c>
      <c r="H353" s="80"/>
      <c r="I353" s="85" t="s">
        <v>6472</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24">
      <c r="A354" s="48" t="s">
        <v>6462</v>
      </c>
      <c r="B354" s="48" t="s">
        <v>6463</v>
      </c>
      <c r="C354" s="49" t="s">
        <v>49</v>
      </c>
      <c r="D354" s="49" t="s">
        <v>49</v>
      </c>
      <c r="E354" s="49" t="s">
        <v>49</v>
      </c>
      <c r="F354" s="50" t="s">
        <v>49</v>
      </c>
      <c r="G354" s="51" t="str">
        <f t="shared" si="109"/>
        <v/>
      </c>
      <c r="H354" s="52"/>
      <c r="I354" s="85" t="s">
        <v>6473</v>
      </c>
      <c r="J354" s="53" t="s">
        <v>1377</v>
      </c>
      <c r="K354" s="53"/>
      <c r="L354" s="54"/>
      <c r="M354" s="55" t="s">
        <v>53</v>
      </c>
      <c r="N354" s="55" t="s">
        <v>76</v>
      </c>
      <c r="O354" s="55" t="s">
        <v>53</v>
      </c>
      <c r="P354" s="55" t="s">
        <v>191</v>
      </c>
      <c r="Q354" s="55" t="s">
        <v>6474</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24">
      <c r="A355" s="48" t="s">
        <v>6462</v>
      </c>
      <c r="B355" s="48" t="s">
        <v>6463</v>
      </c>
      <c r="C355" s="49" t="s">
        <v>49</v>
      </c>
      <c r="D355" s="49" t="s">
        <v>49</v>
      </c>
      <c r="E355" s="49" t="s">
        <v>49</v>
      </c>
      <c r="F355" s="50" t="s">
        <v>49</v>
      </c>
      <c r="G355" s="51" t="str">
        <f t="shared" si="109"/>
        <v/>
      </c>
      <c r="H355" s="52"/>
      <c r="I355" s="85" t="s">
        <v>6475</v>
      </c>
      <c r="J355" s="53" t="s">
        <v>1369</v>
      </c>
      <c r="K355" s="53"/>
      <c r="L355" s="54"/>
      <c r="M355" s="55" t="s">
        <v>53</v>
      </c>
      <c r="N355" s="55" t="s">
        <v>76</v>
      </c>
      <c r="O355" s="55" t="s">
        <v>53</v>
      </c>
      <c r="P355" s="55" t="s">
        <v>191</v>
      </c>
      <c r="Q355" s="55" t="s">
        <v>6474</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24">
      <c r="A356" s="48" t="s">
        <v>6462</v>
      </c>
      <c r="B356" s="48" t="s">
        <v>6463</v>
      </c>
      <c r="C356" s="49" t="s">
        <v>49</v>
      </c>
      <c r="D356" s="49" t="s">
        <v>49</v>
      </c>
      <c r="E356" s="49" t="s">
        <v>49</v>
      </c>
      <c r="F356" s="50" t="s">
        <v>49</v>
      </c>
      <c r="G356" s="51" t="str">
        <f>_xlfn.CONCAT(IF(C356="YES",$C$3&amp;", ", ""),"", IF(D356="YES",$D$3&amp;", ", ""),"", IF(E356="YES",$E$3&amp;", ", ""),"",IF(F356="YES",$F$3, ""))</f>
        <v/>
      </c>
      <c r="H356" s="80"/>
      <c r="I356" s="85" t="s">
        <v>6476</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36">
      <c r="A357" s="48" t="s">
        <v>6462</v>
      </c>
      <c r="B357" s="48" t="s">
        <v>6463</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36">
      <c r="A358" s="48" t="s">
        <v>6462</v>
      </c>
      <c r="B358" s="48" t="s">
        <v>6463</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4">
      <c r="A359" s="48" t="s">
        <v>6462</v>
      </c>
      <c r="B359" s="48" t="s">
        <v>6463</v>
      </c>
      <c r="C359" s="49" t="s">
        <v>49</v>
      </c>
      <c r="D359" s="49" t="s">
        <v>49</v>
      </c>
      <c r="E359" s="49" t="s">
        <v>49</v>
      </c>
      <c r="F359" s="50" t="s">
        <v>49</v>
      </c>
      <c r="G359" s="51" t="str">
        <f t="shared" si="109"/>
        <v/>
      </c>
      <c r="H359" s="52"/>
      <c r="I359" s="52" t="s">
        <v>6295</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45">
      <c r="A360" s="53" t="s">
        <v>6294</v>
      </c>
      <c r="B360" s="48" t="s">
        <v>6477</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6478</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45">
      <c r="A361" s="53" t="s">
        <v>6294</v>
      </c>
      <c r="B361" s="48" t="s">
        <v>6477</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6478</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4">
      <c r="A362" s="53" t="s">
        <v>6294</v>
      </c>
      <c r="B362" s="48" t="s">
        <v>6477</v>
      </c>
      <c r="C362" s="49" t="s">
        <v>49</v>
      </c>
      <c r="D362" s="49" t="s">
        <v>49</v>
      </c>
      <c r="E362" s="49" t="s">
        <v>49</v>
      </c>
      <c r="F362" s="50" t="s">
        <v>49</v>
      </c>
      <c r="G362" s="51" t="str">
        <f t="shared" si="109"/>
        <v/>
      </c>
      <c r="H362" s="52"/>
      <c r="I362" s="52" t="s">
        <v>6296</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5">
      <c r="C363" s="49" t="s">
        <v>49</v>
      </c>
      <c r="D363" s="49" t="s">
        <v>49</v>
      </c>
      <c r="E363" s="49" t="s">
        <v>49</v>
      </c>
      <c r="F363" s="50" t="s">
        <v>49</v>
      </c>
      <c r="G363" s="51" t="str">
        <f t="shared" si="109"/>
        <v/>
      </c>
    </row>
    <row r="364" spans="1:124">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defaultRowHeight="15"/>
  <cols>
    <col min="1" max="1" width="67.7109375" bestFit="1" customWidth="1"/>
    <col min="2" max="2" width="15.85546875" bestFit="1" customWidth="1"/>
    <col min="3" max="3" width="12" bestFit="1" customWidth="1"/>
    <col min="6" max="6" width="119.28515625" customWidth="1"/>
    <col min="7" max="7" width="17.85546875" bestFit="1" customWidth="1"/>
    <col min="8" max="8" width="19.42578125" bestFit="1" customWidth="1"/>
    <col min="9" max="9" width="44.140625" bestFit="1" customWidth="1"/>
    <col min="10" max="10" width="43.7109375" bestFit="1" customWidth="1"/>
    <col min="11" max="11" width="37.28515625" bestFit="1" customWidth="1"/>
    <col min="12" max="12" width="32.42578125" bestFit="1" customWidth="1"/>
    <col min="13" max="13" width="40" bestFit="1" customWidth="1"/>
    <col min="14" max="14" width="43" bestFit="1" customWidth="1"/>
    <col min="15" max="15" width="69.5703125" bestFit="1" customWidth="1"/>
    <col min="16" max="16" width="26" bestFit="1" customWidth="1"/>
    <col min="17" max="17" width="16.85546875" bestFit="1" customWidth="1"/>
    <col min="18" max="18" width="16.42578125" bestFit="1" customWidth="1"/>
    <col min="19" max="19" width="25.5703125" bestFit="1" customWidth="1"/>
    <col min="20" max="20" width="46" bestFit="1" customWidth="1"/>
    <col min="21" max="21" width="35.5703125" bestFit="1" customWidth="1"/>
    <col min="22" max="22" width="28.140625" bestFit="1" customWidth="1"/>
    <col min="23" max="23" width="48.140625" bestFit="1" customWidth="1"/>
    <col min="24" max="24" width="40.42578125" bestFit="1" customWidth="1"/>
    <col min="25" max="25" width="27.7109375" bestFit="1" customWidth="1"/>
    <col min="26" max="26" width="53.5703125" bestFit="1" customWidth="1"/>
    <col min="27" max="27" width="26.42578125" bestFit="1" customWidth="1"/>
    <col min="28" max="28" width="38.28515625" bestFit="1" customWidth="1"/>
    <col min="29" max="29" width="26.7109375" bestFit="1" customWidth="1"/>
    <col min="30" max="30" width="36.28515625" bestFit="1" customWidth="1"/>
    <col min="31" max="31" width="58.5703125" bestFit="1" customWidth="1"/>
    <col min="32" max="32" width="33.28515625" bestFit="1" customWidth="1"/>
    <col min="33" max="33" width="48.7109375" bestFit="1" customWidth="1"/>
    <col min="34" max="34" width="41" bestFit="1" customWidth="1"/>
    <col min="35" max="35" width="14.140625" bestFit="1" customWidth="1"/>
    <col min="36" max="36" width="11" bestFit="1" customWidth="1"/>
    <col min="37" max="37" width="11.85546875" bestFit="1" customWidth="1"/>
    <col min="38" max="38" width="6" bestFit="1" customWidth="1"/>
    <col min="39" max="39" width="38.140625" bestFit="1" customWidth="1"/>
    <col min="40" max="40" width="9.5703125" bestFit="1" customWidth="1"/>
    <col min="41" max="41" width="38.140625" bestFit="1" customWidth="1"/>
    <col min="42" max="42" width="14.28515625" bestFit="1" customWidth="1"/>
  </cols>
  <sheetData>
    <row r="1" spans="1:7">
      <c r="A1" s="22" t="s">
        <v>6479</v>
      </c>
    </row>
    <row r="3" spans="1:7">
      <c r="A3" s="4" t="s">
        <v>6480</v>
      </c>
      <c r="B3" t="s">
        <v>6481</v>
      </c>
    </row>
    <row r="4" spans="1:7">
      <c r="A4" s="5" t="s">
        <v>47</v>
      </c>
      <c r="B4">
        <v>40</v>
      </c>
      <c r="F4" s="22" t="s">
        <v>6482</v>
      </c>
    </row>
    <row r="5" spans="1:7">
      <c r="A5" s="5" t="s">
        <v>335</v>
      </c>
      <c r="B5">
        <v>56</v>
      </c>
      <c r="F5" s="23" t="s">
        <v>6483</v>
      </c>
      <c r="G5" s="23" t="s">
        <v>6484</v>
      </c>
    </row>
    <row r="6" spans="1:7">
      <c r="A6" s="5" t="s">
        <v>673</v>
      </c>
      <c r="B6">
        <v>52</v>
      </c>
      <c r="F6" s="6" t="s">
        <v>6485</v>
      </c>
      <c r="G6" s="6">
        <v>23</v>
      </c>
    </row>
    <row r="7" spans="1:7">
      <c r="A7" s="5" t="s">
        <v>975</v>
      </c>
      <c r="B7">
        <v>26</v>
      </c>
      <c r="F7" s="6" t="s">
        <v>6486</v>
      </c>
      <c r="G7" s="6">
        <v>6</v>
      </c>
    </row>
    <row r="8" spans="1:7">
      <c r="A8" s="5" t="s">
        <v>1135</v>
      </c>
      <c r="B8">
        <v>7</v>
      </c>
      <c r="F8" s="6" t="s">
        <v>4</v>
      </c>
      <c r="G8" s="6">
        <f>45+8</f>
        <v>53</v>
      </c>
    </row>
    <row r="9" spans="1:7">
      <c r="A9" s="5" t="s">
        <v>6266</v>
      </c>
      <c r="B9">
        <v>24</v>
      </c>
      <c r="F9" s="6" t="s">
        <v>6487</v>
      </c>
      <c r="G9" s="6">
        <v>3</v>
      </c>
    </row>
    <row r="10" spans="1:7">
      <c r="A10" s="5" t="s">
        <v>1308</v>
      </c>
      <c r="B10">
        <v>3</v>
      </c>
      <c r="F10" s="6" t="s">
        <v>6488</v>
      </c>
      <c r="G10" s="6">
        <v>1</v>
      </c>
    </row>
    <row r="11" spans="1:7">
      <c r="A11" s="5" t="s">
        <v>6489</v>
      </c>
      <c r="B11">
        <v>3</v>
      </c>
      <c r="F11" s="6" t="s">
        <v>6490</v>
      </c>
      <c r="G11" s="6">
        <v>8</v>
      </c>
    </row>
    <row r="12" spans="1:7">
      <c r="A12" s="5" t="s">
        <v>6491</v>
      </c>
      <c r="B12">
        <v>5</v>
      </c>
      <c r="F12" s="6" t="s">
        <v>6492</v>
      </c>
      <c r="G12" s="6">
        <f>2+3</f>
        <v>5</v>
      </c>
    </row>
    <row r="13" spans="1:7">
      <c r="A13" s="5" t="s">
        <v>6462</v>
      </c>
      <c r="B13">
        <v>8</v>
      </c>
      <c r="F13" s="6" t="s">
        <v>6493</v>
      </c>
      <c r="G13" s="6">
        <v>8</v>
      </c>
    </row>
    <row r="14" spans="1:7">
      <c r="A14" s="5" t="s">
        <v>6294</v>
      </c>
      <c r="B14">
        <v>8</v>
      </c>
      <c r="F14" s="6" t="s">
        <v>4461</v>
      </c>
      <c r="G14" s="6">
        <v>20</v>
      </c>
    </row>
    <row r="15" spans="1:7">
      <c r="A15" s="5" t="s">
        <v>6494</v>
      </c>
      <c r="B15">
        <v>232</v>
      </c>
      <c r="F15" s="6" t="s">
        <v>175</v>
      </c>
      <c r="G15" s="6">
        <v>10</v>
      </c>
    </row>
    <row r="16" spans="1:7">
      <c r="F16" s="6" t="s">
        <v>6495</v>
      </c>
      <c r="G16" s="6">
        <v>2</v>
      </c>
    </row>
    <row r="17" spans="1:7">
      <c r="F17" s="6" t="s">
        <v>6496</v>
      </c>
      <c r="G17" s="6">
        <v>8</v>
      </c>
    </row>
    <row r="18" spans="1:7">
      <c r="F18" s="6" t="s">
        <v>6497</v>
      </c>
      <c r="G18" s="6">
        <v>27</v>
      </c>
    </row>
    <row r="19" spans="1:7">
      <c r="F19" s="24" t="s">
        <v>6494</v>
      </c>
      <c r="G19" s="24">
        <f>SUM(G6:G18)</f>
        <v>174</v>
      </c>
    </row>
    <row r="21" spans="1:7">
      <c r="A21" s="22" t="s">
        <v>6498</v>
      </c>
    </row>
    <row r="22" spans="1:7">
      <c r="A22" s="4" t="s">
        <v>6480</v>
      </c>
      <c r="B22" t="s">
        <v>6481</v>
      </c>
      <c r="F22" s="1" t="s">
        <v>6499</v>
      </c>
      <c r="G22" s="2" t="s">
        <v>6500</v>
      </c>
    </row>
    <row r="23" spans="1:7">
      <c r="A23" s="5" t="s">
        <v>47</v>
      </c>
      <c r="B23">
        <v>40</v>
      </c>
      <c r="F23" s="8" t="s">
        <v>131</v>
      </c>
      <c r="G23" s="9" t="s">
        <v>132</v>
      </c>
    </row>
    <row r="24" spans="1:7">
      <c r="A24" s="21" t="s">
        <v>6308</v>
      </c>
      <c r="B24">
        <v>8</v>
      </c>
      <c r="F24" s="8" t="s">
        <v>159</v>
      </c>
      <c r="G24" s="9" t="s">
        <v>163</v>
      </c>
    </row>
    <row r="25" spans="1:7">
      <c r="A25" s="21" t="s">
        <v>6501</v>
      </c>
      <c r="B25">
        <v>12</v>
      </c>
      <c r="F25" s="8" t="s">
        <v>6314</v>
      </c>
      <c r="G25" s="9" t="s">
        <v>163</v>
      </c>
    </row>
    <row r="26" spans="1:7" ht="24">
      <c r="A26" s="21" t="s">
        <v>6502</v>
      </c>
      <c r="B26">
        <v>4</v>
      </c>
      <c r="F26" s="8" t="s">
        <v>6321</v>
      </c>
      <c r="G26" s="9" t="s">
        <v>213</v>
      </c>
    </row>
    <row r="27" spans="1:7">
      <c r="A27" s="21" t="s">
        <v>6503</v>
      </c>
      <c r="B27">
        <v>4</v>
      </c>
      <c r="F27" s="8" t="s">
        <v>223</v>
      </c>
      <c r="G27" s="9" t="s">
        <v>227</v>
      </c>
    </row>
    <row r="28" spans="1:7">
      <c r="A28" s="21" t="s">
        <v>6504</v>
      </c>
      <c r="B28">
        <v>6</v>
      </c>
      <c r="F28" s="8" t="s">
        <v>6172</v>
      </c>
      <c r="G28" s="9" t="s">
        <v>298</v>
      </c>
    </row>
    <row r="29" spans="1:7">
      <c r="A29" s="21" t="s">
        <v>6505</v>
      </c>
      <c r="B29">
        <v>5</v>
      </c>
      <c r="F29" s="8" t="s">
        <v>6329</v>
      </c>
      <c r="G29" s="9" t="s">
        <v>304</v>
      </c>
    </row>
    <row r="30" spans="1:7">
      <c r="A30" s="21" t="s">
        <v>6506</v>
      </c>
      <c r="B30">
        <v>1</v>
      </c>
      <c r="F30" s="8" t="s">
        <v>308</v>
      </c>
      <c r="G30" s="9" t="s">
        <v>311</v>
      </c>
    </row>
    <row r="31" spans="1:7">
      <c r="A31" s="21" t="s">
        <v>6507</v>
      </c>
      <c r="F31" s="8" t="s">
        <v>321</v>
      </c>
      <c r="G31" s="9" t="s">
        <v>322</v>
      </c>
    </row>
    <row r="32" spans="1:7">
      <c r="A32" s="5" t="s">
        <v>335</v>
      </c>
      <c r="B32">
        <v>56</v>
      </c>
      <c r="F32" s="8" t="s">
        <v>6335</v>
      </c>
      <c r="G32" s="9" t="s">
        <v>341</v>
      </c>
    </row>
    <row r="33" spans="1:7">
      <c r="A33" s="21" t="s">
        <v>6508</v>
      </c>
      <c r="B33">
        <v>8</v>
      </c>
      <c r="F33" s="8" t="s">
        <v>6340</v>
      </c>
      <c r="G33" s="9" t="s">
        <v>419</v>
      </c>
    </row>
    <row r="34" spans="1:7">
      <c r="A34" s="21" t="s">
        <v>423</v>
      </c>
      <c r="B34">
        <v>15</v>
      </c>
      <c r="F34" s="8" t="s">
        <v>6181</v>
      </c>
      <c r="G34" s="9" t="s">
        <v>433</v>
      </c>
    </row>
    <row r="35" spans="1:7">
      <c r="A35" s="21" t="s">
        <v>522</v>
      </c>
      <c r="B35">
        <v>9</v>
      </c>
      <c r="F35" s="8" t="s">
        <v>6183</v>
      </c>
      <c r="G35" s="9" t="s">
        <v>448</v>
      </c>
    </row>
    <row r="36" spans="1:7">
      <c r="A36" s="21" t="s">
        <v>541</v>
      </c>
      <c r="B36">
        <v>9</v>
      </c>
      <c r="F36" s="8" t="s">
        <v>6342</v>
      </c>
      <c r="G36" s="9" t="s">
        <v>490</v>
      </c>
    </row>
    <row r="37" spans="1:7">
      <c r="A37" s="21" t="s">
        <v>592</v>
      </c>
      <c r="B37">
        <v>7</v>
      </c>
      <c r="F37" s="8" t="s">
        <v>6184</v>
      </c>
      <c r="G37" s="9" t="s">
        <v>514</v>
      </c>
    </row>
    <row r="38" spans="1:7">
      <c r="A38" s="21" t="s">
        <v>6509</v>
      </c>
      <c r="B38">
        <v>8</v>
      </c>
      <c r="F38" s="8" t="s">
        <v>6345</v>
      </c>
      <c r="G38" s="9" t="s">
        <v>6346</v>
      </c>
    </row>
    <row r="39" spans="1:7">
      <c r="A39" s="5" t="s">
        <v>673</v>
      </c>
      <c r="B39">
        <v>52</v>
      </c>
      <c r="F39" s="8" t="s">
        <v>6349</v>
      </c>
      <c r="G39" s="9" t="s">
        <v>6350</v>
      </c>
    </row>
    <row r="40" spans="1:7">
      <c r="A40" s="21" t="s">
        <v>674</v>
      </c>
      <c r="B40">
        <v>13</v>
      </c>
      <c r="F40" s="8" t="s">
        <v>2287</v>
      </c>
      <c r="G40" s="9" t="s">
        <v>6353</v>
      </c>
    </row>
    <row r="41" spans="1:7">
      <c r="A41" s="21" t="s">
        <v>781</v>
      </c>
      <c r="B41">
        <v>24</v>
      </c>
      <c r="F41" s="8" t="s">
        <v>6355</v>
      </c>
      <c r="G41" s="9" t="s">
        <v>6353</v>
      </c>
    </row>
    <row r="42" spans="1:7">
      <c r="A42" s="21" t="s">
        <v>910</v>
      </c>
      <c r="B42">
        <v>12</v>
      </c>
      <c r="F42" s="8" t="s">
        <v>6357</v>
      </c>
      <c r="G42" s="9" t="s">
        <v>6353</v>
      </c>
    </row>
    <row r="43" spans="1:7">
      <c r="A43" s="21" t="s">
        <v>6243</v>
      </c>
      <c r="B43">
        <v>3</v>
      </c>
      <c r="F43" s="8" t="s">
        <v>6358</v>
      </c>
      <c r="G43" s="9" t="s">
        <v>6353</v>
      </c>
    </row>
    <row r="44" spans="1:7">
      <c r="A44" s="5" t="s">
        <v>975</v>
      </c>
      <c r="B44">
        <v>26</v>
      </c>
      <c r="F44" s="8" t="s">
        <v>6359</v>
      </c>
      <c r="G44" s="9" t="s">
        <v>6353</v>
      </c>
    </row>
    <row r="45" spans="1:7">
      <c r="A45" s="21" t="s">
        <v>6510</v>
      </c>
      <c r="B45">
        <v>8</v>
      </c>
      <c r="F45" s="8" t="s">
        <v>6191</v>
      </c>
      <c r="G45" s="9" t="s">
        <v>571</v>
      </c>
    </row>
    <row r="46" spans="1:7" ht="24">
      <c r="A46" s="21" t="s">
        <v>6511</v>
      </c>
      <c r="B46">
        <v>7</v>
      </c>
      <c r="F46" s="8" t="s">
        <v>6107</v>
      </c>
      <c r="G46" s="9" t="s">
        <v>576</v>
      </c>
    </row>
    <row r="47" spans="1:7" ht="24">
      <c r="A47" s="21" t="s">
        <v>1086</v>
      </c>
      <c r="B47">
        <v>6</v>
      </c>
      <c r="F47" s="8" t="s">
        <v>6189</v>
      </c>
      <c r="G47" s="9" t="s">
        <v>576</v>
      </c>
    </row>
    <row r="48" spans="1:7">
      <c r="A48" s="21" t="s">
        <v>1105</v>
      </c>
      <c r="B48">
        <v>4</v>
      </c>
      <c r="F48" s="8" t="s">
        <v>6365</v>
      </c>
      <c r="G48" s="9" t="s">
        <v>6366</v>
      </c>
    </row>
    <row r="49" spans="1:7" ht="24">
      <c r="A49" s="21" t="s">
        <v>1128</v>
      </c>
      <c r="B49">
        <v>1</v>
      </c>
      <c r="F49" s="8" t="s">
        <v>6190</v>
      </c>
      <c r="G49" s="9" t="s">
        <v>588</v>
      </c>
    </row>
    <row r="50" spans="1:7">
      <c r="A50" s="5" t="s">
        <v>1135</v>
      </c>
      <c r="B50">
        <v>7</v>
      </c>
      <c r="F50" s="8" t="s">
        <v>6199</v>
      </c>
      <c r="G50" s="9" t="s">
        <v>596</v>
      </c>
    </row>
    <row r="51" spans="1:7">
      <c r="A51" s="21" t="s">
        <v>1136</v>
      </c>
      <c r="B51">
        <v>2</v>
      </c>
      <c r="F51" s="8" t="s">
        <v>6368</v>
      </c>
      <c r="G51" s="9" t="s">
        <v>627</v>
      </c>
    </row>
    <row r="52" spans="1:7">
      <c r="A52" s="21" t="s">
        <v>1152</v>
      </c>
      <c r="B52">
        <v>1</v>
      </c>
      <c r="F52" s="8" t="s">
        <v>6369</v>
      </c>
      <c r="G52" s="9" t="s">
        <v>419</v>
      </c>
    </row>
    <row r="53" spans="1:7">
      <c r="A53" s="21" t="s">
        <v>1153</v>
      </c>
      <c r="B53">
        <v>1</v>
      </c>
      <c r="F53" s="8" t="s">
        <v>661</v>
      </c>
      <c r="G53" s="9" t="s">
        <v>662</v>
      </c>
    </row>
    <row r="54" spans="1:7" ht="24">
      <c r="A54" s="21" t="s">
        <v>6261</v>
      </c>
      <c r="B54">
        <v>3</v>
      </c>
      <c r="F54" s="8" t="s">
        <v>6436</v>
      </c>
      <c r="G54" s="10" t="s">
        <v>6437</v>
      </c>
    </row>
    <row r="55" spans="1:7">
      <c r="A55" s="5" t="s">
        <v>6266</v>
      </c>
      <c r="B55">
        <v>24</v>
      </c>
      <c r="F55" s="8" t="s">
        <v>6439</v>
      </c>
      <c r="G55" s="9" t="s">
        <v>6437</v>
      </c>
    </row>
    <row r="56" spans="1:7">
      <c r="A56" s="21" t="s">
        <v>1192</v>
      </c>
      <c r="B56">
        <v>12</v>
      </c>
      <c r="F56" s="8" t="s">
        <v>6441</v>
      </c>
      <c r="G56" s="9" t="s">
        <v>6437</v>
      </c>
    </row>
    <row r="57" spans="1:7">
      <c r="A57" s="21" t="s">
        <v>6512</v>
      </c>
      <c r="B57">
        <v>8</v>
      </c>
      <c r="F57" s="8" t="s">
        <v>6272</v>
      </c>
      <c r="G57" s="9" t="s">
        <v>6437</v>
      </c>
    </row>
    <row r="58" spans="1:7" ht="24">
      <c r="A58" s="21" t="s">
        <v>6447</v>
      </c>
      <c r="B58">
        <v>4</v>
      </c>
      <c r="F58" s="8" t="s">
        <v>1211</v>
      </c>
      <c r="G58" s="9" t="s">
        <v>6437</v>
      </c>
    </row>
    <row r="59" spans="1:7">
      <c r="A59" s="5" t="s">
        <v>1308</v>
      </c>
      <c r="B59">
        <v>3</v>
      </c>
      <c r="F59" s="8" t="s">
        <v>6443</v>
      </c>
      <c r="G59" s="9" t="s">
        <v>6437</v>
      </c>
    </row>
    <row r="60" spans="1:7">
      <c r="A60" s="21" t="s">
        <v>1309</v>
      </c>
      <c r="B60">
        <v>3</v>
      </c>
      <c r="F60" s="8" t="s">
        <v>6273</v>
      </c>
      <c r="G60" s="9" t="s">
        <v>6437</v>
      </c>
    </row>
    <row r="61" spans="1:7">
      <c r="A61" s="5" t="s">
        <v>6489</v>
      </c>
      <c r="B61">
        <v>3</v>
      </c>
      <c r="F61" s="8" t="s">
        <v>6271</v>
      </c>
      <c r="G61" s="9" t="s">
        <v>6437</v>
      </c>
    </row>
    <row r="62" spans="1:7">
      <c r="A62" s="21" t="s">
        <v>6513</v>
      </c>
      <c r="B62">
        <v>3</v>
      </c>
      <c r="F62" s="8" t="s">
        <v>1198</v>
      </c>
      <c r="G62" s="9" t="s">
        <v>1200</v>
      </c>
    </row>
    <row r="63" spans="1:7">
      <c r="A63" s="5" t="s">
        <v>6491</v>
      </c>
      <c r="B63">
        <v>5</v>
      </c>
      <c r="F63" s="8" t="s">
        <v>1281</v>
      </c>
      <c r="G63" s="9" t="s">
        <v>1285</v>
      </c>
    </row>
    <row r="64" spans="1:7">
      <c r="A64" s="21" t="s">
        <v>6514</v>
      </c>
      <c r="B64">
        <v>5</v>
      </c>
      <c r="F64" s="7" t="s">
        <v>6444</v>
      </c>
      <c r="G64" s="9" t="s">
        <v>1256</v>
      </c>
    </row>
    <row r="65" spans="1:7">
      <c r="A65" s="5" t="s">
        <v>6462</v>
      </c>
      <c r="B65">
        <v>8</v>
      </c>
      <c r="F65" s="8" t="s">
        <v>6278</v>
      </c>
      <c r="G65" s="9" t="s">
        <v>1262</v>
      </c>
    </row>
    <row r="66" spans="1:7">
      <c r="A66" s="21" t="s">
        <v>6463</v>
      </c>
      <c r="B66">
        <v>8</v>
      </c>
      <c r="F66" s="8" t="s">
        <v>6446</v>
      </c>
      <c r="G66" s="9" t="s">
        <v>1276</v>
      </c>
    </row>
    <row r="67" spans="1:7">
      <c r="A67" s="5" t="s">
        <v>6294</v>
      </c>
      <c r="B67">
        <v>8</v>
      </c>
      <c r="F67" s="8" t="s">
        <v>6285</v>
      </c>
      <c r="G67" s="9" t="s">
        <v>1291</v>
      </c>
    </row>
    <row r="68" spans="1:7">
      <c r="A68" s="21" t="s">
        <v>6477</v>
      </c>
      <c r="B68">
        <v>8</v>
      </c>
      <c r="F68" s="8" t="s">
        <v>6286</v>
      </c>
      <c r="G68" s="9" t="s">
        <v>1296</v>
      </c>
    </row>
    <row r="69" spans="1:7">
      <c r="A69" s="5" t="s">
        <v>6494</v>
      </c>
      <c r="B69">
        <v>232</v>
      </c>
      <c r="F69" s="8" t="s">
        <v>1301</v>
      </c>
      <c r="G69" s="9" t="s">
        <v>1303</v>
      </c>
    </row>
    <row r="70" spans="1:7">
      <c r="F70" s="8" t="s">
        <v>1137</v>
      </c>
      <c r="G70" s="9" t="s">
        <v>298</v>
      </c>
    </row>
    <row r="71" spans="1:7">
      <c r="F71" s="8" t="s">
        <v>1148</v>
      </c>
      <c r="G71" s="9" t="s">
        <v>1149</v>
      </c>
    </row>
    <row r="72" spans="1:7">
      <c r="F72" s="8" t="s">
        <v>6431</v>
      </c>
      <c r="G72" s="9" t="s">
        <v>1158</v>
      </c>
    </row>
    <row r="73" spans="1:7">
      <c r="F73" s="8" t="s">
        <v>1161</v>
      </c>
      <c r="G73" s="9" t="s">
        <v>1165</v>
      </c>
    </row>
    <row r="74" spans="1:7">
      <c r="F74" s="8" t="s">
        <v>796</v>
      </c>
      <c r="G74" s="9" t="s">
        <v>800</v>
      </c>
    </row>
    <row r="75" spans="1:7">
      <c r="F75" s="8" t="s">
        <v>813</v>
      </c>
      <c r="G75" s="9" t="s">
        <v>817</v>
      </c>
    </row>
    <row r="76" spans="1:7">
      <c r="F76" s="8" t="s">
        <v>6398</v>
      </c>
      <c r="G76" s="9" t="s">
        <v>817</v>
      </c>
    </row>
    <row r="77" spans="1:7">
      <c r="F77" s="8" t="s">
        <v>878</v>
      </c>
      <c r="G77" s="9" t="s">
        <v>882</v>
      </c>
    </row>
    <row r="78" spans="1:7">
      <c r="F78" s="8" t="s">
        <v>741</v>
      </c>
      <c r="G78" s="9" t="s">
        <v>718</v>
      </c>
    </row>
    <row r="79" spans="1:7">
      <c r="F79" s="8" t="s">
        <v>750</v>
      </c>
      <c r="G79" s="9" t="s">
        <v>718</v>
      </c>
    </row>
    <row r="80" spans="1:7">
      <c r="F80" s="8" t="s">
        <v>6400</v>
      </c>
      <c r="G80" s="9" t="s">
        <v>718</v>
      </c>
    </row>
    <row r="81" spans="6:7">
      <c r="F81" s="8" t="s">
        <v>772</v>
      </c>
      <c r="G81" s="9" t="s">
        <v>718</v>
      </c>
    </row>
    <row r="82" spans="6:7" ht="24">
      <c r="F82" s="8" t="s">
        <v>6461</v>
      </c>
      <c r="G82" s="9" t="s">
        <v>1351</v>
      </c>
    </row>
    <row r="83" spans="6:7">
      <c r="F83" s="8" t="s">
        <v>894</v>
      </c>
      <c r="G83" s="9" t="s">
        <v>895</v>
      </c>
    </row>
    <row r="84" spans="6:7">
      <c r="F84" s="8" t="s">
        <v>6515</v>
      </c>
      <c r="G84" s="9" t="s">
        <v>6516</v>
      </c>
    </row>
    <row r="85" spans="6:7">
      <c r="F85" s="8" t="s">
        <v>6517</v>
      </c>
      <c r="G85" s="9" t="s">
        <v>6516</v>
      </c>
    </row>
    <row r="86" spans="6:7">
      <c r="F86" s="8" t="s">
        <v>6518</v>
      </c>
      <c r="G86" s="9" t="s">
        <v>6516</v>
      </c>
    </row>
    <row r="87" spans="6:7">
      <c r="F87" s="8" t="s">
        <v>6419</v>
      </c>
      <c r="G87" s="9" t="s">
        <v>994</v>
      </c>
    </row>
    <row r="88" spans="6:7" ht="24">
      <c r="F88" s="8" t="s">
        <v>6246</v>
      </c>
      <c r="G88" s="9" t="s">
        <v>988</v>
      </c>
    </row>
    <row r="89" spans="6:7">
      <c r="F89" s="8" t="s">
        <v>6424</v>
      </c>
      <c r="G89" s="9" t="s">
        <v>1014</v>
      </c>
    </row>
    <row r="90" spans="6:7">
      <c r="F90" s="8" t="s">
        <v>6245</v>
      </c>
      <c r="G90" s="9" t="s">
        <v>1009</v>
      </c>
    </row>
    <row r="91" spans="6:7">
      <c r="F91" s="8" t="s">
        <v>6426</v>
      </c>
      <c r="G91" s="9" t="s">
        <v>1022</v>
      </c>
    </row>
    <row r="92" spans="6:7">
      <c r="F92" s="8" t="s">
        <v>1097</v>
      </c>
      <c r="G92" s="9" t="s">
        <v>1098</v>
      </c>
    </row>
    <row r="93" spans="6:7">
      <c r="F93" s="12" t="s">
        <v>1119</v>
      </c>
      <c r="G93" s="13" t="s">
        <v>1122</v>
      </c>
    </row>
    <row r="94" spans="6:7">
      <c r="F94" s="14" t="s">
        <v>1123</v>
      </c>
      <c r="G94" s="15" t="s">
        <v>1125</v>
      </c>
    </row>
    <row r="95" spans="6:7">
      <c r="F95" s="11" t="s">
        <v>1412</v>
      </c>
      <c r="G95" s="16" t="s">
        <v>1414</v>
      </c>
    </row>
    <row r="96" spans="6:7">
      <c r="F96" s="18" t="s">
        <v>6256</v>
      </c>
      <c r="G96" s="19" t="s">
        <v>1132</v>
      </c>
    </row>
    <row r="97" spans="6:7">
      <c r="F97" s="17" t="s">
        <v>6434</v>
      </c>
      <c r="G97" s="15" t="s">
        <v>1188</v>
      </c>
    </row>
    <row r="98" spans="6:7">
      <c r="F98" s="8" t="s">
        <v>6289</v>
      </c>
      <c r="G98" s="9" t="s">
        <v>1360</v>
      </c>
    </row>
    <row r="99" spans="6:7">
      <c r="F99" s="7" t="s">
        <v>6466</v>
      </c>
      <c r="G99" s="9" t="s">
        <v>1366</v>
      </c>
    </row>
    <row r="100" spans="6:7">
      <c r="F100" s="8" t="s">
        <v>1392</v>
      </c>
      <c r="G100" s="9" t="s">
        <v>1396</v>
      </c>
    </row>
    <row r="101" spans="6:7">
      <c r="F101" s="8" t="s">
        <v>6295</v>
      </c>
      <c r="G101" s="9" t="s">
        <v>1396</v>
      </c>
    </row>
    <row r="102" spans="6:7" ht="24">
      <c r="F102" s="8" t="s">
        <v>1401</v>
      </c>
      <c r="G102" s="9" t="s">
        <v>1405</v>
      </c>
    </row>
    <row r="103" spans="6:7">
      <c r="F103" s="8" t="s">
        <v>6296</v>
      </c>
      <c r="G103" s="9" t="s">
        <v>1418</v>
      </c>
    </row>
    <row r="104" spans="6:7">
      <c r="F104" s="8" t="s">
        <v>1392</v>
      </c>
      <c r="G104" s="9" t="s">
        <v>1396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defaultRowHeight="15"/>
  <cols>
    <col min="3" max="3" width="115.5703125" customWidth="1"/>
  </cols>
  <sheetData>
    <row r="3" spans="3:4">
      <c r="C3" s="2" t="s">
        <v>6500</v>
      </c>
    </row>
    <row r="4" spans="3:4">
      <c r="C4" s="9" t="s">
        <v>1132</v>
      </c>
      <c r="D4">
        <v>1</v>
      </c>
    </row>
    <row r="5" spans="3:4">
      <c r="C5" s="9" t="s">
        <v>895</v>
      </c>
      <c r="D5">
        <f>D4+1</f>
        <v>2</v>
      </c>
    </row>
    <row r="6" spans="3:4">
      <c r="C6" s="9" t="s">
        <v>1360</v>
      </c>
      <c r="D6">
        <f t="shared" ref="D6:D62" si="0">D5+1</f>
        <v>3</v>
      </c>
    </row>
    <row r="7" spans="3:4">
      <c r="C7" s="9" t="s">
        <v>1366</v>
      </c>
      <c r="D7">
        <f t="shared" si="0"/>
        <v>4</v>
      </c>
    </row>
    <row r="8" spans="3:4">
      <c r="C8" s="9" t="s">
        <v>1303</v>
      </c>
      <c r="D8">
        <f t="shared" si="0"/>
        <v>5</v>
      </c>
    </row>
    <row r="9" spans="3:4">
      <c r="C9" s="9" t="s">
        <v>1296</v>
      </c>
      <c r="D9">
        <f t="shared" si="0"/>
        <v>6</v>
      </c>
    </row>
    <row r="10" spans="3:4">
      <c r="C10" s="9" t="s">
        <v>1291</v>
      </c>
      <c r="D10">
        <f t="shared" si="0"/>
        <v>7</v>
      </c>
    </row>
    <row r="11" spans="3:4">
      <c r="C11" s="9" t="s">
        <v>1158</v>
      </c>
      <c r="D11">
        <f t="shared" si="0"/>
        <v>8</v>
      </c>
    </row>
    <row r="12" spans="3:4">
      <c r="C12" s="9" t="s">
        <v>1122</v>
      </c>
      <c r="D12">
        <f t="shared" si="0"/>
        <v>9</v>
      </c>
    </row>
    <row r="13" spans="3:4">
      <c r="C13" s="9" t="s">
        <v>994</v>
      </c>
      <c r="D13">
        <f t="shared" si="0"/>
        <v>10</v>
      </c>
    </row>
    <row r="14" spans="3:4">
      <c r="C14" s="9" t="s">
        <v>988</v>
      </c>
      <c r="D14">
        <f t="shared" si="0"/>
        <v>11</v>
      </c>
    </row>
    <row r="15" spans="3:4">
      <c r="C15" s="9" t="s">
        <v>718</v>
      </c>
      <c r="D15">
        <f t="shared" si="0"/>
        <v>12</v>
      </c>
    </row>
    <row r="16" spans="3:4">
      <c r="C16" s="9" t="s">
        <v>882</v>
      </c>
      <c r="D16">
        <f t="shared" si="0"/>
        <v>13</v>
      </c>
    </row>
    <row r="17" spans="3:4">
      <c r="C17" s="9" t="s">
        <v>1165</v>
      </c>
      <c r="D17">
        <f t="shared" si="0"/>
        <v>14</v>
      </c>
    </row>
    <row r="18" spans="3:4">
      <c r="C18" s="9" t="s">
        <v>800</v>
      </c>
      <c r="D18">
        <f t="shared" si="0"/>
        <v>15</v>
      </c>
    </row>
    <row r="19" spans="3:4">
      <c r="C19" s="9" t="s">
        <v>1351</v>
      </c>
      <c r="D19">
        <f t="shared" si="0"/>
        <v>16</v>
      </c>
    </row>
    <row r="20" spans="3:4">
      <c r="C20" s="9" t="s">
        <v>817</v>
      </c>
      <c r="D20">
        <f t="shared" si="0"/>
        <v>17</v>
      </c>
    </row>
    <row r="21" spans="3:4">
      <c r="C21" s="9" t="s">
        <v>6516</v>
      </c>
      <c r="D21">
        <f t="shared" si="0"/>
        <v>18</v>
      </c>
    </row>
    <row r="22" spans="3:4">
      <c r="C22" s="9" t="s">
        <v>6353</v>
      </c>
      <c r="D22">
        <f t="shared" si="0"/>
        <v>19</v>
      </c>
    </row>
    <row r="23" spans="3:4">
      <c r="C23" s="9" t="s">
        <v>627</v>
      </c>
      <c r="D23">
        <f t="shared" si="0"/>
        <v>20</v>
      </c>
    </row>
    <row r="24" spans="3:4">
      <c r="C24" s="9" t="s">
        <v>1396</v>
      </c>
      <c r="D24">
        <f t="shared" si="0"/>
        <v>21</v>
      </c>
    </row>
    <row r="25" spans="3:4">
      <c r="C25" s="9" t="s">
        <v>596</v>
      </c>
      <c r="D25">
        <f t="shared" si="0"/>
        <v>22</v>
      </c>
    </row>
    <row r="26" spans="3:4">
      <c r="C26" s="9" t="s">
        <v>576</v>
      </c>
      <c r="D26">
        <f t="shared" si="0"/>
        <v>23</v>
      </c>
    </row>
    <row r="27" spans="3:4">
      <c r="C27" s="20" t="s">
        <v>1188</v>
      </c>
      <c r="D27">
        <f t="shared" si="0"/>
        <v>24</v>
      </c>
    </row>
    <row r="28" spans="3:4">
      <c r="C28" s="9" t="s">
        <v>298</v>
      </c>
      <c r="D28">
        <f t="shared" si="0"/>
        <v>25</v>
      </c>
    </row>
    <row r="29" spans="3:4">
      <c r="C29" s="9" t="s">
        <v>304</v>
      </c>
      <c r="D29">
        <f t="shared" si="0"/>
        <v>26</v>
      </c>
    </row>
    <row r="30" spans="3:4">
      <c r="C30" s="9" t="s">
        <v>311</v>
      </c>
      <c r="D30">
        <f t="shared" si="0"/>
        <v>27</v>
      </c>
    </row>
    <row r="31" spans="3:4">
      <c r="C31" s="9" t="s">
        <v>322</v>
      </c>
      <c r="D31">
        <f t="shared" si="0"/>
        <v>28</v>
      </c>
    </row>
    <row r="32" spans="3:4">
      <c r="C32" s="9" t="s">
        <v>1149</v>
      </c>
      <c r="D32">
        <f t="shared" si="0"/>
        <v>29</v>
      </c>
    </row>
    <row r="33" spans="3:4">
      <c r="C33" s="9" t="s">
        <v>1098</v>
      </c>
      <c r="D33">
        <f t="shared" si="0"/>
        <v>30</v>
      </c>
    </row>
    <row r="34" spans="3:4">
      <c r="C34" s="9" t="s">
        <v>1014</v>
      </c>
      <c r="D34">
        <f t="shared" si="0"/>
        <v>31</v>
      </c>
    </row>
    <row r="35" spans="3:4">
      <c r="C35" s="9" t="s">
        <v>1009</v>
      </c>
      <c r="D35">
        <f t="shared" si="0"/>
        <v>32</v>
      </c>
    </row>
    <row r="36" spans="3:4">
      <c r="C36" s="9" t="s">
        <v>1022</v>
      </c>
      <c r="D36">
        <f t="shared" si="0"/>
        <v>33</v>
      </c>
    </row>
    <row r="37" spans="3:4">
      <c r="C37" s="20" t="s">
        <v>1414</v>
      </c>
      <c r="D37">
        <f t="shared" si="0"/>
        <v>34</v>
      </c>
    </row>
    <row r="38" spans="3:4">
      <c r="C38" s="20" t="s">
        <v>1125</v>
      </c>
      <c r="D38">
        <f t="shared" si="0"/>
        <v>35</v>
      </c>
    </row>
    <row r="39" spans="3:4">
      <c r="C39" s="9" t="s">
        <v>213</v>
      </c>
      <c r="D39">
        <f t="shared" si="0"/>
        <v>36</v>
      </c>
    </row>
    <row r="40" spans="3:4">
      <c r="C40" s="9" t="s">
        <v>1200</v>
      </c>
      <c r="D40">
        <f t="shared" si="0"/>
        <v>37</v>
      </c>
    </row>
    <row r="41" spans="3:4">
      <c r="C41" s="9" t="s">
        <v>1418</v>
      </c>
      <c r="D41">
        <f t="shared" si="0"/>
        <v>38</v>
      </c>
    </row>
    <row r="42" spans="3:4">
      <c r="C42" s="9" t="s">
        <v>6519</v>
      </c>
      <c r="D42">
        <f t="shared" si="0"/>
        <v>39</v>
      </c>
    </row>
    <row r="43" spans="3:4">
      <c r="C43" s="9" t="s">
        <v>1285</v>
      </c>
      <c r="D43">
        <f t="shared" si="0"/>
        <v>40</v>
      </c>
    </row>
    <row r="44" spans="3:4">
      <c r="C44" s="9" t="s">
        <v>6437</v>
      </c>
      <c r="D44">
        <f t="shared" si="0"/>
        <v>41</v>
      </c>
    </row>
    <row r="45" spans="3:4">
      <c r="C45" s="9" t="s">
        <v>1276</v>
      </c>
      <c r="D45">
        <f t="shared" si="0"/>
        <v>42</v>
      </c>
    </row>
    <row r="46" spans="3:4">
      <c r="C46" s="9" t="s">
        <v>1262</v>
      </c>
      <c r="D46">
        <f t="shared" si="0"/>
        <v>43</v>
      </c>
    </row>
    <row r="47" spans="3:4">
      <c r="C47" s="9" t="s">
        <v>1256</v>
      </c>
      <c r="D47">
        <f t="shared" si="0"/>
        <v>44</v>
      </c>
    </row>
    <row r="48" spans="3:4">
      <c r="C48" s="9" t="s">
        <v>163</v>
      </c>
      <c r="D48">
        <f t="shared" si="0"/>
        <v>45</v>
      </c>
    </row>
    <row r="49" spans="3:4">
      <c r="C49" s="9" t="s">
        <v>341</v>
      </c>
      <c r="D49">
        <f t="shared" si="0"/>
        <v>46</v>
      </c>
    </row>
    <row r="50" spans="3:4">
      <c r="C50" s="9" t="s">
        <v>419</v>
      </c>
      <c r="D50">
        <f t="shared" si="0"/>
        <v>47</v>
      </c>
    </row>
    <row r="51" spans="3:4">
      <c r="C51" s="9" t="s">
        <v>6346</v>
      </c>
      <c r="D51">
        <f t="shared" si="0"/>
        <v>48</v>
      </c>
    </row>
    <row r="52" spans="3:4">
      <c r="C52" s="25" t="s">
        <v>6350</v>
      </c>
      <c r="D52">
        <f t="shared" si="0"/>
        <v>49</v>
      </c>
    </row>
    <row r="53" spans="3:4">
      <c r="C53" s="19" t="s">
        <v>662</v>
      </c>
      <c r="D53">
        <f t="shared" si="0"/>
        <v>50</v>
      </c>
    </row>
    <row r="54" spans="3:4">
      <c r="C54" s="19" t="s">
        <v>433</v>
      </c>
      <c r="D54">
        <f t="shared" si="0"/>
        <v>51</v>
      </c>
    </row>
    <row r="55" spans="3:4">
      <c r="C55" s="9" t="s">
        <v>448</v>
      </c>
      <c r="D55">
        <f t="shared" si="0"/>
        <v>52</v>
      </c>
    </row>
    <row r="56" spans="3:4">
      <c r="C56" s="9" t="s">
        <v>514</v>
      </c>
      <c r="D56">
        <f t="shared" si="0"/>
        <v>53</v>
      </c>
    </row>
    <row r="57" spans="3:4">
      <c r="C57" s="9" t="s">
        <v>490</v>
      </c>
      <c r="D57">
        <f t="shared" si="0"/>
        <v>54</v>
      </c>
    </row>
    <row r="58" spans="3:4">
      <c r="C58" s="9" t="s">
        <v>571</v>
      </c>
      <c r="D58">
        <f t="shared" si="0"/>
        <v>55</v>
      </c>
    </row>
    <row r="59" spans="3:4">
      <c r="C59" s="9" t="s">
        <v>6366</v>
      </c>
      <c r="D59">
        <f t="shared" si="0"/>
        <v>56</v>
      </c>
    </row>
    <row r="60" spans="3:4">
      <c r="C60" s="9" t="s">
        <v>588</v>
      </c>
      <c r="D60">
        <f t="shared" si="0"/>
        <v>57</v>
      </c>
    </row>
    <row r="61" spans="3:4">
      <c r="C61" s="9" t="s">
        <v>132</v>
      </c>
      <c r="D61">
        <f t="shared" si="0"/>
        <v>58</v>
      </c>
    </row>
    <row r="62" spans="3:4">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workbookViewId="0">
      <selection activeCell="A165" sqref="A165"/>
    </sheetView>
  </sheetViews>
  <sheetFormatPr defaultRowHeight="15"/>
  <cols>
    <col min="1" max="1" width="20.42578125" customWidth="1"/>
    <col min="2" max="2" width="30.28515625" customWidth="1"/>
    <col min="3" max="3" width="45.28515625" customWidth="1"/>
    <col min="4" max="4" width="25.7109375" customWidth="1"/>
    <col min="5" max="5" width="31" customWidth="1"/>
    <col min="6" max="6" width="21.140625" customWidth="1"/>
    <col min="7" max="7" width="17.7109375" customWidth="1"/>
    <col min="8" max="8" width="17.42578125" customWidth="1"/>
    <col min="10" max="12" width="13.28515625" customWidth="1"/>
    <col min="13" max="13" width="46.28515625" customWidth="1"/>
  </cols>
  <sheetData>
    <row r="1" spans="1:23" s="235" customFormat="1" ht="12.75">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3" s="215" customFormat="1" ht="18.75" customHeight="1">
      <c r="A2" s="312" t="s">
        <v>118</v>
      </c>
      <c r="B2" s="214" t="str">
        <f>'CRM Indicators'!M28</f>
        <v>Human Development Index (HDI)</v>
      </c>
      <c r="C2" s="218" t="s">
        <v>6520</v>
      </c>
      <c r="D2" s="227" t="s">
        <v>1563</v>
      </c>
      <c r="E2" s="218"/>
      <c r="F2" s="27" t="s">
        <v>1497</v>
      </c>
      <c r="G2" s="27" t="s">
        <v>1533</v>
      </c>
      <c r="H2" s="27"/>
      <c r="I2" s="239"/>
      <c r="J2" s="27" t="s">
        <v>1439</v>
      </c>
      <c r="K2" s="27"/>
      <c r="L2" s="27"/>
      <c r="M2" s="230"/>
      <c r="N2" s="230"/>
      <c r="O2" s="230"/>
      <c r="P2" s="230"/>
      <c r="Q2" s="230"/>
      <c r="R2" s="230"/>
      <c r="S2" s="230"/>
      <c r="T2" s="230"/>
      <c r="U2" s="230"/>
      <c r="V2" s="230"/>
      <c r="W2" s="230"/>
    </row>
    <row r="3" spans="1:23" s="215" customFormat="1" ht="90.75" customHeight="1">
      <c r="A3" s="312" t="s">
        <v>1480</v>
      </c>
      <c r="B3" s="315"/>
      <c r="C3" s="216" t="s">
        <v>6521</v>
      </c>
      <c r="D3" s="227" t="s">
        <v>6522</v>
      </c>
      <c r="E3" s="230"/>
      <c r="F3" s="27" t="s">
        <v>1437</v>
      </c>
      <c r="G3" s="27" t="s">
        <v>1533</v>
      </c>
      <c r="H3" s="27"/>
      <c r="I3" s="239">
        <v>44943</v>
      </c>
      <c r="J3" s="27" t="s">
        <v>1439</v>
      </c>
      <c r="K3" s="27"/>
      <c r="L3" s="27"/>
      <c r="M3" s="230" t="s">
        <v>6523</v>
      </c>
      <c r="N3" s="230"/>
      <c r="O3" s="230"/>
      <c r="P3" s="230"/>
      <c r="Q3" s="230"/>
      <c r="R3" s="230"/>
      <c r="S3" s="230"/>
      <c r="T3" s="230"/>
      <c r="U3" s="230"/>
      <c r="V3" s="230"/>
      <c r="W3" s="230"/>
    </row>
    <row r="4" spans="1:23" s="215" customFormat="1" ht="50.25" customHeight="1">
      <c r="A4" s="312" t="s">
        <v>6325</v>
      </c>
      <c r="B4" s="315"/>
      <c r="C4" s="218" t="s">
        <v>6524</v>
      </c>
      <c r="D4" s="227" t="s">
        <v>1563</v>
      </c>
      <c r="E4" s="218" t="s">
        <v>6525</v>
      </c>
      <c r="F4" s="27" t="s">
        <v>1437</v>
      </c>
      <c r="G4" s="27" t="s">
        <v>1533</v>
      </c>
      <c r="H4" s="27"/>
      <c r="I4" s="239">
        <v>44943</v>
      </c>
      <c r="J4" s="27" t="s">
        <v>1439</v>
      </c>
      <c r="K4" s="27"/>
      <c r="L4" s="27"/>
      <c r="M4" s="230"/>
      <c r="N4" s="230"/>
      <c r="O4" s="230"/>
      <c r="P4" s="230"/>
      <c r="Q4" s="230"/>
      <c r="R4" s="230"/>
      <c r="S4" s="230"/>
      <c r="T4" s="230"/>
      <c r="U4" s="230"/>
      <c r="V4" s="230"/>
      <c r="W4" s="230"/>
    </row>
    <row r="5" spans="1:23" s="215" customFormat="1" ht="45" customHeight="1">
      <c r="A5" s="312" t="s">
        <v>1480</v>
      </c>
      <c r="B5" s="219" t="s">
        <v>6526</v>
      </c>
      <c r="C5" s="218" t="s">
        <v>6527</v>
      </c>
      <c r="D5" s="227" t="s">
        <v>1435</v>
      </c>
      <c r="E5" s="218" t="s">
        <v>6528</v>
      </c>
      <c r="F5" s="27" t="s">
        <v>1437</v>
      </c>
      <c r="G5" s="27" t="s">
        <v>1456</v>
      </c>
      <c r="H5" s="27"/>
      <c r="I5" s="239">
        <v>44943</v>
      </c>
      <c r="J5" s="27" t="s">
        <v>1439</v>
      </c>
      <c r="K5" s="27"/>
      <c r="L5" s="27"/>
      <c r="M5" s="230"/>
      <c r="N5" s="230"/>
      <c r="O5" s="230"/>
      <c r="P5" s="230"/>
      <c r="Q5" s="230"/>
      <c r="R5" s="230"/>
      <c r="S5" s="230"/>
      <c r="T5" s="230"/>
      <c r="U5" s="230"/>
      <c r="V5" s="230"/>
      <c r="W5" s="230"/>
    </row>
    <row r="6" spans="1:23" s="215" customFormat="1" ht="80.25" customHeight="1">
      <c r="A6" s="312" t="s">
        <v>1484</v>
      </c>
      <c r="B6" s="315"/>
      <c r="C6" s="230" t="s">
        <v>6529</v>
      </c>
      <c r="D6" s="231" t="s">
        <v>1495</v>
      </c>
      <c r="E6" s="230"/>
      <c r="F6" s="27" t="s">
        <v>1437</v>
      </c>
      <c r="G6" s="27" t="s">
        <v>1456</v>
      </c>
      <c r="H6" s="27"/>
      <c r="I6" s="239">
        <v>44943</v>
      </c>
      <c r="J6" s="27" t="s">
        <v>1439</v>
      </c>
      <c r="K6" s="27"/>
      <c r="L6" s="27"/>
      <c r="M6" s="230"/>
      <c r="N6" s="230"/>
      <c r="O6" s="230"/>
      <c r="P6" s="230"/>
      <c r="Q6" s="230"/>
      <c r="R6" s="230"/>
      <c r="S6" s="230"/>
      <c r="T6" s="230"/>
      <c r="U6" s="230"/>
      <c r="V6" s="230"/>
      <c r="W6" s="230"/>
    </row>
    <row r="7" spans="1:23" s="215" customFormat="1" ht="48" customHeight="1">
      <c r="A7" s="312" t="s">
        <v>1484</v>
      </c>
      <c r="B7" s="315"/>
      <c r="C7" s="218" t="s">
        <v>6530</v>
      </c>
      <c r="D7" s="227" t="s">
        <v>1495</v>
      </c>
      <c r="E7" s="218" t="s">
        <v>6531</v>
      </c>
      <c r="F7" s="27" t="s">
        <v>1437</v>
      </c>
      <c r="G7" s="27" t="s">
        <v>1456</v>
      </c>
      <c r="H7" s="27"/>
      <c r="I7" s="239">
        <v>44943</v>
      </c>
      <c r="J7" s="27" t="s">
        <v>1439</v>
      </c>
      <c r="K7" s="27"/>
      <c r="L7" s="27"/>
      <c r="M7" s="230"/>
      <c r="N7" s="230"/>
      <c r="O7" s="230"/>
      <c r="P7" s="230"/>
      <c r="Q7" s="230"/>
      <c r="R7" s="230"/>
      <c r="S7" s="230"/>
      <c r="T7" s="230"/>
      <c r="U7" s="230"/>
      <c r="V7" s="230"/>
      <c r="W7" s="230"/>
    </row>
    <row r="8" spans="1:23" s="215" customFormat="1" ht="71.25" customHeight="1">
      <c r="A8" s="313" t="s">
        <v>1484</v>
      </c>
      <c r="B8" s="230" t="s">
        <v>6532</v>
      </c>
      <c r="C8" s="230" t="s">
        <v>6533</v>
      </c>
      <c r="D8" s="231" t="s">
        <v>1541</v>
      </c>
      <c r="E8" s="230" t="s">
        <v>6534</v>
      </c>
      <c r="F8" s="27" t="s">
        <v>1455</v>
      </c>
      <c r="G8" s="27" t="s">
        <v>1450</v>
      </c>
      <c r="H8" s="27"/>
      <c r="I8" s="239">
        <v>44953</v>
      </c>
      <c r="J8" s="27" t="s">
        <v>1439</v>
      </c>
      <c r="K8" s="27"/>
      <c r="L8" s="27"/>
      <c r="M8" s="230" t="s">
        <v>6535</v>
      </c>
      <c r="N8" s="230"/>
      <c r="O8" s="230"/>
      <c r="P8" s="230"/>
      <c r="Q8" s="230"/>
      <c r="R8" s="230"/>
      <c r="S8" s="230"/>
      <c r="T8" s="230"/>
      <c r="U8" s="230"/>
      <c r="V8" s="230"/>
      <c r="W8" s="230"/>
    </row>
    <row r="9" spans="1:23" s="215" customFormat="1" ht="69" customHeight="1">
      <c r="A9" s="312" t="s">
        <v>6328</v>
      </c>
      <c r="B9" s="315"/>
      <c r="C9" s="218" t="s">
        <v>6536</v>
      </c>
      <c r="D9" s="227" t="s">
        <v>1435</v>
      </c>
      <c r="E9" s="218" t="s">
        <v>6537</v>
      </c>
      <c r="F9" s="27" t="s">
        <v>1437</v>
      </c>
      <c r="G9" s="27" t="s">
        <v>1456</v>
      </c>
      <c r="H9" s="27"/>
      <c r="I9" s="239">
        <v>44943</v>
      </c>
      <c r="J9" s="27" t="s">
        <v>1439</v>
      </c>
      <c r="K9" s="27"/>
      <c r="L9" s="27"/>
      <c r="M9" s="230"/>
      <c r="N9" s="230"/>
      <c r="O9" s="230"/>
      <c r="P9" s="230"/>
      <c r="Q9" s="230"/>
      <c r="R9" s="230"/>
      <c r="S9" s="230"/>
      <c r="T9" s="230"/>
      <c r="U9" s="230"/>
      <c r="V9" s="230"/>
      <c r="W9" s="230"/>
    </row>
    <row r="10" spans="1:23" s="215" customFormat="1" ht="54" customHeight="1">
      <c r="A10" s="312" t="s">
        <v>6328</v>
      </c>
      <c r="B10" s="315"/>
      <c r="C10" s="230" t="s">
        <v>6538</v>
      </c>
      <c r="D10" s="231" t="s">
        <v>1521</v>
      </c>
      <c r="E10" s="230" t="s">
        <v>6534</v>
      </c>
      <c r="F10" s="27" t="s">
        <v>1455</v>
      </c>
      <c r="G10" s="27" t="s">
        <v>1456</v>
      </c>
      <c r="H10" s="27"/>
      <c r="I10" s="239">
        <v>44953</v>
      </c>
      <c r="J10" s="27" t="s">
        <v>1439</v>
      </c>
      <c r="K10" s="27"/>
      <c r="L10" s="27"/>
      <c r="M10" s="230" t="s">
        <v>6539</v>
      </c>
      <c r="N10" s="230"/>
      <c r="O10" s="230"/>
      <c r="P10" s="230"/>
      <c r="Q10" s="230"/>
      <c r="R10" s="230"/>
      <c r="S10" s="230"/>
      <c r="T10" s="230"/>
      <c r="U10" s="230"/>
      <c r="V10" s="230"/>
      <c r="W10" s="230"/>
    </row>
    <row r="11" spans="1:23" s="215" customFormat="1" ht="60" customHeight="1">
      <c r="A11" s="312" t="s">
        <v>6333</v>
      </c>
      <c r="B11" s="315"/>
      <c r="C11" s="216" t="s">
        <v>6540</v>
      </c>
      <c r="D11" s="227" t="s">
        <v>1495</v>
      </c>
      <c r="E11" s="230"/>
      <c r="F11" s="27" t="s">
        <v>1437</v>
      </c>
      <c r="G11" s="27" t="s">
        <v>1456</v>
      </c>
      <c r="H11" s="27"/>
      <c r="I11" s="239">
        <v>44943</v>
      </c>
      <c r="J11" s="27" t="s">
        <v>1439</v>
      </c>
      <c r="K11" s="27"/>
      <c r="L11" s="27"/>
      <c r="M11" s="230"/>
      <c r="N11" s="230"/>
      <c r="O11" s="230"/>
      <c r="P11" s="230"/>
      <c r="Q11" s="230"/>
      <c r="R11" s="230"/>
      <c r="S11" s="230"/>
      <c r="T11" s="230"/>
      <c r="U11" s="230"/>
      <c r="V11" s="230"/>
      <c r="W11" s="230"/>
    </row>
    <row r="12" spans="1:23" s="215" customFormat="1" ht="93" customHeight="1">
      <c r="A12" s="312" t="s">
        <v>423</v>
      </c>
      <c r="B12" s="214" t="str">
        <f>'CRM Indicators'!M87</f>
        <v>Infant mortality rate (per 1,000 live births)</v>
      </c>
      <c r="C12" s="218" t="s">
        <v>6541</v>
      </c>
      <c r="D12" s="227" t="s">
        <v>1435</v>
      </c>
      <c r="E12" s="218" t="s">
        <v>6542</v>
      </c>
      <c r="F12" s="27" t="s">
        <v>1437</v>
      </c>
      <c r="G12" s="27" t="s">
        <v>1533</v>
      </c>
      <c r="H12" s="27"/>
      <c r="I12" s="239">
        <v>44945</v>
      </c>
      <c r="J12" s="27" t="s">
        <v>1439</v>
      </c>
      <c r="K12" s="27"/>
      <c r="L12" s="27"/>
      <c r="M12" s="230"/>
      <c r="N12" s="230"/>
      <c r="O12" s="230"/>
      <c r="P12" s="230"/>
      <c r="Q12" s="230"/>
      <c r="R12" s="230"/>
      <c r="S12" s="230"/>
      <c r="T12" s="230"/>
      <c r="U12" s="230"/>
      <c r="V12" s="230"/>
      <c r="W12" s="230"/>
    </row>
    <row r="13" spans="1:23" s="215" customFormat="1" ht="80.25" customHeight="1">
      <c r="A13" s="312" t="s">
        <v>423</v>
      </c>
      <c r="B13" s="214" t="str">
        <f>'CRM Indicators'!M116</f>
        <v>Prevalence of low birth weight among newborns (%)</v>
      </c>
      <c r="C13" s="218" t="s">
        <v>1586</v>
      </c>
      <c r="D13" s="227" t="s">
        <v>1435</v>
      </c>
      <c r="E13" s="218" t="s">
        <v>6543</v>
      </c>
      <c r="F13" s="27" t="s">
        <v>1437</v>
      </c>
      <c r="G13" s="27" t="s">
        <v>1533</v>
      </c>
      <c r="H13" s="27"/>
      <c r="I13" s="239">
        <v>44945</v>
      </c>
      <c r="J13" s="27" t="s">
        <v>1439</v>
      </c>
      <c r="K13" s="27"/>
      <c r="L13" s="27"/>
      <c r="M13" s="230" t="s">
        <v>6544</v>
      </c>
      <c r="N13" s="230"/>
      <c r="O13" s="230"/>
      <c r="P13" s="230"/>
      <c r="Q13" s="230"/>
      <c r="R13" s="230"/>
      <c r="S13" s="230"/>
      <c r="T13" s="230"/>
      <c r="U13" s="230"/>
      <c r="V13" s="230"/>
      <c r="W13" s="230"/>
    </row>
    <row r="14" spans="1:23" s="215" customFormat="1" ht="66" customHeight="1">
      <c r="A14" s="312" t="s">
        <v>423</v>
      </c>
      <c r="B14" s="219" t="s">
        <v>6545</v>
      </c>
      <c r="C14" s="218" t="s">
        <v>6546</v>
      </c>
      <c r="D14" s="227" t="s">
        <v>1435</v>
      </c>
      <c r="E14" s="218" t="s">
        <v>6547</v>
      </c>
      <c r="F14" s="27" t="s">
        <v>1437</v>
      </c>
      <c r="G14" s="27" t="s">
        <v>1533</v>
      </c>
      <c r="H14" s="27" t="s">
        <v>1456</v>
      </c>
      <c r="I14" s="239">
        <v>44945</v>
      </c>
      <c r="J14" s="27" t="s">
        <v>1439</v>
      </c>
      <c r="K14" s="27"/>
      <c r="L14" s="27"/>
      <c r="M14" s="230" t="s">
        <v>6548</v>
      </c>
      <c r="N14" s="230"/>
      <c r="O14" s="230"/>
      <c r="P14" s="230"/>
      <c r="Q14" s="230"/>
      <c r="R14" s="230"/>
      <c r="S14" s="230"/>
      <c r="T14" s="230"/>
      <c r="U14" s="230"/>
      <c r="V14" s="230"/>
      <c r="W14" s="230"/>
    </row>
    <row r="15" spans="1:23" s="215" customFormat="1" ht="126" customHeight="1">
      <c r="A15" s="312" t="s">
        <v>423</v>
      </c>
      <c r="B15" s="219" t="s">
        <v>6549</v>
      </c>
      <c r="C15" s="218" t="s">
        <v>6550</v>
      </c>
      <c r="D15" s="227" t="s">
        <v>1435</v>
      </c>
      <c r="E15" s="218" t="s">
        <v>6551</v>
      </c>
      <c r="F15" s="27" t="s">
        <v>1437</v>
      </c>
      <c r="G15" s="27" t="s">
        <v>1533</v>
      </c>
      <c r="H15" s="27"/>
      <c r="I15" s="239">
        <v>44945</v>
      </c>
      <c r="J15" s="27" t="s">
        <v>1439</v>
      </c>
      <c r="K15" s="27"/>
      <c r="L15" s="27"/>
      <c r="M15" s="230" t="s">
        <v>6552</v>
      </c>
      <c r="N15" s="230"/>
      <c r="O15" s="230"/>
      <c r="P15" s="230"/>
      <c r="Q15" s="230"/>
      <c r="R15" s="230"/>
      <c r="S15" s="230"/>
      <c r="T15" s="230"/>
      <c r="U15" s="230"/>
      <c r="V15" s="230"/>
      <c r="W15" s="230"/>
    </row>
    <row r="16" spans="1:23" s="215" customFormat="1" ht="173.25" customHeight="1">
      <c r="A16" s="312" t="s">
        <v>636</v>
      </c>
      <c r="B16" s="219" t="s">
        <v>6553</v>
      </c>
      <c r="C16" s="218" t="s">
        <v>6554</v>
      </c>
      <c r="D16" s="227" t="s">
        <v>1624</v>
      </c>
      <c r="E16" s="218" t="s">
        <v>6555</v>
      </c>
      <c r="F16" s="27" t="s">
        <v>1437</v>
      </c>
      <c r="G16" s="27" t="s">
        <v>1456</v>
      </c>
      <c r="H16" s="27"/>
      <c r="I16" s="239">
        <v>44945</v>
      </c>
      <c r="J16" s="27" t="s">
        <v>1439</v>
      </c>
      <c r="K16" s="27"/>
      <c r="L16" s="27"/>
      <c r="M16" s="230" t="s">
        <v>6556</v>
      </c>
      <c r="N16" s="230"/>
      <c r="O16" s="230"/>
      <c r="P16" s="230"/>
      <c r="Q16" s="230"/>
      <c r="R16" s="230"/>
      <c r="S16" s="230"/>
      <c r="T16" s="230"/>
      <c r="U16" s="230"/>
      <c r="V16" s="230"/>
      <c r="W16" s="230"/>
    </row>
    <row r="17" spans="1:23" s="215" customFormat="1" ht="108.75" customHeight="1">
      <c r="A17" s="312" t="s">
        <v>636</v>
      </c>
      <c r="B17" s="219" t="s">
        <v>6557</v>
      </c>
      <c r="C17" s="218" t="s">
        <v>6558</v>
      </c>
      <c r="D17" s="227" t="s">
        <v>1624</v>
      </c>
      <c r="E17" s="218" t="s">
        <v>6559</v>
      </c>
      <c r="F17" s="27" t="s">
        <v>1437</v>
      </c>
      <c r="G17" s="27" t="s">
        <v>1456</v>
      </c>
      <c r="H17" s="27"/>
      <c r="I17" s="239">
        <v>44945</v>
      </c>
      <c r="J17" s="27" t="s">
        <v>1439</v>
      </c>
      <c r="K17" s="27"/>
      <c r="L17" s="27"/>
      <c r="M17" s="230" t="s">
        <v>6560</v>
      </c>
      <c r="N17" s="230"/>
      <c r="O17" s="230"/>
      <c r="P17" s="230"/>
      <c r="Q17" s="230"/>
      <c r="R17" s="230"/>
      <c r="S17" s="230"/>
      <c r="T17" s="230"/>
      <c r="U17" s="230"/>
      <c r="V17" s="230"/>
      <c r="W17" s="230"/>
    </row>
    <row r="18" spans="1:23" s="215" customFormat="1" ht="119.25" customHeight="1">
      <c r="A18" s="230" t="s">
        <v>674</v>
      </c>
      <c r="B18" s="236" t="s">
        <v>6400</v>
      </c>
      <c r="C18" s="230" t="s">
        <v>6561</v>
      </c>
      <c r="D18" s="231" t="s">
        <v>6522</v>
      </c>
      <c r="E18" s="230" t="s">
        <v>6562</v>
      </c>
      <c r="F18" s="27" t="s">
        <v>1456</v>
      </c>
      <c r="G18" s="27" t="s">
        <v>1438</v>
      </c>
      <c r="H18" s="27"/>
      <c r="I18" s="239">
        <v>44937</v>
      </c>
      <c r="J18" s="27" t="s">
        <v>1439</v>
      </c>
      <c r="K18" s="27"/>
      <c r="L18" s="27"/>
      <c r="M18" s="230" t="s">
        <v>6563</v>
      </c>
      <c r="N18" s="230"/>
      <c r="O18" s="230"/>
      <c r="P18" s="230"/>
      <c r="Q18" s="230"/>
      <c r="R18" s="230"/>
      <c r="S18" s="230"/>
      <c r="T18" s="230"/>
      <c r="U18" s="230"/>
      <c r="V18" s="230"/>
      <c r="W18" s="230"/>
    </row>
    <row r="19" spans="1:23" s="215" customFormat="1" ht="170.25" customHeight="1">
      <c r="A19" s="317" t="s">
        <v>674</v>
      </c>
      <c r="B19" s="214" t="str">
        <f>'CRM Indicators'!M146</f>
        <v>Expenditure on primary as a percentage of government expenditure on education</v>
      </c>
      <c r="C19" s="230" t="s">
        <v>6564</v>
      </c>
      <c r="D19" s="231" t="s">
        <v>1435</v>
      </c>
      <c r="E19" s="230"/>
      <c r="F19" s="27" t="s">
        <v>1476</v>
      </c>
      <c r="G19" s="27" t="s">
        <v>1533</v>
      </c>
      <c r="H19" s="27" t="s">
        <v>1476</v>
      </c>
      <c r="I19" s="27"/>
      <c r="J19" s="27" t="s">
        <v>1439</v>
      </c>
      <c r="K19" s="27"/>
      <c r="L19" s="27"/>
      <c r="M19" s="230"/>
      <c r="N19" s="230"/>
      <c r="O19" s="230"/>
      <c r="P19" s="230"/>
      <c r="Q19" s="230"/>
      <c r="R19" s="230"/>
      <c r="S19" s="230"/>
      <c r="T19" s="230"/>
      <c r="U19" s="230"/>
      <c r="V19" s="230"/>
      <c r="W19" s="230"/>
    </row>
    <row r="20" spans="1:23" s="215" customFormat="1" ht="85.5" customHeight="1">
      <c r="A20" s="317" t="s">
        <v>674</v>
      </c>
      <c r="B20" s="214" t="str">
        <f>'CRM Indicators'!M145</f>
        <v>Expenditure on pre-primary as a percentage of government expenditure on education</v>
      </c>
      <c r="C20" s="230" t="s">
        <v>6565</v>
      </c>
      <c r="D20" s="231" t="s">
        <v>1435</v>
      </c>
      <c r="E20" s="230"/>
      <c r="F20" s="27" t="s">
        <v>1476</v>
      </c>
      <c r="G20" s="27" t="s">
        <v>1533</v>
      </c>
      <c r="H20" s="27" t="s">
        <v>1476</v>
      </c>
      <c r="I20" s="27"/>
      <c r="J20" s="27" t="s">
        <v>1439</v>
      </c>
      <c r="K20" s="27"/>
      <c r="L20" s="27"/>
      <c r="M20" s="230" t="s">
        <v>6566</v>
      </c>
      <c r="N20" s="230"/>
      <c r="O20" s="230"/>
      <c r="P20" s="230"/>
      <c r="Q20" s="230"/>
      <c r="R20" s="230"/>
      <c r="S20" s="230"/>
      <c r="T20" s="230"/>
      <c r="U20" s="230"/>
      <c r="V20" s="230"/>
      <c r="W20" s="230"/>
    </row>
    <row r="21" spans="1:23" s="215" customFormat="1" ht="48" customHeight="1">
      <c r="A21" s="312" t="s">
        <v>781</v>
      </c>
      <c r="B21" s="192" t="str">
        <f>'CRM Indicators'!M216</f>
        <v>Number of early school leavers from primary education</v>
      </c>
      <c r="C21" s="230" t="s">
        <v>6567</v>
      </c>
      <c r="D21" s="231" t="s">
        <v>1541</v>
      </c>
      <c r="E21" s="230"/>
      <c r="F21" s="27" t="s">
        <v>1476</v>
      </c>
      <c r="G21" s="27" t="s">
        <v>1456</v>
      </c>
      <c r="H21" s="27"/>
      <c r="I21" s="239">
        <v>44953</v>
      </c>
      <c r="J21" s="27" t="s">
        <v>1439</v>
      </c>
      <c r="K21" s="27"/>
      <c r="L21" s="27"/>
      <c r="M21" s="230" t="s">
        <v>6568</v>
      </c>
      <c r="N21" s="230"/>
      <c r="O21" s="230"/>
      <c r="P21" s="230"/>
      <c r="Q21" s="230"/>
      <c r="R21" s="230"/>
      <c r="S21" s="230"/>
      <c r="T21" s="230"/>
      <c r="U21" s="230"/>
      <c r="V21" s="230"/>
      <c r="W21" s="230"/>
    </row>
    <row r="22" spans="1:23" s="215" customFormat="1" ht="49.5" customHeight="1">
      <c r="A22" s="312" t="s">
        <v>910</v>
      </c>
      <c r="B22" s="214" t="str">
        <f>'CRM Indicators'!L222</f>
        <v>Mean performance for 15-year-old students on the Mathematics scale, Reading scale, Science scale</v>
      </c>
      <c r="C22" s="230" t="s">
        <v>6569</v>
      </c>
      <c r="D22" s="231" t="s">
        <v>1541</v>
      </c>
      <c r="E22" s="230" t="s">
        <v>6570</v>
      </c>
      <c r="F22" s="27" t="s">
        <v>1476</v>
      </c>
      <c r="G22" s="27" t="s">
        <v>1456</v>
      </c>
      <c r="H22" s="27"/>
      <c r="I22" s="239">
        <v>44953</v>
      </c>
      <c r="J22" s="27" t="s">
        <v>1439</v>
      </c>
      <c r="K22" s="27"/>
      <c r="L22" s="27"/>
      <c r="M22" s="230" t="s">
        <v>6571</v>
      </c>
      <c r="N22" s="230"/>
      <c r="O22" s="230"/>
      <c r="P22" s="230"/>
      <c r="Q22" s="230"/>
      <c r="R22" s="230"/>
      <c r="S22" s="230"/>
      <c r="T22" s="230"/>
      <c r="U22" s="230"/>
      <c r="V22" s="230"/>
      <c r="W22" s="230"/>
    </row>
    <row r="23" spans="1:23" s="215" customFormat="1" ht="42" customHeight="1">
      <c r="A23" s="312" t="s">
        <v>910</v>
      </c>
      <c r="B23" s="214" t="str">
        <f>'CRM Indicators'!L223</f>
        <v>Mean performance for 15-year-old students on the Mathematics scale, Reading scale, Science scale</v>
      </c>
      <c r="C23" s="230" t="s">
        <v>6572</v>
      </c>
      <c r="D23" s="231" t="s">
        <v>1563</v>
      </c>
      <c r="E23" s="230" t="s">
        <v>6573</v>
      </c>
      <c r="F23" s="27" t="s">
        <v>1476</v>
      </c>
      <c r="G23" s="27" t="s">
        <v>1456</v>
      </c>
      <c r="H23" s="27"/>
      <c r="I23" s="239">
        <v>44953</v>
      </c>
      <c r="J23" s="27" t="s">
        <v>1439</v>
      </c>
      <c r="K23" s="27"/>
      <c r="L23" s="27"/>
      <c r="M23" s="230"/>
      <c r="N23" s="230"/>
      <c r="O23" s="230"/>
      <c r="P23" s="230"/>
      <c r="Q23" s="230"/>
      <c r="R23" s="230"/>
      <c r="S23" s="230"/>
      <c r="T23" s="230"/>
      <c r="U23" s="230"/>
      <c r="V23" s="230"/>
      <c r="W23" s="230"/>
    </row>
    <row r="24" spans="1:23" s="215" customFormat="1" ht="37.5" customHeight="1">
      <c r="A24" s="312" t="s">
        <v>910</v>
      </c>
      <c r="B24" s="315" t="s">
        <v>6574</v>
      </c>
      <c r="C24" s="230" t="s">
        <v>6575</v>
      </c>
      <c r="D24" s="231" t="s">
        <v>6576</v>
      </c>
      <c r="E24" s="230"/>
      <c r="F24" s="27" t="s">
        <v>1476</v>
      </c>
      <c r="G24" s="27" t="s">
        <v>1456</v>
      </c>
      <c r="H24" s="27"/>
      <c r="I24" s="239">
        <v>44953</v>
      </c>
      <c r="J24" s="27" t="s">
        <v>1439</v>
      </c>
      <c r="K24" s="27"/>
      <c r="L24" s="27"/>
      <c r="M24" s="230"/>
      <c r="N24" s="230"/>
      <c r="O24" s="230"/>
      <c r="P24" s="230"/>
      <c r="Q24" s="230"/>
      <c r="R24" s="230"/>
      <c r="S24" s="230"/>
      <c r="T24" s="230"/>
      <c r="U24" s="230"/>
      <c r="V24" s="230"/>
      <c r="W24" s="230"/>
    </row>
    <row r="25" spans="1:23" s="215" customFormat="1" ht="57" customHeight="1">
      <c r="A25" s="312" t="s">
        <v>781</v>
      </c>
      <c r="B25" s="214" t="str">
        <f>'CRM Indicators'!M155</f>
        <v>4.a.1 Proportion of schools with access to adapted infrastructure and materials for students with disabilities - primary (%)</v>
      </c>
      <c r="C25" s="230" t="s">
        <v>6577</v>
      </c>
      <c r="D25" s="231" t="s">
        <v>1541</v>
      </c>
      <c r="E25" s="230" t="s">
        <v>6578</v>
      </c>
      <c r="F25" s="27" t="s">
        <v>1476</v>
      </c>
      <c r="G25" s="27" t="s">
        <v>1533</v>
      </c>
      <c r="H25" s="27"/>
      <c r="I25" s="239">
        <v>44953</v>
      </c>
      <c r="J25" s="27" t="s">
        <v>1439</v>
      </c>
      <c r="K25" s="27"/>
      <c r="L25" s="27"/>
      <c r="M25" s="230" t="s">
        <v>6579</v>
      </c>
      <c r="N25" s="230"/>
      <c r="O25" s="230"/>
      <c r="P25" s="230"/>
      <c r="Q25" s="230"/>
      <c r="R25" s="230"/>
      <c r="S25" s="230"/>
      <c r="T25" s="230"/>
      <c r="U25" s="230"/>
      <c r="V25" s="230"/>
      <c r="W25" s="230"/>
    </row>
    <row r="26" spans="1:23" s="215" customFormat="1" ht="130.5" customHeight="1">
      <c r="A26" s="312" t="s">
        <v>1136</v>
      </c>
      <c r="B26" s="320" t="str">
        <f>'CRM Indicators'!M295</f>
        <v>16.9.1 Proportion of children whose births have been registered with a civil authority (%)</v>
      </c>
      <c r="C26" s="230" t="s">
        <v>6580</v>
      </c>
      <c r="D26" s="231" t="s">
        <v>1677</v>
      </c>
      <c r="E26" s="230"/>
      <c r="F26" s="27" t="s">
        <v>1456</v>
      </c>
      <c r="G26" s="27" t="s">
        <v>1533</v>
      </c>
      <c r="H26" s="27"/>
      <c r="I26" s="239">
        <v>44985</v>
      </c>
      <c r="J26" s="27" t="s">
        <v>1439</v>
      </c>
      <c r="K26" s="27"/>
      <c r="L26" s="27"/>
      <c r="M26" s="230" t="s">
        <v>6581</v>
      </c>
      <c r="N26" s="230"/>
      <c r="O26" s="230"/>
      <c r="P26" s="230"/>
      <c r="Q26" s="230"/>
      <c r="R26" s="230"/>
      <c r="S26" s="230"/>
      <c r="T26" s="230"/>
      <c r="U26" s="230"/>
      <c r="V26" s="230"/>
      <c r="W26" s="230"/>
    </row>
    <row r="27" spans="1:23" s="215" customFormat="1" ht="246.75" customHeight="1">
      <c r="A27" s="230" t="s">
        <v>1667</v>
      </c>
      <c r="B27" s="315" t="s">
        <v>4620</v>
      </c>
      <c r="C27" s="230" t="s">
        <v>6582</v>
      </c>
      <c r="D27" s="231" t="s">
        <v>1677</v>
      </c>
      <c r="E27" s="230"/>
      <c r="F27" s="27" t="s">
        <v>1456</v>
      </c>
      <c r="G27" s="27" t="s">
        <v>1533</v>
      </c>
      <c r="H27" s="27" t="s">
        <v>1456</v>
      </c>
      <c r="I27" s="27"/>
      <c r="J27" s="27" t="s">
        <v>1439</v>
      </c>
      <c r="K27" s="27"/>
      <c r="L27" s="27"/>
      <c r="M27" s="230"/>
      <c r="N27" s="230"/>
      <c r="O27" s="230"/>
      <c r="P27" s="230"/>
      <c r="Q27" s="230"/>
      <c r="R27" s="230"/>
      <c r="S27" s="230"/>
      <c r="T27" s="230"/>
      <c r="U27" s="230"/>
      <c r="V27" s="230"/>
      <c r="W27" s="230"/>
    </row>
    <row r="28" spans="1:23" s="215" customFormat="1" ht="69.75" customHeight="1">
      <c r="A28" s="230" t="s">
        <v>1667</v>
      </c>
      <c r="B28" s="315" t="s">
        <v>6583</v>
      </c>
      <c r="C28" s="230" t="s">
        <v>6584</v>
      </c>
      <c r="D28" s="231" t="s">
        <v>192</v>
      </c>
      <c r="E28" s="230"/>
      <c r="F28" s="27" t="s">
        <v>1497</v>
      </c>
      <c r="G28" s="27" t="s">
        <v>1533</v>
      </c>
      <c r="H28" s="27"/>
      <c r="I28" s="27"/>
      <c r="J28" s="27" t="s">
        <v>1439</v>
      </c>
      <c r="K28" s="27"/>
      <c r="L28" s="27"/>
      <c r="M28" s="230" t="s">
        <v>6585</v>
      </c>
      <c r="N28" s="230"/>
      <c r="O28" s="230"/>
      <c r="P28" s="230"/>
      <c r="Q28" s="230"/>
      <c r="R28" s="230"/>
      <c r="S28" s="230"/>
      <c r="T28" s="230"/>
      <c r="U28" s="230"/>
      <c r="V28" s="230"/>
      <c r="W28" s="230"/>
    </row>
    <row r="29" spans="1:23" s="215" customFormat="1" ht="46.5" customHeight="1">
      <c r="A29" s="312" t="s">
        <v>118</v>
      </c>
      <c r="B29" s="214" t="str">
        <f>'CRM Indicators'!M212</f>
        <v>8.6.1. Proportion of youth (aged 15-24 years) not in education, employment or training (%)</v>
      </c>
      <c r="C29" s="230" t="s">
        <v>6586</v>
      </c>
      <c r="D29" s="231" t="s">
        <v>1435</v>
      </c>
      <c r="E29" s="230" t="s">
        <v>6587</v>
      </c>
      <c r="F29" s="27" t="s">
        <v>1437</v>
      </c>
      <c r="G29" s="27" t="s">
        <v>1533</v>
      </c>
      <c r="H29" s="27"/>
      <c r="I29" s="239">
        <v>44943</v>
      </c>
      <c r="J29" s="27" t="s">
        <v>1439</v>
      </c>
      <c r="K29" s="27"/>
      <c r="L29" s="27"/>
      <c r="M29" s="230" t="s">
        <v>6588</v>
      </c>
      <c r="N29" s="230"/>
      <c r="O29" s="230"/>
      <c r="P29" s="230"/>
      <c r="Q29" s="230"/>
      <c r="R29" s="230"/>
      <c r="S29" s="230"/>
      <c r="T29" s="230"/>
      <c r="U29" s="230"/>
      <c r="V29" s="230"/>
      <c r="W29" s="230"/>
    </row>
    <row r="30" spans="1:23" s="215" customFormat="1" ht="57" customHeight="1">
      <c r="A30" s="312" t="s">
        <v>976</v>
      </c>
      <c r="B30" s="315"/>
      <c r="C30" s="230" t="s">
        <v>6589</v>
      </c>
      <c r="D30" s="231" t="s">
        <v>6576</v>
      </c>
      <c r="E30" s="230"/>
      <c r="F30" s="27" t="s">
        <v>1476</v>
      </c>
      <c r="G30" s="27" t="s">
        <v>1450</v>
      </c>
      <c r="H30" s="27"/>
      <c r="I30" s="239">
        <v>44952</v>
      </c>
      <c r="J30" s="27" t="s">
        <v>1439</v>
      </c>
      <c r="K30" s="27"/>
      <c r="L30" s="27"/>
      <c r="M30" s="230"/>
      <c r="N30" s="230"/>
      <c r="O30" s="230"/>
      <c r="P30" s="230"/>
      <c r="Q30" s="230"/>
      <c r="R30" s="230"/>
      <c r="S30" s="230"/>
      <c r="T30" s="230"/>
      <c r="U30" s="230"/>
      <c r="V30" s="230"/>
      <c r="W30" s="230"/>
    </row>
    <row r="31" spans="1:23" s="215" customFormat="1" ht="55.5" customHeight="1">
      <c r="A31" s="312" t="s">
        <v>976</v>
      </c>
      <c r="B31" s="315" t="s">
        <v>6590</v>
      </c>
      <c r="C31" s="230" t="s">
        <v>6591</v>
      </c>
      <c r="D31" s="231" t="s">
        <v>1541</v>
      </c>
      <c r="E31" s="230" t="s">
        <v>6592</v>
      </c>
      <c r="F31" s="27" t="s">
        <v>1456</v>
      </c>
      <c r="G31" s="27" t="s">
        <v>1456</v>
      </c>
      <c r="H31" s="27"/>
      <c r="I31" s="239">
        <v>44952</v>
      </c>
      <c r="J31" s="27" t="s">
        <v>1439</v>
      </c>
      <c r="K31" s="27"/>
      <c r="L31" s="27"/>
      <c r="M31" s="230" t="s">
        <v>6593</v>
      </c>
      <c r="N31" s="230"/>
      <c r="O31" s="230"/>
      <c r="P31" s="230"/>
      <c r="Q31" s="230"/>
      <c r="R31" s="230"/>
      <c r="S31" s="230"/>
      <c r="T31" s="230"/>
      <c r="U31" s="230"/>
      <c r="V31" s="230"/>
      <c r="W31" s="230"/>
    </row>
    <row r="32" spans="1:23" s="215" customFormat="1" ht="69" customHeight="1">
      <c r="A32" s="315" t="s">
        <v>1026</v>
      </c>
      <c r="B32" s="214" t="str">
        <f>'CRM Indicators'!M254</f>
        <v>Number of children aged 0-17 in formal residential care, at the end of the year</v>
      </c>
      <c r="C32" s="230" t="s">
        <v>6594</v>
      </c>
      <c r="D32" s="231" t="s">
        <v>1641</v>
      </c>
      <c r="E32" s="230" t="s">
        <v>6595</v>
      </c>
      <c r="F32" s="27" t="s">
        <v>1456</v>
      </c>
      <c r="G32" s="27" t="s">
        <v>1456</v>
      </c>
      <c r="H32" s="27"/>
      <c r="I32" s="239">
        <v>44952</v>
      </c>
      <c r="J32" s="27" t="s">
        <v>1439</v>
      </c>
      <c r="K32" s="27"/>
      <c r="L32" s="27"/>
      <c r="M32" s="230" t="s">
        <v>6596</v>
      </c>
      <c r="N32" s="230"/>
      <c r="O32" s="230"/>
      <c r="P32" s="230"/>
      <c r="Q32" s="230"/>
      <c r="R32" s="230"/>
      <c r="S32" s="230"/>
      <c r="T32" s="230"/>
      <c r="U32" s="230"/>
      <c r="V32" s="230"/>
      <c r="W32" s="230"/>
    </row>
    <row r="33" spans="1:23" s="215" customFormat="1" ht="33" customHeight="1">
      <c r="A33" s="315" t="s">
        <v>1026</v>
      </c>
      <c r="B33" s="315"/>
      <c r="C33" s="230" t="s">
        <v>6597</v>
      </c>
      <c r="D33" s="231" t="s">
        <v>6576</v>
      </c>
      <c r="E33" s="230"/>
      <c r="F33" s="27" t="s">
        <v>1476</v>
      </c>
      <c r="G33" s="27" t="s">
        <v>1456</v>
      </c>
      <c r="H33" s="27"/>
      <c r="I33" s="239">
        <v>44952</v>
      </c>
      <c r="J33" s="27" t="s">
        <v>1439</v>
      </c>
      <c r="K33" s="27"/>
      <c r="L33" s="27"/>
      <c r="M33" s="230"/>
      <c r="N33" s="230"/>
      <c r="O33" s="230"/>
      <c r="P33" s="230"/>
      <c r="Q33" s="230"/>
      <c r="R33" s="230"/>
      <c r="S33" s="230"/>
      <c r="T33" s="230"/>
      <c r="U33" s="230"/>
      <c r="V33" s="230"/>
      <c r="W33" s="230"/>
    </row>
    <row r="34" spans="1:23" s="215" customFormat="1" ht="42" customHeight="1">
      <c r="A34" s="315" t="s">
        <v>1026</v>
      </c>
      <c r="B34" s="315" t="s">
        <v>6598</v>
      </c>
      <c r="C34" s="230" t="s">
        <v>6599</v>
      </c>
      <c r="D34" s="231" t="s">
        <v>1541</v>
      </c>
      <c r="E34" s="230" t="s">
        <v>6600</v>
      </c>
      <c r="F34" s="27" t="s">
        <v>1476</v>
      </c>
      <c r="G34" s="27" t="s">
        <v>1456</v>
      </c>
      <c r="H34" s="27"/>
      <c r="I34" s="239">
        <v>44952</v>
      </c>
      <c r="J34" s="27" t="s">
        <v>1439</v>
      </c>
      <c r="K34" s="27"/>
      <c r="L34" s="27"/>
      <c r="M34" s="230" t="s">
        <v>6601</v>
      </c>
      <c r="N34" s="230"/>
      <c r="O34" s="230"/>
      <c r="P34" s="230"/>
      <c r="Q34" s="230"/>
      <c r="R34" s="230"/>
      <c r="S34" s="230"/>
      <c r="T34" s="230"/>
      <c r="U34" s="230"/>
      <c r="V34" s="230"/>
      <c r="W34" s="230"/>
    </row>
    <row r="35" spans="1:23" s="215" customFormat="1" ht="87.75" customHeight="1">
      <c r="A35" s="312" t="s">
        <v>1105</v>
      </c>
      <c r="B35" s="315" t="s">
        <v>6602</v>
      </c>
      <c r="C35" s="230" t="s">
        <v>6603</v>
      </c>
      <c r="D35" s="231" t="s">
        <v>6576</v>
      </c>
      <c r="E35" s="230"/>
      <c r="F35" s="27" t="s">
        <v>1476</v>
      </c>
      <c r="G35" s="27" t="s">
        <v>1456</v>
      </c>
      <c r="H35" s="27"/>
      <c r="I35" s="239">
        <v>44952</v>
      </c>
      <c r="J35" s="27" t="s">
        <v>1439</v>
      </c>
      <c r="K35" s="27"/>
      <c r="L35" s="27"/>
      <c r="M35" s="230"/>
      <c r="N35" s="230"/>
      <c r="O35" s="230"/>
      <c r="P35" s="230"/>
      <c r="Q35" s="230"/>
      <c r="R35" s="230"/>
      <c r="S35" s="230"/>
      <c r="T35" s="230"/>
      <c r="U35" s="230"/>
      <c r="V35" s="230"/>
      <c r="W35" s="230"/>
    </row>
    <row r="36" spans="1:23" s="215" customFormat="1" ht="63.75" customHeight="1">
      <c r="A36" s="312" t="s">
        <v>1105</v>
      </c>
      <c r="B36" s="315" t="s">
        <v>6604</v>
      </c>
      <c r="C36" s="230" t="s">
        <v>6605</v>
      </c>
      <c r="D36" s="231" t="s">
        <v>1641</v>
      </c>
      <c r="E36" s="230" t="s">
        <v>6606</v>
      </c>
      <c r="F36" s="27" t="s">
        <v>1476</v>
      </c>
      <c r="G36" s="27" t="s">
        <v>1456</v>
      </c>
      <c r="H36" s="27"/>
      <c r="I36" s="239">
        <v>44952</v>
      </c>
      <c r="J36" s="27" t="s">
        <v>1439</v>
      </c>
      <c r="K36" s="27"/>
      <c r="L36" s="27"/>
      <c r="M36" s="230"/>
      <c r="N36" s="230"/>
      <c r="O36" s="230"/>
      <c r="P36" s="230"/>
      <c r="Q36" s="230"/>
      <c r="R36" s="230"/>
      <c r="S36" s="230"/>
      <c r="T36" s="230"/>
      <c r="U36" s="230"/>
      <c r="V36" s="230"/>
      <c r="W36" s="230"/>
    </row>
    <row r="37" spans="1:23" s="215" customFormat="1" ht="27" customHeight="1">
      <c r="A37" s="312" t="s">
        <v>1128</v>
      </c>
      <c r="B37" s="315" t="s">
        <v>6607</v>
      </c>
      <c r="C37" s="230" t="s">
        <v>6608</v>
      </c>
      <c r="D37" s="231" t="s">
        <v>6576</v>
      </c>
      <c r="E37" s="230"/>
      <c r="F37" s="27" t="s">
        <v>1476</v>
      </c>
      <c r="G37" s="27" t="s">
        <v>1456</v>
      </c>
      <c r="H37" s="27"/>
      <c r="I37" s="239">
        <v>44952</v>
      </c>
      <c r="J37" s="27" t="s">
        <v>1439</v>
      </c>
      <c r="K37" s="27"/>
      <c r="L37" s="27"/>
      <c r="M37" s="230"/>
      <c r="N37" s="230"/>
      <c r="O37" s="230"/>
      <c r="P37" s="230"/>
      <c r="Q37" s="230"/>
      <c r="R37" s="230"/>
      <c r="S37" s="230"/>
      <c r="T37" s="230"/>
      <c r="U37" s="230"/>
      <c r="V37" s="230"/>
      <c r="W37" s="230"/>
    </row>
    <row r="38" spans="1:23" s="215" customFormat="1" ht="86.25" customHeight="1">
      <c r="A38" s="312" t="s">
        <v>1136</v>
      </c>
      <c r="B38" s="230" t="s">
        <v>6609</v>
      </c>
      <c r="C38" s="230" t="s">
        <v>6610</v>
      </c>
      <c r="D38" s="231" t="s">
        <v>1677</v>
      </c>
      <c r="E38" s="230"/>
      <c r="F38" s="27" t="s">
        <v>1456</v>
      </c>
      <c r="G38" s="27" t="s">
        <v>1533</v>
      </c>
      <c r="H38" s="27"/>
      <c r="I38" s="239">
        <v>44985</v>
      </c>
      <c r="J38" s="27" t="s">
        <v>1439</v>
      </c>
      <c r="K38" s="27"/>
      <c r="L38" s="27"/>
      <c r="M38" s="230"/>
      <c r="N38" s="230"/>
      <c r="O38" s="230"/>
      <c r="P38" s="230"/>
      <c r="Q38" s="230"/>
      <c r="R38" s="230"/>
      <c r="S38" s="230"/>
      <c r="T38" s="230"/>
      <c r="U38" s="230"/>
      <c r="V38" s="230"/>
      <c r="W38" s="230"/>
    </row>
    <row r="39" spans="1:23" s="215" customFormat="1" ht="52.5" customHeight="1">
      <c r="A39" s="317" t="s">
        <v>1251</v>
      </c>
      <c r="B39" s="220" t="str">
        <f>'CRM Indicators'!M332</f>
        <v>At-risk-of-poverty rate by threshold: 60% of national median equivalized disposable income after social transfers (%)</v>
      </c>
      <c r="C39" s="230" t="s">
        <v>6611</v>
      </c>
      <c r="D39" s="231" t="s">
        <v>1541</v>
      </c>
      <c r="E39" s="230"/>
      <c r="F39" s="27" t="s">
        <v>6612</v>
      </c>
      <c r="G39" s="27" t="s">
        <v>1456</v>
      </c>
      <c r="H39" s="27"/>
      <c r="I39" s="27"/>
      <c r="J39" s="27" t="s">
        <v>1439</v>
      </c>
      <c r="K39" s="27"/>
      <c r="L39" s="27"/>
      <c r="M39" s="230"/>
      <c r="N39" s="230"/>
      <c r="O39" s="230"/>
      <c r="P39" s="230"/>
      <c r="Q39" s="230"/>
      <c r="R39" s="230"/>
      <c r="S39" s="230"/>
      <c r="T39" s="230"/>
      <c r="U39" s="230"/>
      <c r="V39" s="230"/>
      <c r="W39" s="230"/>
    </row>
    <row r="40" spans="1:23" s="215" customFormat="1" ht="87.75" customHeight="1">
      <c r="A40" s="317" t="s">
        <v>1280</v>
      </c>
      <c r="B40" s="314" t="str">
        <f>'CRM Indicators'!M335</f>
        <v>Proportion of population using basic drinking water services (%)</v>
      </c>
      <c r="C40" s="312" t="s">
        <v>6613</v>
      </c>
      <c r="D40" s="227" t="s">
        <v>6522</v>
      </c>
      <c r="E40" s="312" t="s">
        <v>6614</v>
      </c>
      <c r="F40" s="321" t="s">
        <v>6615</v>
      </c>
      <c r="G40" s="321" t="s">
        <v>1456</v>
      </c>
      <c r="H40" s="321"/>
      <c r="I40" s="321"/>
      <c r="J40" s="321" t="s">
        <v>1439</v>
      </c>
      <c r="K40" s="321"/>
      <c r="L40" s="321"/>
      <c r="M40" s="312"/>
      <c r="N40" s="230"/>
      <c r="O40" s="230"/>
      <c r="P40" s="230"/>
      <c r="Q40" s="230"/>
      <c r="R40" s="230"/>
      <c r="S40" s="230"/>
      <c r="T40" s="230"/>
      <c r="U40" s="230"/>
      <c r="V40" s="230"/>
      <c r="W40" s="230"/>
    </row>
    <row r="41" spans="1:23" s="215" customFormat="1" ht="51.75" customHeight="1">
      <c r="A41" s="313" t="s">
        <v>1309</v>
      </c>
      <c r="B41" s="315" t="s">
        <v>6616</v>
      </c>
      <c r="C41" s="230" t="s">
        <v>6617</v>
      </c>
      <c r="D41" s="231" t="s">
        <v>1624</v>
      </c>
      <c r="E41" s="230" t="s">
        <v>6618</v>
      </c>
      <c r="F41" s="27" t="s">
        <v>1455</v>
      </c>
      <c r="G41" s="27" t="s">
        <v>1533</v>
      </c>
      <c r="H41" s="27"/>
      <c r="I41" s="239">
        <v>44953</v>
      </c>
      <c r="J41" s="27" t="s">
        <v>1439</v>
      </c>
      <c r="K41" s="27"/>
      <c r="L41" s="27"/>
      <c r="M41" s="230"/>
      <c r="N41" s="230"/>
      <c r="O41" s="230"/>
      <c r="P41" s="230"/>
      <c r="Q41" s="230"/>
      <c r="R41" s="230"/>
      <c r="S41" s="230"/>
      <c r="T41" s="230"/>
      <c r="U41" s="230"/>
      <c r="V41" s="230"/>
      <c r="W41" s="230"/>
    </row>
    <row r="42" spans="1:23" s="215" customFormat="1" ht="146.25" customHeight="1">
      <c r="A42" s="230" t="s">
        <v>1309</v>
      </c>
      <c r="B42" s="315" t="s">
        <v>6619</v>
      </c>
      <c r="C42" s="230" t="s">
        <v>6620</v>
      </c>
      <c r="D42" s="231" t="s">
        <v>6576</v>
      </c>
      <c r="E42" s="230"/>
      <c r="F42" s="27" t="s">
        <v>1456</v>
      </c>
      <c r="G42" s="27" t="s">
        <v>1533</v>
      </c>
      <c r="H42" s="27"/>
      <c r="I42" s="239">
        <v>44986</v>
      </c>
      <c r="J42" s="27" t="s">
        <v>1439</v>
      </c>
      <c r="K42" s="27"/>
      <c r="L42" s="27"/>
      <c r="M42" s="230"/>
      <c r="N42" s="230"/>
      <c r="O42" s="230"/>
      <c r="P42" s="230"/>
      <c r="Q42" s="230"/>
      <c r="R42" s="230"/>
      <c r="S42" s="230"/>
      <c r="T42" s="230"/>
      <c r="U42" s="230"/>
      <c r="V42" s="230"/>
      <c r="W42" s="230"/>
    </row>
    <row r="43" spans="1:23" s="215" customFormat="1" ht="90.75" customHeight="1">
      <c r="A43" s="230" t="s">
        <v>1309</v>
      </c>
      <c r="B43" s="315" t="str">
        <f>'CRM Indicators'!M286</f>
        <v>Percentage of girls aged 15-19 years who are currently married or in union</v>
      </c>
      <c r="C43" s="230" t="s">
        <v>6621</v>
      </c>
      <c r="D43" s="231" t="s">
        <v>1677</v>
      </c>
      <c r="E43" s="230"/>
      <c r="F43" s="27" t="s">
        <v>1456</v>
      </c>
      <c r="G43" s="27" t="s">
        <v>1533</v>
      </c>
      <c r="H43" s="27"/>
      <c r="I43" s="239">
        <v>44986</v>
      </c>
      <c r="J43" s="27" t="s">
        <v>1439</v>
      </c>
      <c r="K43" s="27"/>
      <c r="L43" s="27"/>
      <c r="M43" s="230"/>
      <c r="N43" s="230"/>
      <c r="O43" s="230"/>
      <c r="P43" s="230"/>
      <c r="Q43" s="230"/>
      <c r="R43" s="230"/>
      <c r="S43" s="230"/>
      <c r="T43" s="230"/>
      <c r="U43" s="230"/>
      <c r="V43" s="230"/>
      <c r="W43" s="230"/>
    </row>
    <row r="44" spans="1:23" s="215" customFormat="1" ht="57.75" customHeight="1">
      <c r="A44" s="230" t="s">
        <v>1317</v>
      </c>
      <c r="B44" s="320" t="str">
        <f>'CRM Indicators'!M344</f>
        <v>Number of children aged 0-17 years registered as children with disabilities (at the end of the year)</v>
      </c>
      <c r="C44" s="230" t="s">
        <v>6622</v>
      </c>
      <c r="D44" s="231" t="s">
        <v>1563</v>
      </c>
      <c r="E44" s="230"/>
      <c r="F44" s="27" t="s">
        <v>1476</v>
      </c>
      <c r="G44" s="27" t="s">
        <v>1533</v>
      </c>
      <c r="H44" s="27"/>
      <c r="I44" s="239">
        <v>44986</v>
      </c>
      <c r="J44" s="27" t="s">
        <v>1439</v>
      </c>
      <c r="K44" s="27"/>
      <c r="L44" s="27"/>
      <c r="M44" s="230" t="s">
        <v>6623</v>
      </c>
      <c r="N44" s="230"/>
      <c r="O44" s="230"/>
      <c r="P44" s="230"/>
      <c r="Q44" s="230"/>
      <c r="R44" s="230"/>
      <c r="S44" s="230"/>
      <c r="T44" s="230"/>
      <c r="U44" s="230"/>
      <c r="V44" s="230"/>
      <c r="W44" s="230"/>
    </row>
    <row r="45" spans="1:23" s="215" customFormat="1" ht="49.5" customHeight="1">
      <c r="A45" s="230" t="s">
        <v>1317</v>
      </c>
      <c r="B45" s="315" t="s">
        <v>6624</v>
      </c>
      <c r="C45" s="230" t="s">
        <v>6625</v>
      </c>
      <c r="D45" s="231" t="s">
        <v>1677</v>
      </c>
      <c r="E45" s="230"/>
      <c r="F45" s="27" t="s">
        <v>1476</v>
      </c>
      <c r="G45" s="27" t="s">
        <v>1533</v>
      </c>
      <c r="H45" s="27"/>
      <c r="I45" s="239">
        <v>44988</v>
      </c>
      <c r="J45" s="27" t="s">
        <v>1439</v>
      </c>
      <c r="K45" s="27"/>
      <c r="L45" s="27"/>
      <c r="M45" s="230" t="s">
        <v>6626</v>
      </c>
      <c r="N45" s="230"/>
      <c r="O45" s="230"/>
      <c r="P45" s="230"/>
      <c r="Q45" s="230"/>
      <c r="R45" s="230"/>
      <c r="S45" s="230"/>
      <c r="T45" s="230"/>
      <c r="U45" s="230"/>
      <c r="V45" s="230"/>
      <c r="W45" s="230"/>
    </row>
    <row r="46" spans="1:23" s="215" customFormat="1" ht="25.5">
      <c r="A46" s="230" t="s">
        <v>1342</v>
      </c>
      <c r="B46" s="315" t="s">
        <v>1660</v>
      </c>
      <c r="C46" s="322" t="s">
        <v>6627</v>
      </c>
      <c r="D46" s="231" t="s">
        <v>6576</v>
      </c>
      <c r="E46" s="230"/>
      <c r="F46" s="27" t="s">
        <v>1456</v>
      </c>
      <c r="G46" s="27" t="s">
        <v>1533</v>
      </c>
      <c r="H46" s="27"/>
      <c r="I46" s="239">
        <v>44986</v>
      </c>
      <c r="J46" s="27" t="s">
        <v>1439</v>
      </c>
      <c r="K46" s="27"/>
      <c r="L46" s="27"/>
      <c r="M46" s="230"/>
      <c r="N46" s="230"/>
      <c r="O46" s="230"/>
      <c r="P46" s="230"/>
      <c r="Q46" s="230"/>
      <c r="R46" s="230"/>
      <c r="S46" s="230"/>
      <c r="T46" s="230"/>
      <c r="U46" s="230"/>
      <c r="V46" s="230"/>
      <c r="W46" s="230"/>
    </row>
    <row r="47" spans="1:23" s="215" customFormat="1" ht="73.5" customHeight="1">
      <c r="A47" s="230" t="s">
        <v>1342</v>
      </c>
      <c r="B47" s="320" t="str">
        <f>'CRM Indicators'!M180</f>
        <v>4.2.2. Participation in organized learning (adjusted net enrolment rate, one year before official primary entry age - administrative data)</v>
      </c>
      <c r="C47" s="230" t="s">
        <v>6628</v>
      </c>
      <c r="D47" s="231" t="s">
        <v>6576</v>
      </c>
      <c r="E47" s="230"/>
      <c r="F47" s="27" t="s">
        <v>1476</v>
      </c>
      <c r="G47" s="27" t="s">
        <v>1533</v>
      </c>
      <c r="H47" s="27"/>
      <c r="I47" s="239">
        <v>44986</v>
      </c>
      <c r="J47" s="27" t="s">
        <v>1439</v>
      </c>
      <c r="K47" s="27"/>
      <c r="L47" s="27"/>
      <c r="M47" s="230"/>
      <c r="N47" s="230"/>
      <c r="O47" s="230"/>
      <c r="P47" s="230"/>
      <c r="Q47" s="230"/>
      <c r="R47" s="230"/>
      <c r="S47" s="230"/>
      <c r="T47" s="230"/>
      <c r="U47" s="230"/>
      <c r="V47" s="230"/>
      <c r="W47" s="230"/>
    </row>
    <row r="48" spans="1:23" s="215" customFormat="1" ht="51">
      <c r="A48" s="230" t="s">
        <v>1342</v>
      </c>
      <c r="B48" s="320" t="str">
        <f>'CRM Indicators'!M111</f>
        <v>Postnatal care for mothers - percentage of women who received postnatal care within 2 days of giving birth</v>
      </c>
      <c r="C48" s="230" t="s">
        <v>6629</v>
      </c>
      <c r="D48" s="231" t="s">
        <v>1563</v>
      </c>
      <c r="E48" s="230"/>
      <c r="F48" s="27" t="s">
        <v>1476</v>
      </c>
      <c r="G48" s="27" t="s">
        <v>1533</v>
      </c>
      <c r="H48" s="27"/>
      <c r="I48" s="27"/>
      <c r="J48" s="27" t="s">
        <v>1439</v>
      </c>
      <c r="K48" s="27"/>
      <c r="L48" s="27"/>
      <c r="M48" s="230"/>
      <c r="N48" s="230"/>
      <c r="O48" s="230"/>
      <c r="P48" s="230"/>
      <c r="Q48" s="230"/>
      <c r="R48" s="230"/>
      <c r="S48" s="230"/>
      <c r="T48" s="230"/>
      <c r="U48" s="230"/>
      <c r="V48" s="230"/>
      <c r="W48" s="230"/>
    </row>
    <row r="49" spans="1:23" s="215" customFormat="1" ht="174.75" customHeight="1">
      <c r="A49" s="230" t="s">
        <v>1342</v>
      </c>
      <c r="B49" s="320" t="str">
        <f>'CRM Indicators'!M350</f>
        <v>Percentage of children with whom any adult household member has engaged in 4 or more activities to provide early stimulation and responsive care in the last 3 days (3-4 years)</v>
      </c>
      <c r="C49" s="230" t="s">
        <v>6630</v>
      </c>
      <c r="D49" s="231" t="s">
        <v>1563</v>
      </c>
      <c r="E49" s="230"/>
      <c r="F49" s="27" t="s">
        <v>1476</v>
      </c>
      <c r="G49" s="27" t="s">
        <v>1533</v>
      </c>
      <c r="H49" s="27"/>
      <c r="I49" s="27"/>
      <c r="J49" s="27" t="s">
        <v>1439</v>
      </c>
      <c r="K49" s="27"/>
      <c r="L49" s="27"/>
      <c r="M49" s="230"/>
      <c r="N49" s="230"/>
      <c r="O49" s="230"/>
      <c r="P49" s="230"/>
      <c r="Q49" s="230"/>
      <c r="R49" s="230"/>
      <c r="S49" s="230"/>
      <c r="T49" s="230"/>
      <c r="U49" s="230"/>
      <c r="V49" s="230"/>
      <c r="W49" s="230"/>
    </row>
    <row r="50" spans="1:23" s="215" customFormat="1" ht="36" customHeight="1">
      <c r="A50" s="230" t="s">
        <v>1342</v>
      </c>
      <c r="B50" s="315" t="s">
        <v>1660</v>
      </c>
      <c r="C50" s="230" t="s">
        <v>6631</v>
      </c>
      <c r="D50" s="231" t="s">
        <v>1541</v>
      </c>
      <c r="E50" s="230"/>
      <c r="F50" s="27" t="s">
        <v>1456</v>
      </c>
      <c r="G50" s="27" t="s">
        <v>1533</v>
      </c>
      <c r="H50" s="27"/>
      <c r="I50" s="27"/>
      <c r="J50" s="27" t="s">
        <v>1439</v>
      </c>
      <c r="K50" s="27"/>
      <c r="L50" s="27"/>
      <c r="M50" s="230"/>
      <c r="N50" s="230"/>
      <c r="O50" s="230"/>
      <c r="P50" s="230"/>
      <c r="Q50" s="230"/>
      <c r="R50" s="230"/>
      <c r="S50" s="230"/>
      <c r="T50" s="230"/>
      <c r="U50" s="230"/>
      <c r="V50" s="230"/>
      <c r="W50" s="230"/>
    </row>
    <row r="51" spans="1:23" s="215" customFormat="1" ht="73.5" customHeight="1">
      <c r="A51" s="230" t="s">
        <v>1667</v>
      </c>
      <c r="B51" s="315"/>
      <c r="C51" s="230" t="s">
        <v>6632</v>
      </c>
      <c r="D51" s="231" t="s">
        <v>1677</v>
      </c>
      <c r="E51" s="230"/>
      <c r="F51" s="27" t="s">
        <v>1476</v>
      </c>
      <c r="G51" s="27" t="s">
        <v>1533</v>
      </c>
      <c r="H51" s="27"/>
      <c r="I51" s="239">
        <v>44986</v>
      </c>
      <c r="J51" s="27" t="s">
        <v>1439</v>
      </c>
      <c r="K51" s="27"/>
      <c r="L51" s="27"/>
      <c r="M51" s="230"/>
      <c r="N51" s="230"/>
      <c r="O51" s="230"/>
      <c r="P51" s="230"/>
      <c r="Q51" s="230"/>
      <c r="R51" s="230"/>
      <c r="S51" s="230"/>
      <c r="T51" s="230"/>
      <c r="U51" s="230"/>
      <c r="V51" s="230"/>
      <c r="W51" s="230"/>
    </row>
    <row r="52" spans="1:23" s="215" customFormat="1" ht="138.75" customHeight="1">
      <c r="A52" s="230" t="s">
        <v>1674</v>
      </c>
      <c r="B52" s="315"/>
      <c r="C52" s="230" t="s">
        <v>6633</v>
      </c>
      <c r="D52" s="231" t="s">
        <v>1489</v>
      </c>
      <c r="E52" s="230"/>
      <c r="F52" s="27" t="s">
        <v>6615</v>
      </c>
      <c r="G52" s="27" t="s">
        <v>1456</v>
      </c>
      <c r="H52" s="27"/>
      <c r="I52" s="27"/>
      <c r="J52" s="27" t="s">
        <v>1439</v>
      </c>
      <c r="K52" s="27"/>
      <c r="L52" s="27"/>
      <c r="M52" s="230"/>
      <c r="N52" s="230"/>
      <c r="O52" s="230"/>
      <c r="P52" s="230"/>
      <c r="Q52" s="230"/>
      <c r="R52" s="230"/>
      <c r="S52" s="230"/>
      <c r="T52" s="230"/>
      <c r="U52" s="230"/>
      <c r="V52" s="230"/>
      <c r="W52" s="230"/>
    </row>
    <row r="53" spans="1:23" s="215" customFormat="1" ht="77.25" customHeight="1">
      <c r="A53" s="230" t="s">
        <v>1667</v>
      </c>
      <c r="B53" s="320" t="str">
        <f>'CRM Indicators'!K354</f>
        <v>Children's Climate Risk Index (CCRI)</v>
      </c>
      <c r="C53" s="230" t="s">
        <v>6634</v>
      </c>
      <c r="D53" s="231" t="s">
        <v>6576</v>
      </c>
      <c r="E53" s="230"/>
      <c r="F53" s="27" t="s">
        <v>1476</v>
      </c>
      <c r="G53" s="27" t="s">
        <v>1456</v>
      </c>
      <c r="H53" s="27"/>
      <c r="I53" s="239">
        <v>44986</v>
      </c>
      <c r="J53" s="27" t="s">
        <v>1439</v>
      </c>
      <c r="K53" s="27"/>
      <c r="L53" s="27"/>
      <c r="M53" s="230"/>
      <c r="N53" s="230"/>
      <c r="O53" s="230"/>
      <c r="P53" s="230"/>
      <c r="Q53" s="230"/>
      <c r="R53" s="230"/>
      <c r="S53" s="230"/>
      <c r="T53" s="230"/>
      <c r="U53" s="230"/>
      <c r="V53" s="230"/>
      <c r="W53" s="230"/>
    </row>
    <row r="54" spans="1:23" s="215" customFormat="1" ht="81" customHeight="1">
      <c r="A54" s="230" t="s">
        <v>1667</v>
      </c>
      <c r="B54" s="320" t="str">
        <f>'CRM Indicators'!K367</f>
        <v>1.5.3. Score of adoption and implementation of national DRR strategies in line with the Sendai Framework</v>
      </c>
      <c r="C54" s="230" t="s">
        <v>6635</v>
      </c>
      <c r="D54" s="231" t="s">
        <v>6576</v>
      </c>
      <c r="E54" s="230"/>
      <c r="F54" s="27" t="s">
        <v>1476</v>
      </c>
      <c r="G54" s="27" t="s">
        <v>1533</v>
      </c>
      <c r="H54" s="27"/>
      <c r="I54" s="239">
        <v>44986</v>
      </c>
      <c r="J54" s="27" t="s">
        <v>1439</v>
      </c>
      <c r="K54" s="27"/>
      <c r="L54" s="27"/>
      <c r="M54" s="230"/>
      <c r="N54" s="230"/>
      <c r="O54" s="230"/>
      <c r="P54" s="230"/>
      <c r="Q54" s="230"/>
      <c r="R54" s="230"/>
      <c r="S54" s="230"/>
      <c r="T54" s="230"/>
      <c r="U54" s="230"/>
      <c r="V54" s="230"/>
      <c r="W54" s="230"/>
    </row>
    <row r="55" spans="1:23" s="215" customFormat="1" ht="38.25">
      <c r="A55" s="230" t="s">
        <v>1674</v>
      </c>
      <c r="B55" s="315" t="s">
        <v>6636</v>
      </c>
      <c r="C55" s="230" t="s">
        <v>6637</v>
      </c>
      <c r="D55" s="231" t="s">
        <v>1677</v>
      </c>
      <c r="E55" s="230"/>
      <c r="F55" s="27" t="s">
        <v>1437</v>
      </c>
      <c r="G55" s="27" t="s">
        <v>1533</v>
      </c>
      <c r="H55" s="27"/>
      <c r="I55" s="27"/>
      <c r="J55" s="27" t="s">
        <v>1439</v>
      </c>
      <c r="K55" s="27"/>
      <c r="L55" s="27"/>
      <c r="M55" s="230" t="s">
        <v>6638</v>
      </c>
      <c r="N55" s="230"/>
      <c r="O55" s="230"/>
      <c r="P55" s="230"/>
      <c r="Q55" s="230"/>
      <c r="R55" s="230"/>
      <c r="S55" s="230"/>
      <c r="T55" s="230"/>
      <c r="U55" s="230"/>
      <c r="V55" s="230"/>
      <c r="W55" s="230"/>
    </row>
    <row r="56" spans="1:23" s="215" customFormat="1" ht="42.75" customHeight="1">
      <c r="A56" s="230" t="s">
        <v>1674</v>
      </c>
      <c r="B56" s="315" t="s">
        <v>6639</v>
      </c>
      <c r="C56" s="230" t="s">
        <v>6640</v>
      </c>
      <c r="D56" s="231" t="s">
        <v>1677</v>
      </c>
      <c r="E56" s="230" t="s">
        <v>6641</v>
      </c>
      <c r="F56" s="27" t="s">
        <v>1456</v>
      </c>
      <c r="G56" s="27" t="s">
        <v>1533</v>
      </c>
      <c r="H56" s="27"/>
      <c r="I56" s="27"/>
      <c r="J56" s="27" t="s">
        <v>1439</v>
      </c>
      <c r="K56" s="27"/>
      <c r="L56" s="27"/>
      <c r="M56" s="230"/>
      <c r="N56" s="230"/>
      <c r="O56" s="230"/>
      <c r="P56" s="230"/>
      <c r="Q56" s="230"/>
      <c r="R56" s="230"/>
      <c r="S56" s="230"/>
      <c r="T56" s="230"/>
      <c r="U56" s="230"/>
      <c r="V56" s="230"/>
      <c r="W56" s="230"/>
    </row>
    <row r="57" spans="1:23" s="215" customFormat="1" ht="47.25" customHeight="1">
      <c r="A57" s="230" t="s">
        <v>1674</v>
      </c>
      <c r="B57" s="315" t="s">
        <v>1675</v>
      </c>
      <c r="C57" s="230" t="s">
        <v>6642</v>
      </c>
      <c r="D57" s="231" t="s">
        <v>1677</v>
      </c>
      <c r="E57" s="230"/>
      <c r="F57" s="27" t="s">
        <v>1456</v>
      </c>
      <c r="G57" s="27" t="s">
        <v>1533</v>
      </c>
      <c r="H57" s="27"/>
      <c r="I57" s="27"/>
      <c r="J57" s="27" t="s">
        <v>1439</v>
      </c>
      <c r="K57" s="27"/>
      <c r="L57" s="27"/>
      <c r="M57" s="230"/>
      <c r="N57" s="230"/>
      <c r="O57" s="230"/>
      <c r="P57" s="230"/>
      <c r="Q57" s="230"/>
      <c r="R57" s="230"/>
      <c r="S57" s="230"/>
      <c r="T57" s="230"/>
      <c r="U57" s="230"/>
      <c r="V57" s="230"/>
      <c r="W57" s="230"/>
    </row>
    <row r="58" spans="1:23" s="215" customFormat="1" ht="60" customHeight="1">
      <c r="A58" s="312" t="s">
        <v>423</v>
      </c>
      <c r="B58" s="214" t="str">
        <f>'CRM Indicators'!M88</f>
        <v>3.2.1. Under-five mortality rate (per 1,000 live births)</v>
      </c>
      <c r="C58" s="218" t="s">
        <v>6541</v>
      </c>
      <c r="D58" s="227" t="s">
        <v>1435</v>
      </c>
      <c r="E58" s="218" t="s">
        <v>6542</v>
      </c>
      <c r="F58" s="27" t="s">
        <v>1437</v>
      </c>
      <c r="G58" s="27" t="s">
        <v>1450</v>
      </c>
      <c r="H58" s="27"/>
      <c r="I58" s="239">
        <v>44945</v>
      </c>
      <c r="J58" s="27" t="s">
        <v>1439</v>
      </c>
      <c r="K58" s="27"/>
      <c r="L58" s="27"/>
      <c r="M58" s="27"/>
      <c r="N58" s="230" t="s">
        <v>6643</v>
      </c>
      <c r="O58" s="230"/>
      <c r="P58" s="230"/>
      <c r="Q58" s="230"/>
      <c r="R58" s="230"/>
      <c r="S58" s="230"/>
      <c r="T58" s="230"/>
      <c r="U58" s="230"/>
      <c r="V58" s="230"/>
      <c r="W58" s="230"/>
    </row>
    <row r="59" spans="1:23" s="215" customFormat="1" ht="71.25" customHeight="1">
      <c r="A59" s="312" t="s">
        <v>423</v>
      </c>
      <c r="B59" s="214" t="str">
        <f>'CRM Indicators'!M116</f>
        <v>Prevalence of low birth weight among newborns (%)</v>
      </c>
      <c r="C59" s="218" t="s">
        <v>1586</v>
      </c>
      <c r="D59" s="227" t="s">
        <v>1435</v>
      </c>
      <c r="E59" s="218" t="s">
        <v>6543</v>
      </c>
      <c r="F59" s="27" t="s">
        <v>1437</v>
      </c>
      <c r="G59" s="27" t="s">
        <v>1450</v>
      </c>
      <c r="H59" s="27"/>
      <c r="I59" s="239">
        <v>44945</v>
      </c>
      <c r="J59" s="27" t="s">
        <v>1439</v>
      </c>
      <c r="K59" s="27"/>
      <c r="L59" s="27"/>
      <c r="M59" s="27"/>
      <c r="N59" s="230" t="s">
        <v>6644</v>
      </c>
      <c r="O59" s="230"/>
      <c r="P59" s="230"/>
      <c r="Q59" s="230"/>
      <c r="R59" s="230"/>
      <c r="S59" s="230"/>
      <c r="T59" s="230"/>
      <c r="U59" s="230"/>
      <c r="V59" s="230"/>
      <c r="W59" s="230"/>
    </row>
    <row r="60" spans="1:23" s="215" customFormat="1" ht="51.75" customHeight="1">
      <c r="A60" s="312" t="s">
        <v>423</v>
      </c>
      <c r="B60" s="219" t="s">
        <v>6645</v>
      </c>
      <c r="C60" s="218" t="s">
        <v>1586</v>
      </c>
      <c r="D60" s="227" t="s">
        <v>1435</v>
      </c>
      <c r="E60" s="218" t="s">
        <v>6646</v>
      </c>
      <c r="F60" s="27" t="s">
        <v>1437</v>
      </c>
      <c r="G60" s="27" t="s">
        <v>1450</v>
      </c>
      <c r="H60" s="27" t="s">
        <v>1476</v>
      </c>
      <c r="I60" s="239">
        <v>44945</v>
      </c>
      <c r="J60" s="27" t="s">
        <v>1439</v>
      </c>
      <c r="K60" s="27"/>
      <c r="L60" s="27"/>
      <c r="M60" s="27"/>
      <c r="N60" s="230" t="s">
        <v>6647</v>
      </c>
      <c r="O60" s="230"/>
      <c r="P60" s="230"/>
      <c r="Q60" s="230"/>
      <c r="R60" s="230"/>
      <c r="S60" s="230"/>
      <c r="T60" s="230"/>
      <c r="U60" s="230"/>
      <c r="V60" s="230"/>
      <c r="W60" s="230"/>
    </row>
    <row r="61" spans="1:23" s="215" customFormat="1" ht="153">
      <c r="A61" s="312" t="s">
        <v>423</v>
      </c>
      <c r="B61" s="219" t="s">
        <v>6648</v>
      </c>
      <c r="C61" s="218" t="s">
        <v>6649</v>
      </c>
      <c r="D61" s="227" t="s">
        <v>1435</v>
      </c>
      <c r="E61" s="218" t="s">
        <v>6650</v>
      </c>
      <c r="F61" s="27" t="s">
        <v>1437</v>
      </c>
      <c r="G61" s="27" t="s">
        <v>1438</v>
      </c>
      <c r="H61" s="27" t="s">
        <v>1438</v>
      </c>
      <c r="I61" s="239">
        <v>44945</v>
      </c>
      <c r="J61" s="27" t="s">
        <v>1439</v>
      </c>
      <c r="K61" s="27"/>
      <c r="L61" s="27"/>
      <c r="M61" s="27"/>
      <c r="N61" s="230" t="s">
        <v>6651</v>
      </c>
      <c r="O61" s="230"/>
      <c r="P61" s="230"/>
      <c r="Q61" s="230"/>
      <c r="R61" s="230"/>
      <c r="S61" s="230"/>
      <c r="T61" s="230"/>
      <c r="U61" s="230"/>
      <c r="V61" s="230"/>
      <c r="W61" s="230"/>
    </row>
    <row r="62" spans="1:23" s="215" customFormat="1" ht="87.75" customHeight="1">
      <c r="A62" s="312" t="s">
        <v>423</v>
      </c>
      <c r="B62" s="219" t="s">
        <v>6549</v>
      </c>
      <c r="C62" s="218" t="s">
        <v>6550</v>
      </c>
      <c r="D62" s="227" t="s">
        <v>1435</v>
      </c>
      <c r="E62" s="218" t="s">
        <v>6551</v>
      </c>
      <c r="F62" s="27" t="s">
        <v>1437</v>
      </c>
      <c r="G62" s="27" t="s">
        <v>1450</v>
      </c>
      <c r="H62" s="27"/>
      <c r="I62" s="239">
        <v>44945</v>
      </c>
      <c r="J62" s="27" t="s">
        <v>1439</v>
      </c>
      <c r="K62" s="27"/>
      <c r="L62" s="27"/>
      <c r="M62" s="27"/>
      <c r="N62" s="230" t="s">
        <v>6652</v>
      </c>
      <c r="O62" s="230"/>
      <c r="P62" s="230"/>
      <c r="Q62" s="230"/>
      <c r="R62" s="230"/>
      <c r="S62" s="230"/>
      <c r="T62" s="230"/>
      <c r="U62" s="230"/>
      <c r="V62" s="230"/>
      <c r="W62" s="230"/>
    </row>
    <row r="63" spans="1:23" s="215" customFormat="1" ht="126.75" customHeight="1">
      <c r="A63" s="312" t="s">
        <v>541</v>
      </c>
      <c r="B63" s="219" t="s">
        <v>6193</v>
      </c>
      <c r="C63" s="218" t="s">
        <v>6550</v>
      </c>
      <c r="D63" s="227" t="s">
        <v>1435</v>
      </c>
      <c r="E63" s="218" t="s">
        <v>6653</v>
      </c>
      <c r="F63" s="27" t="s">
        <v>1437</v>
      </c>
      <c r="G63" s="27" t="s">
        <v>1456</v>
      </c>
      <c r="H63" s="27"/>
      <c r="I63" s="239">
        <v>44945</v>
      </c>
      <c r="J63" s="27" t="s">
        <v>1439</v>
      </c>
      <c r="K63" s="27"/>
      <c r="L63" s="27"/>
      <c r="M63" s="27" t="s">
        <v>1440</v>
      </c>
      <c r="N63" s="230" t="s">
        <v>6654</v>
      </c>
      <c r="O63" s="230"/>
      <c r="P63" s="230"/>
      <c r="Q63" s="230"/>
      <c r="R63" s="230"/>
      <c r="S63" s="230"/>
      <c r="T63" s="230"/>
      <c r="U63" s="230"/>
      <c r="V63" s="230"/>
      <c r="W63" s="230"/>
    </row>
    <row r="64" spans="1:23" s="215" customFormat="1" ht="189.75" customHeight="1">
      <c r="A64" s="312" t="s">
        <v>541</v>
      </c>
      <c r="B64" s="219" t="s">
        <v>6655</v>
      </c>
      <c r="C64" s="218" t="s">
        <v>6656</v>
      </c>
      <c r="D64" s="227" t="s">
        <v>1435</v>
      </c>
      <c r="E64" s="218" t="s">
        <v>1516</v>
      </c>
      <c r="F64" s="27" t="s">
        <v>1437</v>
      </c>
      <c r="G64" s="27" t="s">
        <v>1456</v>
      </c>
      <c r="H64" s="27"/>
      <c r="I64" s="239">
        <v>44945</v>
      </c>
      <c r="J64" s="27" t="s">
        <v>1439</v>
      </c>
      <c r="K64" s="27"/>
      <c r="L64" s="27"/>
      <c r="M64" s="27" t="s">
        <v>1440</v>
      </c>
      <c r="N64" s="230" t="s">
        <v>6657</v>
      </c>
      <c r="O64" s="230"/>
      <c r="P64" s="230"/>
      <c r="Q64" s="230"/>
      <c r="R64" s="230"/>
      <c r="S64" s="230"/>
      <c r="T64" s="230"/>
      <c r="U64" s="230"/>
      <c r="V64" s="230"/>
      <c r="W64" s="230"/>
    </row>
    <row r="65" spans="1:23" s="215" customFormat="1" ht="89.25">
      <c r="A65" s="230" t="s">
        <v>1667</v>
      </c>
      <c r="B65" s="242" t="str">
        <f>'CRM Indicators'!M352</f>
        <v>7.1.2. Proportion of population with primary reliance on clean fuels and technology (%)</v>
      </c>
      <c r="C65" s="315" t="s">
        <v>6658</v>
      </c>
      <c r="D65" s="231" t="s">
        <v>1624</v>
      </c>
      <c r="E65" s="230" t="s">
        <v>6659</v>
      </c>
      <c r="F65" s="27" t="s">
        <v>1437</v>
      </c>
      <c r="G65" s="27" t="s">
        <v>1533</v>
      </c>
      <c r="H65" s="27"/>
      <c r="I65" s="27"/>
      <c r="J65" s="27" t="s">
        <v>1439</v>
      </c>
      <c r="K65" s="27"/>
      <c r="L65" s="27"/>
      <c r="M65" s="27"/>
      <c r="N65" s="230" t="s">
        <v>6660</v>
      </c>
      <c r="O65" s="230"/>
      <c r="P65" s="230"/>
      <c r="Q65" s="230"/>
      <c r="R65" s="230"/>
      <c r="S65" s="230"/>
      <c r="T65" s="230"/>
      <c r="U65" s="230"/>
      <c r="V65" s="230"/>
      <c r="W65" s="230"/>
    </row>
    <row r="66" spans="1:23" s="215" customFormat="1" ht="117.75" customHeight="1">
      <c r="A66" s="230" t="s">
        <v>1674</v>
      </c>
      <c r="B66" s="315" t="s">
        <v>6661</v>
      </c>
      <c r="C66" s="213" t="s">
        <v>6662</v>
      </c>
      <c r="D66" s="231" t="s">
        <v>1677</v>
      </c>
      <c r="E66" s="230" t="s">
        <v>6663</v>
      </c>
      <c r="F66" s="27" t="s">
        <v>1497</v>
      </c>
      <c r="G66" s="27" t="s">
        <v>1533</v>
      </c>
      <c r="H66" s="27"/>
      <c r="I66" s="27"/>
      <c r="J66" s="27" t="s">
        <v>1439</v>
      </c>
      <c r="K66" s="27"/>
      <c r="L66" s="27"/>
      <c r="M66" s="27"/>
      <c r="N66" s="230" t="s">
        <v>6664</v>
      </c>
      <c r="O66" s="230"/>
      <c r="P66" s="230"/>
      <c r="Q66" s="230"/>
      <c r="R66" s="230"/>
      <c r="S66" s="230"/>
      <c r="T66" s="230"/>
      <c r="U66" s="230"/>
      <c r="V66" s="230"/>
      <c r="W66" s="230"/>
    </row>
    <row r="67" spans="1:23" s="215" customFormat="1" ht="64.5" customHeight="1">
      <c r="A67" s="312" t="s">
        <v>118</v>
      </c>
      <c r="B67" s="217" t="s">
        <v>1462</v>
      </c>
      <c r="C67" s="230" t="s">
        <v>6665</v>
      </c>
      <c r="D67" s="231" t="s">
        <v>1435</v>
      </c>
      <c r="E67" s="230"/>
      <c r="F67" s="27" t="s">
        <v>1467</v>
      </c>
      <c r="G67" s="27" t="s">
        <v>1456</v>
      </c>
      <c r="H67" s="27"/>
      <c r="I67" s="239">
        <v>44943</v>
      </c>
      <c r="J67" s="27" t="s">
        <v>1439</v>
      </c>
      <c r="K67" s="27"/>
      <c r="L67" s="27"/>
      <c r="M67" s="27"/>
      <c r="N67" s="230" t="s">
        <v>6666</v>
      </c>
      <c r="O67" s="230"/>
      <c r="P67" s="230"/>
      <c r="Q67" s="230"/>
      <c r="R67" s="230"/>
      <c r="S67" s="230"/>
      <c r="T67" s="230"/>
      <c r="U67" s="230"/>
      <c r="V67" s="230"/>
      <c r="W67" s="230"/>
    </row>
    <row r="68" spans="1:23" s="215" customFormat="1" ht="32.25" customHeight="1">
      <c r="A68" s="313" t="s">
        <v>118</v>
      </c>
      <c r="B68" s="214" t="str">
        <f>'CRM Indicators'!K25</f>
        <v>8.5.2. Youth unemployment rate (% of population aged 15 to 29 years old)</v>
      </c>
      <c r="C68" s="230" t="s">
        <v>6667</v>
      </c>
      <c r="D68" s="231" t="s">
        <v>192</v>
      </c>
      <c r="E68" s="230"/>
      <c r="F68" s="27" t="s">
        <v>6612</v>
      </c>
      <c r="G68" s="27" t="s">
        <v>1456</v>
      </c>
      <c r="H68" s="27"/>
      <c r="I68" s="27"/>
      <c r="J68" s="27" t="s">
        <v>1439</v>
      </c>
      <c r="K68" s="27"/>
      <c r="L68" s="27"/>
      <c r="M68" s="27" t="s">
        <v>1492</v>
      </c>
      <c r="N68" s="230"/>
      <c r="O68" s="230"/>
      <c r="P68" s="230"/>
      <c r="Q68" s="230"/>
      <c r="R68" s="230"/>
      <c r="S68" s="230"/>
      <c r="T68" s="230"/>
      <c r="U68" s="230"/>
      <c r="V68" s="230"/>
      <c r="W68" s="230"/>
    </row>
    <row r="69" spans="1:23" s="215" customFormat="1" ht="12.75">
      <c r="A69" s="313" t="s">
        <v>118</v>
      </c>
      <c r="B69" s="214" t="str">
        <f>'CRM Indicators'!M28</f>
        <v>Human Development Index (HDI)</v>
      </c>
      <c r="C69" s="230" t="s">
        <v>6668</v>
      </c>
      <c r="D69" s="231" t="s">
        <v>192</v>
      </c>
      <c r="E69" s="230"/>
      <c r="F69" s="27" t="s">
        <v>6612</v>
      </c>
      <c r="G69" s="27" t="s">
        <v>1472</v>
      </c>
      <c r="H69" s="27"/>
      <c r="I69" s="27"/>
      <c r="J69" s="27" t="s">
        <v>1439</v>
      </c>
      <c r="K69" s="27"/>
      <c r="L69" s="27"/>
      <c r="M69" s="27" t="s">
        <v>1492</v>
      </c>
      <c r="N69" s="230"/>
      <c r="O69" s="230"/>
      <c r="P69" s="230"/>
      <c r="Q69" s="230"/>
      <c r="R69" s="230"/>
      <c r="S69" s="230"/>
      <c r="T69" s="230"/>
      <c r="U69" s="230"/>
      <c r="V69" s="230"/>
      <c r="W69" s="230"/>
    </row>
    <row r="70" spans="1:23" s="215" customFormat="1" ht="64.5" customHeight="1">
      <c r="A70" s="312" t="s">
        <v>1480</v>
      </c>
      <c r="B70" s="315"/>
      <c r="C70" s="213" t="s">
        <v>6669</v>
      </c>
      <c r="D70" s="227" t="s">
        <v>1435</v>
      </c>
      <c r="E70" s="218" t="s">
        <v>6670</v>
      </c>
      <c r="F70" s="27" t="s">
        <v>1437</v>
      </c>
      <c r="G70" s="27" t="s">
        <v>1450</v>
      </c>
      <c r="H70" s="27"/>
      <c r="I70" s="239">
        <v>44943</v>
      </c>
      <c r="J70" s="27" t="s">
        <v>1439</v>
      </c>
      <c r="K70" s="27"/>
      <c r="L70" s="27"/>
      <c r="M70" s="27"/>
      <c r="N70" s="230" t="s">
        <v>6671</v>
      </c>
      <c r="O70" s="230"/>
      <c r="P70" s="230"/>
      <c r="Q70" s="230"/>
      <c r="R70" s="230"/>
      <c r="S70" s="230"/>
      <c r="T70" s="230"/>
      <c r="U70" s="230"/>
      <c r="V70" s="230"/>
      <c r="W70" s="230"/>
    </row>
    <row r="71" spans="1:23" s="215" customFormat="1" ht="88.5" customHeight="1">
      <c r="A71" s="230" t="s">
        <v>239</v>
      </c>
      <c r="B71" s="230" t="s">
        <v>248</v>
      </c>
      <c r="C71" s="230" t="s">
        <v>6672</v>
      </c>
      <c r="D71" s="231" t="s">
        <v>1541</v>
      </c>
      <c r="E71" s="230"/>
      <c r="F71" s="27" t="s">
        <v>1456</v>
      </c>
      <c r="G71" s="27" t="s">
        <v>1456</v>
      </c>
      <c r="H71" s="27"/>
      <c r="I71" s="27"/>
      <c r="J71" s="27" t="s">
        <v>1439</v>
      </c>
      <c r="K71" s="27"/>
      <c r="L71" s="27"/>
      <c r="M71" s="27" t="s">
        <v>1460</v>
      </c>
      <c r="N71" s="230"/>
      <c r="O71" s="230"/>
      <c r="P71" s="230"/>
      <c r="Q71" s="230"/>
      <c r="R71" s="230"/>
      <c r="S71" s="230"/>
      <c r="T71" s="230"/>
      <c r="U71" s="230"/>
      <c r="V71" s="230"/>
      <c r="W71" s="230"/>
    </row>
    <row r="72" spans="1:23" s="215" customFormat="1" ht="71.25" customHeight="1">
      <c r="A72" s="230" t="s">
        <v>288</v>
      </c>
      <c r="B72" s="315" t="s">
        <v>324</v>
      </c>
      <c r="C72" s="230" t="s">
        <v>6673</v>
      </c>
      <c r="D72" s="231" t="s">
        <v>1435</v>
      </c>
      <c r="E72" s="230"/>
      <c r="F72" s="27" t="s">
        <v>1456</v>
      </c>
      <c r="G72" s="27" t="s">
        <v>1476</v>
      </c>
      <c r="H72" s="27"/>
      <c r="I72" s="27"/>
      <c r="J72" s="27" t="s">
        <v>1439</v>
      </c>
      <c r="K72" s="27"/>
      <c r="L72" s="27"/>
      <c r="M72" s="27"/>
      <c r="N72" s="230" t="s">
        <v>6674</v>
      </c>
      <c r="O72" s="230"/>
      <c r="P72" s="230"/>
      <c r="Q72" s="230"/>
      <c r="R72" s="230"/>
      <c r="S72" s="230"/>
      <c r="T72" s="230"/>
      <c r="U72" s="230"/>
      <c r="V72" s="230"/>
      <c r="W72" s="230"/>
    </row>
    <row r="73" spans="1:23" s="215" customFormat="1" ht="48" customHeight="1">
      <c r="A73" s="313" t="s">
        <v>325</v>
      </c>
      <c r="B73" s="214" t="str">
        <f>'CRM Indicators'!M59</f>
        <v>Number of children aged 0-17 who brought or on whose behalf a complaint was brought by an adult to independent human rights mechanisms</v>
      </c>
      <c r="C73" s="218" t="s">
        <v>6675</v>
      </c>
      <c r="D73" s="227" t="s">
        <v>1541</v>
      </c>
      <c r="E73" s="218" t="s">
        <v>6676</v>
      </c>
      <c r="F73" s="27" t="s">
        <v>1437</v>
      </c>
      <c r="G73" s="227" t="s">
        <v>1438</v>
      </c>
      <c r="H73" s="227"/>
      <c r="I73" s="239">
        <v>44943</v>
      </c>
      <c r="J73" s="27" t="s">
        <v>1439</v>
      </c>
      <c r="K73" s="27"/>
      <c r="L73" s="27"/>
      <c r="M73" s="27"/>
      <c r="N73" s="230" t="s">
        <v>6677</v>
      </c>
      <c r="O73" s="230"/>
      <c r="P73" s="230"/>
      <c r="Q73" s="230"/>
      <c r="R73" s="230"/>
      <c r="S73" s="230"/>
      <c r="T73" s="230"/>
      <c r="U73" s="230"/>
      <c r="V73" s="230"/>
      <c r="W73" s="230"/>
    </row>
    <row r="74" spans="1:23" s="215" customFormat="1" ht="45.75" customHeight="1">
      <c r="A74" s="313" t="s">
        <v>336</v>
      </c>
      <c r="B74" s="214" t="str">
        <f>'CRM Indicators'!M65</f>
        <v>Out-of-pocket expenditure (OOP) per capita, PPP (current international $)</v>
      </c>
      <c r="C74" s="230" t="s">
        <v>6678</v>
      </c>
      <c r="D74" s="231" t="s">
        <v>192</v>
      </c>
      <c r="E74" s="230"/>
      <c r="F74" s="27" t="s">
        <v>6612</v>
      </c>
      <c r="G74" s="27" t="s">
        <v>1456</v>
      </c>
      <c r="H74" s="27"/>
      <c r="I74" s="27"/>
      <c r="J74" s="27" t="s">
        <v>1439</v>
      </c>
      <c r="K74" s="27"/>
      <c r="L74" s="27"/>
      <c r="M74" s="27" t="s">
        <v>1460</v>
      </c>
      <c r="N74" s="230"/>
      <c r="O74" s="230"/>
      <c r="P74" s="230"/>
      <c r="Q74" s="230"/>
      <c r="R74" s="230"/>
      <c r="S74" s="230"/>
      <c r="T74" s="230"/>
      <c r="U74" s="230"/>
      <c r="V74" s="230"/>
      <c r="W74" s="230"/>
    </row>
    <row r="75" spans="1:23" s="215" customFormat="1" ht="33" customHeight="1">
      <c r="A75" s="313" t="s">
        <v>336</v>
      </c>
      <c r="B75" s="214" t="str">
        <f>'CRM Indicators'!M66</f>
        <v>Out-of-pocket expenditure (OOP) per capita (current US$)</v>
      </c>
      <c r="C75" s="230" t="s">
        <v>6679</v>
      </c>
      <c r="D75" s="231" t="s">
        <v>192</v>
      </c>
      <c r="E75" s="230"/>
      <c r="F75" s="27" t="s">
        <v>6612</v>
      </c>
      <c r="G75" s="27" t="s">
        <v>1456</v>
      </c>
      <c r="H75" s="27"/>
      <c r="I75" s="27"/>
      <c r="J75" s="27" t="s">
        <v>1439</v>
      </c>
      <c r="K75" s="27"/>
      <c r="L75" s="27"/>
      <c r="M75" s="27" t="s">
        <v>1460</v>
      </c>
      <c r="N75" s="230"/>
      <c r="O75" s="230"/>
      <c r="P75" s="230"/>
      <c r="Q75" s="230"/>
      <c r="R75" s="230"/>
      <c r="S75" s="230"/>
      <c r="T75" s="230"/>
      <c r="U75" s="230"/>
      <c r="V75" s="230"/>
      <c r="W75" s="230"/>
    </row>
    <row r="76" spans="1:23" s="215" customFormat="1" ht="93" customHeight="1">
      <c r="A76" s="313" t="s">
        <v>336</v>
      </c>
      <c r="B76" s="214" t="str">
        <f>'CRM Indicators'!M68</f>
        <v>Domestic private health expenditure (% of current health expenditure)</v>
      </c>
      <c r="C76" s="230" t="s">
        <v>6680</v>
      </c>
      <c r="D76" s="231" t="s">
        <v>192</v>
      </c>
      <c r="E76" s="230"/>
      <c r="F76" s="27" t="s">
        <v>6612</v>
      </c>
      <c r="G76" s="27" t="s">
        <v>1456</v>
      </c>
      <c r="H76" s="27"/>
      <c r="I76" s="27"/>
      <c r="J76" s="27" t="s">
        <v>1439</v>
      </c>
      <c r="K76" s="27"/>
      <c r="L76" s="27"/>
      <c r="M76" s="27" t="s">
        <v>1460</v>
      </c>
      <c r="N76" s="230"/>
      <c r="O76" s="230"/>
      <c r="P76" s="230"/>
      <c r="Q76" s="230"/>
      <c r="R76" s="230"/>
      <c r="S76" s="230"/>
      <c r="T76" s="230"/>
      <c r="U76" s="230"/>
      <c r="V76" s="230"/>
      <c r="W76" s="230"/>
    </row>
    <row r="77" spans="1:23" s="215" customFormat="1" ht="80.25" customHeight="1">
      <c r="A77" s="313" t="s">
        <v>336</v>
      </c>
      <c r="B77" s="214" t="str">
        <f>'CRM Indicators'!M69</f>
        <v>Domestic general government health expenditure (% of general government expenditure)</v>
      </c>
      <c r="C77" s="230" t="s">
        <v>6681</v>
      </c>
      <c r="D77" s="231" t="s">
        <v>192</v>
      </c>
      <c r="E77" s="230"/>
      <c r="F77" s="27" t="s">
        <v>6612</v>
      </c>
      <c r="G77" s="27" t="s">
        <v>1456</v>
      </c>
      <c r="H77" s="27"/>
      <c r="I77" s="27"/>
      <c r="J77" s="27" t="s">
        <v>1439</v>
      </c>
      <c r="K77" s="27"/>
      <c r="L77" s="27"/>
      <c r="M77" s="27" t="s">
        <v>1460</v>
      </c>
      <c r="N77" s="230"/>
      <c r="O77" s="230"/>
      <c r="P77" s="230"/>
      <c r="Q77" s="230"/>
      <c r="R77" s="230"/>
      <c r="S77" s="230"/>
      <c r="T77" s="230"/>
      <c r="U77" s="230"/>
      <c r="V77" s="230"/>
      <c r="W77" s="230"/>
    </row>
    <row r="78" spans="1:23" s="215" customFormat="1" ht="48.75" customHeight="1">
      <c r="A78" s="313" t="s">
        <v>336</v>
      </c>
      <c r="B78" s="214" t="str">
        <f>'CRM Indicators'!M70</f>
        <v>Domestic general government health expenditure (% of current health expenditure)</v>
      </c>
      <c r="C78" s="230" t="s">
        <v>6682</v>
      </c>
      <c r="D78" s="231" t="s">
        <v>192</v>
      </c>
      <c r="E78" s="230"/>
      <c r="F78" s="27" t="s">
        <v>6612</v>
      </c>
      <c r="G78" s="27" t="s">
        <v>1456</v>
      </c>
      <c r="H78" s="27"/>
      <c r="I78" s="27"/>
      <c r="J78" s="27" t="s">
        <v>1439</v>
      </c>
      <c r="K78" s="27"/>
      <c r="L78" s="27"/>
      <c r="M78" s="27" t="s">
        <v>1460</v>
      </c>
      <c r="N78" s="230"/>
      <c r="O78" s="230"/>
      <c r="P78" s="230"/>
      <c r="Q78" s="230"/>
      <c r="R78" s="230"/>
      <c r="S78" s="230"/>
      <c r="T78" s="230"/>
      <c r="U78" s="230"/>
      <c r="V78" s="230"/>
      <c r="W78" s="230"/>
    </row>
    <row r="79" spans="1:23" s="215" customFormat="1" ht="95.25" customHeight="1">
      <c r="A79" s="313" t="s">
        <v>325</v>
      </c>
      <c r="B79" s="214" t="str">
        <f>'CRM Indicators'!M59</f>
        <v>Number of children aged 0-17 who brought or on whose behalf a complaint was brought by an adult to independent human rights mechanisms</v>
      </c>
      <c r="C79" s="230" t="s">
        <v>6683</v>
      </c>
      <c r="D79" s="231" t="s">
        <v>192</v>
      </c>
      <c r="E79" s="230"/>
      <c r="F79" s="27" t="s">
        <v>6612</v>
      </c>
      <c r="G79" s="27" t="s">
        <v>1450</v>
      </c>
      <c r="H79" s="27"/>
      <c r="I79" s="27"/>
      <c r="J79" s="27" t="s">
        <v>1439</v>
      </c>
      <c r="K79" s="27"/>
      <c r="L79" s="27"/>
      <c r="M79" s="27"/>
      <c r="N79" s="230"/>
      <c r="O79" s="230"/>
      <c r="P79" s="230"/>
      <c r="Q79" s="230"/>
      <c r="R79" s="230"/>
      <c r="S79" s="230"/>
      <c r="T79" s="230"/>
      <c r="U79" s="230"/>
      <c r="V79" s="230"/>
      <c r="W79" s="230"/>
    </row>
    <row r="80" spans="1:23" s="215" customFormat="1" ht="77.25" customHeight="1">
      <c r="A80" s="230" t="s">
        <v>636</v>
      </c>
      <c r="B80" s="315" t="s">
        <v>6684</v>
      </c>
      <c r="C80" s="230" t="s">
        <v>6685</v>
      </c>
      <c r="D80" s="231" t="s">
        <v>1444</v>
      </c>
      <c r="E80" s="230" t="s">
        <v>6686</v>
      </c>
      <c r="F80" s="27" t="s">
        <v>1456</v>
      </c>
      <c r="G80" s="27" t="s">
        <v>6687</v>
      </c>
      <c r="H80" s="27"/>
      <c r="I80" s="239">
        <v>44964</v>
      </c>
      <c r="J80" s="27" t="s">
        <v>1439</v>
      </c>
      <c r="K80" s="27"/>
      <c r="L80" s="27"/>
      <c r="M80" s="27"/>
      <c r="N80" s="230" t="s">
        <v>6688</v>
      </c>
      <c r="O80" s="230"/>
      <c r="P80" s="230"/>
      <c r="Q80" s="230"/>
      <c r="R80" s="230"/>
      <c r="S80" s="230"/>
      <c r="T80" s="230"/>
      <c r="U80" s="230"/>
      <c r="V80" s="230"/>
      <c r="W80" s="230"/>
    </row>
    <row r="81" spans="1:23" s="215" customFormat="1" ht="162" customHeight="1">
      <c r="A81" s="230" t="s">
        <v>636</v>
      </c>
      <c r="B81" s="315" t="s">
        <v>6689</v>
      </c>
      <c r="C81" s="230" t="s">
        <v>6685</v>
      </c>
      <c r="D81" s="231" t="s">
        <v>1444</v>
      </c>
      <c r="E81" s="230"/>
      <c r="F81" s="27" t="s">
        <v>1456</v>
      </c>
      <c r="G81" s="27" t="s">
        <v>6687</v>
      </c>
      <c r="H81" s="27"/>
      <c r="I81" s="239">
        <v>44964</v>
      </c>
      <c r="J81" s="27" t="s">
        <v>1439</v>
      </c>
      <c r="K81" s="27"/>
      <c r="L81" s="27"/>
      <c r="M81" s="27"/>
      <c r="N81" s="230" t="s">
        <v>6688</v>
      </c>
      <c r="O81" s="230"/>
      <c r="P81" s="230"/>
      <c r="Q81" s="230"/>
      <c r="R81" s="230"/>
      <c r="S81" s="230"/>
      <c r="T81" s="230"/>
      <c r="U81" s="230"/>
      <c r="V81" s="230"/>
      <c r="W81" s="230"/>
    </row>
    <row r="82" spans="1:23" s="215" customFormat="1" ht="128.25" customHeight="1">
      <c r="A82" s="317" t="s">
        <v>674</v>
      </c>
      <c r="B82" s="230" t="s">
        <v>1554</v>
      </c>
      <c r="C82" s="230" t="s">
        <v>6690</v>
      </c>
      <c r="D82" s="231" t="s">
        <v>1489</v>
      </c>
      <c r="E82" s="230"/>
      <c r="F82" s="27" t="s">
        <v>1456</v>
      </c>
      <c r="G82" s="27" t="s">
        <v>6687</v>
      </c>
      <c r="H82" s="27"/>
      <c r="I82" s="239">
        <v>44966</v>
      </c>
      <c r="J82" s="27" t="s">
        <v>1439</v>
      </c>
      <c r="K82" s="27"/>
      <c r="L82" s="27"/>
      <c r="M82" s="27"/>
      <c r="N82" s="230" t="s">
        <v>6691</v>
      </c>
      <c r="O82" s="230"/>
      <c r="P82" s="230"/>
      <c r="Q82" s="230"/>
      <c r="R82" s="230"/>
      <c r="S82" s="230"/>
      <c r="T82" s="230"/>
      <c r="U82" s="230"/>
      <c r="V82" s="230"/>
      <c r="W82" s="230"/>
    </row>
    <row r="83" spans="1:23" s="215" customFormat="1" ht="170.25" customHeight="1">
      <c r="A83" s="312" t="s">
        <v>592</v>
      </c>
      <c r="B83" s="219" t="s">
        <v>6692</v>
      </c>
      <c r="C83" s="218" t="s">
        <v>6693</v>
      </c>
      <c r="D83" s="227" t="s">
        <v>1435</v>
      </c>
      <c r="E83" s="218" t="s">
        <v>1591</v>
      </c>
      <c r="F83" s="27" t="s">
        <v>1437</v>
      </c>
      <c r="G83" s="27" t="s">
        <v>1456</v>
      </c>
      <c r="H83" s="27"/>
      <c r="I83" s="239">
        <v>44945</v>
      </c>
      <c r="J83" s="27" t="s">
        <v>1439</v>
      </c>
      <c r="K83" s="27"/>
      <c r="L83" s="27"/>
      <c r="M83" s="27" t="s">
        <v>1440</v>
      </c>
      <c r="N83" s="230" t="s">
        <v>6694</v>
      </c>
      <c r="O83" s="230"/>
      <c r="P83" s="230"/>
      <c r="Q83" s="230"/>
      <c r="R83" s="230"/>
      <c r="S83" s="230"/>
      <c r="T83" s="230"/>
      <c r="U83" s="230"/>
      <c r="V83" s="230"/>
      <c r="W83" s="230"/>
    </row>
    <row r="84" spans="1:23" s="215" customFormat="1" ht="108.75" customHeight="1">
      <c r="A84" s="312" t="s">
        <v>423</v>
      </c>
      <c r="B84" s="219" t="s">
        <v>6186</v>
      </c>
      <c r="C84" s="218" t="s">
        <v>1586</v>
      </c>
      <c r="D84" s="227" t="s">
        <v>1435</v>
      </c>
      <c r="E84" s="218" t="s">
        <v>6695</v>
      </c>
      <c r="F84" s="27" t="s">
        <v>1437</v>
      </c>
      <c r="G84" s="27" t="s">
        <v>1450</v>
      </c>
      <c r="H84" s="27"/>
      <c r="I84" s="239">
        <v>44945</v>
      </c>
      <c r="J84" s="27" t="s">
        <v>1439</v>
      </c>
      <c r="K84" s="27"/>
      <c r="L84" s="27"/>
      <c r="M84" s="27" t="s">
        <v>1492</v>
      </c>
      <c r="N84" s="230" t="s">
        <v>6696</v>
      </c>
      <c r="O84" s="230"/>
      <c r="P84" s="230"/>
      <c r="Q84" s="230"/>
      <c r="R84" s="230"/>
      <c r="S84" s="230"/>
      <c r="T84" s="230"/>
      <c r="U84" s="230"/>
      <c r="V84" s="230"/>
      <c r="W84" s="230"/>
    </row>
    <row r="85" spans="1:23" s="215" customFormat="1" ht="267.75">
      <c r="A85" s="317" t="s">
        <v>1192</v>
      </c>
      <c r="B85" s="237" t="s">
        <v>2066</v>
      </c>
      <c r="C85" s="318" t="s">
        <v>6697</v>
      </c>
      <c r="D85" s="319" t="s">
        <v>1489</v>
      </c>
      <c r="E85" s="230"/>
      <c r="F85" s="27" t="s">
        <v>1476</v>
      </c>
      <c r="G85" s="27" t="s">
        <v>6687</v>
      </c>
      <c r="H85" s="27"/>
      <c r="I85" s="27"/>
      <c r="J85" s="27" t="s">
        <v>1439</v>
      </c>
      <c r="K85" s="27"/>
      <c r="L85" s="27"/>
      <c r="M85" s="27"/>
      <c r="N85" s="230" t="s">
        <v>6698</v>
      </c>
      <c r="O85" s="230"/>
      <c r="P85" s="230"/>
      <c r="Q85" s="230"/>
      <c r="R85" s="230"/>
      <c r="S85" s="230"/>
      <c r="T85" s="230"/>
      <c r="U85" s="230"/>
      <c r="V85" s="230"/>
      <c r="W85" s="230"/>
    </row>
    <row r="86" spans="1:23" s="215" customFormat="1" ht="114" customHeight="1">
      <c r="A86" s="317" t="s">
        <v>1192</v>
      </c>
      <c r="B86" s="237" t="s">
        <v>2064</v>
      </c>
      <c r="C86" s="318" t="s">
        <v>6699</v>
      </c>
      <c r="D86" s="319" t="s">
        <v>1489</v>
      </c>
      <c r="E86" s="230"/>
      <c r="F86" s="27" t="s">
        <v>1476</v>
      </c>
      <c r="G86" s="27" t="s">
        <v>6687</v>
      </c>
      <c r="H86" s="27"/>
      <c r="I86" s="27"/>
      <c r="J86" s="27" t="s">
        <v>1439</v>
      </c>
      <c r="K86" s="27"/>
      <c r="L86" s="27"/>
      <c r="M86" s="27"/>
      <c r="N86" s="230" t="s">
        <v>6698</v>
      </c>
      <c r="O86" s="230"/>
      <c r="P86" s="230"/>
      <c r="Q86" s="230"/>
      <c r="R86" s="230"/>
      <c r="S86" s="230"/>
      <c r="T86" s="230"/>
      <c r="U86" s="230"/>
      <c r="V86" s="230"/>
      <c r="W86" s="230"/>
    </row>
    <row r="87" spans="1:23" s="215" customFormat="1" ht="91.5" customHeight="1">
      <c r="A87" s="313" t="s">
        <v>423</v>
      </c>
      <c r="B87" s="315" t="s">
        <v>6700</v>
      </c>
      <c r="C87" s="230" t="s">
        <v>6685</v>
      </c>
      <c r="D87" s="231" t="s">
        <v>1444</v>
      </c>
      <c r="E87" s="230" t="s">
        <v>6701</v>
      </c>
      <c r="F87" s="27" t="s">
        <v>1456</v>
      </c>
      <c r="G87" s="27" t="s">
        <v>6687</v>
      </c>
      <c r="H87" s="27"/>
      <c r="I87" s="239">
        <v>44964</v>
      </c>
      <c r="J87" s="27" t="s">
        <v>1439</v>
      </c>
      <c r="K87" s="27"/>
      <c r="L87" s="27"/>
      <c r="M87" s="27" t="s">
        <v>1492</v>
      </c>
      <c r="N87" s="230" t="s">
        <v>6688</v>
      </c>
      <c r="O87" s="230"/>
      <c r="P87" s="230"/>
      <c r="Q87" s="230"/>
      <c r="R87" s="230"/>
      <c r="S87" s="230"/>
      <c r="T87" s="230"/>
      <c r="U87" s="230"/>
      <c r="V87" s="230"/>
      <c r="W87" s="230"/>
    </row>
    <row r="88" spans="1:23" s="215" customFormat="1" ht="55.5" customHeight="1">
      <c r="A88" s="313" t="s">
        <v>423</v>
      </c>
      <c r="B88" s="315" t="s">
        <v>6702</v>
      </c>
      <c r="C88" s="230" t="s">
        <v>6685</v>
      </c>
      <c r="D88" s="231" t="s">
        <v>1444</v>
      </c>
      <c r="E88" s="230"/>
      <c r="F88" s="27" t="s">
        <v>1456</v>
      </c>
      <c r="G88" s="27" t="s">
        <v>6687</v>
      </c>
      <c r="H88" s="27"/>
      <c r="I88" s="239">
        <v>44964</v>
      </c>
      <c r="J88" s="27" t="s">
        <v>1439</v>
      </c>
      <c r="K88" s="27"/>
      <c r="L88" s="27"/>
      <c r="M88" s="27" t="s">
        <v>1492</v>
      </c>
      <c r="N88" s="230" t="s">
        <v>6688</v>
      </c>
      <c r="O88" s="230"/>
      <c r="P88" s="230"/>
      <c r="Q88" s="230"/>
      <c r="R88" s="230"/>
      <c r="S88" s="230"/>
      <c r="T88" s="230"/>
      <c r="U88" s="230"/>
      <c r="V88" s="230"/>
      <c r="W88" s="230"/>
    </row>
    <row r="89" spans="1:23" s="215" customFormat="1" ht="53.25" customHeight="1">
      <c r="A89" s="313" t="s">
        <v>423</v>
      </c>
      <c r="B89" s="315" t="s">
        <v>6703</v>
      </c>
      <c r="C89" s="230" t="s">
        <v>6685</v>
      </c>
      <c r="D89" s="231" t="s">
        <v>1444</v>
      </c>
      <c r="E89" s="230"/>
      <c r="F89" s="27" t="s">
        <v>1456</v>
      </c>
      <c r="G89" s="27" t="s">
        <v>6687</v>
      </c>
      <c r="H89" s="27"/>
      <c r="I89" s="239">
        <v>44964</v>
      </c>
      <c r="J89" s="27" t="s">
        <v>1439</v>
      </c>
      <c r="K89" s="27"/>
      <c r="L89" s="27"/>
      <c r="M89" s="27" t="s">
        <v>1492</v>
      </c>
      <c r="N89" s="230" t="s">
        <v>6688</v>
      </c>
      <c r="O89" s="230"/>
      <c r="P89" s="230"/>
      <c r="Q89" s="230"/>
      <c r="R89" s="230"/>
      <c r="S89" s="230"/>
      <c r="T89" s="230"/>
      <c r="U89" s="230"/>
      <c r="V89" s="230"/>
      <c r="W89" s="230"/>
    </row>
    <row r="90" spans="1:23" s="215" customFormat="1" ht="88.5" customHeight="1">
      <c r="A90" s="313" t="s">
        <v>423</v>
      </c>
      <c r="B90" s="315" t="s">
        <v>6704</v>
      </c>
      <c r="C90" s="230" t="s">
        <v>6685</v>
      </c>
      <c r="D90" s="231" t="s">
        <v>1444</v>
      </c>
      <c r="E90" s="230"/>
      <c r="F90" s="27" t="s">
        <v>1456</v>
      </c>
      <c r="G90" s="27" t="s">
        <v>6687</v>
      </c>
      <c r="H90" s="27"/>
      <c r="I90" s="239">
        <v>44964</v>
      </c>
      <c r="J90" s="27" t="s">
        <v>1439</v>
      </c>
      <c r="K90" s="27"/>
      <c r="L90" s="27"/>
      <c r="M90" s="27" t="s">
        <v>1492</v>
      </c>
      <c r="N90" s="230" t="s">
        <v>6688</v>
      </c>
      <c r="O90" s="230"/>
      <c r="P90" s="230"/>
      <c r="Q90" s="230"/>
      <c r="R90" s="230"/>
      <c r="S90" s="230"/>
      <c r="T90" s="230"/>
      <c r="U90" s="230"/>
      <c r="V90" s="230"/>
      <c r="W90" s="230"/>
    </row>
    <row r="91" spans="1:23" s="215" customFormat="1" ht="71.25" customHeight="1">
      <c r="A91" s="312" t="s">
        <v>592</v>
      </c>
      <c r="B91" s="214" t="str">
        <f>'CRM Indicators'!M126</f>
        <v>Adolescent (aged 10-19 years) mortality rate</v>
      </c>
      <c r="C91" s="218" t="s">
        <v>6705</v>
      </c>
      <c r="D91" s="227" t="s">
        <v>1444</v>
      </c>
      <c r="E91" s="218" t="s">
        <v>6706</v>
      </c>
      <c r="F91" s="27" t="s">
        <v>1437</v>
      </c>
      <c r="G91" s="27" t="s">
        <v>6687</v>
      </c>
      <c r="H91" s="27"/>
      <c r="I91" s="239">
        <v>44945</v>
      </c>
      <c r="J91" s="27" t="s">
        <v>1439</v>
      </c>
      <c r="K91" s="27"/>
      <c r="L91" s="27"/>
      <c r="M91" s="27" t="s">
        <v>1492</v>
      </c>
      <c r="N91" s="230" t="s">
        <v>6707</v>
      </c>
      <c r="O91" s="230"/>
      <c r="P91" s="230"/>
      <c r="Q91" s="230"/>
      <c r="R91" s="230"/>
      <c r="S91" s="230"/>
      <c r="T91" s="230"/>
      <c r="U91" s="230"/>
      <c r="V91" s="230"/>
      <c r="W91" s="230"/>
    </row>
    <row r="92" spans="1:23" s="215" customFormat="1" ht="79.5" customHeight="1">
      <c r="A92" s="313" t="s">
        <v>48</v>
      </c>
      <c r="B92" s="230" t="s">
        <v>1806</v>
      </c>
      <c r="C92" s="230" t="s">
        <v>6708</v>
      </c>
      <c r="D92" s="231" t="s">
        <v>192</v>
      </c>
      <c r="E92" s="230"/>
      <c r="F92" s="27" t="s">
        <v>6612</v>
      </c>
      <c r="G92" s="27" t="s">
        <v>1472</v>
      </c>
      <c r="H92" s="27"/>
      <c r="I92" s="27"/>
      <c r="J92" s="27" t="s">
        <v>1439</v>
      </c>
      <c r="K92" s="27"/>
      <c r="L92" s="27"/>
      <c r="M92" s="27" t="s">
        <v>1492</v>
      </c>
      <c r="N92" s="230" t="s">
        <v>6709</v>
      </c>
      <c r="O92" s="230"/>
      <c r="P92" s="230"/>
      <c r="Q92" s="230"/>
      <c r="R92" s="230"/>
      <c r="S92" s="230"/>
      <c r="T92" s="230"/>
      <c r="U92" s="230"/>
      <c r="V92" s="230"/>
      <c r="W92" s="230"/>
    </row>
    <row r="93" spans="1:23" s="215" customFormat="1" ht="29.25" customHeight="1">
      <c r="A93" s="313" t="s">
        <v>118</v>
      </c>
      <c r="B93" s="312" t="s">
        <v>6086</v>
      </c>
      <c r="C93" s="230" t="s">
        <v>1475</v>
      </c>
      <c r="D93" s="231" t="s">
        <v>1435</v>
      </c>
      <c r="E93" s="230"/>
      <c r="F93" s="27" t="s">
        <v>1467</v>
      </c>
      <c r="G93" s="27" t="s">
        <v>1450</v>
      </c>
      <c r="H93" s="27"/>
      <c r="I93" s="27"/>
      <c r="J93" s="27" t="s">
        <v>1439</v>
      </c>
      <c r="K93" s="27"/>
      <c r="L93" s="27"/>
      <c r="M93" s="27" t="s">
        <v>1440</v>
      </c>
      <c r="N93" s="230" t="s">
        <v>1477</v>
      </c>
      <c r="O93" s="230"/>
      <c r="P93" s="230"/>
      <c r="Q93" s="230"/>
      <c r="R93" s="230"/>
      <c r="S93" s="230"/>
      <c r="T93" s="230"/>
      <c r="U93" s="230"/>
      <c r="V93" s="230"/>
      <c r="W93" s="230"/>
    </row>
    <row r="94" spans="1:23" s="215" customFormat="1" ht="33" customHeight="1">
      <c r="A94" s="313" t="s">
        <v>118</v>
      </c>
      <c r="B94" s="312" t="s">
        <v>6088</v>
      </c>
      <c r="C94" s="230" t="s">
        <v>1475</v>
      </c>
      <c r="D94" s="231" t="s">
        <v>1435</v>
      </c>
      <c r="E94" s="230"/>
      <c r="F94" s="27" t="s">
        <v>1467</v>
      </c>
      <c r="G94" s="27" t="s">
        <v>1450</v>
      </c>
      <c r="H94" s="27"/>
      <c r="I94" s="27"/>
      <c r="J94" s="27" t="s">
        <v>1439</v>
      </c>
      <c r="K94" s="27"/>
      <c r="L94" s="27"/>
      <c r="M94" s="27" t="s">
        <v>1440</v>
      </c>
      <c r="N94" s="230" t="s">
        <v>1477</v>
      </c>
      <c r="O94" s="230"/>
      <c r="P94" s="230"/>
      <c r="Q94" s="230"/>
      <c r="R94" s="230"/>
      <c r="S94" s="230"/>
      <c r="T94" s="230"/>
      <c r="U94" s="230"/>
      <c r="V94" s="230"/>
      <c r="W94" s="230"/>
    </row>
    <row r="95" spans="1:23" s="215" customFormat="1" ht="40.5" customHeight="1">
      <c r="A95" s="230" t="s">
        <v>118</v>
      </c>
      <c r="B95" s="314" t="s">
        <v>6710</v>
      </c>
      <c r="C95" s="230" t="s">
        <v>6711</v>
      </c>
      <c r="D95" s="231" t="s">
        <v>1435</v>
      </c>
      <c r="E95" s="230" t="s">
        <v>6712</v>
      </c>
      <c r="F95" s="27" t="s">
        <v>1636</v>
      </c>
      <c r="G95" s="27" t="s">
        <v>1456</v>
      </c>
      <c r="H95" s="27"/>
      <c r="I95" s="27"/>
      <c r="J95" s="27" t="s">
        <v>1439</v>
      </c>
      <c r="K95" s="27"/>
      <c r="L95" s="27"/>
      <c r="M95" s="27" t="s">
        <v>1440</v>
      </c>
      <c r="N95" s="230" t="s">
        <v>6713</v>
      </c>
      <c r="O95" s="230"/>
      <c r="P95" s="230"/>
      <c r="Q95" s="230"/>
      <c r="R95" s="230"/>
      <c r="S95" s="230"/>
      <c r="T95" s="230"/>
      <c r="U95" s="230"/>
      <c r="V95" s="230"/>
      <c r="W95" s="230"/>
    </row>
    <row r="96" spans="1:23" s="215" customFormat="1" ht="96.75" customHeight="1">
      <c r="A96" s="230" t="s">
        <v>118</v>
      </c>
      <c r="B96" s="314" t="s">
        <v>6714</v>
      </c>
      <c r="C96" s="230" t="s">
        <v>6711</v>
      </c>
      <c r="D96" s="231" t="s">
        <v>1435</v>
      </c>
      <c r="E96" s="230" t="s">
        <v>6712</v>
      </c>
      <c r="F96" s="27" t="s">
        <v>1636</v>
      </c>
      <c r="G96" s="27" t="s">
        <v>1456</v>
      </c>
      <c r="H96" s="27"/>
      <c r="I96" s="27"/>
      <c r="J96" s="27" t="s">
        <v>1439</v>
      </c>
      <c r="K96" s="27"/>
      <c r="L96" s="27"/>
      <c r="M96" s="27" t="s">
        <v>1440</v>
      </c>
      <c r="N96" s="230" t="s">
        <v>6713</v>
      </c>
      <c r="O96" s="230"/>
      <c r="P96" s="230"/>
      <c r="Q96" s="230"/>
      <c r="R96" s="230"/>
      <c r="S96" s="230"/>
      <c r="T96" s="230"/>
      <c r="U96" s="230"/>
      <c r="V96" s="230"/>
      <c r="W96" s="230"/>
    </row>
    <row r="97" spans="1:23" s="215" customFormat="1" ht="57.75" customHeight="1">
      <c r="A97" s="230" t="s">
        <v>118</v>
      </c>
      <c r="B97" s="314" t="s">
        <v>6715</v>
      </c>
      <c r="C97" s="230" t="s">
        <v>6711</v>
      </c>
      <c r="D97" s="231" t="s">
        <v>1435</v>
      </c>
      <c r="E97" s="230" t="s">
        <v>6712</v>
      </c>
      <c r="F97" s="27" t="s">
        <v>1636</v>
      </c>
      <c r="G97" s="27" t="s">
        <v>1456</v>
      </c>
      <c r="H97" s="27"/>
      <c r="I97" s="27"/>
      <c r="J97" s="27" t="s">
        <v>1439</v>
      </c>
      <c r="K97" s="27"/>
      <c r="L97" s="27"/>
      <c r="M97" s="27" t="s">
        <v>1440</v>
      </c>
      <c r="N97" s="230" t="s">
        <v>6713</v>
      </c>
      <c r="O97" s="230"/>
      <c r="P97" s="230"/>
      <c r="Q97" s="230"/>
      <c r="R97" s="230"/>
      <c r="S97" s="230"/>
      <c r="T97" s="230"/>
      <c r="U97" s="230"/>
      <c r="V97" s="230"/>
      <c r="W97" s="230"/>
    </row>
    <row r="98" spans="1:23" s="215" customFormat="1" ht="43.5" customHeight="1">
      <c r="A98" s="230" t="s">
        <v>118</v>
      </c>
      <c r="B98" s="230" t="s">
        <v>6105</v>
      </c>
      <c r="C98" s="230" t="s">
        <v>6716</v>
      </c>
      <c r="D98" s="231" t="s">
        <v>1435</v>
      </c>
      <c r="E98" s="230" t="s">
        <v>6717</v>
      </c>
      <c r="F98" s="27" t="s">
        <v>1476</v>
      </c>
      <c r="G98" s="27" t="s">
        <v>1450</v>
      </c>
      <c r="H98" s="27"/>
      <c r="I98" s="27"/>
      <c r="J98" s="27" t="s">
        <v>1439</v>
      </c>
      <c r="K98" s="27"/>
      <c r="L98" s="27"/>
      <c r="M98" s="27" t="s">
        <v>1440</v>
      </c>
      <c r="N98" s="230" t="s">
        <v>1609</v>
      </c>
      <c r="O98" s="230"/>
      <c r="P98" s="230"/>
      <c r="Q98" s="230"/>
      <c r="R98" s="230"/>
      <c r="S98" s="230"/>
      <c r="T98" s="230"/>
      <c r="U98" s="230"/>
      <c r="V98" s="230"/>
      <c r="W98" s="230"/>
    </row>
    <row r="99" spans="1:23" s="215" customFormat="1" ht="80.25" customHeight="1">
      <c r="A99" s="312" t="s">
        <v>1480</v>
      </c>
      <c r="B99" s="219" t="s">
        <v>6718</v>
      </c>
      <c r="C99" s="218" t="s">
        <v>6719</v>
      </c>
      <c r="D99" s="227" t="s">
        <v>1641</v>
      </c>
      <c r="E99" s="218" t="s">
        <v>6720</v>
      </c>
      <c r="F99" s="27" t="s">
        <v>1437</v>
      </c>
      <c r="G99" s="27" t="s">
        <v>1450</v>
      </c>
      <c r="H99" s="27"/>
      <c r="I99" s="239">
        <v>44943</v>
      </c>
      <c r="J99" s="27" t="s">
        <v>1439</v>
      </c>
      <c r="K99" s="27"/>
      <c r="L99" s="27"/>
      <c r="M99" s="27" t="s">
        <v>1440</v>
      </c>
      <c r="N99" s="230" t="s">
        <v>6721</v>
      </c>
      <c r="O99" s="230"/>
      <c r="P99" s="230"/>
      <c r="Q99" s="230"/>
      <c r="R99" s="230"/>
      <c r="S99" s="230"/>
      <c r="T99" s="230"/>
      <c r="U99" s="230"/>
      <c r="V99" s="230"/>
      <c r="W99" s="230"/>
    </row>
    <row r="100" spans="1:23" s="215" customFormat="1" ht="116.25" customHeight="1">
      <c r="A100" s="312" t="s">
        <v>1480</v>
      </c>
      <c r="B100" s="219" t="s">
        <v>6722</v>
      </c>
      <c r="C100" s="218" t="s">
        <v>6723</v>
      </c>
      <c r="D100" s="227" t="s">
        <v>1435</v>
      </c>
      <c r="E100" s="218" t="s">
        <v>6724</v>
      </c>
      <c r="F100" s="27" t="s">
        <v>1437</v>
      </c>
      <c r="G100" s="27" t="s">
        <v>1533</v>
      </c>
      <c r="H100" s="27"/>
      <c r="I100" s="239">
        <v>44943</v>
      </c>
      <c r="J100" s="27" t="s">
        <v>1439</v>
      </c>
      <c r="K100" s="27"/>
      <c r="L100" s="27"/>
      <c r="M100" s="27" t="s">
        <v>1492</v>
      </c>
      <c r="N100" s="341" t="s">
        <v>6725</v>
      </c>
      <c r="O100" s="230"/>
      <c r="P100" s="230"/>
      <c r="Q100" s="230"/>
      <c r="R100" s="230"/>
      <c r="S100" s="230"/>
      <c r="T100" s="230"/>
      <c r="U100" s="230"/>
      <c r="V100" s="230"/>
      <c r="W100" s="230"/>
    </row>
    <row r="101" spans="1:23" s="215" customFormat="1" ht="146.25" customHeight="1">
      <c r="A101" s="312" t="s">
        <v>1484</v>
      </c>
      <c r="B101" s="315" t="s">
        <v>6726</v>
      </c>
      <c r="C101" s="221" t="s">
        <v>6727</v>
      </c>
      <c r="D101" s="227" t="s">
        <v>1677</v>
      </c>
      <c r="E101" s="230" t="s">
        <v>6728</v>
      </c>
      <c r="F101" s="27" t="s">
        <v>1437</v>
      </c>
      <c r="G101" s="27" t="s">
        <v>1450</v>
      </c>
      <c r="H101" s="27"/>
      <c r="I101" s="239">
        <v>44943</v>
      </c>
      <c r="J101" s="27" t="s">
        <v>1439</v>
      </c>
      <c r="K101" s="27"/>
      <c r="L101" s="27"/>
      <c r="M101" s="27" t="s">
        <v>1492</v>
      </c>
      <c r="N101" s="230" t="s">
        <v>6729</v>
      </c>
      <c r="O101" s="230"/>
      <c r="P101" s="230"/>
      <c r="Q101" s="230"/>
      <c r="R101" s="230"/>
      <c r="S101" s="230"/>
      <c r="T101" s="230"/>
      <c r="U101" s="230"/>
      <c r="V101" s="230"/>
      <c r="W101" s="230"/>
    </row>
    <row r="102" spans="1:23" s="215" customFormat="1" ht="96.75" customHeight="1">
      <c r="A102" s="230" t="s">
        <v>239</v>
      </c>
      <c r="B102" s="230" t="s">
        <v>248</v>
      </c>
      <c r="C102" s="230" t="s">
        <v>6730</v>
      </c>
      <c r="D102" s="231" t="s">
        <v>1541</v>
      </c>
      <c r="E102" s="230"/>
      <c r="F102" s="27" t="s">
        <v>1456</v>
      </c>
      <c r="G102" s="27" t="s">
        <v>1450</v>
      </c>
      <c r="H102" s="27"/>
      <c r="I102" s="27"/>
      <c r="J102" s="27" t="s">
        <v>1439</v>
      </c>
      <c r="K102" s="27"/>
      <c r="L102" s="27"/>
      <c r="M102" s="27" t="s">
        <v>1460</v>
      </c>
      <c r="N102" s="230" t="s">
        <v>6731</v>
      </c>
      <c r="O102" s="230"/>
      <c r="P102" s="230"/>
      <c r="Q102" s="230"/>
      <c r="R102" s="230"/>
      <c r="S102" s="230"/>
      <c r="T102" s="230"/>
      <c r="U102" s="230"/>
      <c r="V102" s="230"/>
      <c r="W102" s="230"/>
    </row>
    <row r="103" spans="1:23" s="215" customFormat="1" ht="75" customHeight="1">
      <c r="A103" s="312" t="s">
        <v>239</v>
      </c>
      <c r="B103" s="315"/>
      <c r="C103" s="218" t="s">
        <v>6732</v>
      </c>
      <c r="D103" s="227" t="s">
        <v>1521</v>
      </c>
      <c r="E103" s="218" t="s">
        <v>6733</v>
      </c>
      <c r="F103" s="27" t="s">
        <v>1437</v>
      </c>
      <c r="G103" s="27" t="s">
        <v>1450</v>
      </c>
      <c r="H103" s="27"/>
      <c r="I103" s="239">
        <v>44943</v>
      </c>
      <c r="J103" s="27" t="s">
        <v>1439</v>
      </c>
      <c r="K103" s="27"/>
      <c r="L103" s="27"/>
      <c r="M103" s="27" t="s">
        <v>1460</v>
      </c>
      <c r="N103" s="230" t="s">
        <v>6734</v>
      </c>
      <c r="O103" s="230"/>
      <c r="P103" s="230"/>
      <c r="Q103" s="230"/>
      <c r="R103" s="230"/>
      <c r="S103" s="230"/>
      <c r="T103" s="230"/>
      <c r="U103" s="230"/>
      <c r="V103" s="230"/>
      <c r="W103" s="230"/>
    </row>
    <row r="104" spans="1:23" s="215" customFormat="1" ht="104.25" customHeight="1">
      <c r="A104" s="230" t="s">
        <v>288</v>
      </c>
      <c r="B104" s="315" t="s">
        <v>6735</v>
      </c>
      <c r="C104" s="218" t="s">
        <v>6736</v>
      </c>
      <c r="D104" s="227" t="s">
        <v>1489</v>
      </c>
      <c r="E104" s="218"/>
      <c r="F104" s="27" t="s">
        <v>1476</v>
      </c>
      <c r="G104" s="27" t="s">
        <v>1450</v>
      </c>
      <c r="H104" s="27"/>
      <c r="I104" s="239"/>
      <c r="J104" s="27" t="s">
        <v>1439</v>
      </c>
      <c r="K104" s="27"/>
      <c r="L104" s="27"/>
      <c r="M104" s="27" t="s">
        <v>1492</v>
      </c>
      <c r="N104" s="230"/>
      <c r="O104" s="230"/>
      <c r="P104" s="230"/>
      <c r="Q104" s="230"/>
      <c r="R104" s="230"/>
      <c r="S104" s="230"/>
      <c r="T104" s="230"/>
      <c r="U104" s="230"/>
      <c r="V104" s="230"/>
      <c r="W104" s="230"/>
    </row>
    <row r="105" spans="1:23" s="215" customFormat="1" ht="76.5" customHeight="1">
      <c r="A105" s="313" t="s">
        <v>336</v>
      </c>
      <c r="B105" s="230" t="s">
        <v>6178</v>
      </c>
      <c r="C105" s="230" t="s">
        <v>1475</v>
      </c>
      <c r="D105" s="231" t="s">
        <v>1435</v>
      </c>
      <c r="E105" s="230"/>
      <c r="F105" s="27" t="s">
        <v>1476</v>
      </c>
      <c r="G105" s="27" t="s">
        <v>1450</v>
      </c>
      <c r="H105" s="27"/>
      <c r="I105" s="27"/>
      <c r="J105" s="27" t="s">
        <v>1439</v>
      </c>
      <c r="K105" s="27"/>
      <c r="L105" s="27"/>
      <c r="M105" s="27" t="s">
        <v>1440</v>
      </c>
      <c r="N105" s="230" t="s">
        <v>6737</v>
      </c>
      <c r="O105" s="230"/>
      <c r="P105" s="230"/>
      <c r="Q105" s="230"/>
      <c r="R105" s="230"/>
      <c r="S105" s="230"/>
      <c r="T105" s="230"/>
      <c r="U105" s="230"/>
      <c r="V105" s="230"/>
      <c r="W105" s="230"/>
    </row>
    <row r="106" spans="1:23" s="215" customFormat="1" ht="173.25" customHeight="1">
      <c r="A106" s="313" t="s">
        <v>522</v>
      </c>
      <c r="B106" s="230" t="s">
        <v>2287</v>
      </c>
      <c r="C106" s="230" t="s">
        <v>6738</v>
      </c>
      <c r="D106" s="231" t="s">
        <v>192</v>
      </c>
      <c r="E106" s="230"/>
      <c r="F106" s="27" t="s">
        <v>6612</v>
      </c>
      <c r="G106" s="27" t="s">
        <v>1456</v>
      </c>
      <c r="H106" s="27"/>
      <c r="I106" s="27"/>
      <c r="J106" s="27" t="s">
        <v>1439</v>
      </c>
      <c r="K106" s="27"/>
      <c r="L106" s="27"/>
      <c r="M106" s="27" t="s">
        <v>1460</v>
      </c>
      <c r="N106" s="230" t="s">
        <v>6739</v>
      </c>
      <c r="O106" s="230"/>
      <c r="P106" s="230"/>
      <c r="Q106" s="230"/>
      <c r="R106" s="230"/>
      <c r="S106" s="230"/>
      <c r="T106" s="230"/>
      <c r="U106" s="230"/>
      <c r="V106" s="230"/>
      <c r="W106" s="230"/>
    </row>
    <row r="107" spans="1:23" s="215" customFormat="1" ht="177" customHeight="1">
      <c r="A107" s="313" t="s">
        <v>522</v>
      </c>
      <c r="B107" s="230" t="s">
        <v>2294</v>
      </c>
      <c r="C107" s="230" t="s">
        <v>6740</v>
      </c>
      <c r="D107" s="231" t="s">
        <v>192</v>
      </c>
      <c r="E107" s="230"/>
      <c r="F107" s="27" t="s">
        <v>6612</v>
      </c>
      <c r="G107" s="27" t="s">
        <v>1456</v>
      </c>
      <c r="H107" s="27"/>
      <c r="I107" s="27"/>
      <c r="J107" s="27" t="s">
        <v>1439</v>
      </c>
      <c r="K107" s="27"/>
      <c r="L107" s="27"/>
      <c r="M107" s="27" t="s">
        <v>1460</v>
      </c>
      <c r="N107" s="230" t="s">
        <v>6739</v>
      </c>
      <c r="O107" s="230"/>
      <c r="P107" s="230"/>
      <c r="Q107" s="230"/>
      <c r="R107" s="230"/>
      <c r="S107" s="230"/>
      <c r="T107" s="230"/>
      <c r="U107" s="230"/>
      <c r="V107" s="230"/>
      <c r="W107" s="230"/>
    </row>
    <row r="108" spans="1:23" s="215" customFormat="1" ht="108.75" customHeight="1">
      <c r="A108" s="312" t="s">
        <v>541</v>
      </c>
      <c r="B108" s="218" t="s">
        <v>6107</v>
      </c>
      <c r="C108" s="230" t="s">
        <v>6741</v>
      </c>
      <c r="D108" s="230" t="s">
        <v>1435</v>
      </c>
      <c r="E108" s="230" t="s">
        <v>6742</v>
      </c>
      <c r="F108" s="27" t="s">
        <v>1456</v>
      </c>
      <c r="G108" s="27" t="s">
        <v>1450</v>
      </c>
      <c r="H108" s="27"/>
      <c r="I108" s="239">
        <v>44937</v>
      </c>
      <c r="J108" s="27" t="s">
        <v>1439</v>
      </c>
      <c r="K108" s="27"/>
      <c r="L108" s="27"/>
      <c r="M108" s="27" t="s">
        <v>1440</v>
      </c>
      <c r="N108" s="230" t="s">
        <v>6743</v>
      </c>
      <c r="O108" s="230"/>
      <c r="P108" s="230"/>
      <c r="Q108" s="230"/>
      <c r="R108" s="230"/>
      <c r="S108" s="230"/>
      <c r="T108" s="230"/>
      <c r="U108" s="230"/>
      <c r="V108" s="230"/>
      <c r="W108" s="230"/>
    </row>
    <row r="109" spans="1:23" s="215" customFormat="1" ht="93" customHeight="1">
      <c r="A109" s="230" t="s">
        <v>1667</v>
      </c>
      <c r="B109" s="315" t="s">
        <v>4620</v>
      </c>
      <c r="C109" s="213" t="s">
        <v>6744</v>
      </c>
      <c r="D109" s="231" t="s">
        <v>1677</v>
      </c>
      <c r="E109" s="230"/>
      <c r="F109" s="27" t="s">
        <v>1476</v>
      </c>
      <c r="G109" s="27" t="s">
        <v>1533</v>
      </c>
      <c r="H109" s="27"/>
      <c r="I109" s="239">
        <v>44986</v>
      </c>
      <c r="J109" s="27" t="s">
        <v>1439</v>
      </c>
      <c r="K109" s="27"/>
      <c r="L109" s="27"/>
      <c r="M109" s="27" t="s">
        <v>1492</v>
      </c>
      <c r="N109" s="230" t="s">
        <v>6745</v>
      </c>
      <c r="O109" s="230"/>
      <c r="P109" s="230"/>
      <c r="Q109" s="230"/>
      <c r="R109" s="230"/>
      <c r="S109" s="230"/>
      <c r="T109" s="230"/>
      <c r="U109" s="230"/>
      <c r="V109" s="230"/>
      <c r="W109" s="230"/>
    </row>
    <row r="110" spans="1:23" s="215" customFormat="1" ht="78.75" customHeight="1">
      <c r="A110" s="230" t="s">
        <v>1667</v>
      </c>
      <c r="B110" s="315" t="s">
        <v>6746</v>
      </c>
      <c r="C110" s="230" t="s">
        <v>6747</v>
      </c>
      <c r="D110" s="231" t="s">
        <v>6576</v>
      </c>
      <c r="E110" s="230"/>
      <c r="F110" s="27" t="s">
        <v>1456</v>
      </c>
      <c r="G110" s="27" t="s">
        <v>1533</v>
      </c>
      <c r="H110" s="27"/>
      <c r="I110" s="27"/>
      <c r="J110" s="27" t="s">
        <v>1439</v>
      </c>
      <c r="K110" s="27"/>
      <c r="L110" s="27"/>
      <c r="M110" s="27" t="s">
        <v>1492</v>
      </c>
      <c r="N110" s="230" t="s">
        <v>6748</v>
      </c>
      <c r="O110" s="230"/>
      <c r="P110" s="230"/>
      <c r="Q110" s="230"/>
      <c r="R110" s="230"/>
      <c r="S110" s="230"/>
      <c r="T110" s="230"/>
      <c r="U110" s="230"/>
      <c r="V110" s="230"/>
      <c r="W110" s="230"/>
    </row>
    <row r="111" spans="1:23" s="215" customFormat="1" ht="69.75" customHeight="1">
      <c r="A111" s="230" t="s">
        <v>1667</v>
      </c>
      <c r="B111" s="315" t="s">
        <v>6295</v>
      </c>
      <c r="C111" s="230" t="s">
        <v>6749</v>
      </c>
      <c r="D111" s="231" t="s">
        <v>1677</v>
      </c>
      <c r="E111" s="230"/>
      <c r="F111" s="27" t="s">
        <v>1456</v>
      </c>
      <c r="G111" s="27" t="s">
        <v>1533</v>
      </c>
      <c r="H111" s="27"/>
      <c r="I111" s="27"/>
      <c r="J111" s="27" t="s">
        <v>1439</v>
      </c>
      <c r="K111" s="27"/>
      <c r="L111" s="27"/>
      <c r="M111" s="27" t="s">
        <v>1492</v>
      </c>
      <c r="N111" s="230" t="s">
        <v>6748</v>
      </c>
      <c r="O111" s="230"/>
      <c r="P111" s="230"/>
      <c r="Q111" s="230"/>
      <c r="R111" s="230"/>
      <c r="S111" s="230"/>
      <c r="T111" s="230"/>
      <c r="U111" s="230"/>
      <c r="V111" s="230"/>
      <c r="W111" s="230"/>
    </row>
    <row r="112" spans="1:23" s="215" customFormat="1" ht="75.75" customHeight="1">
      <c r="A112" s="312" t="s">
        <v>592</v>
      </c>
      <c r="B112" s="342" t="s">
        <v>6750</v>
      </c>
      <c r="C112" s="218" t="s">
        <v>6751</v>
      </c>
      <c r="D112" s="227" t="s">
        <v>1541</v>
      </c>
      <c r="E112" s="218"/>
      <c r="F112" s="27" t="s">
        <v>1456</v>
      </c>
      <c r="G112" s="27" t="s">
        <v>1456</v>
      </c>
      <c r="H112" s="27"/>
      <c r="I112" s="239"/>
      <c r="J112" s="27" t="s">
        <v>1439</v>
      </c>
      <c r="K112" s="27"/>
      <c r="L112" s="27"/>
      <c r="M112" s="27" t="s">
        <v>1460</v>
      </c>
      <c r="N112" s="230" t="s">
        <v>6752</v>
      </c>
      <c r="O112" s="230"/>
      <c r="P112" s="230"/>
      <c r="Q112" s="230"/>
      <c r="R112" s="230"/>
      <c r="S112" s="230"/>
      <c r="T112" s="230"/>
      <c r="U112" s="230"/>
      <c r="V112" s="230"/>
      <c r="W112" s="230"/>
    </row>
    <row r="113" spans="1:23" s="215" customFormat="1" ht="130.5" customHeight="1">
      <c r="A113" s="312" t="s">
        <v>636</v>
      </c>
      <c r="B113" s="219" t="s">
        <v>1539</v>
      </c>
      <c r="C113" s="218" t="s">
        <v>1540</v>
      </c>
      <c r="D113" s="227" t="s">
        <v>1541</v>
      </c>
      <c r="E113" s="218" t="s">
        <v>1542</v>
      </c>
      <c r="F113" s="27" t="s">
        <v>1437</v>
      </c>
      <c r="G113" s="27" t="s">
        <v>1456</v>
      </c>
      <c r="H113" s="27"/>
      <c r="I113" s="239">
        <v>44945</v>
      </c>
      <c r="J113" s="27" t="s">
        <v>1439</v>
      </c>
      <c r="K113" s="27"/>
      <c r="L113" s="27"/>
      <c r="M113" s="27" t="s">
        <v>1492</v>
      </c>
      <c r="N113" s="230" t="s">
        <v>6753</v>
      </c>
      <c r="O113" s="230"/>
      <c r="P113" s="230"/>
      <c r="Q113" s="230"/>
      <c r="R113" s="230"/>
      <c r="S113" s="230"/>
      <c r="T113" s="230"/>
      <c r="U113" s="230"/>
      <c r="V113" s="230"/>
      <c r="W113" s="230"/>
    </row>
    <row r="114" spans="1:23" s="215" customFormat="1" ht="87.75" customHeight="1">
      <c r="A114" s="312" t="s">
        <v>336</v>
      </c>
      <c r="B114" s="219" t="s">
        <v>6754</v>
      </c>
      <c r="C114" s="218" t="s">
        <v>6755</v>
      </c>
      <c r="D114" s="227" t="s">
        <v>1435</v>
      </c>
      <c r="E114" s="218" t="s">
        <v>6756</v>
      </c>
      <c r="F114" s="27" t="s">
        <v>1437</v>
      </c>
      <c r="G114" s="27" t="s">
        <v>1533</v>
      </c>
      <c r="H114" s="27"/>
      <c r="I114" s="239">
        <v>44945</v>
      </c>
      <c r="J114" s="27" t="s">
        <v>1439</v>
      </c>
      <c r="K114" s="27" t="s">
        <v>62</v>
      </c>
      <c r="L114" s="27" t="s">
        <v>1440</v>
      </c>
      <c r="M114" s="230" t="s">
        <v>6757</v>
      </c>
      <c r="N114" s="230"/>
      <c r="O114" s="230"/>
      <c r="P114" s="230"/>
      <c r="Q114" s="230"/>
      <c r="R114" s="230"/>
      <c r="S114" s="230"/>
      <c r="T114" s="230"/>
      <c r="U114" s="230"/>
      <c r="V114" s="230"/>
      <c r="W114" s="230"/>
    </row>
    <row r="115" spans="1:23" s="215" customFormat="1" ht="105" customHeight="1">
      <c r="A115" s="312" t="s">
        <v>239</v>
      </c>
      <c r="B115" s="315"/>
      <c r="C115" s="230" t="s">
        <v>6758</v>
      </c>
      <c r="D115" s="231" t="s">
        <v>1435</v>
      </c>
      <c r="E115" s="230" t="s">
        <v>6759</v>
      </c>
      <c r="F115" s="27" t="s">
        <v>1455</v>
      </c>
      <c r="G115" s="27" t="s">
        <v>1533</v>
      </c>
      <c r="H115" s="27"/>
      <c r="I115" s="239">
        <v>44953</v>
      </c>
      <c r="J115" s="27" t="s">
        <v>1439</v>
      </c>
      <c r="K115" s="27" t="s">
        <v>62</v>
      </c>
      <c r="L115" s="27" t="s">
        <v>1492</v>
      </c>
      <c r="M115" s="230" t="s">
        <v>6760</v>
      </c>
      <c r="N115" s="230"/>
      <c r="O115" s="230"/>
      <c r="P115" s="230"/>
      <c r="Q115" s="230"/>
      <c r="R115" s="230"/>
      <c r="S115" s="230"/>
      <c r="T115" s="230"/>
      <c r="U115" s="230"/>
      <c r="V115" s="230"/>
      <c r="W115" s="230"/>
    </row>
    <row r="116" spans="1:23" s="215" customFormat="1" ht="127.5" customHeight="1">
      <c r="A116" s="312" t="s">
        <v>1128</v>
      </c>
      <c r="B116" s="230" t="s">
        <v>6607</v>
      </c>
      <c r="C116" s="230" t="s">
        <v>6761</v>
      </c>
      <c r="D116" s="231" t="s">
        <v>1624</v>
      </c>
      <c r="E116" s="230"/>
      <c r="F116" s="27" t="s">
        <v>1476</v>
      </c>
      <c r="G116" s="27" t="s">
        <v>1533</v>
      </c>
      <c r="H116" s="27"/>
      <c r="I116" s="239">
        <v>44952</v>
      </c>
      <c r="J116" s="27" t="s">
        <v>1439</v>
      </c>
      <c r="K116" s="27" t="s">
        <v>62</v>
      </c>
      <c r="L116" s="27" t="s">
        <v>1460</v>
      </c>
      <c r="M116" s="230" t="s">
        <v>6762</v>
      </c>
      <c r="N116" s="230"/>
      <c r="O116" s="230"/>
      <c r="P116" s="230"/>
      <c r="Q116" s="230"/>
      <c r="R116" s="230"/>
      <c r="S116" s="230"/>
      <c r="T116" s="230"/>
      <c r="U116" s="230"/>
      <c r="V116" s="230"/>
      <c r="W116" s="230"/>
    </row>
    <row r="117" spans="1:23" s="215" customFormat="1" ht="153.75" customHeight="1">
      <c r="A117" s="312" t="s">
        <v>541</v>
      </c>
      <c r="B117" s="315"/>
      <c r="C117" s="230" t="s">
        <v>6763</v>
      </c>
      <c r="D117" s="231" t="s">
        <v>1435</v>
      </c>
      <c r="E117" s="230" t="s">
        <v>6764</v>
      </c>
      <c r="F117" s="27" t="s">
        <v>1455</v>
      </c>
      <c r="G117" s="27" t="s">
        <v>1533</v>
      </c>
      <c r="H117" s="27"/>
      <c r="I117" s="239">
        <v>44953</v>
      </c>
      <c r="J117" s="27" t="s">
        <v>1439</v>
      </c>
      <c r="K117" s="27" t="s">
        <v>62</v>
      </c>
      <c r="L117" s="27" t="s">
        <v>1492</v>
      </c>
      <c r="M117" s="230" t="s">
        <v>6765</v>
      </c>
      <c r="N117" s="230"/>
      <c r="O117" s="230"/>
      <c r="P117" s="230"/>
      <c r="Q117" s="230"/>
      <c r="R117" s="230"/>
      <c r="S117" s="230"/>
      <c r="T117" s="230"/>
      <c r="U117" s="230"/>
      <c r="V117" s="230"/>
      <c r="W117" s="230"/>
    </row>
    <row r="118" spans="1:23" s="215" customFormat="1" ht="226.5" customHeight="1">
      <c r="A118" s="312" t="s">
        <v>1105</v>
      </c>
      <c r="B118" s="315" t="s">
        <v>6766</v>
      </c>
      <c r="C118" s="230" t="s">
        <v>6767</v>
      </c>
      <c r="D118" s="231" t="s">
        <v>1489</v>
      </c>
      <c r="E118" s="230"/>
      <c r="F118" s="27" t="s">
        <v>1476</v>
      </c>
      <c r="G118" s="27" t="s">
        <v>1533</v>
      </c>
      <c r="H118" s="27"/>
      <c r="I118" s="239">
        <v>44952</v>
      </c>
      <c r="J118" s="27" t="s">
        <v>1439</v>
      </c>
      <c r="K118" s="27" t="s">
        <v>62</v>
      </c>
      <c r="L118" s="27" t="s">
        <v>1492</v>
      </c>
      <c r="M118" s="230" t="s">
        <v>6768</v>
      </c>
      <c r="N118" s="230"/>
      <c r="O118" s="230"/>
      <c r="P118" s="230"/>
      <c r="Q118" s="230"/>
      <c r="R118" s="230"/>
      <c r="S118" s="230"/>
      <c r="T118" s="230"/>
      <c r="U118" s="230"/>
      <c r="V118" s="230"/>
      <c r="W118" s="230"/>
    </row>
    <row r="119" spans="1:23" s="215" customFormat="1" ht="118.5" customHeight="1">
      <c r="A119" s="230" t="s">
        <v>1674</v>
      </c>
      <c r="B119" s="315"/>
      <c r="C119" s="230" t="s">
        <v>6769</v>
      </c>
      <c r="D119" s="231" t="s">
        <v>1489</v>
      </c>
      <c r="E119" s="230" t="s">
        <v>6770</v>
      </c>
      <c r="F119" s="27" t="s">
        <v>1476</v>
      </c>
      <c r="G119" s="27" t="s">
        <v>1533</v>
      </c>
      <c r="H119" s="27"/>
      <c r="I119" s="239">
        <v>44952</v>
      </c>
      <c r="J119" s="27" t="s">
        <v>1439</v>
      </c>
      <c r="K119" s="27" t="s">
        <v>62</v>
      </c>
      <c r="L119" s="27" t="s">
        <v>1492</v>
      </c>
      <c r="M119" s="230" t="s">
        <v>6771</v>
      </c>
      <c r="N119" s="230"/>
      <c r="O119" s="230"/>
      <c r="P119" s="230"/>
      <c r="Q119" s="230"/>
      <c r="R119" s="230"/>
      <c r="S119" s="230"/>
      <c r="T119" s="230"/>
      <c r="U119" s="230"/>
      <c r="V119" s="230"/>
      <c r="W119" s="230"/>
    </row>
    <row r="120" spans="1:23" s="215" customFormat="1" ht="127.5" customHeight="1">
      <c r="A120" s="230"/>
      <c r="B120" s="315" t="s">
        <v>6772</v>
      </c>
      <c r="C120" s="230" t="s">
        <v>6773</v>
      </c>
      <c r="D120" s="231" t="s">
        <v>1541</v>
      </c>
      <c r="E120" s="230"/>
      <c r="F120" s="27"/>
      <c r="G120" s="27" t="s">
        <v>1533</v>
      </c>
      <c r="H120" s="27"/>
      <c r="I120" s="27"/>
      <c r="J120" s="27" t="s">
        <v>1439</v>
      </c>
      <c r="K120" s="27" t="s">
        <v>62</v>
      </c>
      <c r="L120" s="27" t="s">
        <v>1492</v>
      </c>
      <c r="M120" s="230"/>
      <c r="N120" s="230"/>
      <c r="O120" s="230"/>
      <c r="P120" s="230"/>
      <c r="Q120" s="230"/>
      <c r="R120" s="230"/>
      <c r="S120" s="230"/>
      <c r="T120" s="230"/>
      <c r="U120" s="230"/>
      <c r="V120" s="230"/>
      <c r="W120" s="230"/>
    </row>
    <row r="121" spans="1:23" s="215" customFormat="1" ht="84.75" customHeight="1">
      <c r="A121" s="230"/>
      <c r="B121" s="315" t="s">
        <v>6774</v>
      </c>
      <c r="C121" s="230" t="s">
        <v>6773</v>
      </c>
      <c r="D121" s="231"/>
      <c r="E121" s="230"/>
      <c r="F121" s="27"/>
      <c r="G121" s="27" t="s">
        <v>1533</v>
      </c>
      <c r="H121" s="27"/>
      <c r="I121" s="27"/>
      <c r="J121" s="27" t="s">
        <v>1439</v>
      </c>
      <c r="K121" s="27" t="s">
        <v>62</v>
      </c>
      <c r="L121" s="27" t="s">
        <v>1492</v>
      </c>
      <c r="M121" s="230"/>
      <c r="N121" s="230"/>
      <c r="O121" s="230"/>
      <c r="P121" s="230"/>
      <c r="Q121" s="230"/>
      <c r="R121" s="230"/>
      <c r="S121" s="230"/>
      <c r="T121" s="230"/>
      <c r="U121" s="230"/>
      <c r="V121" s="230"/>
      <c r="W121" s="230"/>
    </row>
    <row r="122" spans="1:23" s="215" customFormat="1" ht="85.5" customHeight="1">
      <c r="A122" s="312" t="s">
        <v>1086</v>
      </c>
      <c r="B122" s="230" t="s">
        <v>6249</v>
      </c>
      <c r="C122" s="230" t="s">
        <v>6775</v>
      </c>
      <c r="D122" s="231" t="s">
        <v>1435</v>
      </c>
      <c r="E122" s="230"/>
      <c r="F122" s="27" t="s">
        <v>1476</v>
      </c>
      <c r="G122" s="27" t="s">
        <v>1450</v>
      </c>
      <c r="H122" s="27" t="s">
        <v>1456</v>
      </c>
      <c r="I122" s="239">
        <v>44966</v>
      </c>
      <c r="J122" s="27" t="s">
        <v>1447</v>
      </c>
      <c r="K122" s="27" t="s">
        <v>62</v>
      </c>
      <c r="L122" s="27" t="s">
        <v>1440</v>
      </c>
      <c r="M122" s="230" t="s">
        <v>6776</v>
      </c>
      <c r="N122" s="230"/>
      <c r="O122" s="230"/>
      <c r="P122" s="230"/>
      <c r="Q122" s="230"/>
      <c r="R122" s="230"/>
      <c r="S122" s="230"/>
      <c r="T122" s="230"/>
      <c r="U122" s="230"/>
      <c r="V122" s="230"/>
      <c r="W122" s="230"/>
    </row>
    <row r="123" spans="1:23" s="215" customFormat="1" ht="102.75" customHeight="1">
      <c r="A123" s="317" t="s">
        <v>1251</v>
      </c>
      <c r="B123" s="217" t="s">
        <v>6284</v>
      </c>
      <c r="C123" s="230" t="s">
        <v>6777</v>
      </c>
      <c r="D123" s="231" t="s">
        <v>1435</v>
      </c>
      <c r="E123" s="230" t="s">
        <v>6778</v>
      </c>
      <c r="F123" s="27" t="s">
        <v>1437</v>
      </c>
      <c r="G123" s="27" t="s">
        <v>1533</v>
      </c>
      <c r="H123" s="27"/>
      <c r="I123" s="27"/>
      <c r="J123" s="27" t="s">
        <v>1447</v>
      </c>
      <c r="K123" s="27" t="s">
        <v>62</v>
      </c>
      <c r="L123" s="27" t="s">
        <v>1440</v>
      </c>
      <c r="M123" s="230" t="s">
        <v>6779</v>
      </c>
      <c r="N123" s="230"/>
      <c r="O123" s="230"/>
      <c r="P123" s="230"/>
      <c r="Q123" s="230"/>
      <c r="R123" s="230"/>
      <c r="S123" s="230"/>
      <c r="T123" s="230"/>
      <c r="U123" s="230"/>
      <c r="V123" s="230"/>
      <c r="W123" s="230"/>
    </row>
    <row r="124" spans="1:23" s="215" customFormat="1" ht="62.25" customHeight="1">
      <c r="A124" s="312" t="s">
        <v>1128</v>
      </c>
      <c r="B124" s="315" t="s">
        <v>6780</v>
      </c>
      <c r="C124" s="230" t="s">
        <v>6781</v>
      </c>
      <c r="D124" s="231" t="s">
        <v>1435</v>
      </c>
      <c r="E124" s="230"/>
      <c r="F124" s="27" t="s">
        <v>1476</v>
      </c>
      <c r="G124" s="27" t="s">
        <v>1456</v>
      </c>
      <c r="H124" s="27"/>
      <c r="I124" s="239">
        <v>44952</v>
      </c>
      <c r="J124" s="27" t="s">
        <v>1439</v>
      </c>
      <c r="K124" s="27" t="s">
        <v>62</v>
      </c>
      <c r="L124" s="27"/>
      <c r="M124" s="230" t="s">
        <v>6782</v>
      </c>
      <c r="N124" s="230"/>
      <c r="O124" s="230"/>
      <c r="P124" s="230"/>
      <c r="Q124" s="230"/>
      <c r="R124" s="230"/>
      <c r="S124" s="230"/>
      <c r="T124" s="230"/>
      <c r="U124" s="230"/>
      <c r="V124" s="230"/>
      <c r="W124" s="230"/>
    </row>
    <row r="125" spans="1:23" s="215" customFormat="1" ht="74.25" customHeight="1">
      <c r="A125" s="312" t="s">
        <v>1105</v>
      </c>
      <c r="B125" s="315" t="s">
        <v>6783</v>
      </c>
      <c r="C125" s="230" t="s">
        <v>6784</v>
      </c>
      <c r="D125" s="231" t="s">
        <v>1624</v>
      </c>
      <c r="E125" s="230"/>
      <c r="F125" s="27" t="s">
        <v>1476</v>
      </c>
      <c r="G125" s="27" t="s">
        <v>1533</v>
      </c>
      <c r="H125" s="27"/>
      <c r="I125" s="239">
        <v>44952</v>
      </c>
      <c r="J125" s="27" t="s">
        <v>1439</v>
      </c>
      <c r="K125" s="27" t="s">
        <v>62</v>
      </c>
      <c r="L125" s="27" t="s">
        <v>1492</v>
      </c>
      <c r="M125" s="230" t="s">
        <v>6785</v>
      </c>
      <c r="N125" s="230" t="s">
        <v>6786</v>
      </c>
      <c r="O125" s="230"/>
      <c r="P125" s="230"/>
      <c r="Q125" s="230"/>
      <c r="R125" s="230"/>
      <c r="S125" s="230"/>
      <c r="T125" s="230"/>
      <c r="U125" s="230"/>
      <c r="V125" s="230"/>
      <c r="W125" s="230"/>
    </row>
    <row r="126" spans="1:23" s="215" customFormat="1" ht="121.5" customHeight="1">
      <c r="A126" s="312" t="s">
        <v>541</v>
      </c>
      <c r="B126" s="219" t="s">
        <v>6192</v>
      </c>
      <c r="C126" s="218" t="s">
        <v>1586</v>
      </c>
      <c r="D126" s="227" t="s">
        <v>1435</v>
      </c>
      <c r="E126" s="218" t="s">
        <v>6787</v>
      </c>
      <c r="F126" s="27" t="s">
        <v>1437</v>
      </c>
      <c r="G126" s="27" t="s">
        <v>1533</v>
      </c>
      <c r="H126" s="27"/>
      <c r="I126" s="239">
        <v>44945</v>
      </c>
      <c r="J126" s="27" t="s">
        <v>1439</v>
      </c>
      <c r="K126" s="27" t="s">
        <v>62</v>
      </c>
      <c r="L126" s="27" t="s">
        <v>1440</v>
      </c>
      <c r="M126" s="230" t="s">
        <v>6788</v>
      </c>
      <c r="N126" s="230"/>
      <c r="O126" s="230"/>
      <c r="P126" s="230"/>
      <c r="Q126" s="230"/>
      <c r="R126" s="230"/>
      <c r="S126" s="230"/>
      <c r="T126" s="230"/>
      <c r="U126" s="230"/>
      <c r="V126" s="230"/>
      <c r="W126" s="230"/>
    </row>
    <row r="127" spans="1:23" s="215" customFormat="1" ht="185.25" customHeight="1">
      <c r="A127" s="312" t="s">
        <v>1086</v>
      </c>
      <c r="B127" s="315"/>
      <c r="C127" s="230" t="s">
        <v>6789</v>
      </c>
      <c r="D127" s="231" t="s">
        <v>1435</v>
      </c>
      <c r="E127" s="230" t="s">
        <v>6790</v>
      </c>
      <c r="F127" s="27" t="s">
        <v>1476</v>
      </c>
      <c r="G127" s="27" t="s">
        <v>1533</v>
      </c>
      <c r="H127" s="27"/>
      <c r="I127" s="239">
        <v>44952</v>
      </c>
      <c r="J127" s="27" t="s">
        <v>1447</v>
      </c>
      <c r="K127" s="27" t="s">
        <v>62</v>
      </c>
      <c r="L127" s="27" t="s">
        <v>1440</v>
      </c>
      <c r="M127" s="230" t="s">
        <v>6791</v>
      </c>
      <c r="N127" s="230"/>
      <c r="O127" s="230"/>
      <c r="P127" s="230"/>
      <c r="Q127" s="230"/>
      <c r="R127" s="230"/>
      <c r="S127" s="230"/>
      <c r="T127" s="230"/>
      <c r="U127" s="230"/>
      <c r="V127" s="230"/>
      <c r="W127" s="230"/>
    </row>
    <row r="128" spans="1:23" s="215" customFormat="1" ht="198" customHeight="1">
      <c r="A128" s="312" t="s">
        <v>1086</v>
      </c>
      <c r="B128" s="230" t="s">
        <v>1103</v>
      </c>
      <c r="C128" s="230" t="s">
        <v>6792</v>
      </c>
      <c r="D128" s="231" t="s">
        <v>1435</v>
      </c>
      <c r="E128" s="230"/>
      <c r="F128" s="27" t="s">
        <v>1476</v>
      </c>
      <c r="G128" s="27" t="s">
        <v>1533</v>
      </c>
      <c r="H128" s="27"/>
      <c r="I128" s="239">
        <v>44952</v>
      </c>
      <c r="J128" s="27" t="s">
        <v>1439</v>
      </c>
      <c r="K128" s="27" t="s">
        <v>62</v>
      </c>
      <c r="L128" s="27" t="s">
        <v>1440</v>
      </c>
      <c r="M128" s="230" t="s">
        <v>6793</v>
      </c>
      <c r="N128" s="230"/>
      <c r="O128" s="230"/>
      <c r="P128" s="230"/>
      <c r="Q128" s="230"/>
      <c r="R128" s="230"/>
      <c r="S128" s="230"/>
      <c r="T128" s="230"/>
      <c r="U128" s="230"/>
      <c r="V128" s="230"/>
      <c r="W128" s="230"/>
    </row>
    <row r="129" spans="1:23" s="215" customFormat="1" ht="106.5" customHeight="1">
      <c r="A129" s="312" t="s">
        <v>1086</v>
      </c>
      <c r="B129" s="230" t="s">
        <v>1090</v>
      </c>
      <c r="C129" s="230" t="s">
        <v>6792</v>
      </c>
      <c r="D129" s="231" t="s">
        <v>1435</v>
      </c>
      <c r="E129" s="230"/>
      <c r="F129" s="27" t="s">
        <v>1437</v>
      </c>
      <c r="G129" s="27" t="s">
        <v>1533</v>
      </c>
      <c r="H129" s="27"/>
      <c r="I129" s="239">
        <v>44964</v>
      </c>
      <c r="J129" s="27" t="s">
        <v>1439</v>
      </c>
      <c r="K129" s="27" t="s">
        <v>62</v>
      </c>
      <c r="L129" s="27" t="s">
        <v>1440</v>
      </c>
      <c r="M129" s="230" t="s">
        <v>6794</v>
      </c>
      <c r="N129" s="230"/>
      <c r="O129" s="230"/>
      <c r="P129" s="230"/>
      <c r="Q129" s="230"/>
      <c r="R129" s="230"/>
      <c r="S129" s="230"/>
      <c r="T129" s="230"/>
      <c r="U129" s="230"/>
      <c r="V129" s="230"/>
      <c r="W129" s="230"/>
    </row>
    <row r="130" spans="1:23" s="215" customFormat="1" ht="101.25" customHeight="1">
      <c r="A130" s="312" t="s">
        <v>1086</v>
      </c>
      <c r="B130" s="230" t="s">
        <v>6253</v>
      </c>
      <c r="C130" s="230" t="s">
        <v>6792</v>
      </c>
      <c r="D130" s="231" t="s">
        <v>1435</v>
      </c>
      <c r="E130" s="230"/>
      <c r="F130" s="27" t="s">
        <v>1437</v>
      </c>
      <c r="G130" s="27" t="s">
        <v>1533</v>
      </c>
      <c r="H130" s="27"/>
      <c r="I130" s="239">
        <v>44964</v>
      </c>
      <c r="J130" s="27" t="s">
        <v>1439</v>
      </c>
      <c r="K130" s="27" t="s">
        <v>62</v>
      </c>
      <c r="L130" s="27" t="s">
        <v>1440</v>
      </c>
      <c r="M130" s="230" t="s">
        <v>6795</v>
      </c>
      <c r="N130" s="230"/>
      <c r="O130" s="230"/>
      <c r="P130" s="230"/>
      <c r="Q130" s="230"/>
      <c r="R130" s="230"/>
      <c r="S130" s="230"/>
      <c r="T130" s="230"/>
      <c r="U130" s="230"/>
      <c r="V130" s="230"/>
      <c r="W130" s="230"/>
    </row>
    <row r="131" spans="1:23" s="215" customFormat="1" ht="145.5" customHeight="1">
      <c r="A131" s="312" t="s">
        <v>522</v>
      </c>
      <c r="B131" s="219" t="s">
        <v>6796</v>
      </c>
      <c r="C131" s="218" t="s">
        <v>6797</v>
      </c>
      <c r="D131" s="227" t="s">
        <v>1435</v>
      </c>
      <c r="E131" s="218" t="s">
        <v>6798</v>
      </c>
      <c r="F131" s="27" t="s">
        <v>1437</v>
      </c>
      <c r="G131" s="27" t="s">
        <v>1533</v>
      </c>
      <c r="H131" s="27"/>
      <c r="I131" s="239">
        <v>44945</v>
      </c>
      <c r="J131" s="27" t="s">
        <v>1447</v>
      </c>
      <c r="K131" s="27" t="s">
        <v>62</v>
      </c>
      <c r="L131" s="27" t="s">
        <v>1492</v>
      </c>
      <c r="M131" s="230" t="s">
        <v>6799</v>
      </c>
      <c r="N131" s="230" t="s">
        <v>6800</v>
      </c>
      <c r="O131" s="230"/>
      <c r="P131" s="230"/>
      <c r="Q131" s="230"/>
      <c r="R131" s="230"/>
      <c r="S131" s="230"/>
      <c r="T131" s="230"/>
      <c r="U131" s="230"/>
      <c r="V131" s="230"/>
      <c r="W131" s="230"/>
    </row>
    <row r="132" spans="1:23" s="215" customFormat="1" ht="144" customHeight="1">
      <c r="A132" s="312" t="s">
        <v>541</v>
      </c>
      <c r="B132" s="219" t="s">
        <v>6107</v>
      </c>
      <c r="C132" s="230" t="s">
        <v>6741</v>
      </c>
      <c r="D132" s="230" t="s">
        <v>1435</v>
      </c>
      <c r="E132" s="230" t="s">
        <v>6742</v>
      </c>
      <c r="F132" s="27" t="s">
        <v>1456</v>
      </c>
      <c r="G132" s="27" t="s">
        <v>1533</v>
      </c>
      <c r="H132" s="27"/>
      <c r="I132" s="239">
        <v>44937</v>
      </c>
      <c r="J132" s="27" t="s">
        <v>1439</v>
      </c>
      <c r="K132" s="27" t="s">
        <v>62</v>
      </c>
      <c r="L132" s="27" t="s">
        <v>1440</v>
      </c>
      <c r="M132" s="230" t="s">
        <v>6801</v>
      </c>
      <c r="N132" s="230" t="s">
        <v>6802</v>
      </c>
      <c r="O132" s="230"/>
      <c r="P132" s="230"/>
      <c r="Q132" s="230"/>
      <c r="R132" s="230"/>
      <c r="S132" s="230"/>
      <c r="T132" s="230"/>
      <c r="U132" s="230"/>
      <c r="V132" s="230"/>
      <c r="W132" s="230"/>
    </row>
    <row r="133" spans="1:23" s="215" customFormat="1" ht="150.75" customHeight="1">
      <c r="A133" s="312" t="s">
        <v>541</v>
      </c>
      <c r="B133" s="219" t="s">
        <v>6193</v>
      </c>
      <c r="C133" s="218" t="s">
        <v>6550</v>
      </c>
      <c r="D133" s="227" t="s">
        <v>1435</v>
      </c>
      <c r="E133" s="218" t="s">
        <v>6653</v>
      </c>
      <c r="F133" s="27" t="s">
        <v>1437</v>
      </c>
      <c r="G133" s="27" t="s">
        <v>1533</v>
      </c>
      <c r="H133" s="27"/>
      <c r="I133" s="239">
        <v>44945</v>
      </c>
      <c r="J133" s="27" t="s">
        <v>1439</v>
      </c>
      <c r="K133" s="27" t="s">
        <v>62</v>
      </c>
      <c r="L133" s="27" t="s">
        <v>1440</v>
      </c>
      <c r="M133" s="230" t="s">
        <v>6803</v>
      </c>
      <c r="N133" s="230"/>
      <c r="O133" s="230"/>
      <c r="P133" s="230"/>
      <c r="Q133" s="230"/>
      <c r="R133" s="230"/>
      <c r="S133" s="230"/>
      <c r="T133" s="230"/>
      <c r="U133" s="230"/>
      <c r="V133" s="230"/>
      <c r="W133" s="230"/>
    </row>
    <row r="134" spans="1:23" s="215" customFormat="1" ht="192" customHeight="1">
      <c r="A134" s="312" t="s">
        <v>541</v>
      </c>
      <c r="B134" s="217" t="s">
        <v>6804</v>
      </c>
      <c r="C134" s="218" t="s">
        <v>6656</v>
      </c>
      <c r="D134" s="227" t="s">
        <v>1435</v>
      </c>
      <c r="E134" s="218" t="s">
        <v>1516</v>
      </c>
      <c r="F134" s="27" t="s">
        <v>1437</v>
      </c>
      <c r="G134" s="27" t="s">
        <v>1533</v>
      </c>
      <c r="H134" s="27"/>
      <c r="I134" s="239">
        <v>44945</v>
      </c>
      <c r="J134" s="27" t="s">
        <v>1439</v>
      </c>
      <c r="K134" s="27" t="s">
        <v>62</v>
      </c>
      <c r="L134" s="27" t="s">
        <v>1440</v>
      </c>
      <c r="M134" s="230" t="s">
        <v>6805</v>
      </c>
      <c r="N134" s="230"/>
      <c r="O134" s="230"/>
      <c r="P134" s="230"/>
      <c r="Q134" s="230"/>
      <c r="R134" s="230"/>
      <c r="S134" s="230"/>
      <c r="T134" s="230"/>
      <c r="U134" s="230"/>
      <c r="V134" s="230"/>
      <c r="W134" s="230"/>
    </row>
    <row r="135" spans="1:23" s="215" customFormat="1" ht="54.75" customHeight="1">
      <c r="A135" s="230" t="s">
        <v>1342</v>
      </c>
      <c r="B135" s="315" t="s">
        <v>1660</v>
      </c>
      <c r="C135" s="230" t="s">
        <v>6806</v>
      </c>
      <c r="D135" s="231" t="s">
        <v>1641</v>
      </c>
      <c r="E135" s="230"/>
      <c r="F135" s="27" t="s">
        <v>1456</v>
      </c>
      <c r="G135" s="27" t="s">
        <v>1456</v>
      </c>
      <c r="H135" s="27"/>
      <c r="I135" s="239">
        <v>44988</v>
      </c>
      <c r="J135" s="27" t="s">
        <v>1439</v>
      </c>
      <c r="K135" s="27"/>
      <c r="L135" s="27"/>
      <c r="M135" s="230" t="s">
        <v>6807</v>
      </c>
      <c r="N135" s="230"/>
      <c r="O135" s="230"/>
      <c r="P135" s="230"/>
      <c r="Q135" s="230"/>
      <c r="R135" s="230"/>
      <c r="S135" s="230"/>
      <c r="T135" s="230"/>
      <c r="U135" s="230"/>
      <c r="V135" s="230"/>
      <c r="W135" s="230"/>
    </row>
    <row r="136" spans="1:23" s="215" customFormat="1" ht="59.25" customHeight="1">
      <c r="A136" s="230" t="s">
        <v>1342</v>
      </c>
      <c r="B136" s="230" t="s">
        <v>1582</v>
      </c>
      <c r="C136" s="230" t="s">
        <v>6742</v>
      </c>
      <c r="D136" s="231" t="s">
        <v>1435</v>
      </c>
      <c r="E136" s="230"/>
      <c r="F136" s="27" t="s">
        <v>1476</v>
      </c>
      <c r="G136" s="27" t="s">
        <v>1456</v>
      </c>
      <c r="H136" s="27"/>
      <c r="I136" s="239">
        <v>44986</v>
      </c>
      <c r="J136" s="27" t="s">
        <v>1439</v>
      </c>
      <c r="K136" s="27"/>
      <c r="L136" s="27" t="s">
        <v>1440</v>
      </c>
      <c r="M136" s="230" t="s">
        <v>6808</v>
      </c>
      <c r="N136" s="230"/>
      <c r="O136" s="230"/>
      <c r="P136" s="230"/>
      <c r="Q136" s="230"/>
      <c r="R136" s="230"/>
      <c r="S136" s="230"/>
      <c r="T136" s="230"/>
      <c r="U136" s="230"/>
      <c r="V136" s="230"/>
      <c r="W136" s="230"/>
    </row>
    <row r="137" spans="1:23" s="215" customFormat="1" ht="120" customHeight="1">
      <c r="A137" s="317" t="s">
        <v>1342</v>
      </c>
      <c r="B137" s="315" t="s">
        <v>6809</v>
      </c>
      <c r="C137" s="230" t="s">
        <v>6810</v>
      </c>
      <c r="D137" s="231" t="s">
        <v>6522</v>
      </c>
      <c r="E137" s="230" t="s">
        <v>6811</v>
      </c>
      <c r="F137" s="27" t="s">
        <v>1455</v>
      </c>
      <c r="G137" s="27" t="s">
        <v>1456</v>
      </c>
      <c r="H137" s="27"/>
      <c r="I137" s="239">
        <v>44953</v>
      </c>
      <c r="J137" s="27" t="s">
        <v>1439</v>
      </c>
      <c r="K137" s="27"/>
      <c r="L137" s="27"/>
      <c r="M137" s="230"/>
      <c r="N137" s="230"/>
      <c r="O137" s="230"/>
      <c r="P137" s="230"/>
      <c r="Q137" s="230"/>
      <c r="R137" s="230"/>
      <c r="S137" s="230"/>
      <c r="T137" s="230"/>
      <c r="U137" s="230"/>
      <c r="V137" s="230"/>
      <c r="W137" s="230"/>
    </row>
    <row r="138" spans="1:23" s="215" customFormat="1" ht="56.25" customHeight="1">
      <c r="A138" s="317" t="s">
        <v>1251</v>
      </c>
      <c r="B138" s="315" t="s">
        <v>1263</v>
      </c>
      <c r="C138" s="230" t="s">
        <v>1475</v>
      </c>
      <c r="D138" s="231" t="s">
        <v>1435</v>
      </c>
      <c r="E138" s="230"/>
      <c r="F138" s="27" t="s">
        <v>1476</v>
      </c>
      <c r="G138" s="27" t="s">
        <v>1456</v>
      </c>
      <c r="H138" s="27"/>
      <c r="I138" s="27"/>
      <c r="J138" s="27" t="s">
        <v>1439</v>
      </c>
      <c r="K138" s="27" t="s">
        <v>56</v>
      </c>
      <c r="L138" s="27" t="s">
        <v>1440</v>
      </c>
      <c r="M138" s="230" t="s">
        <v>6812</v>
      </c>
      <c r="N138" s="230"/>
      <c r="O138" s="230"/>
      <c r="P138" s="230"/>
      <c r="Q138" s="230"/>
      <c r="R138" s="230"/>
      <c r="S138" s="230"/>
      <c r="T138" s="230"/>
      <c r="U138" s="230"/>
      <c r="V138" s="230"/>
      <c r="W138" s="230"/>
    </row>
    <row r="139" spans="1:23" s="230" customFormat="1" ht="96.75" customHeight="1">
      <c r="A139" s="230" t="s">
        <v>239</v>
      </c>
      <c r="B139" s="230" t="s">
        <v>248</v>
      </c>
      <c r="C139" s="230" t="s">
        <v>6730</v>
      </c>
      <c r="D139" s="231" t="s">
        <v>1541</v>
      </c>
      <c r="F139" s="27" t="s">
        <v>1456</v>
      </c>
      <c r="G139" s="27" t="s">
        <v>1450</v>
      </c>
      <c r="H139" s="27"/>
      <c r="I139" s="27"/>
      <c r="J139" s="27" t="s">
        <v>1439</v>
      </c>
      <c r="K139" s="27"/>
      <c r="L139" s="27" t="s">
        <v>1460</v>
      </c>
      <c r="M139" s="230" t="s">
        <v>6731</v>
      </c>
    </row>
    <row r="140" spans="1:23" s="215" customFormat="1" ht="109.5" customHeight="1">
      <c r="A140" s="312" t="s">
        <v>522</v>
      </c>
      <c r="B140" s="219" t="s">
        <v>6813</v>
      </c>
      <c r="C140" s="218" t="s">
        <v>6814</v>
      </c>
      <c r="D140" s="227" t="s">
        <v>1435</v>
      </c>
      <c r="E140" s="218"/>
      <c r="F140" s="27"/>
      <c r="G140" s="27" t="s">
        <v>1450</v>
      </c>
      <c r="H140" s="27"/>
      <c r="I140" s="239"/>
      <c r="J140" s="27" t="s">
        <v>1439</v>
      </c>
      <c r="K140" s="27" t="s">
        <v>62</v>
      </c>
      <c r="L140" s="27" t="s">
        <v>1440</v>
      </c>
      <c r="M140" s="230" t="s">
        <v>6815</v>
      </c>
      <c r="N140" s="230"/>
      <c r="O140" s="230"/>
      <c r="P140" s="230"/>
      <c r="Q140" s="230"/>
      <c r="R140" s="230"/>
      <c r="S140" s="230"/>
      <c r="T140" s="230"/>
      <c r="U140" s="230"/>
      <c r="V140" s="230"/>
      <c r="W140" s="230"/>
    </row>
    <row r="141" spans="1:23" s="215" customFormat="1" ht="213.75" customHeight="1">
      <c r="A141" s="312" t="s">
        <v>636</v>
      </c>
      <c r="B141" s="219" t="s">
        <v>6816</v>
      </c>
      <c r="C141" s="218" t="s">
        <v>6817</v>
      </c>
      <c r="D141" s="227" t="s">
        <v>1435</v>
      </c>
      <c r="E141" s="218" t="s">
        <v>6818</v>
      </c>
      <c r="F141" s="27" t="s">
        <v>1437</v>
      </c>
      <c r="G141" s="27" t="s">
        <v>1533</v>
      </c>
      <c r="H141" s="27"/>
      <c r="I141" s="239">
        <v>44945</v>
      </c>
      <c r="J141" s="27" t="s">
        <v>1439</v>
      </c>
      <c r="K141" s="27" t="s">
        <v>62</v>
      </c>
      <c r="L141" s="27" t="s">
        <v>1440</v>
      </c>
      <c r="M141" s="230" t="s">
        <v>6819</v>
      </c>
      <c r="N141" s="230"/>
      <c r="O141" s="230"/>
      <c r="P141" s="230"/>
      <c r="Q141" s="230"/>
      <c r="R141" s="230"/>
      <c r="S141" s="230"/>
      <c r="T141" s="230"/>
      <c r="U141" s="230"/>
      <c r="V141" s="230"/>
      <c r="W141" s="230"/>
    </row>
    <row r="142" spans="1:23" s="215" customFormat="1" ht="179.25" customHeight="1">
      <c r="A142" s="312" t="s">
        <v>636</v>
      </c>
      <c r="B142" s="219" t="s">
        <v>6553</v>
      </c>
      <c r="C142" s="218" t="s">
        <v>6820</v>
      </c>
      <c r="D142" s="227" t="s">
        <v>1435</v>
      </c>
      <c r="E142" s="218" t="s">
        <v>6821</v>
      </c>
      <c r="F142" s="27" t="s">
        <v>1437</v>
      </c>
      <c r="G142" s="27" t="s">
        <v>1533</v>
      </c>
      <c r="H142" s="27"/>
      <c r="I142" s="239">
        <v>44945</v>
      </c>
      <c r="J142" s="27" t="s">
        <v>1439</v>
      </c>
      <c r="K142" s="27" t="s">
        <v>62</v>
      </c>
      <c r="L142" s="27" t="s">
        <v>1440</v>
      </c>
      <c r="M142" s="230" t="s">
        <v>6822</v>
      </c>
      <c r="N142" s="230" t="s">
        <v>6823</v>
      </c>
      <c r="O142" s="230"/>
      <c r="P142" s="230"/>
      <c r="Q142" s="230"/>
      <c r="R142" s="230"/>
      <c r="S142" s="230"/>
      <c r="T142" s="230"/>
      <c r="U142" s="230"/>
      <c r="V142" s="230"/>
      <c r="W142" s="230"/>
    </row>
    <row r="143" spans="1:23" s="215" customFormat="1" ht="111.75" customHeight="1">
      <c r="A143" s="312" t="s">
        <v>636</v>
      </c>
      <c r="B143" s="230" t="s">
        <v>665</v>
      </c>
      <c r="C143" s="218" t="s">
        <v>6824</v>
      </c>
      <c r="D143" s="227" t="s">
        <v>1435</v>
      </c>
      <c r="E143" s="218" t="s">
        <v>6555</v>
      </c>
      <c r="F143" s="27" t="s">
        <v>1437</v>
      </c>
      <c r="G143" s="27" t="s">
        <v>1533</v>
      </c>
      <c r="H143" s="27"/>
      <c r="I143" s="239">
        <v>44945</v>
      </c>
      <c r="J143" s="27" t="s">
        <v>1439</v>
      </c>
      <c r="K143" s="27" t="s">
        <v>62</v>
      </c>
      <c r="L143" s="27" t="s">
        <v>1440</v>
      </c>
      <c r="M143" s="230" t="s">
        <v>6825</v>
      </c>
      <c r="N143" s="230" t="s">
        <v>6826</v>
      </c>
      <c r="O143" s="230"/>
      <c r="P143" s="230"/>
      <c r="Q143" s="230"/>
      <c r="R143" s="230"/>
      <c r="S143" s="230"/>
      <c r="T143" s="230"/>
      <c r="U143" s="230"/>
      <c r="V143" s="230"/>
      <c r="W143" s="230"/>
    </row>
    <row r="144" spans="1:23" s="215" customFormat="1" ht="136.5" customHeight="1">
      <c r="A144" s="312" t="s">
        <v>636</v>
      </c>
      <c r="B144" s="219" t="s">
        <v>6827</v>
      </c>
      <c r="C144" s="218" t="s">
        <v>6828</v>
      </c>
      <c r="D144" s="227" t="s">
        <v>1435</v>
      </c>
      <c r="E144" s="218" t="s">
        <v>6555</v>
      </c>
      <c r="F144" s="27" t="s">
        <v>1437</v>
      </c>
      <c r="G144" s="27" t="s">
        <v>1533</v>
      </c>
      <c r="H144" s="27"/>
      <c r="I144" s="239">
        <v>44945</v>
      </c>
      <c r="J144" s="27" t="s">
        <v>1439</v>
      </c>
      <c r="K144" s="27" t="s">
        <v>62</v>
      </c>
      <c r="L144" s="27" t="s">
        <v>1440</v>
      </c>
      <c r="M144" s="230" t="s">
        <v>6829</v>
      </c>
      <c r="N144" s="230"/>
      <c r="O144" s="230"/>
      <c r="P144" s="230"/>
      <c r="Q144" s="230"/>
      <c r="R144" s="230"/>
      <c r="S144" s="230"/>
      <c r="T144" s="230"/>
      <c r="U144" s="230"/>
      <c r="V144" s="230"/>
      <c r="W144" s="230"/>
    </row>
    <row r="145" spans="1:23" s="215" customFormat="1" ht="174.75" customHeight="1">
      <c r="A145" s="312" t="s">
        <v>1105</v>
      </c>
      <c r="B145" s="315" t="s">
        <v>6602</v>
      </c>
      <c r="C145" s="230" t="s">
        <v>6830</v>
      </c>
      <c r="D145" s="231" t="s">
        <v>1624</v>
      </c>
      <c r="E145" s="230" t="s">
        <v>6831</v>
      </c>
      <c r="F145" s="27" t="s">
        <v>1476</v>
      </c>
      <c r="G145" s="27" t="s">
        <v>1533</v>
      </c>
      <c r="H145" s="27"/>
      <c r="I145" s="239">
        <v>44952</v>
      </c>
      <c r="J145" s="27" t="s">
        <v>1439</v>
      </c>
      <c r="K145" s="27" t="s">
        <v>62</v>
      </c>
      <c r="L145" s="27" t="s">
        <v>1440</v>
      </c>
      <c r="M145" s="230" t="s">
        <v>6832</v>
      </c>
      <c r="N145" s="230"/>
      <c r="O145" s="230"/>
      <c r="P145" s="230"/>
      <c r="Q145" s="230"/>
      <c r="R145" s="230"/>
      <c r="S145" s="230"/>
      <c r="T145" s="230"/>
      <c r="U145" s="230"/>
      <c r="V145" s="230"/>
      <c r="W145" s="230"/>
    </row>
    <row r="146" spans="1:23" s="215" customFormat="1" ht="132" customHeight="1">
      <c r="A146" s="312" t="s">
        <v>636</v>
      </c>
      <c r="B146" s="219" t="s">
        <v>6833</v>
      </c>
      <c r="C146" s="218" t="s">
        <v>6834</v>
      </c>
      <c r="D146" s="227" t="s">
        <v>1495</v>
      </c>
      <c r="E146" s="218" t="s">
        <v>6835</v>
      </c>
      <c r="F146" s="27" t="s">
        <v>1437</v>
      </c>
      <c r="G146" s="27" t="s">
        <v>1533</v>
      </c>
      <c r="H146" s="27"/>
      <c r="I146" s="239">
        <v>44945</v>
      </c>
      <c r="J146" s="27" t="s">
        <v>1439</v>
      </c>
      <c r="K146" s="27" t="s">
        <v>62</v>
      </c>
      <c r="L146" s="27" t="s">
        <v>1492</v>
      </c>
      <c r="M146" s="230" t="s">
        <v>6836</v>
      </c>
      <c r="N146" s="230"/>
      <c r="O146" s="230"/>
      <c r="P146" s="230"/>
      <c r="Q146" s="230"/>
      <c r="R146" s="230"/>
      <c r="S146" s="230"/>
      <c r="T146" s="230"/>
      <c r="U146" s="230"/>
      <c r="V146" s="230"/>
      <c r="W146" s="230"/>
    </row>
    <row r="147" spans="1:23" s="215" customFormat="1" ht="78.75" customHeight="1">
      <c r="A147" s="230" t="s">
        <v>6837</v>
      </c>
      <c r="B147" s="315" t="s">
        <v>6838</v>
      </c>
      <c r="C147" s="230" t="s">
        <v>6839</v>
      </c>
      <c r="D147" s="231" t="s">
        <v>1489</v>
      </c>
      <c r="E147" s="230"/>
      <c r="F147" s="27" t="s">
        <v>1455</v>
      </c>
      <c r="G147" s="27" t="s">
        <v>1456</v>
      </c>
      <c r="H147" s="27"/>
      <c r="I147" s="239">
        <v>44953</v>
      </c>
      <c r="J147" s="27" t="s">
        <v>1439</v>
      </c>
      <c r="K147" s="27" t="s">
        <v>59</v>
      </c>
      <c r="L147" s="27" t="s">
        <v>1492</v>
      </c>
      <c r="M147" s="230" t="s">
        <v>6840</v>
      </c>
      <c r="N147" s="230"/>
      <c r="O147" s="230"/>
      <c r="P147" s="230"/>
      <c r="Q147" s="230"/>
      <c r="R147" s="230"/>
      <c r="S147" s="230"/>
      <c r="T147" s="230"/>
      <c r="U147" s="230"/>
      <c r="V147" s="230"/>
      <c r="W147" s="230"/>
    </row>
    <row r="148" spans="1:23" s="215" customFormat="1" ht="139.5" customHeight="1">
      <c r="A148" s="230" t="s">
        <v>1667</v>
      </c>
      <c r="B148" s="230" t="s">
        <v>6841</v>
      </c>
      <c r="C148" s="315" t="s">
        <v>6842</v>
      </c>
      <c r="D148" s="231" t="s">
        <v>1435</v>
      </c>
      <c r="E148" s="230"/>
      <c r="F148" s="27" t="s">
        <v>1437</v>
      </c>
      <c r="G148" s="27" t="s">
        <v>1450</v>
      </c>
      <c r="H148" s="27"/>
      <c r="I148" s="27"/>
      <c r="J148" s="27" t="s">
        <v>1439</v>
      </c>
      <c r="K148" s="27" t="s">
        <v>62</v>
      </c>
      <c r="L148" s="27" t="s">
        <v>1440</v>
      </c>
      <c r="M148" s="230" t="s">
        <v>6843</v>
      </c>
      <c r="N148" s="230"/>
      <c r="O148" s="230"/>
      <c r="P148" s="230"/>
      <c r="Q148" s="230"/>
      <c r="R148" s="230"/>
      <c r="S148" s="230"/>
      <c r="T148" s="230"/>
      <c r="U148" s="230"/>
      <c r="V148" s="230"/>
      <c r="W148" s="230"/>
    </row>
    <row r="149" spans="1:23">
      <c r="A149" t="s">
        <v>2588</v>
      </c>
      <c r="C149" t="s">
        <v>6844</v>
      </c>
    </row>
    <row r="150" spans="1:23">
      <c r="A150" t="s">
        <v>2588</v>
      </c>
      <c r="C150" t="s">
        <v>6845</v>
      </c>
    </row>
    <row r="151" spans="1:23">
      <c r="A151" t="s">
        <v>2588</v>
      </c>
      <c r="C151" t="s">
        <v>6846</v>
      </c>
    </row>
    <row r="152" spans="1:23">
      <c r="A152" s="359" t="s">
        <v>6847</v>
      </c>
      <c r="C152" s="359" t="s">
        <v>6848</v>
      </c>
    </row>
    <row r="153" spans="1:23">
      <c r="A153" t="s">
        <v>6849</v>
      </c>
      <c r="C153" t="s">
        <v>6846</v>
      </c>
    </row>
    <row r="154" spans="1:23" s="215" customFormat="1" ht="25.5">
      <c r="A154" s="230" t="s">
        <v>6288</v>
      </c>
      <c r="B154" s="315" t="s">
        <v>6850</v>
      </c>
      <c r="C154" s="230" t="s">
        <v>6851</v>
      </c>
      <c r="D154" s="231" t="s">
        <v>1435</v>
      </c>
      <c r="E154" s="230"/>
      <c r="F154" s="27"/>
      <c r="G154" s="27" t="s">
        <v>1456</v>
      </c>
      <c r="H154" s="27"/>
      <c r="I154" s="27"/>
      <c r="J154" s="27" t="s">
        <v>1439</v>
      </c>
      <c r="K154" s="27" t="s">
        <v>62</v>
      </c>
      <c r="L154" s="27" t="s">
        <v>1440</v>
      </c>
      <c r="M154" s="230" t="s">
        <v>6852</v>
      </c>
      <c r="N154" s="230"/>
      <c r="O154" s="230"/>
      <c r="P154" s="230"/>
      <c r="Q154" s="230"/>
      <c r="R154" s="230"/>
      <c r="S154" s="230"/>
      <c r="T154" s="230"/>
      <c r="U154" s="230"/>
      <c r="V154" s="230"/>
      <c r="W154" s="230"/>
    </row>
    <row r="155" spans="1:23" s="215" customFormat="1" ht="105" customHeight="1">
      <c r="A155" s="230" t="s">
        <v>1667</v>
      </c>
      <c r="B155" s="230"/>
      <c r="C155" s="315" t="s">
        <v>6853</v>
      </c>
      <c r="D155" s="231" t="s">
        <v>6522</v>
      </c>
      <c r="E155" s="230" t="s">
        <v>6854</v>
      </c>
      <c r="F155" s="27" t="s">
        <v>1437</v>
      </c>
      <c r="G155" s="27" t="s">
        <v>1533</v>
      </c>
      <c r="H155" s="27"/>
      <c r="I155" s="27"/>
      <c r="J155" s="27" t="s">
        <v>1439</v>
      </c>
      <c r="K155" s="27" t="s">
        <v>62</v>
      </c>
      <c r="L155" s="27" t="s">
        <v>1440</v>
      </c>
      <c r="M155" s="230" t="s">
        <v>6855</v>
      </c>
      <c r="N155" s="230"/>
      <c r="O155" s="230"/>
      <c r="P155" s="230"/>
      <c r="Q155" s="230"/>
      <c r="R155" s="230"/>
      <c r="S155" s="230"/>
      <c r="T155" s="230"/>
      <c r="U155" s="230"/>
      <c r="V155" s="230"/>
      <c r="W155" s="230"/>
    </row>
    <row r="156" spans="1:23" s="215" customFormat="1" ht="168" customHeight="1">
      <c r="A156" s="317" t="s">
        <v>1251</v>
      </c>
      <c r="B156" s="238" t="s">
        <v>4367</v>
      </c>
      <c r="C156" s="230" t="s">
        <v>6856</v>
      </c>
      <c r="D156" s="231" t="s">
        <v>1435</v>
      </c>
      <c r="E156" s="230"/>
      <c r="F156" s="27" t="s">
        <v>1476</v>
      </c>
      <c r="G156" s="27" t="s">
        <v>1456</v>
      </c>
      <c r="H156" s="27" t="s">
        <v>1456</v>
      </c>
      <c r="I156" s="27"/>
      <c r="J156" s="27" t="s">
        <v>1439</v>
      </c>
      <c r="K156" s="27" t="s">
        <v>62</v>
      </c>
      <c r="L156" s="27"/>
      <c r="M156" s="230" t="s">
        <v>6857</v>
      </c>
      <c r="N156" s="230"/>
      <c r="O156" s="230"/>
      <c r="P156" s="230"/>
      <c r="Q156" s="230"/>
      <c r="R156" s="230"/>
      <c r="S156" s="230"/>
      <c r="T156" s="230"/>
      <c r="U156" s="230"/>
      <c r="V156" s="230"/>
      <c r="W156" s="230"/>
    </row>
    <row r="157" spans="1:23" s="215" customFormat="1" ht="109.5" customHeight="1">
      <c r="A157" s="312" t="s">
        <v>336</v>
      </c>
      <c r="B157" s="219" t="s">
        <v>6754</v>
      </c>
      <c r="C157" s="218" t="s">
        <v>6755</v>
      </c>
      <c r="D157" s="227" t="s">
        <v>1435</v>
      </c>
      <c r="E157" s="218" t="s">
        <v>6756</v>
      </c>
      <c r="F157" s="27" t="s">
        <v>1437</v>
      </c>
      <c r="G157" s="27" t="s">
        <v>1450</v>
      </c>
      <c r="H157" s="27"/>
      <c r="I157" s="239">
        <v>44945</v>
      </c>
      <c r="J157" s="27" t="s">
        <v>1439</v>
      </c>
      <c r="K157" s="27" t="s">
        <v>56</v>
      </c>
      <c r="L157" s="27" t="s">
        <v>1440</v>
      </c>
      <c r="M157" s="230" t="s">
        <v>6858</v>
      </c>
      <c r="N157" s="230"/>
      <c r="O157" s="230"/>
      <c r="P157" s="230"/>
      <c r="Q157" s="230"/>
      <c r="R157" s="230"/>
      <c r="S157" s="230"/>
      <c r="T157" s="230"/>
      <c r="U157" s="230"/>
      <c r="V157" s="230"/>
      <c r="W157" s="230"/>
    </row>
    <row r="158" spans="1:23" s="215" customFormat="1" ht="108" customHeight="1">
      <c r="A158" s="312" t="s">
        <v>522</v>
      </c>
      <c r="B158" s="230" t="s">
        <v>525</v>
      </c>
      <c r="C158" s="218" t="s">
        <v>6859</v>
      </c>
      <c r="D158" s="227" t="s">
        <v>1435</v>
      </c>
      <c r="E158" s="218" t="s">
        <v>6860</v>
      </c>
      <c r="F158" s="27" t="s">
        <v>1437</v>
      </c>
      <c r="G158" s="27" t="s">
        <v>1456</v>
      </c>
      <c r="H158" s="27"/>
      <c r="I158" s="239">
        <v>44945</v>
      </c>
      <c r="J158" s="27" t="s">
        <v>1439</v>
      </c>
      <c r="K158" s="27" t="s">
        <v>56</v>
      </c>
      <c r="L158" s="27" t="s">
        <v>1492</v>
      </c>
      <c r="M158" s="230" t="s">
        <v>6861</v>
      </c>
      <c r="N158" s="230"/>
      <c r="O158" s="230"/>
      <c r="P158" s="230"/>
      <c r="Q158" s="230"/>
      <c r="R158" s="230"/>
      <c r="S158" s="230"/>
      <c r="T158" s="230"/>
      <c r="U158" s="230"/>
      <c r="V158" s="230"/>
      <c r="W158" s="230"/>
    </row>
    <row r="159" spans="1:23" s="215" customFormat="1" ht="189.75" customHeight="1">
      <c r="A159" s="312" t="s">
        <v>541</v>
      </c>
      <c r="B159" s="219" t="s">
        <v>6192</v>
      </c>
      <c r="C159" s="218" t="s">
        <v>1586</v>
      </c>
      <c r="D159" s="227" t="s">
        <v>1435</v>
      </c>
      <c r="E159" s="218" t="s">
        <v>6787</v>
      </c>
      <c r="F159" s="27" t="s">
        <v>1437</v>
      </c>
      <c r="G159" s="27" t="s">
        <v>1450</v>
      </c>
      <c r="H159" s="27"/>
      <c r="I159" s="239">
        <v>44945</v>
      </c>
      <c r="J159" s="27" t="s">
        <v>1439</v>
      </c>
      <c r="K159" s="27" t="s">
        <v>56</v>
      </c>
      <c r="L159" s="27" t="s">
        <v>1440</v>
      </c>
      <c r="M159" s="230" t="s">
        <v>6862</v>
      </c>
      <c r="N159" s="230"/>
      <c r="O159" s="230"/>
      <c r="P159" s="230"/>
      <c r="Q159" s="230"/>
      <c r="R159" s="230"/>
      <c r="S159" s="230"/>
      <c r="T159" s="230"/>
      <c r="U159" s="230"/>
      <c r="V159" s="230"/>
      <c r="W159" s="230"/>
    </row>
    <row r="160" spans="1:23" s="215" customFormat="1" ht="111.75" customHeight="1">
      <c r="A160" s="312" t="s">
        <v>541</v>
      </c>
      <c r="B160" s="315"/>
      <c r="C160" s="230" t="s">
        <v>6763</v>
      </c>
      <c r="D160" s="231" t="s">
        <v>1435</v>
      </c>
      <c r="E160" s="230" t="s">
        <v>6764</v>
      </c>
      <c r="F160" s="27" t="s">
        <v>1455</v>
      </c>
      <c r="G160" s="27" t="s">
        <v>1450</v>
      </c>
      <c r="H160" s="27"/>
      <c r="I160" s="239">
        <v>44953</v>
      </c>
      <c r="J160" s="27" t="s">
        <v>1439</v>
      </c>
      <c r="K160" s="27" t="s">
        <v>56</v>
      </c>
      <c r="L160" s="27" t="s">
        <v>1492</v>
      </c>
      <c r="M160" s="230" t="s">
        <v>6863</v>
      </c>
      <c r="N160" s="230"/>
      <c r="O160" s="230"/>
      <c r="P160" s="230"/>
      <c r="Q160" s="230"/>
      <c r="R160" s="230"/>
      <c r="S160" s="230"/>
      <c r="T160" s="230"/>
      <c r="U160" s="230"/>
      <c r="V160" s="230"/>
      <c r="W160" s="230"/>
    </row>
    <row r="161" spans="1:23" s="215" customFormat="1" ht="194.25" customHeight="1">
      <c r="A161" s="230" t="s">
        <v>910</v>
      </c>
      <c r="B161" s="312" t="s">
        <v>6092</v>
      </c>
      <c r="C161" s="230" t="s">
        <v>1475</v>
      </c>
      <c r="D161" s="231" t="s">
        <v>1435</v>
      </c>
      <c r="E161" s="230"/>
      <c r="F161" s="27" t="s">
        <v>1476</v>
      </c>
      <c r="G161" s="27" t="s">
        <v>1456</v>
      </c>
      <c r="H161" s="27"/>
      <c r="I161" s="27"/>
      <c r="J161" s="27" t="s">
        <v>1439</v>
      </c>
      <c r="K161" s="27"/>
      <c r="L161" s="27"/>
      <c r="M161" s="230" t="s">
        <v>6864</v>
      </c>
      <c r="N161" s="230"/>
      <c r="O161" s="230"/>
      <c r="P161" s="230"/>
      <c r="Q161" s="230"/>
      <c r="R161" s="230"/>
      <c r="S161" s="230"/>
      <c r="T161" s="230"/>
      <c r="U161" s="230"/>
      <c r="V161" s="230"/>
      <c r="W161" s="230"/>
    </row>
    <row r="162" spans="1:23" s="215" customFormat="1" ht="135" customHeight="1">
      <c r="A162" s="315" t="s">
        <v>1026</v>
      </c>
      <c r="B162" s="315"/>
      <c r="C162" s="230" t="s">
        <v>6789</v>
      </c>
      <c r="D162" s="231" t="s">
        <v>1435</v>
      </c>
      <c r="E162" s="230" t="s">
        <v>6865</v>
      </c>
      <c r="F162" s="27" t="s">
        <v>1476</v>
      </c>
      <c r="G162" s="27" t="s">
        <v>1456</v>
      </c>
      <c r="H162" s="27"/>
      <c r="I162" s="239">
        <v>44952</v>
      </c>
      <c r="J162" s="27" t="s">
        <v>1439</v>
      </c>
      <c r="K162" s="27"/>
      <c r="L162" s="27" t="s">
        <v>1440</v>
      </c>
      <c r="M162" s="230" t="s">
        <v>6866</v>
      </c>
      <c r="N162" s="230"/>
      <c r="O162" s="230"/>
      <c r="P162" s="230"/>
      <c r="Q162" s="230"/>
      <c r="R162" s="230"/>
      <c r="S162" s="230"/>
      <c r="T162" s="230"/>
      <c r="U162" s="230"/>
      <c r="V162" s="230"/>
      <c r="W162" s="230"/>
    </row>
    <row r="163" spans="1:23" s="215" customFormat="1" ht="67.5" customHeight="1">
      <c r="A163" s="312" t="s">
        <v>1251</v>
      </c>
      <c r="B163" s="315" t="s">
        <v>1278</v>
      </c>
      <c r="C163" s="230"/>
      <c r="D163" s="231" t="s">
        <v>1435</v>
      </c>
      <c r="E163" s="230" t="s">
        <v>6867</v>
      </c>
      <c r="F163" s="27" t="s">
        <v>6615</v>
      </c>
      <c r="G163" s="27" t="s">
        <v>1450</v>
      </c>
      <c r="H163" s="27"/>
      <c r="I163" s="27"/>
      <c r="J163" s="27" t="s">
        <v>1439</v>
      </c>
      <c r="K163" s="27"/>
      <c r="L163" s="27" t="s">
        <v>1440</v>
      </c>
      <c r="M163" s="230" t="s">
        <v>6868</v>
      </c>
      <c r="N163" s="230"/>
      <c r="O163" s="230"/>
      <c r="P163" s="230"/>
      <c r="Q163" s="230"/>
      <c r="R163" s="230"/>
      <c r="S163" s="230"/>
      <c r="T163" s="230"/>
      <c r="U163" s="230"/>
      <c r="V163" s="230"/>
      <c r="W163" s="230"/>
    </row>
    <row r="164" spans="1:23" s="215" customFormat="1" ht="42" customHeight="1">
      <c r="A164" s="230" t="s">
        <v>1251</v>
      </c>
      <c r="B164" s="315"/>
      <c r="C164" s="230" t="s">
        <v>6869</v>
      </c>
      <c r="D164" s="231" t="s">
        <v>1435</v>
      </c>
      <c r="E164" s="230" t="s">
        <v>6870</v>
      </c>
      <c r="F164" s="27" t="s">
        <v>1455</v>
      </c>
      <c r="G164" s="27" t="s">
        <v>1456</v>
      </c>
      <c r="H164" s="27"/>
      <c r="I164" s="239">
        <v>44953</v>
      </c>
      <c r="J164" s="27" t="s">
        <v>1439</v>
      </c>
      <c r="K164" s="27"/>
      <c r="L164" s="27"/>
      <c r="M164" s="230" t="s">
        <v>6871</v>
      </c>
      <c r="N164" s="230"/>
      <c r="O164" s="230"/>
      <c r="P164" s="230"/>
      <c r="Q164" s="230"/>
      <c r="R164" s="230"/>
      <c r="S164" s="230"/>
      <c r="T164" s="230"/>
      <c r="U164" s="230"/>
      <c r="V164" s="230"/>
      <c r="W164" s="230"/>
    </row>
    <row r="165" spans="1:23" s="215" customFormat="1" ht="148.5" customHeight="1">
      <c r="A165" s="317" t="s">
        <v>1251</v>
      </c>
      <c r="B165" s="315" t="s">
        <v>1263</v>
      </c>
      <c r="C165" s="230" t="s">
        <v>6872</v>
      </c>
      <c r="D165" s="231" t="s">
        <v>1435</v>
      </c>
      <c r="E165" s="230"/>
      <c r="F165" s="27" t="s">
        <v>1476</v>
      </c>
      <c r="G165" s="27" t="s">
        <v>1456</v>
      </c>
      <c r="H165" s="27" t="s">
        <v>1456</v>
      </c>
      <c r="I165" s="27"/>
      <c r="J165" s="27" t="s">
        <v>1439</v>
      </c>
      <c r="K165" s="27" t="s">
        <v>56</v>
      </c>
      <c r="L165" s="27" t="s">
        <v>1440</v>
      </c>
      <c r="M165" s="230" t="s">
        <v>6873</v>
      </c>
      <c r="N165" s="230"/>
      <c r="O165" s="230"/>
      <c r="P165" s="230"/>
      <c r="Q165" s="230"/>
      <c r="R165" s="230"/>
      <c r="S165" s="230"/>
      <c r="T165" s="230"/>
      <c r="U165" s="230"/>
      <c r="V165" s="230"/>
      <c r="W165" s="230"/>
    </row>
  </sheetData>
  <autoFilter ref="D1:D57" xr:uid="{72CCA16C-0C21-4B64-B695-0C4D06C53E0F}"/>
  <conditionalFormatting sqref="C45:D45">
    <cfRule type="containsText" dxfId="47" priority="1396" operator="containsText" text="New/proposed indicator">
      <formula>NOT(ISERROR(SEARCH("New/proposed indicator",C45)))</formula>
    </cfRule>
  </conditionalFormatting>
  <conditionalFormatting sqref="D1:D44">
    <cfRule type="containsText" dxfId="46" priority="666" operator="containsText" text="New/proposed indicator">
      <formula>NOT(ISERROR(SEARCH("New/proposed indicator",D1)))</formula>
    </cfRule>
  </conditionalFormatting>
  <conditionalFormatting sqref="D46:D148">
    <cfRule type="containsText" dxfId="45" priority="190" operator="containsText" text="New/proposed indicator">
      <formula>NOT(ISERROR(SEARCH("New/proposed indicator",D46)))</formula>
    </cfRule>
  </conditionalFormatting>
  <conditionalFormatting sqref="D154:D165">
    <cfRule type="containsText" dxfId="44" priority="8" operator="containsText" text="New/proposed indicator">
      <formula>NOT(ISERROR(SEARCH("New/proposed indicator",D154)))</formula>
    </cfRule>
  </conditionalFormatting>
  <conditionalFormatting sqref="G1:H148">
    <cfRule type="containsText" dxfId="43" priority="187" operator="containsText" text="Deepak">
      <formula>NOT(ISERROR(SEARCH("Deepak",G1)))</formula>
    </cfRule>
    <cfRule type="containsText" dxfId="42" priority="188" operator="containsText" text="Amy">
      <formula>NOT(ISERROR(SEARCH("Amy",G1)))</formula>
    </cfRule>
    <cfRule type="containsText" dxfId="41" priority="189" operator="containsText" text="Siraj">
      <formula>NOT(ISERROR(SEARCH("Siraj",G1)))</formula>
    </cfRule>
    <cfRule type="containsText" dxfId="40" priority="191" operator="containsText" text="Nahid">
      <formula>NOT(ISERROR(SEARCH("Nahid",G1)))</formula>
    </cfRule>
    <cfRule type="containsText" dxfId="39" priority="192" operator="containsText" text="Horacio">
      <formula>NOT(ISERROR(SEARCH("Horacio",G1)))</formula>
    </cfRule>
    <cfRule type="containsText" dxfId="38" priority="193" operator="containsText" text="Alberto">
      <formula>NOT(ISERROR(SEARCH("Alberto",G1)))</formula>
    </cfRule>
  </conditionalFormatting>
  <conditionalFormatting sqref="G19:H19">
    <cfRule type="containsText" dxfId="37" priority="1314" operator="containsText" text="Amy">
      <formula>NOT(ISERROR(SEARCH("Amy",G19)))</formula>
    </cfRule>
    <cfRule type="containsText" dxfId="36" priority="1315" operator="containsText" text="Siraj">
      <formula>NOT(ISERROR(SEARCH("Siraj",G19)))</formula>
    </cfRule>
    <cfRule type="containsText" dxfId="35" priority="1317" operator="containsText" text="Nahid">
      <formula>NOT(ISERROR(SEARCH("Nahid",G19)))</formula>
    </cfRule>
    <cfRule type="containsText" dxfId="34" priority="1318" operator="containsText" text="Horacio">
      <formula>NOT(ISERROR(SEARCH("Horacio",G19)))</formula>
    </cfRule>
    <cfRule type="containsText" dxfId="33" priority="1319" operator="containsText" text="Alberto">
      <formula>NOT(ISERROR(SEARCH("Alberto",G19)))</formula>
    </cfRule>
  </conditionalFormatting>
  <conditionalFormatting sqref="G154:H165">
    <cfRule type="containsText" dxfId="32" priority="5" operator="containsText" text="Deepak">
      <formula>NOT(ISERROR(SEARCH("Deepak",G154)))</formula>
    </cfRule>
    <cfRule type="containsText" dxfId="31" priority="6" operator="containsText" text="Amy">
      <formula>NOT(ISERROR(SEARCH("Amy",G154)))</formula>
    </cfRule>
    <cfRule type="containsText" dxfId="30" priority="7" operator="containsText" text="Siraj">
      <formula>NOT(ISERROR(SEARCH("Siraj",G154)))</formula>
    </cfRule>
    <cfRule type="containsText" dxfId="29" priority="9" operator="containsText" text="Nahid">
      <formula>NOT(ISERROR(SEARCH("Nahid",G154)))</formula>
    </cfRule>
    <cfRule type="containsText" dxfId="28" priority="10" operator="containsText" text="Horacio">
      <formula>NOT(ISERROR(SEARCH("Horacio",G154)))</formula>
    </cfRule>
    <cfRule type="containsText" dxfId="27" priority="11" operator="containsText" text="Alberto">
      <formula>NOT(ISERROR(SEARCH("Alberto",G154)))</formula>
    </cfRule>
  </conditionalFormatting>
  <conditionalFormatting sqref="J1:L57">
    <cfRule type="cellIs" dxfId="26" priority="670" operator="equal">
      <formula>"In progress"</formula>
    </cfRule>
    <cfRule type="cellIs" dxfId="25" priority="671" operator="equal">
      <formula>"Pending"</formula>
    </cfRule>
    <cfRule type="cellIs" dxfId="24" priority="672" operator="equal">
      <formula>"Completed"</formula>
    </cfRule>
  </conditionalFormatting>
  <conditionalFormatting sqref="J114:L148">
    <cfRule type="cellIs" dxfId="23" priority="194" operator="equal">
      <formula>"In progress"</formula>
    </cfRule>
    <cfRule type="cellIs" dxfId="22" priority="195" operator="equal">
      <formula>"Pending"</formula>
    </cfRule>
    <cfRule type="cellIs" dxfId="21" priority="196" operator="equal">
      <formula>"Completed"</formula>
    </cfRule>
  </conditionalFormatting>
  <conditionalFormatting sqref="J154:L165">
    <cfRule type="cellIs" dxfId="20" priority="12" operator="equal">
      <formula>"In progress"</formula>
    </cfRule>
    <cfRule type="cellIs" dxfId="19" priority="13" operator="equal">
      <formula>"Pending"</formula>
    </cfRule>
    <cfRule type="cellIs" dxfId="18" priority="14" operator="equal">
      <formula>"Completed"</formula>
    </cfRule>
  </conditionalFormatting>
  <conditionalFormatting sqref="J58:M113">
    <cfRule type="cellIs" dxfId="17" priority="683" operator="equal">
      <formula>"In progress"</formula>
    </cfRule>
    <cfRule type="cellIs" dxfId="16" priority="684" operator="equal">
      <formula>"Pending"</formula>
    </cfRule>
    <cfRule type="cellIs" dxfId="15" priority="685" operator="equal">
      <formula>"Completed"</formula>
    </cfRule>
  </conditionalFormatting>
  <conditionalFormatting sqref="K1">
    <cfRule type="containsText" dxfId="14" priority="659" operator="containsText" text="YES">
      <formula>NOT(ISERROR(SEARCH("YES",K1)))</formula>
    </cfRule>
  </conditionalFormatting>
  <conditionalFormatting sqref="K114:K148">
    <cfRule type="containsText" dxfId="13" priority="183" operator="containsText" text="YES">
      <formula>NOT(ISERROR(SEARCH("YES",K114)))</formula>
    </cfRule>
  </conditionalFormatting>
  <conditionalFormatting sqref="K154:K165">
    <cfRule type="containsText" dxfId="12" priority="1" operator="containsText" text="YES">
      <formula>NOT(ISERROR(SEARCH("YES",K154)))</formula>
    </cfRule>
  </conditionalFormatting>
  <conditionalFormatting sqref="L1">
    <cfRule type="containsText" dxfId="11" priority="660" operator="containsText" text="Medium">
      <formula>NOT(ISERROR(SEARCH("Medium",L1)))</formula>
    </cfRule>
    <cfRule type="containsText" dxfId="10" priority="661" operator="containsText" text="High">
      <formula>NOT(ISERROR(SEARCH("High",L1)))</formula>
    </cfRule>
    <cfRule type="containsText" dxfId="9" priority="662" operator="containsText" text="Low">
      <formula>NOT(ISERROR(SEARCH("Low",L1)))</formula>
    </cfRule>
  </conditionalFormatting>
  <conditionalFormatting sqref="L114:L148">
    <cfRule type="containsText" dxfId="8" priority="184" operator="containsText" text="Medium">
      <formula>NOT(ISERROR(SEARCH("Medium",L114)))</formula>
    </cfRule>
    <cfRule type="containsText" dxfId="7" priority="185" operator="containsText" text="High">
      <formula>NOT(ISERROR(SEARCH("High",L114)))</formula>
    </cfRule>
    <cfRule type="containsText" dxfId="6" priority="186" operator="containsText" text="Low">
      <formula>NOT(ISERROR(SEARCH("Low",L114)))</formula>
    </cfRule>
  </conditionalFormatting>
  <conditionalFormatting sqref="L154:L165">
    <cfRule type="containsText" dxfId="5" priority="2" operator="containsText" text="Medium">
      <formula>NOT(ISERROR(SEARCH("Medium",L154)))</formula>
    </cfRule>
    <cfRule type="containsText" dxfId="4" priority="3" operator="containsText" text="High">
      <formula>NOT(ISERROR(SEARCH("High",L154)))</formula>
    </cfRule>
    <cfRule type="containsText" dxfId="3" priority="4" operator="containsText" text="Low">
      <formula>NOT(ISERROR(SEARCH("Low",L154)))</formula>
    </cfRule>
  </conditionalFormatting>
  <conditionalFormatting sqref="M58:M113">
    <cfRule type="containsText" dxfId="2" priority="673" operator="containsText" text="Medium">
      <formula>NOT(ISERROR(SEARCH("Medium",M58)))</formula>
    </cfRule>
    <cfRule type="containsText" dxfId="1" priority="674" operator="containsText" text="High">
      <formula>NOT(ISERROR(SEARCH("High",M58)))</formula>
    </cfRule>
    <cfRule type="containsText" dxfId="0" priority="675" operator="containsText" text="Low">
      <formula>NOT(ISERROR(SEARCH("Low",M58)))</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B21" sqref="B21"/>
    </sheetView>
  </sheetViews>
  <sheetFormatPr defaultColWidth="60.85546875" defaultRowHeight="15"/>
  <cols>
    <col min="1" max="1" width="37.140625" style="161" customWidth="1"/>
    <col min="2" max="2" width="68.28515625" style="161" customWidth="1"/>
    <col min="3" max="3" width="7" style="161" customWidth="1"/>
    <col min="4" max="4" width="86.140625" style="161" customWidth="1"/>
    <col min="5" max="5" width="11.42578125" style="162" customWidth="1"/>
    <col min="6" max="6" width="36.140625" style="161" customWidth="1"/>
    <col min="7" max="7" width="30.5703125" style="161" customWidth="1"/>
    <col min="8" max="8" width="9.28515625" style="161" customWidth="1"/>
    <col min="9" max="9" width="41.28515625" style="161" customWidth="1"/>
    <col min="10" max="10" width="36.5703125" style="161" customWidth="1"/>
    <col min="11" max="11" width="41" style="161" customWidth="1"/>
    <col min="12" max="16384" width="60.85546875" style="161"/>
  </cols>
  <sheetData>
    <row r="1" spans="1:11" s="166" customFormat="1" ht="21">
      <c r="A1" s="165" t="s">
        <v>6874</v>
      </c>
      <c r="E1" s="167"/>
    </row>
    <row r="2" spans="1:11" s="156" customFormat="1" ht="75">
      <c r="A2" s="154" t="s">
        <v>6875</v>
      </c>
      <c r="B2" s="154" t="s">
        <v>6876</v>
      </c>
      <c r="C2" s="154"/>
      <c r="D2" s="154" t="s">
        <v>1701</v>
      </c>
      <c r="E2" s="155" t="s">
        <v>16</v>
      </c>
      <c r="F2" s="154" t="s">
        <v>6877</v>
      </c>
      <c r="G2" s="154" t="s">
        <v>6878</v>
      </c>
      <c r="H2" s="154" t="s">
        <v>25</v>
      </c>
      <c r="I2" s="154" t="s">
        <v>6879</v>
      </c>
      <c r="J2" s="154" t="s">
        <v>6880</v>
      </c>
      <c r="K2" s="154" t="s">
        <v>6881</v>
      </c>
    </row>
    <row r="3" spans="1:11" s="158" customFormat="1" hidden="1">
      <c r="A3" s="323" t="e" vm="1">
        <f ca="1">INDEX('CRM Indicators'!$A$4:$A$708,MATCH(D3,'CRM Indicators'!$K$4:$K$708,0))</f>
        <v>#VALUE!</v>
      </c>
      <c r="B3" s="158" t="e" vm="1">
        <f ca="1">INDEX('CRM Indicators'!$B$4:$B$708,MATCH(D3,'CRM Indicators'!$K$4:$K$708,0))</f>
        <v>#VALUE!</v>
      </c>
      <c r="C3" s="158" t="s">
        <v>6882</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idden="1">
      <c r="A4" s="323">
        <f>INDEX('CRM Indicators'!$A$4:$A$708,MATCH(D4,'CRM Indicators'!$K$4:$K$708,0))</f>
        <v>0</v>
      </c>
      <c r="B4" s="158">
        <f>INDEX('CRM Indicators'!$B$4:$B$708,MATCH(D4,'CRM Indicators'!$K$4:$K$708,0))</f>
        <v>0</v>
      </c>
      <c r="C4" s="158" t="s">
        <v>6883</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idden="1">
      <c r="A5" s="323">
        <f>INDEX('CRM Indicators'!$A$4:$A$708,MATCH(D4,'CRM Indicators'!$K$4:$K$708,0))</f>
        <v>0</v>
      </c>
      <c r="B5" s="158">
        <f>INDEX('CRM Indicators'!$B$4:$B$708,MATCH(D5,'CRM Indicators'!$K$4:$K$708,0))</f>
        <v>0</v>
      </c>
      <c r="C5" s="158" t="s">
        <v>6884</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idden="1">
      <c r="A6" s="323">
        <f>INDEX('CRM Indicators'!$A$4:$A$708,MATCH(D6,'CRM Indicators'!$K$4:$K$708,0))</f>
        <v>0</v>
      </c>
      <c r="B6" s="158">
        <f>INDEX('CRM Indicators'!$B$4:$B$708,MATCH(D6,'CRM Indicators'!$K$4:$K$708,0))</f>
        <v>0</v>
      </c>
      <c r="C6" s="158" t="s">
        <v>6885</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idden="1">
      <c r="A7" s="323">
        <f>INDEX('CRM Indicators'!$A$4:$A$708,MATCH(D7,'CRM Indicators'!$K$4:$K$708,0))</f>
        <v>0</v>
      </c>
      <c r="B7" s="158">
        <f>INDEX('CRM Indicators'!$B$4:$B$708,MATCH(D7,'CRM Indicators'!$K$4:$K$708,0))</f>
        <v>0</v>
      </c>
      <c r="C7" s="158" t="s">
        <v>6886</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idden="1">
      <c r="A8" s="323">
        <f>INDEX('CRM Indicators'!$A$4:$A$708,MATCH(D8,'CRM Indicators'!$K$4:$K$708,0))</f>
        <v>0</v>
      </c>
      <c r="B8" s="158">
        <f>INDEX('CRM Indicators'!$B$4:$B$708,MATCH(D8,'CRM Indicators'!$K$4:$K$708,0))</f>
        <v>0</v>
      </c>
      <c r="C8" s="158" t="s">
        <v>6887</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idden="1">
      <c r="A9" s="323">
        <f>INDEX('CRM Indicators'!$A$4:$A$708,MATCH(D9,'CRM Indicators'!$K$4:$K$708,0))</f>
        <v>0</v>
      </c>
      <c r="B9" s="158">
        <f>INDEX('CRM Indicators'!$B$4:$B$708,MATCH(D9,'CRM Indicators'!$K$4:$K$708,0))</f>
        <v>0</v>
      </c>
      <c r="C9" s="158" t="s">
        <v>6888</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idden="1">
      <c r="A10" s="323">
        <f>INDEX('CRM Indicators'!$A$4:$A$708,MATCH(D10,'CRM Indicators'!$K$4:$K$708,0))</f>
        <v>0</v>
      </c>
      <c r="B10" s="158">
        <f>INDEX('CRM Indicators'!$B$4:$B$708,MATCH(D10,'CRM Indicators'!$K$4:$K$708,0))</f>
        <v>0</v>
      </c>
      <c r="C10" s="158" t="s">
        <v>6889</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3" customFormat="1" hidden="1">
      <c r="A11" s="324">
        <f>INDEX('CRM Indicators'!$A$4:$A$708,MATCH(D11,'CRM Indicators'!$K$4:$K$708,0))</f>
        <v>0</v>
      </c>
      <c r="B11" s="223">
        <f>INDEX('CRM Indicators'!$B$4:$B$708,MATCH(D11,'CRM Indicators'!$K$4:$K$708,0))</f>
        <v>0</v>
      </c>
      <c r="C11" s="223" t="s">
        <v>6890</v>
      </c>
      <c r="E11" s="224" t="str">
        <f>IF(INDEX('CRM Indicators'!$Q$4:$Q$708,MATCH(D11,'CRM Indicators'!$K$4:$K$708,0))=0,"",INDEX('CRM Indicators'!$Q$4:$Q$708,MATCH(D11,'CRM Indicators'!$K$4:$K$708,0)))</f>
        <v/>
      </c>
      <c r="F11" s="224">
        <f>INDEX('CRM Indicators'!$V$4:$V$708,MATCH(D11,'CRM Indicators'!$K$4:$K$708,0))</f>
        <v>0</v>
      </c>
      <c r="G11" s="223">
        <f>INDEX('CRM Indicators'!$W$4:$W$708,MATCH(D11,'CRM Indicators'!$K$4:$K$708,0))</f>
        <v>0</v>
      </c>
      <c r="H11" s="223">
        <f>INDEX('CRM Indicators'!$X$4:$X$708,MATCH(D11,'CRM Indicators'!$K$4:$K$708,0))</f>
        <v>0</v>
      </c>
      <c r="I11" s="223" t="str">
        <f t="shared" si="0"/>
        <v>00</v>
      </c>
      <c r="J11" s="223">
        <f>INDEX('CRM Indicators'!$AT$4:$AT$708,MATCH(D11,'CRM Indicators'!$K$4:$K$708,0))</f>
        <v>0</v>
      </c>
      <c r="K11" s="223">
        <f>INDEX('CRM Indicators'!$AU$4:$AU$708,MATCH(D11,'CRM Indicators'!$K$4:$K$708,0))</f>
        <v>0</v>
      </c>
    </row>
    <row r="12" spans="1:11" s="223" customFormat="1" hidden="1">
      <c r="A12" s="324">
        <f>INDEX('CRM Indicators'!$A$4:$A$708,MATCH(D12,'CRM Indicators'!$K$4:$K$708,0))</f>
        <v>0</v>
      </c>
      <c r="B12" s="223">
        <f>INDEX('CRM Indicators'!$B$4:$B$708,MATCH(D12,'CRM Indicators'!$K$4:$K$708,0))</f>
        <v>0</v>
      </c>
      <c r="C12" s="223" t="s">
        <v>6891</v>
      </c>
      <c r="E12" s="224" t="str">
        <f>IF(INDEX('CRM Indicators'!$Q$4:$Q$708,MATCH(D12,'CRM Indicators'!$K$4:$K$708,0))=0,"",INDEX('CRM Indicators'!$Q$4:$Q$708,MATCH(D12,'CRM Indicators'!$K$4:$K$708,0)))</f>
        <v/>
      </c>
      <c r="F12" s="224">
        <f>INDEX('CRM Indicators'!$V$4:$V$708,MATCH(D12,'CRM Indicators'!$K$4:$K$708,0))</f>
        <v>0</v>
      </c>
      <c r="G12" s="223">
        <f>INDEX('CRM Indicators'!$W$4:$W$708,MATCH(D12,'CRM Indicators'!$K$4:$K$708,0))</f>
        <v>0</v>
      </c>
      <c r="H12" s="223">
        <f>INDEX('CRM Indicators'!$X$4:$X$708,MATCH(D12,'CRM Indicators'!$K$4:$K$708,0))</f>
        <v>0</v>
      </c>
      <c r="I12" s="223" t="str">
        <f t="shared" si="0"/>
        <v>00</v>
      </c>
      <c r="J12" s="223">
        <f>INDEX('CRM Indicators'!$AT$4:$AT$708,MATCH(D12,'CRM Indicators'!$K$4:$K$708,0))</f>
        <v>0</v>
      </c>
      <c r="K12" s="223">
        <f>INDEX('CRM Indicators'!$AU$4:$AU$708,MATCH(D12,'CRM Indicators'!$K$4:$K$708,0))</f>
        <v>0</v>
      </c>
    </row>
    <row r="13" spans="1:11" s="223" customFormat="1" hidden="1">
      <c r="A13" s="324">
        <f>INDEX('CRM Indicators'!$A$4:$A$708,MATCH(D13,'CRM Indicators'!$K$4:$K$708,0))</f>
        <v>0</v>
      </c>
      <c r="B13" s="223">
        <f>INDEX('CRM Indicators'!$B$4:$B$708,MATCH(D13,'CRM Indicators'!$K$4:$K$708,0))</f>
        <v>0</v>
      </c>
      <c r="C13" s="223" t="s">
        <v>6892</v>
      </c>
      <c r="E13" s="224" t="str">
        <f>IF(INDEX('CRM Indicators'!$Q$4:$Q$708,MATCH(D13,'CRM Indicators'!$K$4:$K$708,0))=0,"",INDEX('CRM Indicators'!$Q$4:$Q$708,MATCH(D13,'CRM Indicators'!$K$4:$K$708,0)))</f>
        <v/>
      </c>
      <c r="F13" s="224">
        <f>INDEX('CRM Indicators'!$V$4:$V$708,MATCH(D13,'CRM Indicators'!$K$4:$K$708,0))</f>
        <v>0</v>
      </c>
      <c r="G13" s="223">
        <f>INDEX('CRM Indicators'!$W$4:$W$708,MATCH(D13,'CRM Indicators'!$K$4:$K$708,0))</f>
        <v>0</v>
      </c>
      <c r="H13" s="223">
        <f>INDEX('CRM Indicators'!$X$4:$X$708,MATCH(D13,'CRM Indicators'!$K$4:$K$708,0))</f>
        <v>0</v>
      </c>
      <c r="I13" s="223" t="str">
        <f t="shared" si="0"/>
        <v>00</v>
      </c>
      <c r="J13" s="223">
        <f>INDEX('CRM Indicators'!$AT$4:$AT$708,MATCH(D13,'CRM Indicators'!$K$4:$K$708,0))</f>
        <v>0</v>
      </c>
      <c r="K13" s="223">
        <f>INDEX('CRM Indicators'!$AU$4:$AU$708,MATCH(D13,'CRM Indicators'!$K$4:$K$708,0))</f>
        <v>0</v>
      </c>
    </row>
    <row r="14" spans="1:11" s="223" customFormat="1" hidden="1">
      <c r="A14" s="324">
        <f>INDEX('CRM Indicators'!$A$4:$A$708,MATCH(D14,'CRM Indicators'!$K$4:$K$708,0))</f>
        <v>0</v>
      </c>
      <c r="B14" s="223">
        <f>INDEX('CRM Indicators'!$B$4:$B$708,MATCH(D14,'CRM Indicators'!$K$4:$K$708,0))</f>
        <v>0</v>
      </c>
      <c r="C14" s="223" t="s">
        <v>6893</v>
      </c>
      <c r="E14" s="224" t="str">
        <f>IF(INDEX('CRM Indicators'!$Q$4:$Q$708,MATCH(D14,'CRM Indicators'!$K$4:$K$708,0))=0,"",INDEX('CRM Indicators'!$Q$4:$Q$708,MATCH(D14,'CRM Indicators'!$K$4:$K$708,0)))</f>
        <v/>
      </c>
      <c r="F14" s="224">
        <f>INDEX('CRM Indicators'!$V$4:$V$708,MATCH(D14,'CRM Indicators'!$K$4:$K$708,0))</f>
        <v>0</v>
      </c>
      <c r="G14" s="223">
        <f>INDEX('CRM Indicators'!$W$4:$W$708,MATCH(D14,'CRM Indicators'!$K$4:$K$708,0))</f>
        <v>0</v>
      </c>
      <c r="H14" s="223">
        <f>INDEX('CRM Indicators'!$X$4:$X$708,MATCH(D14,'CRM Indicators'!$K$4:$K$708,0))</f>
        <v>0</v>
      </c>
      <c r="I14" s="223" t="str">
        <f t="shared" si="0"/>
        <v>00</v>
      </c>
      <c r="J14" s="223">
        <f>INDEX('CRM Indicators'!$AT$4:$AT$708,MATCH(D14,'CRM Indicators'!$K$4:$K$708,0))</f>
        <v>0</v>
      </c>
      <c r="K14" s="223">
        <f>INDEX('CRM Indicators'!$AU$4:$AU$708,MATCH(D14,'CRM Indicators'!$K$4:$K$708,0))</f>
        <v>0</v>
      </c>
    </row>
    <row r="15" spans="1:11" hidden="1">
      <c r="A15" s="160">
        <f>INDEX('CRM Indicators'!$A$4:$A$708,MATCH(D15,'CRM Indicators'!$K$4:$K$708,0))</f>
        <v>0</v>
      </c>
      <c r="B15" s="161">
        <f>INDEX('CRM Indicators'!$B$4:$B$708,MATCH(D15,'CRM Indicators'!$K$4:$K$708,0))</f>
        <v>0</v>
      </c>
      <c r="C15" s="161" t="s">
        <v>6894</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c r="A16" s="160">
        <f>INDEX('CRM Indicators'!$A$4:$A$708,MATCH(D16,'CRM Indicators'!$K$4:$K$708,0))</f>
        <v>0</v>
      </c>
      <c r="B16" s="161">
        <f>INDEX('CRM Indicators'!$B$4:$B$708,MATCH(D16,'CRM Indicators'!$K$4:$K$708,0))</f>
        <v>0</v>
      </c>
      <c r="C16" s="161" t="s">
        <v>6895</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idden="1">
      <c r="A17" s="160">
        <f>INDEX('CRM Indicators'!$A$4:$A$708,MATCH(D17,'CRM Indicators'!$K$4:$K$708,0))</f>
        <v>0</v>
      </c>
      <c r="B17" s="161">
        <f>INDEX('CRM Indicators'!$B$4:$B$708,MATCH(D17,'CRM Indicators'!$K$4:$K$708,0))</f>
        <v>0</v>
      </c>
      <c r="C17" s="161" t="s">
        <v>6896</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c r="A18" s="160">
        <f>INDEX('CRM Indicators'!$A$4:$A$708,MATCH(D18,'CRM Indicators'!$K$4:$K$708,0))</f>
        <v>0</v>
      </c>
      <c r="B18" s="161">
        <f>INDEX('CRM Indicators'!$B$4:$B$708,MATCH(D18,'CRM Indicators'!$K$4:$K$708,0))</f>
        <v>0</v>
      </c>
      <c r="C18" s="161" t="s">
        <v>6897</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idden="1">
      <c r="A19" s="160">
        <f>INDEX('CRM Indicators'!$A$4:$A$708,MATCH(D19,'CRM Indicators'!$K$4:$K$708,0))</f>
        <v>0</v>
      </c>
      <c r="B19" s="161">
        <f>INDEX('CRM Indicators'!$B$4:$B$708,MATCH(D19,'CRM Indicators'!$K$4:$K$708,0))</f>
        <v>0</v>
      </c>
      <c r="C19" s="161" t="s">
        <v>6898</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idden="1">
      <c r="A20" s="160">
        <f>INDEX('CRM Indicators'!$A$4:$A$708,MATCH(D20,'CRM Indicators'!$K$4:$K$708,0))</f>
        <v>0</v>
      </c>
      <c r="B20" s="161">
        <f>INDEX('CRM Indicators'!$B$4:$B$708,MATCH(D20,'CRM Indicators'!$K$4:$K$708,0))</f>
        <v>0</v>
      </c>
      <c r="C20" s="161" t="s">
        <v>6899</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c r="A21" s="160" t="str">
        <f>INDEX('CRM Indicators'!$A$4:$A$708,MATCH(D21,'CRM Indicators'!$K$4:$K$708,0))</f>
        <v>1. Child Rights Landscape and Governance</v>
      </c>
      <c r="B21" s="161" t="str">
        <f>INDEX('CRM Indicators'!$B$4:$B$708,MATCH(D21,'CRM Indicators'!$K$4:$K$708,0))</f>
        <v>1.1. Demographics and population movements</v>
      </c>
      <c r="C21" s="161" t="s">
        <v>6900</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c r="A22" s="160" t="str">
        <f>INDEX('CRM Indicators'!$A$4:$A$708,MATCH(D22,'CRM Indicators'!$K$4:$K$708,0))</f>
        <v>1. Child Rights Landscape and Governance</v>
      </c>
      <c r="B22" s="161" t="str">
        <f>INDEX('CRM Indicators'!$B$4:$B$708,MATCH(D22,'CRM Indicators'!$K$4:$K$708,0))</f>
        <v>1.1. Demographics and population movements</v>
      </c>
      <c r="C22" s="161" t="s">
        <v>6901</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idden="1">
      <c r="A23" s="160" t="str">
        <f>INDEX('CRM Indicators'!$A$4:$A$708,MATCH(D23,'CRM Indicators'!$K$4:$K$708,0))</f>
        <v>1. Child Rights Landscape and Governance</v>
      </c>
      <c r="B23" s="161" t="str">
        <f>INDEX('CRM Indicators'!$B$4:$B$708,MATCH(D23,'CRM Indicators'!$K$4:$K$708,0))</f>
        <v>1.1. Demographics and population movements</v>
      </c>
      <c r="C23" s="161" t="s">
        <v>6902</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idden="1">
      <c r="A24" s="160" t="str">
        <f>INDEX('CRM Indicators'!$A$4:$A$708,MATCH(D24,'CRM Indicators'!$K$4:$K$708,0))</f>
        <v>1. Child Rights Landscape and Governance</v>
      </c>
      <c r="B24" s="161" t="str">
        <f>INDEX('CRM Indicators'!$B$4:$B$708,MATCH(D24,'CRM Indicators'!$K$4:$K$708,0))</f>
        <v>1.1. Demographics and population movements</v>
      </c>
      <c r="C24" s="161" t="s">
        <v>6903</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idden="1">
      <c r="A25" s="160" t="str">
        <f>INDEX('CRM Indicators'!$A$4:$A$708,MATCH(D25,'CRM Indicators'!$K$4:$K$708,0))</f>
        <v>1. Child Rights Landscape and Governance</v>
      </c>
      <c r="B25" s="161" t="str">
        <f>INDEX('CRM Indicators'!$B$4:$B$708,MATCH(D25,'CRM Indicators'!$K$4:$K$708,0))</f>
        <v>1.1. Demographics and population movements</v>
      </c>
      <c r="C25" s="161" t="s">
        <v>6904</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idden="1">
      <c r="A26" s="160" t="str">
        <f>INDEX('CRM Indicators'!$A$4:$A$708,MATCH(D26,'CRM Indicators'!$K$4:$K$708,0))</f>
        <v>1. Child Rights Landscape and Governance</v>
      </c>
      <c r="B26" s="161" t="str">
        <f>INDEX('CRM Indicators'!$B$4:$B$708,MATCH(D26,'CRM Indicators'!$K$4:$K$708,0))</f>
        <v>1.1. Demographics and population movements</v>
      </c>
      <c r="C26" s="161" t="s">
        <v>6905</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3" customFormat="1" ht="31.5" customHeight="1">
      <c r="A27" s="225" t="str">
        <f>INDEX('CRM Indicators'!$A$4:$A$708,MATCH(D27,'CRM Indicators'!$K$4:$K$708,0))</f>
        <v>1. Child Rights Landscape and Governance</v>
      </c>
      <c r="B27" s="223" t="str">
        <f>INDEX('CRM Indicators'!$B$4:$B$708,MATCH(D27,'CRM Indicators'!$K$4:$K$708,0))</f>
        <v>1.1. Demographics and population movements</v>
      </c>
      <c r="C27" s="223" t="s">
        <v>6906</v>
      </c>
      <c r="D27" s="223" t="str">
        <v>Life expectancy at birth</v>
      </c>
      <c r="E27" s="224" t="str">
        <f>IF(INDEX('CRM Indicators'!$Q$4:$Q$708,MATCH(D27,'CRM Indicators'!$K$4:$K$708,0))=0,"",INDEX('CRM Indicators'!$Q$4:$Q$708,MATCH(D27,'CRM Indicators'!$K$4:$K$708,0)))</f>
        <v/>
      </c>
      <c r="F27" s="224" t="str">
        <f>INDEX('CRM Indicators'!$V$4:$V$708,MATCH(D27,'CRM Indicators'!$K$4:$K$708,0))</f>
        <v>Admin</v>
      </c>
      <c r="G27" s="223" t="str">
        <f>INDEX('CRM Indicators'!$W$4:$W$708,MATCH(D27,'CRM Indicators'!$K$4:$K$708,0))</f>
        <v>N/A</v>
      </c>
      <c r="H27" s="223" t="str">
        <f>INDEX('CRM Indicators'!$X$4:$X$708,MATCH(D27,'CRM Indicators'!$K$4:$K$708,0))</f>
        <v>link</v>
      </c>
      <c r="I27" s="223" t="str">
        <f t="shared" si="0"/>
        <v xml:space="preserve">SEX, AGE, RESIDENCE, WEALTH,   </v>
      </c>
      <c r="J27" s="223" t="str">
        <f>INDEX('CRM Indicators'!$AT$4:$AT$708,MATCH(D27,'CRM Indicators'!$K$4:$K$708,0))</f>
        <v xml:space="preserve">SEX, AGE, RESIDENCE, WEALTH, </v>
      </c>
      <c r="K27" s="223" t="str">
        <f>INDEX('CRM Indicators'!$AU$4:$AU$708,MATCH(D27,'CRM Indicators'!$K$4:$K$708,0))</f>
        <v xml:space="preserve">  </v>
      </c>
    </row>
    <row r="28" spans="1:11" s="223" customFormat="1">
      <c r="A28" s="225" t="str">
        <f>INDEX('CRM Indicators'!$A$4:$A$708,MATCH(D28,'CRM Indicators'!$K$4:$K$708,0))</f>
        <v>1. Child Rights Landscape and Governance</v>
      </c>
      <c r="B28" s="223" t="str">
        <f>INDEX('CRM Indicators'!$B$4:$B$708,MATCH(D28,'CRM Indicators'!$K$4:$K$708,0))</f>
        <v>1.1. Demographics and population movements</v>
      </c>
      <c r="C28" s="223" t="s">
        <v>6907</v>
      </c>
      <c r="D28" s="223" t="str">
        <v>Percentage of children aged 0-17 living with two parents</v>
      </c>
      <c r="E28" s="224" t="str">
        <f>IF(INDEX('CRM Indicators'!$Q$4:$Q$708,MATCH(D28,'CRM Indicators'!$K$4:$K$708,0))=0,"",INDEX('CRM Indicators'!$Q$4:$Q$708,MATCH(D28,'CRM Indicators'!$K$4:$K$708,0)))</f>
        <v/>
      </c>
      <c r="F28" s="224" t="str">
        <f>INDEX('CRM Indicators'!$V$4:$V$708,MATCH(D28,'CRM Indicators'!$K$4:$K$708,0))</f>
        <v xml:space="preserve">Survey/Admin </v>
      </c>
      <c r="G28" s="223" t="str">
        <f>INDEX('CRM Indicators'!$W$4:$W$708,MATCH(D28,'CRM Indicators'!$K$4:$K$708,0))</f>
        <v>MICS/DHS</v>
      </c>
      <c r="H28" s="223" t="str">
        <f>INDEX('CRM Indicators'!$X$4:$X$708,MATCH(D28,'CRM Indicators'!$K$4:$K$708,0))</f>
        <v>link</v>
      </c>
      <c r="I28" s="223" t="str">
        <f t="shared" si="0"/>
        <v xml:space="preserve">SEX, AGE, RESIDENCE, WEALTH,    </v>
      </c>
      <c r="J28" s="223" t="str">
        <f>INDEX('CRM Indicators'!$AT$4:$AT$708,MATCH(D28,'CRM Indicators'!$K$4:$K$708,0))</f>
        <v xml:space="preserve">SEX, AGE, RESIDENCE, WEALTH, </v>
      </c>
      <c r="K28" s="223" t="str">
        <f>INDEX('CRM Indicators'!$AU$4:$AU$708,MATCH(D28,'CRM Indicators'!$K$4:$K$708,0))</f>
        <v xml:space="preserve">   </v>
      </c>
    </row>
    <row r="29" spans="1:11" s="223" customFormat="1" hidden="1">
      <c r="A29" s="225" t="str">
        <f>INDEX('CRM Indicators'!$A$4:$A$708,MATCH(D29,'CRM Indicators'!$K$4:$K$708,0))</f>
        <v>1. Child Rights Landscape and Governance</v>
      </c>
      <c r="B29" s="223" t="str">
        <f>INDEX('CRM Indicators'!$B$4:$B$708,MATCH(D29,'CRM Indicators'!$K$4:$K$708,0))</f>
        <v>1.1. Demographics and population movements</v>
      </c>
      <c r="C29" s="223" t="s">
        <v>6908</v>
      </c>
      <c r="D29" s="223" t="str">
        <v>First time asylum applicants (persons)</v>
      </c>
      <c r="E29" s="224" t="str">
        <f>IF(INDEX('CRM Indicators'!$Q$4:$Q$708,MATCH(D29,'CRM Indicators'!$K$4:$K$708,0))=0,"",INDEX('CRM Indicators'!$Q$4:$Q$708,MATCH(D29,'CRM Indicators'!$K$4:$K$708,0)))</f>
        <v/>
      </c>
      <c r="F29" s="224" t="str">
        <f>INDEX('CRM Indicators'!$V$4:$V$708,MATCH(D29,'CRM Indicators'!$K$4:$K$708,0))</f>
        <v>Admin</v>
      </c>
      <c r="G29" s="223" t="str">
        <f>INDEX('CRM Indicators'!$W$4:$W$708,MATCH(D29,'CRM Indicators'!$K$4:$K$708,0))</f>
        <v>N/A</v>
      </c>
      <c r="H29" s="223" t="str">
        <f>INDEX('CRM Indicators'!$X$4:$X$708,MATCH(D29,'CRM Indicators'!$K$4:$K$708,0))</f>
        <v>link</v>
      </c>
      <c r="I29" s="223" t="str">
        <f t="shared" si="0"/>
        <v xml:space="preserve">SEX, AGE, RESIDENCE, WEALTH,  </v>
      </c>
      <c r="J29" s="223" t="str">
        <f>INDEX('CRM Indicators'!$AT$4:$AT$708,MATCH(D29,'CRM Indicators'!$K$4:$K$708,0))</f>
        <v xml:space="preserve">SEX, AGE, RESIDENCE, WEALTH, </v>
      </c>
      <c r="K29" s="223" t="str">
        <f>INDEX('CRM Indicators'!$AU$4:$AU$708,MATCH(D29,'CRM Indicators'!$K$4:$K$708,0))</f>
        <v xml:space="preserve"> </v>
      </c>
    </row>
    <row r="30" spans="1:11" s="223" customFormat="1" hidden="1">
      <c r="A30" s="225" t="str">
        <f>INDEX('CRM Indicators'!$A$4:$A$708,MATCH(D30,'CRM Indicators'!$K$4:$K$708,0))</f>
        <v>1. Child Rights Landscape and Governance</v>
      </c>
      <c r="B30" s="223" t="str">
        <f>INDEX('CRM Indicators'!$B$4:$B$708,MATCH(D30,'CRM Indicators'!$K$4:$K$708,0))</f>
        <v>1.1. Demographics and population movements</v>
      </c>
      <c r="C30" s="223" t="s">
        <v>6909</v>
      </c>
      <c r="D30" s="223" t="str">
        <v>Asylum applicants considered to be unaccompanied minors (persons)</v>
      </c>
      <c r="E30" s="224" t="str">
        <f>IF(INDEX('CRM Indicators'!$Q$4:$Q$708,MATCH(D30,'CRM Indicators'!$K$4:$K$708,0))=0,"",INDEX('CRM Indicators'!$Q$4:$Q$708,MATCH(D30,'CRM Indicators'!$K$4:$K$708,0)))</f>
        <v/>
      </c>
      <c r="F30" s="224" t="str">
        <f>INDEX('CRM Indicators'!$V$4:$V$708,MATCH(D30,'CRM Indicators'!$K$4:$K$708,0))</f>
        <v>Admin</v>
      </c>
      <c r="G30" s="223" t="str">
        <f>INDEX('CRM Indicators'!$W$4:$W$708,MATCH(D30,'CRM Indicators'!$K$4:$K$708,0))</f>
        <v>N/A</v>
      </c>
      <c r="H30" s="223" t="str">
        <f>INDEX('CRM Indicators'!$X$4:$X$708,MATCH(D30,'CRM Indicators'!$K$4:$K$708,0))</f>
        <v>link</v>
      </c>
      <c r="I30" s="223" t="str">
        <f t="shared" si="0"/>
        <v xml:space="preserve">SEX, AGE, RESIDENCE, WEALTH,  </v>
      </c>
      <c r="J30" s="223" t="str">
        <f>INDEX('CRM Indicators'!$AT$4:$AT$708,MATCH(D30,'CRM Indicators'!$K$4:$K$708,0))</f>
        <v xml:space="preserve">SEX, AGE, RESIDENCE, WEALTH, </v>
      </c>
      <c r="K30" s="223" t="str">
        <f>INDEX('CRM Indicators'!$AU$4:$AU$708,MATCH(D30,'CRM Indicators'!$K$4:$K$708,0))</f>
        <v xml:space="preserve"> </v>
      </c>
    </row>
    <row r="31" spans="1:11" hidden="1">
      <c r="A31" s="160" t="str">
        <f>INDEX('CRM Indicators'!$A$4:$A$708,MATCH(D31,'CRM Indicators'!$K$4:$K$708,0))</f>
        <v>1. Child Rights Landscape and Governance</v>
      </c>
      <c r="B31" s="161" t="str">
        <f>INDEX('CRM Indicators'!$B$4:$B$708,MATCH(D31,'CRM Indicators'!$K$4:$K$708,0))</f>
        <v>1.1. Demographics and population movements</v>
      </c>
      <c r="C31" s="161" t="s">
        <v>6910</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idden="1">
      <c r="A32" s="160" t="str">
        <f>INDEX('CRM Indicators'!$A$4:$A$708,MATCH(D32,'CRM Indicators'!$K$4:$K$708,0))</f>
        <v>1. Child Rights Landscape and Governance</v>
      </c>
      <c r="B32" s="161" t="str">
        <f>INDEX('CRM Indicators'!$B$4:$B$708,MATCH(D32,'CRM Indicators'!$K$4:$K$708,0))</f>
        <v>1.2. Political economy</v>
      </c>
      <c r="C32" s="161" t="s">
        <v>6911</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idden="1">
      <c r="A33" s="160" t="str">
        <f>INDEX('CRM Indicators'!$A$4:$A$708,MATCH(D33,'CRM Indicators'!$K$4:$K$708,0))</f>
        <v>1. Child Rights Landscape and Governance</v>
      </c>
      <c r="B33" s="161" t="str">
        <f>INDEX('CRM Indicators'!$B$4:$B$708,MATCH(D33,'CRM Indicators'!$K$4:$K$708,0))</f>
        <v>1.2. Political economy</v>
      </c>
      <c r="C33" s="161" t="s">
        <v>6912</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idden="1">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c r="A35" s="160" t="str">
        <f>INDEX('CRM Indicators'!$A$4:$A$708,MATCH(D35,'CRM Indicators'!$K$4:$K$708,0))</f>
        <v>1. Child Rights Landscape and Governance</v>
      </c>
      <c r="B35" s="161" t="str">
        <f>INDEX('CRM Indicators'!$B$4:$B$708,MATCH(D35,'CRM Indicators'!$K$4:$K$708,0))</f>
        <v>1.2. Political economy</v>
      </c>
      <c r="C35" s="161" t="s">
        <v>6913</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c r="A36" s="160" t="str">
        <f>INDEX('CRM Indicators'!$A$4:$A$708,MATCH(D36,'CRM Indicators'!$K$4:$K$708,0))</f>
        <v>1. Child Rights Landscape and Governance</v>
      </c>
      <c r="B36" s="161" t="str">
        <f>INDEX('CRM Indicators'!$B$4:$B$708,MATCH(D36,'CRM Indicators'!$K$4:$K$708,0))</f>
        <v>1.2. Political economy</v>
      </c>
      <c r="C36" s="161" t="s">
        <v>6914</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c r="A37" s="160" t="str">
        <f>INDEX('CRM Indicators'!$A$4:$A$708,MATCH(D37,'CRM Indicators'!$K$4:$K$708,0))</f>
        <v>1. Child Rights Landscape and Governance</v>
      </c>
      <c r="B37" s="161" t="str">
        <f>INDEX('CRM Indicators'!$B$4:$B$708,MATCH(D37,'CRM Indicators'!$K$4:$K$708,0))</f>
        <v>1.2. Political economy</v>
      </c>
      <c r="C37" s="161" t="s">
        <v>6915</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3" customFormat="1">
      <c r="A38" s="225" t="str">
        <f>INDEX('CRM Indicators'!$A$4:$A$708,MATCH(D38,'CRM Indicators'!$K$4:$K$708,0))</f>
        <v>1. Child Rights Landscape and Governance</v>
      </c>
      <c r="B38" s="223" t="str">
        <f>INDEX('CRM Indicators'!$B$4:$B$708,MATCH(D38,'CRM Indicators'!$K$4:$K$708,0))</f>
        <v>1.2. Political economy</v>
      </c>
      <c r="C38" s="223" t="s">
        <v>6916</v>
      </c>
      <c r="D38" s="223" t="str">
        <v>Labour force participation rate  (%)</v>
      </c>
      <c r="E38" s="224" t="str">
        <f>IF(INDEX('CRM Indicators'!$Q$4:$Q$708,MATCH(D38,'CRM Indicators'!$K$4:$K$708,0))=0,"",INDEX('CRM Indicators'!$Q$4:$Q$708,MATCH(D38,'CRM Indicators'!$K$4:$K$708,0)))</f>
        <v/>
      </c>
      <c r="F38" s="224" t="str">
        <f>INDEX('CRM Indicators'!$V$4:$V$708,MATCH(D38,'CRM Indicators'!$K$4:$K$708,0))</f>
        <v xml:space="preserve">Survey </v>
      </c>
      <c r="G38" s="223" t="str">
        <f>INDEX('CRM Indicators'!$W$4:$W$708,MATCH(D38,'CRM Indicators'!$K$4:$K$708,0))</f>
        <v>LFS</v>
      </c>
      <c r="H38" s="223" t="str">
        <f>INDEX('CRM Indicators'!$X$4:$X$708,MATCH(D38,'CRM Indicators'!$K$4:$K$708,0))</f>
        <v>link</v>
      </c>
      <c r="I38" s="223" t="str">
        <f t="shared" si="0"/>
        <v xml:space="preserve">SEX, AGE, RESIDENCE, WEALTH,    </v>
      </c>
      <c r="J38" s="223" t="str">
        <f>INDEX('CRM Indicators'!$AT$4:$AT$708,MATCH(D38,'CRM Indicators'!$K$4:$K$708,0))</f>
        <v xml:space="preserve">SEX, AGE, RESIDENCE, WEALTH, </v>
      </c>
      <c r="K38" s="223" t="str">
        <f>INDEX('CRM Indicators'!$AU$4:$AU$708,MATCH(D38,'CRM Indicators'!$K$4:$K$708,0))</f>
        <v xml:space="preserve">   </v>
      </c>
    </row>
    <row r="39" spans="1:11" s="223" customFormat="1" ht="30">
      <c r="A39" s="225" t="str">
        <f>INDEX('CRM Indicators'!$A$4:$A$708,MATCH(D39,'CRM Indicators'!$K$4:$K$708,0))</f>
        <v>1. Child Rights Landscape and Governance</v>
      </c>
      <c r="B39" s="223" t="str">
        <f>INDEX('CRM Indicators'!$B$4:$B$708,MATCH(D39,'CRM Indicators'!$K$4:$K$708,0))</f>
        <v>1.2. Political economy</v>
      </c>
      <c r="C39" s="223" t="s">
        <v>6917</v>
      </c>
      <c r="D39" s="223" t="str">
        <v>Unemployment, national and ILO estimate (% of total labour force)</v>
      </c>
      <c r="E39" s="224" t="str">
        <f>IF(INDEX('CRM Indicators'!$Q$4:$Q$708,MATCH(D39,'CRM Indicators'!$K$4:$K$708,0))=0,"",INDEX('CRM Indicators'!$Q$4:$Q$708,MATCH(D39,'CRM Indicators'!$K$4:$K$708,0)))</f>
        <v xml:space="preserve">  8.5.2</v>
      </c>
      <c r="F39" s="224" t="str">
        <f>INDEX('CRM Indicators'!$V$4:$V$708,MATCH(D39,'CRM Indicators'!$K$4:$K$708,0))</f>
        <v xml:space="preserve">Survey </v>
      </c>
      <c r="G39" s="223" t="str">
        <f>INDEX('CRM Indicators'!$W$4:$W$708,MATCH(D39,'CRM Indicators'!$K$4:$K$708,0))</f>
        <v>LFS</v>
      </c>
      <c r="H39" s="223" t="str">
        <f>INDEX('CRM Indicators'!$X$4:$X$708,MATCH(D39,'CRM Indicators'!$K$4:$K$708,0))</f>
        <v>link</v>
      </c>
      <c r="I39" s="223" t="str">
        <f t="shared" si="0"/>
        <v xml:space="preserve">SEX, AGE, RESIDENCE, WEALTH, DISABILITY,      </v>
      </c>
      <c r="J39" s="223" t="str">
        <f>INDEX('CRM Indicators'!$AT$4:$AT$708,MATCH(D39,'CRM Indicators'!$K$4:$K$708,0))</f>
        <v xml:space="preserve">SEX, AGE, RESIDENCE, WEALTH, DISABILITY, </v>
      </c>
      <c r="K39" s="223" t="str">
        <f>INDEX('CRM Indicators'!$AU$4:$AU$708,MATCH(D39,'CRM Indicators'!$K$4:$K$708,0))</f>
        <v xml:space="preserve">     </v>
      </c>
    </row>
    <row r="40" spans="1:11" s="223" customFormat="1" ht="30">
      <c r="A40" s="225" t="str">
        <f>INDEX('CRM Indicators'!$A$4:$A$708,MATCH(D40,'CRM Indicators'!$K$4:$K$708,0))</f>
        <v>1. Child Rights Landscape and Governance</v>
      </c>
      <c r="B40" s="223" t="str">
        <f>INDEX('CRM Indicators'!$B$4:$B$708,MATCH(D40,'CRM Indicators'!$K$4:$K$708,0))</f>
        <v>1.2. Political economy</v>
      </c>
      <c r="C40" s="223" t="s">
        <v>6918</v>
      </c>
      <c r="D40" s="223" t="str">
        <v>8.5.2. Youth unemployment rate (% of population aged 15 to 29 years old)</v>
      </c>
      <c r="E40" s="224" t="str">
        <f>IF(INDEX('CRM Indicators'!$Q$4:$Q$708,MATCH(D40,'CRM Indicators'!$K$4:$K$708,0))=0,"",INDEX('CRM Indicators'!$Q$4:$Q$708,MATCH(D40,'CRM Indicators'!$K$4:$K$708,0)))</f>
        <v xml:space="preserve">  8.5.2</v>
      </c>
      <c r="F40" s="224" t="str">
        <f>INDEX('CRM Indicators'!$V$4:$V$708,MATCH(D40,'CRM Indicators'!$K$4:$K$708,0))</f>
        <v xml:space="preserve">Survey </v>
      </c>
      <c r="G40" s="223" t="str">
        <f>INDEX('CRM Indicators'!$W$4:$W$708,MATCH(D40,'CRM Indicators'!$K$4:$K$708,0))</f>
        <v>LFS</v>
      </c>
      <c r="H40" s="223" t="str">
        <f>INDEX('CRM Indicators'!$X$4:$X$708,MATCH(D40,'CRM Indicators'!$K$4:$K$708,0))</f>
        <v>link</v>
      </c>
      <c r="I40" s="223" t="str">
        <f t="shared" si="0"/>
        <v xml:space="preserve">SEX, AGE, RESIDENCE, WEALTH, DISABILITY,     </v>
      </c>
      <c r="J40" s="223" t="str">
        <f>INDEX('CRM Indicators'!$AT$4:$AT$708,MATCH(D40,'CRM Indicators'!$K$4:$K$708,0))</f>
        <v xml:space="preserve">SEX, AGE, RESIDENCE, WEALTH, DISABILITY, </v>
      </c>
      <c r="K40" s="223" t="str">
        <f>INDEX('CRM Indicators'!$AU$4:$AU$708,MATCH(D40,'CRM Indicators'!$K$4:$K$708,0))</f>
        <v xml:space="preserve">    </v>
      </c>
    </row>
    <row r="41" spans="1:11" s="223" customFormat="1" hidden="1">
      <c r="A41" s="225" t="str">
        <f>INDEX('CRM Indicators'!$A$4:$A$708,MATCH(D41,'CRM Indicators'!$K$4:$K$708,0))</f>
        <v>1. Child Rights Landscape and Governance</v>
      </c>
      <c r="B41" s="223" t="str">
        <f>INDEX('CRM Indicators'!$B$4:$B$708,MATCH(D41,'CRM Indicators'!$K$4:$K$708,0))</f>
        <v>1.2. Political economy</v>
      </c>
      <c r="C41" s="223" t="s">
        <v>6919</v>
      </c>
      <c r="D41" s="223" t="str">
        <v>Gini Index (World Bank estimate)</v>
      </c>
      <c r="E41" s="224" t="str">
        <f>IF(INDEX('CRM Indicators'!$Q$4:$Q$708,MATCH(D41,'CRM Indicators'!$K$4:$K$708,0))=0,"",INDEX('CRM Indicators'!$Q$4:$Q$708,MATCH(D41,'CRM Indicators'!$K$4:$K$708,0)))</f>
        <v/>
      </c>
      <c r="F41" s="224" t="str">
        <f>INDEX('CRM Indicators'!$V$4:$V$708,MATCH(D41,'CRM Indicators'!$K$4:$K$708,0))</f>
        <v xml:space="preserve">Survey </v>
      </c>
      <c r="G41" s="223" t="str">
        <f>INDEX('CRM Indicators'!$W$4:$W$708,MATCH(D41,'CRM Indicators'!$K$4:$K$708,0))</f>
        <v>HBS</v>
      </c>
      <c r="H41" s="223" t="str">
        <f>INDEX('CRM Indicators'!$X$4:$X$708,MATCH(D41,'CRM Indicators'!$K$4:$K$708,0))</f>
        <v>link</v>
      </c>
      <c r="I41" s="223" t="str">
        <f t="shared" si="0"/>
        <v/>
      </c>
      <c r="J41" s="223" t="str">
        <f>INDEX('CRM Indicators'!$AT$4:$AT$708,MATCH(D41,'CRM Indicators'!$K$4:$K$708,0))</f>
        <v/>
      </c>
      <c r="K41" s="223" t="str">
        <f>INDEX('CRM Indicators'!$AU$4:$AU$708,MATCH(D41,'CRM Indicators'!$K$4:$K$708,0))</f>
        <v/>
      </c>
    </row>
    <row r="42" spans="1:11" s="223" customFormat="1" ht="33" hidden="1" customHeight="1">
      <c r="A42" s="225" t="str">
        <f>INDEX('CRM Indicators'!$A$4:$A$708,MATCH(D42,'CRM Indicators'!$K$4:$K$708,0))</f>
        <v>1. Child Rights Landscape and Governance</v>
      </c>
      <c r="B42" s="223" t="str">
        <f>INDEX('CRM Indicators'!$B$4:$B$708,MATCH(D42,'CRM Indicators'!$K$4:$K$708,0))</f>
        <v>1.2. Political economy</v>
      </c>
      <c r="C42" s="223" t="s">
        <v>6920</v>
      </c>
      <c r="D42" s="223" t="str">
        <v>Gini coefficent of equivalised disposable income</v>
      </c>
      <c r="E42" s="224" t="str">
        <f>IF(INDEX('CRM Indicators'!$Q$4:$Q$708,MATCH(D42,'CRM Indicators'!$K$4:$K$708,0))=0,"",INDEX('CRM Indicators'!$Q$4:$Q$708,MATCH(D42,'CRM Indicators'!$K$4:$K$708,0)))</f>
        <v/>
      </c>
      <c r="F42" s="224" t="str">
        <f>INDEX('CRM Indicators'!$V$4:$V$708,MATCH(D42,'CRM Indicators'!$K$4:$K$708,0))</f>
        <v xml:space="preserve">Survey </v>
      </c>
      <c r="G42" s="223" t="str">
        <f>INDEX('CRM Indicators'!$W$4:$W$708,MATCH(D42,'CRM Indicators'!$K$4:$K$708,0))</f>
        <v>EU-SILC</v>
      </c>
      <c r="H42" s="223" t="str">
        <f>INDEX('CRM Indicators'!$X$4:$X$708,MATCH(D42,'CRM Indicators'!$K$4:$K$708,0))</f>
        <v>link</v>
      </c>
      <c r="I42" s="223" t="str">
        <f t="shared" si="0"/>
        <v>00</v>
      </c>
      <c r="J42" s="223">
        <f>INDEX('CRM Indicators'!$AT$4:$AT$708,MATCH(D42,'CRM Indicators'!$K$4:$K$708,0))</f>
        <v>0</v>
      </c>
      <c r="K42" s="223">
        <f>INDEX('CRM Indicators'!$AU$4:$AU$708,MATCH(D42,'CRM Indicators'!$K$4:$K$708,0))</f>
        <v>0</v>
      </c>
    </row>
    <row r="43" spans="1:11" hidden="1">
      <c r="A43" s="160" t="str">
        <f>INDEX('CRM Indicators'!$A$4:$A$708,MATCH(D43,'CRM Indicators'!$K$4:$K$708,0))</f>
        <v>1. Child Rights Landscape and Governance</v>
      </c>
      <c r="B43" s="161" t="str">
        <f>INDEX('CRM Indicators'!$B$4:$B$708,MATCH(D43,'CRM Indicators'!$K$4:$K$708,0))</f>
        <v>1.2. Political economy</v>
      </c>
      <c r="C43" s="161" t="s">
        <v>6921</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30">
      <c r="A44" s="157" t="str">
        <f>INDEX('CRM Indicators'!$A$4:$A$708,MATCH(D44,'CRM Indicators'!$K$4:$K$708,0))</f>
        <v>1. Child Rights Landscape and Governance</v>
      </c>
      <c r="B44" s="158" t="str">
        <f>INDEX('CRM Indicators'!$B$4:$B$708,MATCH(D44,'CRM Indicators'!$K$4:$K$708,0))</f>
        <v>1.3. Child rights governance</v>
      </c>
      <c r="C44" s="158" t="s">
        <v>6922</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30" hidden="1">
      <c r="A45" s="160" t="str">
        <f>INDEX('CRM Indicators'!$A$4:$A$708,MATCH(D45,'CRM Indicators'!$K$4:$K$708,0))</f>
        <v>1. Child Rights Landscape and Governance</v>
      </c>
      <c r="B45" s="161" t="str">
        <f>INDEX('CRM Indicators'!$B$4:$B$708,MATCH(D45,'CRM Indicators'!$K$4:$K$708,0))</f>
        <v>1.3. Child rights governance</v>
      </c>
      <c r="C45" s="161" t="s">
        <v>6923</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t="30" hidden="1">
      <c r="A46" s="160" t="str">
        <f>INDEX('CRM Indicators'!$A$4:$A$708,MATCH(D46,'CRM Indicators'!$K$4:$K$708,0))</f>
        <v>1. Child Rights Landscape and Governance</v>
      </c>
      <c r="B46" s="161" t="str">
        <f>INDEX('CRM Indicators'!$B$4:$B$708,MATCH(D46,'CRM Indicators'!$K$4:$K$708,0))</f>
        <v>1.3. Child rights governance</v>
      </c>
      <c r="C46" s="161" t="s">
        <v>6924</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c r="A47" s="160" t="str">
        <f>INDEX('CRM Indicators'!$A$4:$A$708,MATCH(D47,'CRM Indicators'!$K$4:$K$708,0))</f>
        <v>1. Child Rights Landscape and Governance</v>
      </c>
      <c r="B47" s="161" t="str">
        <f>INDEX('CRM Indicators'!$B$4:$B$708,MATCH(D47,'CRM Indicators'!$K$4:$K$708,0))</f>
        <v>1.4. Public spending on children </v>
      </c>
      <c r="C47" s="161" t="s">
        <v>6925</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c r="A48" s="160" t="str">
        <f>INDEX('CRM Indicators'!$A$4:$A$708,MATCH(D48,'CRM Indicators'!$K$4:$K$708,0))</f>
        <v>1. Child Rights Landscape and Governance</v>
      </c>
      <c r="B48" s="161" t="str">
        <f>INDEX('CRM Indicators'!$B$4:$B$708,MATCH(D48,'CRM Indicators'!$K$4:$K$708,0))</f>
        <v>1.4. Public spending on children </v>
      </c>
      <c r="C48" s="161" t="s">
        <v>6926</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c r="A49" s="160" t="str">
        <f>INDEX('CRM Indicators'!$A$4:$A$708,MATCH(D49,'CRM Indicators'!$K$4:$K$708,0))</f>
        <v>1. Child Rights Landscape and Governance</v>
      </c>
      <c r="B49" s="161" t="str">
        <f>INDEX('CRM Indicators'!$B$4:$B$708,MATCH(D49,'CRM Indicators'!$K$4:$K$708,0))</f>
        <v>1.4. Public spending on children </v>
      </c>
      <c r="C49" s="161" t="s">
        <v>6927</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idden="1">
      <c r="A50" s="160" t="str">
        <f>INDEX('CRM Indicators'!$A$4:$A$708,MATCH(D50,'CRM Indicators'!$K$4:$K$708,0))</f>
        <v>1. Child Rights Landscape and Governance</v>
      </c>
      <c r="B50" s="161" t="str">
        <f>INDEX('CRM Indicators'!$B$4:$B$708,MATCH(D50,'CRM Indicators'!$K$4:$K$708,0))</f>
        <v>1.4. Public spending on children </v>
      </c>
      <c r="C50" s="161" t="s">
        <v>6928</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c r="A51" s="160" t="str">
        <f>INDEX('CRM Indicators'!$A$4:$A$708,MATCH(D51,'CRM Indicators'!$K$4:$K$708,0))</f>
        <v>1. Child Rights Landscape and Governance</v>
      </c>
      <c r="B51" s="161" t="str">
        <f>INDEX('CRM Indicators'!$B$4:$B$708,MATCH(D51,'CRM Indicators'!$K$4:$K$708,0))</f>
        <v>1.4. Public spending on children </v>
      </c>
      <c r="C51" s="161" t="s">
        <v>6929</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idden="1">
      <c r="A52" s="160" t="str">
        <f>INDEX('CRM Indicators'!$A$4:$A$708,MATCH(D52,'CRM Indicators'!$K$4:$K$708,0))</f>
        <v>1. Child Rights Landscape and Governance</v>
      </c>
      <c r="B52" s="161" t="str">
        <f>INDEX('CRM Indicators'!$B$4:$B$708,MATCH(D52,'CRM Indicators'!$K$4:$K$708,0))</f>
        <v>1.4. Public spending on children </v>
      </c>
      <c r="C52" s="161" t="s">
        <v>6930</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5">
      <c r="A53" s="157" t="str">
        <f>INDEX('CRM Indicators'!$A$4:$A$708,MATCH(D53,'CRM Indicators'!$K$4:$K$708,0))</f>
        <v>1. Child Rights Landscape and Governance</v>
      </c>
      <c r="B53" s="158" t="str">
        <f>INDEX('CRM Indicators'!$B$4:$B$708,MATCH(D53,'CRM Indicators'!$K$4:$K$708,0))</f>
        <v>1.4. Public spending on children </v>
      </c>
      <c r="C53" s="158" t="s">
        <v>6931</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idden="1">
      <c r="A54" s="157" t="str">
        <f>INDEX('CRM Indicators'!$A$4:$A$708,MATCH(D54,'CRM Indicators'!$K$4:$K$708,0))</f>
        <v>1. Child Rights Landscape and Governance</v>
      </c>
      <c r="B54" s="158" t="str">
        <f>INDEX('CRM Indicators'!$B$4:$B$708,MATCH(D54,'CRM Indicators'!$K$4:$K$708,0))</f>
        <v>1.5. Data on children</v>
      </c>
      <c r="C54" s="158" t="s">
        <v>6932</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30" hidden="1">
      <c r="A55" s="157" t="str">
        <f>INDEX('CRM Indicators'!$A$4:$A$708,MATCH(D55,'CRM Indicators'!$K$4:$K$708,0))</f>
        <v>1. Child Rights Landscape and Governance</v>
      </c>
      <c r="B55" s="158" t="str">
        <f>INDEX('CRM Indicators'!$B$4:$B$708,MATCH(D55,'CRM Indicators'!$K$4:$K$708,0))</f>
        <v>1.5. Data on children</v>
      </c>
      <c r="C55" s="158" t="s">
        <v>6933</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5">
      <c r="A56" s="157" t="str">
        <f>INDEX('CRM Indicators'!$A$4:$A$708,MATCH(D56,'CRM Indicators'!$K$4:$K$708,0))</f>
        <v>1. Child Rights Landscape and Governance</v>
      </c>
      <c r="B56" s="158" t="str">
        <f>INDEX('CRM Indicators'!$B$4:$B$708,MATCH(D56,'CRM Indicators'!$K$4:$K$708,0))</f>
        <v>1.5. Data on children</v>
      </c>
      <c r="C56" s="158" t="s">
        <v>6934</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30" hidden="1">
      <c r="A57" s="157" t="str">
        <f>INDEX('CRM Indicators'!$A$4:$A$708,MATCH(D57,'CRM Indicators'!$K$4:$K$708,0))</f>
        <v>1. Child Rights Landscape and Governance</v>
      </c>
      <c r="B57" s="158" t="str">
        <f>INDEX('CRM Indicators'!$B$4:$B$708,MATCH(D57,'CRM Indicators'!$K$4:$K$708,0))</f>
        <v>1.5. Data on children</v>
      </c>
      <c r="C57" s="158" t="s">
        <v>6935</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30">
      <c r="A58" s="157" t="str">
        <f>INDEX('CRM Indicators'!$A$4:$A$708,MATCH(D58,'CRM Indicators'!$K$4:$K$708,0))</f>
        <v>1. Child Rights Landscape and Governance</v>
      </c>
      <c r="B58" s="158" t="str">
        <f>INDEX('CRM Indicators'!$B$4:$B$708,MATCH(D58,'CRM Indicators'!$K$4:$K$708,0))</f>
        <v>1.5. Data on children</v>
      </c>
      <c r="C58" s="158" t="s">
        <v>6936</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idden="1">
      <c r="A59" s="157">
        <f>INDEX('CRM Indicators'!$A$4:$A$708,MATCH(D59,'CRM Indicators'!$K$4:$K$708,0))</f>
        <v>0</v>
      </c>
      <c r="B59" s="158">
        <f>INDEX('CRM Indicators'!$B$4:$B$708,MATCH(D59,'CRM Indicators'!$K$4:$K$708,0))</f>
        <v>0</v>
      </c>
      <c r="C59" s="158" t="s">
        <v>6937</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30" hidden="1">
      <c r="A60" s="157" t="str">
        <f>INDEX('CRM Indicators'!$A$4:$A$708,MATCH(D60,'CRM Indicators'!$K$4:$K$708,0))</f>
        <v>1. Child Rights Landscape and Governance</v>
      </c>
      <c r="B60" s="158" t="str">
        <f>INDEX('CRM Indicators'!$B$4:$B$708,MATCH(D60,'CRM Indicators'!$K$4:$K$708,0))</f>
        <v>1.6. Right to remedy</v>
      </c>
      <c r="C60" s="158" t="s">
        <v>6938</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idden="1">
      <c r="A61" s="157" t="str">
        <f>INDEX('CRM Indicators'!$A$4:$A$708,MATCH(D61,'CRM Indicators'!$K$4:$K$708,0))</f>
        <v>1. Child Rights Landscape and Governance</v>
      </c>
      <c r="B61" s="158" t="str">
        <f>INDEX('CRM Indicators'!$B$4:$B$708,MATCH(D61,'CRM Indicators'!$K$4:$K$708,0))</f>
        <v>1.7. Business and child rights</v>
      </c>
      <c r="C61" s="158" t="s">
        <v>6939</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idden="1">
      <c r="A62" s="157" t="str">
        <f>INDEX('CRM Indicators'!$A$4:$A$708,MATCH(D62,'CRM Indicators'!$K$4:$K$708,0))</f>
        <v>2. Health and Nutrition </v>
      </c>
      <c r="B62" s="158" t="str">
        <f>INDEX('CRM Indicators'!$B$4:$B$708,MATCH(D62,'CRM Indicators'!$K$4:$K$708,0))</f>
        <v>2.1. Health system</v>
      </c>
      <c r="C62" s="158" t="s">
        <v>6940</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c r="A63" s="157" t="str">
        <f>INDEX('CRM Indicators'!$A$4:$A$708,MATCH(D63,'CRM Indicators'!$K$4:$K$708,0))</f>
        <v>2. Health and Nutrition </v>
      </c>
      <c r="B63" s="158" t="str">
        <f>INDEX('CRM Indicators'!$B$4:$B$708,MATCH(D63,'CRM Indicators'!$K$4:$K$708,0))</f>
        <v>2.1. Health system</v>
      </c>
      <c r="C63" s="158" t="s">
        <v>6941</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30" hidden="1">
      <c r="A64" s="157" t="str">
        <f>INDEX('CRM Indicators'!$A$4:$A$708,MATCH(D64,'CRM Indicators'!$K$4:$K$708,0))</f>
        <v>2. Health and Nutrition </v>
      </c>
      <c r="B64" s="158" t="str">
        <f>INDEX('CRM Indicators'!$B$4:$B$708,MATCH(D64,'CRM Indicators'!$K$4:$K$708,0))</f>
        <v>2.1. Health system</v>
      </c>
      <c r="C64" s="158" t="s">
        <v>6942</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c r="A65" s="157" t="str">
        <f>INDEX('CRM Indicators'!$A$4:$A$708,MATCH(D65,'CRM Indicators'!$K$4:$K$708,0))</f>
        <v>2. Health and Nutrition </v>
      </c>
      <c r="B65" s="158" t="str">
        <f>INDEX('CRM Indicators'!$B$4:$B$708,MATCH(D65,'CRM Indicators'!$K$4:$K$708,0))</f>
        <v>2.1. Health system</v>
      </c>
      <c r="C65" s="158" t="s">
        <v>6943</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30" hidden="1">
      <c r="A66" s="157" t="str">
        <f>INDEX('CRM Indicators'!$A$4:$A$708,MATCH(D66,'CRM Indicators'!$K$4:$K$708,0))</f>
        <v>2. Health and Nutrition </v>
      </c>
      <c r="B66" s="158" t="str">
        <f>INDEX('CRM Indicators'!$B$4:$B$708,MATCH(D66,'CRM Indicators'!$K$4:$K$708,0))</f>
        <v>2.1. Health system</v>
      </c>
      <c r="C66" s="158" t="s">
        <v>6944</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30" hidden="1">
      <c r="A67" s="157" t="str">
        <f>INDEX('CRM Indicators'!$A$4:$A$708,MATCH(D67,'CRM Indicators'!$K$4:$K$708,0))</f>
        <v>2. Health and Nutrition </v>
      </c>
      <c r="B67" s="158" t="str">
        <f>INDEX('CRM Indicators'!$B$4:$B$708,MATCH(D67,'CRM Indicators'!$K$4:$K$708,0))</f>
        <v>2.1. Health system</v>
      </c>
      <c r="C67" s="158" t="s">
        <v>6945</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t="30" hidden="1">
      <c r="A68" s="160" t="str">
        <f>INDEX('CRM Indicators'!$A$4:$A$708,MATCH(D68,'CRM Indicators'!$K$4:$K$708,0))</f>
        <v>2. Health and Nutrition </v>
      </c>
      <c r="B68" s="161" t="str">
        <f>INDEX('CRM Indicators'!$B$4:$B$708,MATCH(D68,'CRM Indicators'!$K$4:$K$708,0))</f>
        <v>2.1. Health system</v>
      </c>
      <c r="C68" s="161" t="s">
        <v>6946</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5" hidden="1">
      <c r="A69" s="160" t="str">
        <f>INDEX('CRM Indicators'!$A$4:$A$708,MATCH(D69,'CRM Indicators'!$K$4:$K$708,0))</f>
        <v>2. Health and Nutrition </v>
      </c>
      <c r="B69" s="161" t="str">
        <f>INDEX('CRM Indicators'!$B$4:$B$708,MATCH(D69,'CRM Indicators'!$K$4:$K$708,0))</f>
        <v>2.1. Health system</v>
      </c>
      <c r="C69" s="161" t="s">
        <v>6947</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idden="1">
      <c r="A70" s="160" t="str">
        <f>INDEX('CRM Indicators'!$A$4:$A$708,MATCH(D70,'CRM Indicators'!$K$4:$K$708,0))</f>
        <v>2. Health and Nutrition </v>
      </c>
      <c r="B70" s="161" t="str">
        <f>INDEX('CRM Indicators'!$B$4:$B$708,MATCH(D70,'CRM Indicators'!$K$4:$K$708,0))</f>
        <v>2.2. Maternal, newborn and child health </v>
      </c>
      <c r="C70" s="161" t="s">
        <v>6948</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idden="1">
      <c r="A71" s="160" t="str">
        <f>INDEX('CRM Indicators'!$A$4:$A$708,MATCH(D71,'CRM Indicators'!$K$4:$K$708,0))</f>
        <v>2. Health and Nutrition </v>
      </c>
      <c r="B71" s="161" t="str">
        <f>INDEX('CRM Indicators'!$B$4:$B$708,MATCH(D71,'CRM Indicators'!$K$4:$K$708,0))</f>
        <v>2.2. Maternal, newborn and child health </v>
      </c>
      <c r="C71" s="161" t="s">
        <v>6949</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idden="1">
      <c r="A72" s="160" t="str">
        <f>INDEX('CRM Indicators'!$A$4:$A$708,MATCH(D72,'CRM Indicators'!$K$4:$K$708,0))</f>
        <v>2. Health and Nutrition </v>
      </c>
      <c r="B72" s="161" t="str">
        <f>INDEX('CRM Indicators'!$B$4:$B$708,MATCH(D72,'CRM Indicators'!$K$4:$K$708,0))</f>
        <v>2.2. Maternal, newborn and child health </v>
      </c>
      <c r="C72" s="161" t="s">
        <v>6950</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idden="1">
      <c r="A73" s="160" t="str">
        <f>INDEX('CRM Indicators'!$A$4:$A$708,MATCH(D73,'CRM Indicators'!$K$4:$K$708,0))</f>
        <v>2. Health and Nutrition </v>
      </c>
      <c r="B73" s="161" t="str">
        <f>INDEX('CRM Indicators'!$B$4:$B$708,MATCH(D73,'CRM Indicators'!$K$4:$K$708,0))</f>
        <v>2.2. Maternal, newborn and child health </v>
      </c>
      <c r="C73" s="161" t="s">
        <v>6951</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c r="A74" s="160" t="str">
        <f>INDEX('CRM Indicators'!$A$4:$A$708,MATCH(D74,'CRM Indicators'!$K$4:$K$708,0))</f>
        <v>2. Health and Nutrition </v>
      </c>
      <c r="B74" s="161" t="str">
        <f>INDEX('CRM Indicators'!$B$4:$B$708,MATCH(D74,'CRM Indicators'!$K$4:$K$708,0))</f>
        <v>2.2. Maternal, newborn and child health </v>
      </c>
      <c r="C74" s="161" t="s">
        <v>6952</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c r="A75" s="160" t="str">
        <f>INDEX('CRM Indicators'!$A$4:$A$708,MATCH(D75,'CRM Indicators'!$K$4:$K$708,0))</f>
        <v>2. Health and Nutrition </v>
      </c>
      <c r="B75" s="161" t="str">
        <f>INDEX('CRM Indicators'!$B$4:$B$708,MATCH(D75,'CRM Indicators'!$K$4:$K$708,0))</f>
        <v>2.2. Maternal, newborn and child health </v>
      </c>
      <c r="C75" s="161" t="s">
        <v>6953</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c r="A76" s="157" t="str">
        <f>INDEX('CRM Indicators'!$A$4:$A$708,MATCH(D76,'CRM Indicators'!$K$4:$K$708,0))</f>
        <v>2. Health and Nutrition </v>
      </c>
      <c r="B76" s="158" t="str">
        <f>INDEX('CRM Indicators'!$B$4:$B$708,MATCH(D76,'CRM Indicators'!$K$4:$K$708,0))</f>
        <v>2.2. Maternal, newborn and child health </v>
      </c>
      <c r="C76" s="158" t="s">
        <v>6954</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c r="A77" s="157" t="str">
        <f>INDEX('CRM Indicators'!$A$4:$A$708,MATCH(D77,'CRM Indicators'!$K$4:$K$708,0))</f>
        <v>2. Health and Nutrition </v>
      </c>
      <c r="B77" s="158" t="str">
        <f>INDEX('CRM Indicators'!$B$4:$B$708,MATCH(D77,'CRM Indicators'!$K$4:$K$708,0))</f>
        <v>2.2. Maternal, newborn and child health </v>
      </c>
      <c r="C77" s="158" t="s">
        <v>6955</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30">
      <c r="A78" s="157" t="str">
        <f>INDEX('CRM Indicators'!$A$4:$A$708,MATCH(D78,'CRM Indicators'!$K$4:$K$708,0))</f>
        <v>2. Health and Nutrition </v>
      </c>
      <c r="B78" s="158" t="str">
        <f>INDEX('CRM Indicators'!$B$4:$B$708,MATCH(D78,'CRM Indicators'!$K$4:$K$708,0))</f>
        <v>2.2. Maternal, newborn and child health </v>
      </c>
      <c r="C78" s="158" t="s">
        <v>6956</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c r="A79" s="157" t="str">
        <f>INDEX('CRM Indicators'!$A$4:$A$708,MATCH(D79,'CRM Indicators'!$K$4:$K$708,0))</f>
        <v>2. Health and Nutrition </v>
      </c>
      <c r="B79" s="158" t="str">
        <f>INDEX('CRM Indicators'!$B$4:$B$708,MATCH(D79,'CRM Indicators'!$K$4:$K$708,0))</f>
        <v>2.2. Maternal, newborn and child health </v>
      </c>
      <c r="C79" s="158" t="s">
        <v>6957</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idden="1">
      <c r="A80" s="157" t="str">
        <f>INDEX('CRM Indicators'!$A$4:$A$708,MATCH(D80,'CRM Indicators'!$K$4:$K$708,0))</f>
        <v>2. Health and Nutrition </v>
      </c>
      <c r="B80" s="158" t="str">
        <f>INDEX('CRM Indicators'!$B$4:$B$708,MATCH(D80,'CRM Indicators'!$K$4:$K$708,0))</f>
        <v>2.2. Maternal, newborn and child health </v>
      </c>
      <c r="C80" s="158" t="s">
        <v>6958</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30" hidden="1">
      <c r="A81" s="157" t="str">
        <f>INDEX('CRM Indicators'!$A$4:$A$708,MATCH(D81,'CRM Indicators'!$K$4:$K$708,0))</f>
        <v>2. Health and Nutrition </v>
      </c>
      <c r="B81" s="158" t="str">
        <f>INDEX('CRM Indicators'!$B$4:$B$708,MATCH(D81,'CRM Indicators'!$K$4:$K$708,0))</f>
        <v>2.2. Maternal, newborn and child health </v>
      </c>
      <c r="C81" s="158" t="s">
        <v>6959</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c r="A82" s="157" t="str">
        <f>INDEX('CRM Indicators'!$A$4:$A$708,MATCH(D82,'CRM Indicators'!$K$4:$K$708,0))</f>
        <v>2. Health and Nutrition </v>
      </c>
      <c r="B82" s="158" t="str">
        <f>INDEX('CRM Indicators'!$B$4:$B$708,MATCH(D82,'CRM Indicators'!$K$4:$K$708,0))</f>
        <v>2.2. Maternal, newborn and child health </v>
      </c>
      <c r="C82" s="158" t="s">
        <v>6960</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30">
      <c r="A83" s="157" t="str">
        <f>INDEX('CRM Indicators'!$A$4:$A$708,MATCH(D83,'CRM Indicators'!$K$4:$K$708,0))</f>
        <v>2. Health and Nutrition </v>
      </c>
      <c r="B83" s="158" t="str">
        <f>INDEX('CRM Indicators'!$B$4:$B$708,MATCH(D83,'CRM Indicators'!$K$4:$K$708,0))</f>
        <v>2.3. Immunization</v>
      </c>
      <c r="C83" s="158" t="s">
        <v>6961</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c r="A84" s="157" t="str">
        <f>INDEX('CRM Indicators'!$A$4:$A$708,MATCH(D84,'CRM Indicators'!$K$4:$K$708,0))</f>
        <v>2. Health and Nutrition </v>
      </c>
      <c r="B84" s="158" t="str">
        <f>INDEX('CRM Indicators'!$B$4:$B$708,MATCH(D84,'CRM Indicators'!$K$4:$K$708,0))</f>
        <v>2.3. Immunization</v>
      </c>
      <c r="C84" s="158" t="s">
        <v>6962</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30" hidden="1">
      <c r="A85" s="160" t="str">
        <f>INDEX('CRM Indicators'!$A$4:$A$708,MATCH(D85,'CRM Indicators'!$K$4:$K$708,0))</f>
        <v>2. Health and Nutrition </v>
      </c>
      <c r="B85" s="161" t="str">
        <f>INDEX('CRM Indicators'!$B$4:$B$708,MATCH(D85,'CRM Indicators'!$K$4:$K$708,0))</f>
        <v>2.3. Immunization</v>
      </c>
      <c r="C85" s="161" t="s">
        <v>6963</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30" hidden="1">
      <c r="A86" s="160" t="str">
        <f>INDEX('CRM Indicators'!$A$4:$A$708,MATCH(D86,'CRM Indicators'!$K$4:$K$708,0))</f>
        <v>2. Health and Nutrition </v>
      </c>
      <c r="B86" s="161" t="str">
        <f>INDEX('CRM Indicators'!$B$4:$B$708,MATCH(D86,'CRM Indicators'!$K$4:$K$708,0))</f>
        <v>2.3. Immunization</v>
      </c>
      <c r="C86" s="161" t="s">
        <v>6964</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idden="1">
      <c r="A87" s="160" t="str">
        <f>INDEX('CRM Indicators'!$A$4:$A$708,MATCH(D87,'CRM Indicators'!$K$4:$K$708,0))</f>
        <v>2. Health and Nutrition </v>
      </c>
      <c r="B87" s="161" t="str">
        <f>INDEX('CRM Indicators'!$B$4:$B$708,MATCH(D87,'CRM Indicators'!$K$4:$K$708,0))</f>
        <v>2.4. Nutrition </v>
      </c>
      <c r="C87" s="161" t="s">
        <v>6965</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idden="1">
      <c r="A88" s="160" t="str">
        <f>INDEX('CRM Indicators'!$A$4:$A$708,MATCH(D88,'CRM Indicators'!$K$4:$K$708,0))</f>
        <v>2. Health and Nutrition </v>
      </c>
      <c r="B88" s="161" t="str">
        <f>INDEX('CRM Indicators'!$B$4:$B$708,MATCH(D88,'CRM Indicators'!$K$4:$K$708,0))</f>
        <v>2.4. Nutrition </v>
      </c>
      <c r="C88" s="161" t="s">
        <v>6966</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idden="1">
      <c r="A89" s="160" t="str">
        <f>INDEX('CRM Indicators'!$A$4:$A$708,MATCH(D89,'CRM Indicators'!$K$4:$K$708,0))</f>
        <v>2. Health and Nutrition </v>
      </c>
      <c r="B89" s="161" t="str">
        <f>INDEX('CRM Indicators'!$B$4:$B$708,MATCH(D89,'CRM Indicators'!$K$4:$K$708,0))</f>
        <v>2.4. Nutrition </v>
      </c>
      <c r="C89" s="161" t="s">
        <v>6967</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c r="A90" s="160" t="str">
        <f>INDEX('CRM Indicators'!$A$4:$A$708,MATCH(D90,'CRM Indicators'!$K$4:$K$708,0))</f>
        <v>2. Health and Nutrition </v>
      </c>
      <c r="B90" s="161" t="str">
        <f>INDEX('CRM Indicators'!$B$4:$B$708,MATCH(D90,'CRM Indicators'!$K$4:$K$708,0))</f>
        <v>2.4. Nutrition </v>
      </c>
      <c r="C90" s="161" t="s">
        <v>6968</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45" hidden="1">
      <c r="A91" s="160" t="str">
        <f>INDEX('CRM Indicators'!$A$4:$A$708,MATCH(D91,'CRM Indicators'!$K$4:$K$708,0))</f>
        <v>2. Health and Nutrition </v>
      </c>
      <c r="B91" s="161" t="str">
        <f>INDEX('CRM Indicators'!$B$4:$B$708,MATCH(D91,'CRM Indicators'!$K$4:$K$708,0))</f>
        <v>2.4. Nutrition </v>
      </c>
      <c r="C91" s="161" t="s">
        <v>6969</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idden="1">
      <c r="A92" s="157" t="str">
        <f>INDEX('CRM Indicators'!$A$4:$A$708,MATCH(D92,'CRM Indicators'!$K$4:$K$708,0))</f>
        <v>2. Health and Nutrition </v>
      </c>
      <c r="B92" s="158" t="str">
        <f>INDEX('CRM Indicators'!$B$4:$B$708,MATCH(D92,'CRM Indicators'!$K$4:$K$708,0))</f>
        <v>2.4. Nutrition </v>
      </c>
      <c r="C92" s="158" t="s">
        <v>6970</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5" hidden="1">
      <c r="A93" s="157" t="str">
        <f>INDEX('CRM Indicators'!$A$4:$A$708,MATCH(D93,'CRM Indicators'!$K$4:$K$708,0))</f>
        <v>2. Health and Nutrition </v>
      </c>
      <c r="B93" s="158" t="str">
        <f>INDEX('CRM Indicators'!$B$4:$B$708,MATCH(D93,'CRM Indicators'!$K$4:$K$708,0))</f>
        <v>2.4. Nutrition </v>
      </c>
      <c r="C93" s="158" t="s">
        <v>6971</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5" hidden="1">
      <c r="A94" s="157" t="str">
        <f>INDEX('CRM Indicators'!$A$4:$A$708,MATCH(D94,'CRM Indicators'!$K$4:$K$708,0))</f>
        <v>2. Health and Nutrition </v>
      </c>
      <c r="B94" s="158" t="str">
        <f>INDEX('CRM Indicators'!$B$4:$B$708,MATCH(D94,'CRM Indicators'!$K$4:$K$708,0))</f>
        <v>2.4. Nutrition </v>
      </c>
      <c r="C94" s="158" t="s">
        <v>6972</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5" hidden="1">
      <c r="A95" s="157" t="str">
        <f>INDEX('CRM Indicators'!$A$4:$A$708,MATCH(D95,'CRM Indicators'!$K$4:$K$708,0))</f>
        <v>2. Health and Nutrition </v>
      </c>
      <c r="B95" s="158" t="str">
        <f>INDEX('CRM Indicators'!$B$4:$B$708,MATCH(D95,'CRM Indicators'!$K$4:$K$708,0))</f>
        <v>2.4. Nutrition </v>
      </c>
      <c r="C95" s="158" t="s">
        <v>6973</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5" hidden="1">
      <c r="A96" s="157" t="str">
        <f>INDEX('CRM Indicators'!$A$4:$A$708,MATCH(D96,'CRM Indicators'!$K$4:$K$708,0))</f>
        <v>2. Health and Nutrition </v>
      </c>
      <c r="B96" s="158" t="str">
        <f>INDEX('CRM Indicators'!$B$4:$B$708,MATCH(D96,'CRM Indicators'!$K$4:$K$708,0))</f>
        <v>2.5. Adolescent physical, mental, and reproductive health </v>
      </c>
      <c r="C96" s="158" t="s">
        <v>6974</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c r="A97" s="157" t="str">
        <f>INDEX('CRM Indicators'!$A$4:$A$708,MATCH(D97,'CRM Indicators'!$K$4:$K$708,0))</f>
        <v>2. Health and Nutrition </v>
      </c>
      <c r="B97" s="158" t="str">
        <f>INDEX('CRM Indicators'!$B$4:$B$708,MATCH(D97,'CRM Indicators'!$K$4:$K$708,0))</f>
        <v>2.5. Adolescent physical, mental, and reproductive health </v>
      </c>
      <c r="C97" s="158" t="s">
        <v>6975</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30" hidden="1">
      <c r="A98" s="157" t="str">
        <f>INDEX('CRM Indicators'!$A$4:$A$708,MATCH(D98,'CRM Indicators'!$K$4:$K$708,0))</f>
        <v>2. Health and Nutrition </v>
      </c>
      <c r="B98" s="158" t="str">
        <f>INDEX('CRM Indicators'!$B$4:$B$708,MATCH(D98,'CRM Indicators'!$K$4:$K$708,0))</f>
        <v>2.5. Adolescent physical, mental, and reproductive health </v>
      </c>
      <c r="C98" s="158" t="s">
        <v>6976</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c r="A99" s="157" t="str">
        <f>INDEX('CRM Indicators'!$A$4:$A$708,MATCH(D99,'CRM Indicators'!$K$4:$K$708,0))</f>
        <v>2. Health and Nutrition </v>
      </c>
      <c r="B99" s="158" t="str">
        <f>INDEX('CRM Indicators'!$B$4:$B$708,MATCH(D99,'CRM Indicators'!$K$4:$K$708,0))</f>
        <v>2.5. Adolescent physical, mental, and reproductive health </v>
      </c>
      <c r="C99" s="158" t="s">
        <v>6977</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30">
      <c r="A100" s="160" t="str">
        <f>INDEX('CRM Indicators'!$A$4:$A$708,MATCH(D100,'CRM Indicators'!$K$4:$K$708,0))</f>
        <v>2. Health and Nutrition </v>
      </c>
      <c r="B100" s="161" t="str">
        <f>INDEX('CRM Indicators'!$B$4:$B$708,MATCH(D100,'CRM Indicators'!$K$4:$K$708,0))</f>
        <v>2.5. Adolescent physical, mental, and reproductive health </v>
      </c>
      <c r="C100" s="161" t="s">
        <v>6978</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ht="30">
      <c r="A101" s="160" t="str">
        <f>INDEX('CRM Indicators'!$A$4:$A$708,MATCH(D101,'CRM Indicators'!$K$4:$K$708,0))</f>
        <v>2. Health and Nutrition </v>
      </c>
      <c r="B101" s="161" t="str">
        <f>INDEX('CRM Indicators'!$B$4:$B$708,MATCH(D101,'CRM Indicators'!$K$4:$K$708,0))</f>
        <v>2.5. Adolescent physical, mental, and reproductive health </v>
      </c>
      <c r="C101" s="161" t="s">
        <v>6979</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c r="A102" s="160" t="str">
        <f>INDEX('CRM Indicators'!$A$4:$A$708,MATCH(D102,'CRM Indicators'!$K$4:$K$708,0))</f>
        <v>2. Health and Nutrition </v>
      </c>
      <c r="B102" s="161" t="str">
        <f>INDEX('CRM Indicators'!$B$4:$B$708,MATCH(D102,'CRM Indicators'!$K$4:$K$708,0))</f>
        <v>2.5. Adolescent physical, mental, and reproductive health </v>
      </c>
      <c r="C102" s="161" t="s">
        <v>6980</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t="30" hidden="1">
      <c r="A103" s="160" t="str">
        <f>INDEX('CRM Indicators'!$A$4:$A$708,MATCH(D103,'CRM Indicators'!$K$4:$K$708,0))</f>
        <v>2. Health and Nutrition </v>
      </c>
      <c r="B103" s="161" t="str">
        <f>INDEX('CRM Indicators'!$B$4:$B$708,MATCH(D103,'CRM Indicators'!$K$4:$K$708,0))</f>
        <v>2.6. HIV and AIDS</v>
      </c>
      <c r="C103" s="161" t="s">
        <v>6981</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idden="1">
      <c r="A104" s="160" t="str">
        <f>INDEX('CRM Indicators'!$A$4:$A$708,MATCH(D104,'CRM Indicators'!$K$4:$K$708,0))</f>
        <v>2. Health and Nutrition </v>
      </c>
      <c r="B104" s="161" t="str">
        <f>INDEX('CRM Indicators'!$B$4:$B$708,MATCH(D104,'CRM Indicators'!$K$4:$K$708,0))</f>
        <v>2.6. HIV and AIDS</v>
      </c>
      <c r="C104" s="161" t="s">
        <v>6982</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idden="1">
      <c r="A105" s="160" t="str">
        <f>INDEX('CRM Indicators'!$A$4:$A$708,MATCH(D105,'CRM Indicators'!$K$4:$K$708,0))</f>
        <v>2. Health and Nutrition </v>
      </c>
      <c r="B105" s="161" t="str">
        <f>INDEX('CRM Indicators'!$B$4:$B$708,MATCH(D105,'CRM Indicators'!$K$4:$K$708,0))</f>
        <v>2.6. HIV and AIDS</v>
      </c>
      <c r="C105" s="161" t="s">
        <v>6983</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ht="30">
      <c r="A106" s="160" t="str">
        <f>INDEX('CRM Indicators'!$A$4:$A$708,MATCH(D106,'CRM Indicators'!$K$4:$K$708,0))</f>
        <v>2. Health and Nutrition </v>
      </c>
      <c r="B106" s="161" t="str">
        <f>INDEX('CRM Indicators'!$B$4:$B$708,MATCH(D106,'CRM Indicators'!$K$4:$K$708,0))</f>
        <v>2.6. HIV and AIDS</v>
      </c>
      <c r="C106" s="161" t="s">
        <v>6984</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30" hidden="1">
      <c r="A107" s="160" t="str">
        <f>INDEX('CRM Indicators'!$A$4:$A$708,MATCH(D107,'CRM Indicators'!$K$4:$K$708,0))</f>
        <v>2. Health and Nutrition </v>
      </c>
      <c r="B107" s="161" t="str">
        <f>INDEX('CRM Indicators'!$B$4:$B$708,MATCH(D107,'CRM Indicators'!$K$4:$K$708,0))</f>
        <v xml:space="preserve"> </v>
      </c>
      <c r="C107" s="161" t="s">
        <v>6985</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c r="A108" s="160" t="str">
        <f>INDEX('CRM Indicators'!$A$4:$A$708,MATCH(D108,'CRM Indicators'!$K$4:$K$708,0))</f>
        <v>2. Health and Nutrition </v>
      </c>
      <c r="B108" s="161" t="str">
        <f>INDEX('CRM Indicators'!$B$4:$B$708,MATCH(D108,'CRM Indicators'!$K$4:$K$708,0))</f>
        <v>2.6. HIV and AIDS</v>
      </c>
      <c r="C108" s="161" t="s">
        <v>6986</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t="30" hidden="1">
      <c r="A109" s="160" t="str">
        <f>INDEX('CRM Indicators'!$A$4:$A$708,MATCH(D109,'CRM Indicators'!$K$4:$K$708,0))</f>
        <v>2. Health and Nutrition </v>
      </c>
      <c r="B109" s="161" t="str">
        <f>INDEX('CRM Indicators'!$B$4:$B$708,MATCH(D109,'CRM Indicators'!$K$4:$K$708,0))</f>
        <v>2.6. HIV and AIDS</v>
      </c>
      <c r="C109" s="161" t="s">
        <v>6987</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30" hidden="1">
      <c r="A110" s="160" t="str">
        <f>INDEX('CRM Indicators'!$A$4:$A$708,MATCH(D110,'CRM Indicators'!$K$4:$K$708,0))</f>
        <v>2. Health and Nutrition </v>
      </c>
      <c r="B110" s="161" t="str">
        <f>INDEX('CRM Indicators'!$B$4:$B$708,MATCH(D110,'CRM Indicators'!$K$4:$K$708,0))</f>
        <v>2.6. HIV and AIDS</v>
      </c>
      <c r="C110" s="161" t="s">
        <v>6988</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30" hidden="1">
      <c r="A111" s="160" t="str">
        <f>INDEX('CRM Indicators'!$A$4:$A$708,MATCH(D111,'CRM Indicators'!$K$4:$K$708,0))</f>
        <v>3. Education, Leisure, and Culture</v>
      </c>
      <c r="B111" s="161" t="str">
        <f>INDEX('CRM Indicators'!$B$4:$B$708,MATCH(D111,'CRM Indicators'!$K$4:$K$708,0))</f>
        <v>3.1. Education system</v>
      </c>
      <c r="C111" s="161" t="s">
        <v>6989</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idden="1">
      <c r="A112" s="160" t="str">
        <f>INDEX('CRM Indicators'!$A$4:$A$708,MATCH(D112,'CRM Indicators'!$K$4:$K$708,0))</f>
        <v>3. Education, Leisure, and Culture</v>
      </c>
      <c r="B112" s="161" t="str">
        <f>INDEX('CRM Indicators'!$B$4:$B$708,MATCH(D112,'CRM Indicators'!$K$4:$K$708,0))</f>
        <v>3.1. Education system</v>
      </c>
      <c r="C112" s="161" t="s">
        <v>6990</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c r="A113" s="157" t="str">
        <f>INDEX('CRM Indicators'!$A$4:$A$708,MATCH(D113,'CRM Indicators'!$K$4:$K$708,0))</f>
        <v>3. Education, Leisure, and Culture</v>
      </c>
      <c r="B113" s="158" t="str">
        <f>INDEX('CRM Indicators'!$B$4:$B$708,MATCH(D113,'CRM Indicators'!$K$4:$K$708,0))</f>
        <v>3.1. Education system</v>
      </c>
      <c r="C113" s="158" t="s">
        <v>6991</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c r="A114" s="157" t="str">
        <f>INDEX('CRM Indicators'!$A$4:$A$708,MATCH(D114,'CRM Indicators'!$K$4:$K$708,0))</f>
        <v>3. Education, Leisure, and Culture</v>
      </c>
      <c r="B114" s="158" t="str">
        <f>INDEX('CRM Indicators'!$B$4:$B$708,MATCH(D114,'CRM Indicators'!$K$4:$K$708,0))</f>
        <v>3.1. Education system</v>
      </c>
      <c r="C114" s="158" t="s">
        <v>6992</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30">
      <c r="A115" s="157" t="str">
        <f>INDEX('CRM Indicators'!$A$4:$A$708,MATCH(D115,'CRM Indicators'!$K$4:$K$708,0))</f>
        <v>3. Education, Leisure, and Culture</v>
      </c>
      <c r="B115" s="158" t="str">
        <f>INDEX('CRM Indicators'!$B$4:$B$708,MATCH(D115,'CRM Indicators'!$K$4:$K$708,0))</f>
        <v>3.1. Education system</v>
      </c>
      <c r="C115" s="158" t="s">
        <v>6993</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5" t="str">
        <f>INDEX('CRM Indicators'!$AU$4:$AU$708,MATCH(D115,'CRM Indicators'!$K$4:$K$708,0))</f>
        <v xml:space="preserve">   </v>
      </c>
    </row>
    <row r="116" spans="1:11" s="158" customFormat="1" ht="30" hidden="1">
      <c r="A116" s="157" t="str">
        <f>INDEX('CRM Indicators'!$A$4:$A$708,MATCH(D116,'CRM Indicators'!$K$4:$K$708,0))</f>
        <v>3. Education, Leisure, and Culture</v>
      </c>
      <c r="B116" s="158" t="str">
        <f>INDEX('CRM Indicators'!$B$4:$B$708,MATCH(D116,'CRM Indicators'!$K$4:$K$708,0))</f>
        <v>3.1. Education system</v>
      </c>
      <c r="C116" s="158" t="s">
        <v>6994</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c r="A117" s="157" t="str">
        <f>INDEX('CRM Indicators'!$A$4:$A$708,MATCH(D117,'CRM Indicators'!$K$4:$K$708,0))</f>
        <v>3. Education, Leisure, and Culture</v>
      </c>
      <c r="B117" s="158" t="str">
        <f>INDEX('CRM Indicators'!$B$4:$B$708,MATCH(D117,'CRM Indicators'!$K$4:$K$708,0))</f>
        <v>3.1. Education system</v>
      </c>
      <c r="C117" s="158" t="s">
        <v>6995</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c r="A118" s="157" t="str">
        <f>INDEX('CRM Indicators'!$A$4:$A$708,MATCH(D118,'CRM Indicators'!$K$4:$K$708,0))</f>
        <v>3. Education, Leisure, and Culture</v>
      </c>
      <c r="B118" s="158" t="str">
        <f>INDEX('CRM Indicators'!$B$4:$B$708,MATCH(D118,'CRM Indicators'!$K$4:$K$708,0))</f>
        <v>3.1. Education system</v>
      </c>
      <c r="C118" s="158" t="s">
        <v>6996</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30">
      <c r="A119" s="157" t="str">
        <f>INDEX('CRM Indicators'!$A$4:$A$708,MATCH(D119,'CRM Indicators'!$K$4:$K$708,0))</f>
        <v>3. Education, Leisure, and Culture</v>
      </c>
      <c r="B119" s="158" t="str">
        <f>INDEX('CRM Indicators'!$B$4:$B$708,MATCH(D119,'CRM Indicators'!$K$4:$K$708,0))</f>
        <v>3.1. Education system</v>
      </c>
      <c r="C119" s="158" t="s">
        <v>6997</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c r="A120" s="157" t="str">
        <f>INDEX('CRM Indicators'!$A$4:$A$708,MATCH(D120,'CRM Indicators'!$K$4:$K$708,0))</f>
        <v>3. Education, Leisure, and Culture</v>
      </c>
      <c r="B120" s="158" t="str">
        <f>INDEX('CRM Indicators'!$B$4:$B$708,MATCH(D120,'CRM Indicators'!$K$4:$K$708,0))</f>
        <v>3.1. Education system</v>
      </c>
      <c r="C120" s="158" t="s">
        <v>6998</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idden="1">
      <c r="A121" s="157" t="str">
        <f>INDEX('CRM Indicators'!$A$4:$A$708,MATCH(D121,'CRM Indicators'!$K$4:$K$708,0))</f>
        <v>3. Education, Leisure, and Culture</v>
      </c>
      <c r="B121" s="158" t="str">
        <f>INDEX('CRM Indicators'!$B$4:$B$708,MATCH(D121,'CRM Indicators'!$K$4:$K$708,0))</f>
        <v>3.2. Education access and participation</v>
      </c>
      <c r="C121" s="158" t="s">
        <v>6999</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c r="A122" s="157" t="str">
        <f>INDEX('CRM Indicators'!$A$4:$A$708,MATCH(D122,'CRM Indicators'!$K$4:$K$708,0))</f>
        <v>3. Education, Leisure, and Culture</v>
      </c>
      <c r="B122" s="158" t="str">
        <f>INDEX('CRM Indicators'!$B$4:$B$708,MATCH(D122,'CRM Indicators'!$K$4:$K$708,0))</f>
        <v>3.2. Education access and participation</v>
      </c>
      <c r="C122" s="158" t="s">
        <v>7000</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c r="A123" s="157" t="str">
        <f>INDEX('CRM Indicators'!$A$4:$A$708,MATCH(D123,'CRM Indicators'!$K$4:$K$708,0))</f>
        <v>3. Education, Leisure, and Culture</v>
      </c>
      <c r="B123" s="158" t="str">
        <f>INDEX('CRM Indicators'!$B$4:$B$708,MATCH(D123,'CRM Indicators'!$K$4:$K$708,0))</f>
        <v>3.2. Education access and participation</v>
      </c>
      <c r="C123" s="158" t="s">
        <v>7001</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30" hidden="1">
      <c r="A124" s="157" t="str">
        <f>INDEX('CRM Indicators'!$A$4:$A$708,MATCH(D124,'CRM Indicators'!$K$4:$K$708,0))</f>
        <v>3. Education, Leisure, and Culture</v>
      </c>
      <c r="B124" s="158" t="str">
        <f>INDEX('CRM Indicators'!$B$4:$B$708,MATCH(D124,'CRM Indicators'!$K$4:$K$708,0))</f>
        <v>3.2. Education access and participation</v>
      </c>
      <c r="C124" s="158" t="s">
        <v>7002</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c r="A125" s="157" t="str">
        <f>INDEX('CRM Indicators'!$A$4:$A$708,MATCH(D125,'CRM Indicators'!$K$4:$K$708,0))</f>
        <v>3. Education, Leisure, and Culture</v>
      </c>
      <c r="B125" s="158" t="str">
        <f>INDEX('CRM Indicators'!$B$4:$B$708,MATCH(D125,'CRM Indicators'!$K$4:$K$708,0))</f>
        <v>3.2. Education access and participation</v>
      </c>
      <c r="C125" s="158" t="s">
        <v>7003</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30" hidden="1">
      <c r="A126" s="157" t="str">
        <f>INDEX('CRM Indicators'!$A$4:$A$708,MATCH(D126,'CRM Indicators'!$K$4:$K$708,0))</f>
        <v>3. Education, Leisure, and Culture</v>
      </c>
      <c r="B126" s="158" t="str">
        <f>INDEX('CRM Indicators'!$B$4:$B$708,MATCH(D126,'CRM Indicators'!$K$4:$K$708,0))</f>
        <v>3.2. Education access and participation</v>
      </c>
      <c r="C126" s="158" t="s">
        <v>7004</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30">
      <c r="A127" s="157" t="str">
        <f>INDEX('CRM Indicators'!$A$4:$A$708,MATCH(D127,'CRM Indicators'!$K$4:$K$708,0))</f>
        <v>3. Education, Leisure, and Culture</v>
      </c>
      <c r="B127" s="158" t="str">
        <f>INDEX('CRM Indicators'!$B$4:$B$708,MATCH(D127,'CRM Indicators'!$K$4:$K$708,0))</f>
        <v>3.2. Education access and participation</v>
      </c>
      <c r="C127" s="158" t="s">
        <v>7005</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c r="A128" s="157" t="str">
        <f>INDEX('CRM Indicators'!$A$4:$A$708,MATCH(D128,'CRM Indicators'!$K$4:$K$708,0))</f>
        <v>3. Education, Leisure, and Culture</v>
      </c>
      <c r="B128" s="158" t="str">
        <f>INDEX('CRM Indicators'!$B$4:$B$708,MATCH(D128,'CRM Indicators'!$K$4:$K$708,0))</f>
        <v>3.2. Education access and participation</v>
      </c>
      <c r="C128" s="158" t="s">
        <v>7006</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c r="A129" s="157" t="str">
        <f>INDEX('CRM Indicators'!$A$4:$A$708,MATCH(D129,'CRM Indicators'!$K$4:$K$708,0))</f>
        <v>3. Education, Leisure, and Culture</v>
      </c>
      <c r="B129" s="158" t="str">
        <f>INDEX('CRM Indicators'!$B$4:$B$708,MATCH(D129,'CRM Indicators'!$K$4:$K$708,0))</f>
        <v>3.2. Education access and participation</v>
      </c>
      <c r="C129" s="158" t="s">
        <v>7007</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30" hidden="1">
      <c r="A130" s="157" t="str">
        <f>INDEX('CRM Indicators'!$A$4:$A$708,MATCH(D130,'CRM Indicators'!$K$4:$K$708,0))</f>
        <v>3. Education, Leisure, and Culture</v>
      </c>
      <c r="B130" s="158" t="str">
        <f>INDEX('CRM Indicators'!$B$4:$B$708,MATCH(D130,'CRM Indicators'!$K$4:$K$708,0))</f>
        <v>3.2. Education access and participation</v>
      </c>
      <c r="C130" s="158" t="s">
        <v>7008</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30">
      <c r="A131" s="157" t="str">
        <f>INDEX('CRM Indicators'!$A$4:$A$708,MATCH(D131,'CRM Indicators'!$K$4:$K$708,0))</f>
        <v>3. Education, Leisure, and Culture</v>
      </c>
      <c r="B131" s="158" t="str">
        <f>INDEX('CRM Indicators'!$B$4:$B$708,MATCH(D131,'CRM Indicators'!$K$4:$K$708,0))</f>
        <v>3.2. Education access and participation</v>
      </c>
      <c r="C131" s="158" t="s">
        <v>7009</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30">
      <c r="A132" s="157" t="str">
        <f>INDEX('CRM Indicators'!$A$4:$A$708,MATCH(D132,'CRM Indicators'!$K$4:$K$708,0))</f>
        <v>3. Education, Leisure, and Culture</v>
      </c>
      <c r="B132" s="158" t="str">
        <f>INDEX('CRM Indicators'!$B$4:$B$708,MATCH(D132,'CRM Indicators'!$K$4:$K$708,0))</f>
        <v>3.2. Education access and participation</v>
      </c>
      <c r="C132" s="158" t="s">
        <v>7010</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30">
      <c r="A133" s="157" t="str">
        <f>INDEX('CRM Indicators'!$A$4:$A$708,MATCH(D133,'CRM Indicators'!$K$4:$K$708,0))</f>
        <v>3. Education, Leisure, and Culture</v>
      </c>
      <c r="B133" s="158" t="str">
        <f>INDEX('CRM Indicators'!$B$4:$B$708,MATCH(D133,'CRM Indicators'!$K$4:$K$708,0))</f>
        <v>3.2. Education access and participation</v>
      </c>
      <c r="C133" s="158" t="s">
        <v>7011</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30">
      <c r="A134" s="157" t="str">
        <f>INDEX('CRM Indicators'!$A$4:$A$708,MATCH(D134,'CRM Indicators'!$K$4:$K$708,0))</f>
        <v>3. Education, Leisure, and Culture</v>
      </c>
      <c r="B134" s="158" t="str">
        <f>INDEX('CRM Indicators'!$B$4:$B$708,MATCH(D134,'CRM Indicators'!$K$4:$K$708,0))</f>
        <v>3.2. Education access and participation</v>
      </c>
      <c r="C134" s="158" t="s">
        <v>7012</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idden="1">
      <c r="A135" s="157" t="str">
        <f>INDEX('CRM Indicators'!$A$4:$A$708,MATCH(D135,'CRM Indicators'!$K$4:$K$708,0))</f>
        <v>3. Education, Leisure, and Culture</v>
      </c>
      <c r="B135" s="158" t="str">
        <f>INDEX('CRM Indicators'!$B$4:$B$708,MATCH(D135,'CRM Indicators'!$K$4:$K$708,0))</f>
        <v>3.2. Education access and participation</v>
      </c>
      <c r="C135" s="158" t="s">
        <v>7013</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t="30" hidden="1">
      <c r="A136" s="160" t="str">
        <f>INDEX('CRM Indicators'!$A$4:$A$708,MATCH(D136,'CRM Indicators'!$K$4:$K$708,0))</f>
        <v>3. Education, Leisure, and Culture</v>
      </c>
      <c r="B136" s="161" t="str">
        <f>INDEX('CRM Indicators'!$B$4:$B$708,MATCH(D136,'CRM Indicators'!$K$4:$K$708,0))</f>
        <v>3.2. Education access and participation</v>
      </c>
      <c r="C136" s="161" t="s">
        <v>7014</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30" hidden="1">
      <c r="A137" s="160" t="str">
        <f>INDEX('CRM Indicators'!$A$4:$A$708,MATCH(D137,'CRM Indicators'!$K$4:$K$708,0))</f>
        <v>3. Education, Leisure, and Culture</v>
      </c>
      <c r="B137" s="161" t="str">
        <f>INDEX('CRM Indicators'!$B$4:$B$708,MATCH(D137,'CRM Indicators'!$K$4:$K$708,0))</f>
        <v>3.2. Education access and participation</v>
      </c>
      <c r="C137" s="161" t="s">
        <v>7015</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idden="1">
      <c r="A138" s="160" t="str">
        <f>INDEX('CRM Indicators'!$A$4:$A$708,MATCH(D138,'CRM Indicators'!$K$4:$K$708,0))</f>
        <v>3. Education, Leisure, and Culture</v>
      </c>
      <c r="B138" s="161" t="str">
        <f>INDEX('CRM Indicators'!$B$4:$B$708,MATCH(D138,'CRM Indicators'!$K$4:$K$708,0))</f>
        <v>3.2. Education access and participation</v>
      </c>
      <c r="C138" s="161" t="s">
        <v>7016</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30">
      <c r="A139" s="160" t="str">
        <f>INDEX('CRM Indicators'!$A$4:$A$708,MATCH(D139,'CRM Indicators'!$K$4:$K$708,0))</f>
        <v>3. Education, Leisure, and Culture</v>
      </c>
      <c r="B139" s="161" t="str">
        <f>INDEX('CRM Indicators'!$B$4:$B$708,MATCH(D139,'CRM Indicators'!$K$4:$K$708,0))</f>
        <v>3.3. Learning quality and skills </v>
      </c>
      <c r="C139" s="161" t="s">
        <v>7017</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t="30" hidden="1">
      <c r="A140" s="160" t="str">
        <f>INDEX('CRM Indicators'!$A$4:$A$708,MATCH(D140,'CRM Indicators'!$K$4:$K$708,0))</f>
        <v>3. Education, Leisure, and Culture</v>
      </c>
      <c r="B140" s="161" t="str">
        <f>INDEX('CRM Indicators'!$B$4:$B$708,MATCH(D140,'CRM Indicators'!$K$4:$K$708,0))</f>
        <v>3.3. Learning quality and skills </v>
      </c>
      <c r="C140" s="161" t="s">
        <v>7018</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t="30" hidden="1">
      <c r="A141" s="160" t="str">
        <f>INDEX('CRM Indicators'!$A$4:$A$708,MATCH(D141,'CRM Indicators'!$K$4:$K$708,0))</f>
        <v>3. Education, Leisure, and Culture</v>
      </c>
      <c r="B141" s="161" t="str">
        <f>INDEX('CRM Indicators'!$B$4:$B$708,MATCH(D141,'CRM Indicators'!$K$4:$K$708,0))</f>
        <v>3.3. Learning quality and skills </v>
      </c>
      <c r="C141" s="161" t="s">
        <v>7019</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idden="1">
      <c r="A142" s="160" t="str">
        <f>INDEX('CRM Indicators'!$A$4:$A$708,MATCH(D142,'CRM Indicators'!$K$4:$K$708,0))</f>
        <v>3. Education, Leisure, and Culture</v>
      </c>
      <c r="B142" s="161" t="str">
        <f>INDEX('CRM Indicators'!$B$4:$B$708,MATCH(D142,'CRM Indicators'!$K$4:$K$708,0))</f>
        <v>3.3. Learning quality and skills </v>
      </c>
      <c r="C142" s="161" t="s">
        <v>7020</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60" hidden="1">
      <c r="A143" s="160" t="str">
        <f>INDEX('CRM Indicators'!$A$4:$A$708,MATCH(D143,'CRM Indicators'!$K$4:$K$708,0))</f>
        <v>3. Education, Leisure, and Culture</v>
      </c>
      <c r="B143" s="161" t="str">
        <f>INDEX('CRM Indicators'!$B$4:$B$708,MATCH(D143,'CRM Indicators'!$K$4:$K$708,0))</f>
        <v>3.4. Leisure and culture</v>
      </c>
      <c r="C143" s="161" t="s">
        <v>7021</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30">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7022</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5">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7023</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5">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7024</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7025</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ht="30">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7026</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30">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7027</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ht="30">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7028</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7029</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45" hidden="1">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7030</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idden="1">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7031</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7032</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ht="30">
      <c r="A155" s="157" t="str">
        <f>INDEX('CRM Indicators'!$A$4:$A$708,MATCH(D155,'CRM Indicators'!$K$4:$K$708,0))</f>
        <v>4. Family environment and protection from violence and harmful practices</v>
      </c>
      <c r="B155" s="158" t="str">
        <f>INDEX('CRM Indicators'!$B$4:$B$708,MATCH(D155,'CRM Indicators'!$K$4:$K$708,0))</f>
        <v>4.3. Justice for children</v>
      </c>
      <c r="C155" s="158" t="s">
        <v>7033</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idden="1">
      <c r="A156" s="157" t="str">
        <f>INDEX('CRM Indicators'!$A$4:$A$708,MATCH(D156,'CRM Indicators'!$K$4:$K$708,0))</f>
        <v>4. Family environment and protection from violence and harmful practices</v>
      </c>
      <c r="B156" s="158" t="str">
        <f>INDEX('CRM Indicators'!$B$4:$B$708,MATCH(D156,'CRM Indicators'!$K$4:$K$708,0))</f>
        <v>4.3. Justice for children</v>
      </c>
      <c r="C156" s="158" t="s">
        <v>7034</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c r="A157" s="157" t="str">
        <f>INDEX('CRM Indicators'!$A$4:$A$708,MATCH(D157,'CRM Indicators'!$K$4:$K$708,0))</f>
        <v>4. Family environment and protection from violence and harmful practices</v>
      </c>
      <c r="B157" s="158" t="str">
        <f>INDEX('CRM Indicators'!$B$4:$B$708,MATCH(D157,'CRM Indicators'!$K$4:$K$708,0))</f>
        <v>4.3. Justice for children</v>
      </c>
      <c r="C157" s="158" t="s">
        <v>7035</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c r="A158" s="157" t="str">
        <f>INDEX('CRM Indicators'!$A$4:$A$708,MATCH(D158,'CRM Indicators'!$K$4:$K$708,0))</f>
        <v>4. Family environment and protection from violence and harmful practices</v>
      </c>
      <c r="B158" s="158" t="str">
        <f>INDEX('CRM Indicators'!$B$4:$B$708,MATCH(D158,'CRM Indicators'!$K$4:$K$708,0))</f>
        <v>4.3. Justice for children</v>
      </c>
      <c r="C158" s="158" t="s">
        <v>7036</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c r="A159" s="157" t="str">
        <f>INDEX('CRM Indicators'!$A$4:$A$708,MATCH(D159,'CRM Indicators'!$K$4:$K$708,0))</f>
        <v>4. Family environment and protection from violence and harmful practices</v>
      </c>
      <c r="B159" s="158" t="str">
        <f>INDEX('CRM Indicators'!$B$4:$B$708,MATCH(D159,'CRM Indicators'!$K$4:$K$708,0))</f>
        <v>4.3. Justice for children</v>
      </c>
      <c r="C159" s="158" t="s">
        <v>7037</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7038</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7039</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7040</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75">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7041</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30" hidden="1">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7042</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c r="A165" s="160" t="str">
        <f>INDEX('CRM Indicators'!$A$4:$A$708,MATCH(D165,'CRM Indicators'!$K$4:$K$708,0))</f>
        <v>5. Participation and Civil Rights</v>
      </c>
      <c r="B165" s="161" t="str">
        <f>INDEX('CRM Indicators'!$B$4:$B$708,MATCH(D165,'CRM Indicators'!$K$4:$K$708,0))</f>
        <v>5.1. Birth registration and identity</v>
      </c>
      <c r="C165" s="161" t="s">
        <v>7043</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c r="A166" s="160" t="str">
        <f>INDEX('CRM Indicators'!$A$4:$A$708,MATCH(D166,'CRM Indicators'!$K$4:$K$708,0))</f>
        <v>5. Participation and Civil Rights</v>
      </c>
      <c r="B166" s="161" t="str">
        <f>INDEX('CRM Indicators'!$B$4:$B$708,MATCH(D166,'CRM Indicators'!$K$4:$K$708,0))</f>
        <v>5.1. Birth registration and identity</v>
      </c>
      <c r="C166" s="161" t="s">
        <v>7044</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30" hidden="1">
      <c r="A167" s="160" t="str">
        <f>INDEX('CRM Indicators'!$A$4:$A$708,MATCH(D167,'CRM Indicators'!$K$4:$K$708,0))</f>
        <v>5. Participation and Civil Rights</v>
      </c>
      <c r="B167" s="161" t="str">
        <f>INDEX('CRM Indicators'!$B$4:$B$708,MATCH(D167,'CRM Indicators'!$K$4:$K$708,0))</f>
        <v>5.4. Information, internet, and protection of privacy</v>
      </c>
      <c r="C167" s="161" t="s">
        <v>7045</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t="30" hidden="1">
      <c r="A168" s="157" t="str">
        <f>INDEX('CRM Indicators'!$A$4:$A$708,MATCH(D168,'CRM Indicators'!$K$4:$K$708,0))</f>
        <v>5. Participation and Civil Rights</v>
      </c>
      <c r="B168" s="158" t="str">
        <f>INDEX('CRM Indicators'!$B$4:$B$708,MATCH(D168,'CRM Indicators'!$K$4:$K$708,0))</f>
        <v>5.4. Information, internet, and protection of privacy</v>
      </c>
      <c r="C168" s="158" t="s">
        <v>7046</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30" hidden="1">
      <c r="A169" s="157" t="str">
        <f>INDEX('CRM Indicators'!$A$4:$A$708,MATCH(D169,'CRM Indicators'!$K$4:$K$708,0))</f>
        <v>5. Participation and Civil Rights</v>
      </c>
      <c r="B169" s="158" t="str">
        <f>INDEX('CRM Indicators'!$B$4:$B$708,MATCH(D169,'CRM Indicators'!$K$4:$K$708,0))</f>
        <v>5.4. Information, internet, and protection of privacy</v>
      </c>
      <c r="C169" s="158" t="s">
        <v>7047</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c r="A170" s="157" t="str">
        <f>INDEX('CRM Indicators'!$A$4:$A$708,MATCH(D170,'CRM Indicators'!$K$4:$K$708,0))</f>
        <v>6. Poverty and Adequate Standard of Living</v>
      </c>
      <c r="B170" s="158" t="str">
        <f>INDEX('CRM Indicators'!$B$4:$B$708,MATCH(D170,'CRM Indicators'!$K$4:$K$708,0))</f>
        <v>6.1. Social protection system</v>
      </c>
      <c r="C170" s="158" t="s">
        <v>7048</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t="30" hidden="1">
      <c r="A171" s="157" t="str">
        <f>INDEX('CRM Indicators'!$A$4:$A$708,MATCH(D171,'CRM Indicators'!$K$4:$K$708,0))</f>
        <v>6. Poverty and Adequate Standard of Living</v>
      </c>
      <c r="B171" s="158" t="str">
        <f>INDEX('CRM Indicators'!$B$4:$B$708,MATCH(D171,'CRM Indicators'!$K$4:$K$708,0))</f>
        <v>6.1. Social protection system</v>
      </c>
      <c r="C171" s="158" t="s">
        <v>7049</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c r="A172" s="157" t="str">
        <f>INDEX('CRM Indicators'!$A$4:$A$708,MATCH(D172,'CRM Indicators'!$K$4:$K$708,0))</f>
        <v>6. Poverty and Adequate Standard of Living</v>
      </c>
      <c r="B172" s="158" t="str">
        <f>INDEX('CRM Indicators'!$B$4:$B$708,MATCH(D172,'CRM Indicators'!$K$4:$K$708,0))</f>
        <v>6.1. Social protection system</v>
      </c>
      <c r="C172" s="158" t="s">
        <v>7050</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5">
      <c r="A173" s="160" t="str">
        <f>INDEX('CRM Indicators'!$A$4:$A$708,MATCH(D173,'CRM Indicators'!$K$4:$K$708,0))</f>
        <v>6. Poverty and Adequate Standard of Living</v>
      </c>
      <c r="B173" s="161" t="str">
        <f>INDEX('CRM Indicators'!$B$4:$B$708,MATCH(D173,'CRM Indicators'!$K$4:$K$708,0))</f>
        <v>6.1. Social protection system</v>
      </c>
      <c r="C173" s="161" t="s">
        <v>7051</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c r="A174" s="157" t="str">
        <f>INDEX('CRM Indicators'!$A$4:$A$708,MATCH(D174,'CRM Indicators'!$K$4:$K$708,0))</f>
        <v>6. Poverty and Adequate Standard of Living</v>
      </c>
      <c r="B174" s="158" t="str">
        <f>INDEX('CRM Indicators'!$B$4:$B$708,MATCH(D174,'CRM Indicators'!$K$4:$K$708,0))</f>
        <v>6.1. Social protection system</v>
      </c>
      <c r="C174" s="158" t="s">
        <v>7052</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c r="A175" s="157" t="str">
        <f>INDEX('CRM Indicators'!$A$4:$A$708,MATCH(D175,'CRM Indicators'!$K$4:$K$708,0))</f>
        <v>6. Poverty and Adequate Standard of Living</v>
      </c>
      <c r="B175" s="158" t="str">
        <f>INDEX('CRM Indicators'!$B$4:$B$708,MATCH(D175,'CRM Indicators'!$K$4:$K$708,0))</f>
        <v>6.1. Social protection system</v>
      </c>
      <c r="C175" s="158" t="s">
        <v>7053</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5" hidden="1">
      <c r="A176" s="160" t="str">
        <f>INDEX('CRM Indicators'!$A$4:$A$708,MATCH(D176,'CRM Indicators'!$K$4:$K$708,0))</f>
        <v>6. Poverty and Adequate Standard of Living</v>
      </c>
      <c r="B176" s="161" t="str">
        <f>INDEX('CRM Indicators'!$B$4:$B$708,MATCH(D176,'CRM Indicators'!$K$4:$K$708,0))</f>
        <v>6.1. Social protection system</v>
      </c>
      <c r="C176" s="161" t="s">
        <v>7054</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5" hidden="1">
      <c r="A177" s="160" t="str">
        <f>INDEX('CRM Indicators'!$A$4:$A$708,MATCH(D177,'CRM Indicators'!$K$4:$K$708,0))</f>
        <v>6. Poverty and Adequate Standard of Living</v>
      </c>
      <c r="B177" s="161" t="str">
        <f>INDEX('CRM Indicators'!$B$4:$B$708,MATCH(D177,'CRM Indicators'!$K$4:$K$708,0))</f>
        <v>6.1. Social protection system</v>
      </c>
      <c r="C177" s="161" t="s">
        <v>7055</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5" hidden="1">
      <c r="A178" s="160" t="str">
        <f>INDEX('CRM Indicators'!$A$4:$A$708,MATCH(D178,'CRM Indicators'!$K$4:$K$708,0))</f>
        <v>6. Poverty and Adequate Standard of Living</v>
      </c>
      <c r="B178" s="161" t="str">
        <f>INDEX('CRM Indicators'!$B$4:$B$708,MATCH(D178,'CRM Indicators'!$K$4:$K$708,0))</f>
        <v>6.1. Social protection system</v>
      </c>
      <c r="C178" s="161" t="s">
        <v>7056</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5" hidden="1">
      <c r="A179" s="157" t="str">
        <f>INDEX('CRM Indicators'!$A$4:$A$708,MATCH(D179,'CRM Indicators'!$K$4:$K$708,0))</f>
        <v>6. Poverty and Adequate Standard of Living</v>
      </c>
      <c r="B179" s="158" t="str">
        <f>INDEX('CRM Indicators'!$B$4:$B$708,MATCH(D179,'CRM Indicators'!$K$4:$K$708,0))</f>
        <v>6.1. Social protection system</v>
      </c>
      <c r="C179" s="158" t="s">
        <v>7057</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5" hidden="1">
      <c r="A180" s="157" t="str">
        <f>INDEX('CRM Indicators'!$A$4:$A$708,MATCH(D180,'CRM Indicators'!$K$4:$K$708,0))</f>
        <v>6. Poverty and Adequate Standard of Living</v>
      </c>
      <c r="B180" s="158" t="str">
        <f>INDEX('CRM Indicators'!$B$4:$B$708,MATCH(D180,'CRM Indicators'!$K$4:$K$708,0))</f>
        <v>6.1. Social protection system</v>
      </c>
      <c r="C180" s="158" t="s">
        <v>7058</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5" hidden="1">
      <c r="A181" s="157" t="str">
        <f>INDEX('CRM Indicators'!$A$4:$A$708,MATCH(D181,'CRM Indicators'!$K$4:$K$708,0))</f>
        <v>6. Poverty and Adequate Standard of Living</v>
      </c>
      <c r="B181" s="158" t="str">
        <f>INDEX('CRM Indicators'!$B$4:$B$708,MATCH(D181,'CRM Indicators'!$K$4:$K$708,0))</f>
        <v>6.1. Social protection system</v>
      </c>
      <c r="C181" s="158" t="s">
        <v>7059</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c r="A182" s="157" t="str">
        <f>INDEX('CRM Indicators'!$A$4:$A$708,MATCH(D182,'CRM Indicators'!$K$4:$K$708,0))</f>
        <v>6. Poverty and Adequate Standard of Living</v>
      </c>
      <c r="B182" s="158" t="str">
        <f>INDEX('CRM Indicators'!$B$4:$B$708,MATCH(D182,'CRM Indicators'!$K$4:$K$708,0))</f>
        <v>6.1. Social protection system</v>
      </c>
      <c r="C182" s="158" t="s">
        <v>7060</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c r="A183" s="157" t="str">
        <f>INDEX('CRM Indicators'!$A$4:$A$708,MATCH(D183,'CRM Indicators'!$K$4:$K$708,0))</f>
        <v>6. Poverty and Adequate Standard of Living</v>
      </c>
      <c r="B183" s="158" t="str">
        <f>INDEX('CRM Indicators'!$B$4:$B$708,MATCH(D183,'CRM Indicators'!$K$4:$K$708,0))</f>
        <v>6.2. Child poverty and material deprivation</v>
      </c>
      <c r="C183" s="158" t="s">
        <v>7061</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c r="A184" s="157" t="str">
        <f>INDEX('CRM Indicators'!$A$4:$A$708,MATCH(D184,'CRM Indicators'!$K$4:$K$708,0))</f>
        <v>6. Poverty and Adequate Standard of Living</v>
      </c>
      <c r="B184" s="158" t="str">
        <f>INDEX('CRM Indicators'!$B$4:$B$708,MATCH(D184,'CRM Indicators'!$K$4:$K$708,0))</f>
        <v>6.2. Child poverty and material deprivation</v>
      </c>
      <c r="C184" s="158" t="s">
        <v>7062</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c r="A185" s="157" t="str">
        <f>INDEX('CRM Indicators'!$A$4:$A$708,MATCH(D185,'CRM Indicators'!$K$4:$K$708,0))</f>
        <v>6. Poverty and Adequate Standard of Living</v>
      </c>
      <c r="B185" s="158" t="str">
        <f>INDEX('CRM Indicators'!$B$4:$B$708,MATCH(D185,'CRM Indicators'!$K$4:$K$708,0))</f>
        <v>6.2. Child poverty and material deprivation</v>
      </c>
      <c r="C185" s="158" t="s">
        <v>7063</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c r="A186" s="157" t="str">
        <f>INDEX('CRM Indicators'!$A$4:$A$708,MATCH(D186,'CRM Indicators'!$K$4:$K$708,0))</f>
        <v>6. Poverty and Adequate Standard of Living</v>
      </c>
      <c r="B186" s="158" t="str">
        <f>INDEX('CRM Indicators'!$B$4:$B$708,MATCH(D186,'CRM Indicators'!$K$4:$K$708,0))</f>
        <v>6.2. Child poverty and material deprivation</v>
      </c>
      <c r="C186" s="158" t="s">
        <v>7064</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c r="A187" s="157" t="str">
        <f>INDEX('CRM Indicators'!$A$4:$A$708,MATCH(D187,'CRM Indicators'!$K$4:$K$708,0))</f>
        <v>6. Poverty and Adequate Standard of Living</v>
      </c>
      <c r="B187" s="158" t="str">
        <f>INDEX('CRM Indicators'!$B$4:$B$708,MATCH(D187,'CRM Indicators'!$K$4:$K$708,0))</f>
        <v>6.2. Child poverty and material deprivation</v>
      </c>
      <c r="C187" s="158" t="s">
        <v>7065</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c r="A188" s="157" t="str">
        <f>INDEX('CRM Indicators'!$A$4:$A$708,MATCH(D188,'CRM Indicators'!$K$4:$K$708,0))</f>
        <v>6. Poverty and Adequate Standard of Living</v>
      </c>
      <c r="B188" s="158" t="str">
        <f>INDEX('CRM Indicators'!$B$4:$B$708,MATCH(D188,'CRM Indicators'!$K$4:$K$708,0))</f>
        <v>6.2. Child poverty and material deprivation</v>
      </c>
      <c r="C188" s="158" t="s">
        <v>7066</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c r="A189" s="157" t="str">
        <f>INDEX('CRM Indicators'!$A$4:$A$708,MATCH(D189,'CRM Indicators'!$K$4:$K$708,0))</f>
        <v>6. Poverty and Adequate Standard of Living</v>
      </c>
      <c r="B189" s="158" t="str">
        <f>INDEX('CRM Indicators'!$B$4:$B$708,MATCH(D189,'CRM Indicators'!$K$4:$K$708,0))</f>
        <v>6.2. Child poverty and material deprivation</v>
      </c>
      <c r="C189" s="158" t="s">
        <v>7067</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c r="A190" s="157" t="str">
        <f>INDEX('CRM Indicators'!$A$4:$A$708,MATCH(D190,'CRM Indicators'!$K$4:$K$708,0))</f>
        <v>6. Poverty and Adequate Standard of Living</v>
      </c>
      <c r="B190" s="158" t="str">
        <f>INDEX('CRM Indicators'!$B$4:$B$708,MATCH(D190,'CRM Indicators'!$K$4:$K$708,0))</f>
        <v>6.3. Water and sanitation</v>
      </c>
      <c r="C190" s="158" t="s">
        <v>7068</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45">
      <c r="A191" s="157" t="str">
        <f>INDEX('CRM Indicators'!$A$4:$A$708,MATCH(D191,'CRM Indicators'!$K$4:$K$708,0))</f>
        <v>6. Poverty and Adequate Standard of Living</v>
      </c>
      <c r="B191" s="158" t="str">
        <f>INDEX('CRM Indicators'!$B$4:$B$708,MATCH(D191,'CRM Indicators'!$K$4:$K$708,0))</f>
        <v>6.3. Water and sanitation</v>
      </c>
      <c r="C191" s="158" t="s">
        <v>7069</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45">
      <c r="A192" s="160" t="str">
        <f>INDEX('CRM Indicators'!$A$4:$A$708,MATCH(D192,'CRM Indicators'!$K$4:$K$708,0))</f>
        <v>6. Poverty and Adequate Standard of Living</v>
      </c>
      <c r="B192" s="161" t="str">
        <f>INDEX('CRM Indicators'!$B$4:$B$708,MATCH(D192,'CRM Indicators'!$K$4:$K$708,0))</f>
        <v>6.3. Water and sanitation</v>
      </c>
      <c r="C192" s="161" t="s">
        <v>7070</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45">
      <c r="A193" s="160" t="str">
        <f>INDEX('CRM Indicators'!$A$4:$A$708,MATCH(D193,'CRM Indicators'!$K$4:$K$708,0))</f>
        <v>6. Poverty and Adequate Standard of Living</v>
      </c>
      <c r="B193" s="161" t="str">
        <f>INDEX('CRM Indicators'!$B$4:$B$708,MATCH(D193,'CRM Indicators'!$K$4:$K$708,0))</f>
        <v>6.3. Water and sanitation</v>
      </c>
      <c r="C193" s="161" t="s">
        <v>7071</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30" hidden="1">
      <c r="A194" s="160" t="str">
        <f>INDEX('CRM Indicators'!$A$4:$A$708,MATCH(D194,'CRM Indicators'!$K$4:$K$708,0))</f>
        <v>6. Poverty and Adequate Standard of Living</v>
      </c>
      <c r="B194" s="161" t="str">
        <f>INDEX('CRM Indicators'!$B$4:$B$708,MATCH(D194,'CRM Indicators'!$K$4:$K$708,0))</f>
        <v>6.3. Water and sanitation</v>
      </c>
      <c r="C194" s="161" t="s">
        <v>7072</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idden="1">
      <c r="A195" s="160" t="str">
        <f>INDEX('CRM Indicators'!$A$4:$A$708,MATCH(D195,'CRM Indicators'!$K$4:$K$708,0))</f>
        <v>7.1. Cross-cutting - Gender</v>
      </c>
      <c r="B195" s="161" t="str">
        <f>INDEX('CRM Indicators'!$B$4:$B$708,MATCH(D195,'CRM Indicators'!$K$4:$K$708,0))</f>
        <v>7.1. Gender</v>
      </c>
      <c r="C195" s="161" t="s">
        <v>7073</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idden="1">
      <c r="A196" s="160" t="str">
        <f>INDEX('CRM Indicators'!$A$4:$A$708,MATCH(D196,'CRM Indicators'!$K$4:$K$708,0))</f>
        <v>7.1. Cross-cutting - Gender</v>
      </c>
      <c r="B196" s="161" t="str">
        <f>INDEX('CRM Indicators'!$B$4:$B$708,MATCH(D196,'CRM Indicators'!$K$4:$K$708,0))</f>
        <v>7.1. Gender</v>
      </c>
      <c r="C196" s="161" t="s">
        <v>7074</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30" hidden="1">
      <c r="A197" s="160" t="str">
        <f>INDEX('CRM Indicators'!$A$4:$A$708,MATCH(D197,'CRM Indicators'!$K$4:$K$708,0))</f>
        <v>7.2 Cross-cutting - Disability</v>
      </c>
      <c r="B197" s="161" t="str">
        <f>INDEX('CRM Indicators'!$B$4:$B$708,MATCH(D197,'CRM Indicators'!$K$4:$K$708,0))</f>
        <v xml:space="preserve">7.2.Disability </v>
      </c>
      <c r="C197" s="161" t="s">
        <v>7075</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30" hidden="1">
      <c r="A198" s="160" t="str">
        <f>INDEX('CRM Indicators'!$A$4:$A$708,MATCH(D198,'CRM Indicators'!$K$4:$K$708,0))</f>
        <v>7.2 Cross-cutting - Disability</v>
      </c>
      <c r="B198" s="161" t="str">
        <f>INDEX('CRM Indicators'!$B$4:$B$708,MATCH(D198,'CRM Indicators'!$K$4:$K$708,0))</f>
        <v xml:space="preserve">7.2.Disability </v>
      </c>
      <c r="C198" s="161" t="s">
        <v>7076</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c r="A199" s="157" t="str">
        <f>INDEX('CRM Indicators'!$A$4:$A$708,MATCH(D199,'CRM Indicators'!$K$4:$K$708,0))</f>
        <v>7.2 Cross-cutting - Disability</v>
      </c>
      <c r="B199" s="158" t="str">
        <f>INDEX('CRM Indicators'!$B$4:$B$708,MATCH(D199,'CRM Indicators'!$K$4:$K$708,0))</f>
        <v xml:space="preserve">7.2.Disability </v>
      </c>
      <c r="C199" s="158" t="s">
        <v>7077</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c r="A200" s="157" t="str">
        <f>INDEX('CRM Indicators'!$A$4:$A$708,MATCH(D200,'CRM Indicators'!$K$4:$K$708,0))</f>
        <v>7.2 Cross-cutting - Disability</v>
      </c>
      <c r="B200" s="158" t="str">
        <f>INDEX('CRM Indicators'!$B$4:$B$708,MATCH(D200,'CRM Indicators'!$K$4:$K$708,0))</f>
        <v xml:space="preserve">7.2.Disability </v>
      </c>
      <c r="C200" s="158" t="s">
        <v>7078</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30" hidden="1">
      <c r="A201" s="157" t="str">
        <f>INDEX('CRM Indicators'!$A$4:$A$708,MATCH(D201,'CRM Indicators'!$K$4:$K$708,0))</f>
        <v>7.3 Cross-cutting - Early Childhood Development</v>
      </c>
      <c r="B201" s="158" t="str">
        <f>INDEX('CRM Indicators'!$B$4:$B$708,MATCH(D201,'CRM Indicators'!$K$4:$K$708,0))</f>
        <v>7.3. Early Childhood Development</v>
      </c>
      <c r="C201" s="158" t="s">
        <v>7079</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30" hidden="1">
      <c r="A202" s="157" t="str">
        <f>INDEX('CRM Indicators'!$A$4:$A$708,MATCH(D202,'CRM Indicators'!$K$4:$K$708,0))</f>
        <v>7.3 Cross-cutting - Early Childhood Development</v>
      </c>
      <c r="B202" s="158" t="str">
        <f>INDEX('CRM Indicators'!$B$4:$B$708,MATCH(D202,'CRM Indicators'!$K$4:$K$708,0))</f>
        <v>7.3. Early Childhood Development</v>
      </c>
      <c r="C202" s="158" t="s">
        <v>7080</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45" hidden="1">
      <c r="A203" s="157" t="str">
        <f>INDEX('CRM Indicators'!$A$4:$A$708,MATCH(D203,'CRM Indicators'!$K$4:$K$708,0))</f>
        <v>7.3 Cross-cutting - Early Childhood Development</v>
      </c>
      <c r="B203" s="158" t="str">
        <f>INDEX('CRM Indicators'!$B$4:$B$708,MATCH(D203,'CRM Indicators'!$K$4:$K$708,0))</f>
        <v>7.3. Early Childhood Development</v>
      </c>
      <c r="C203" s="158" t="s">
        <v>7081</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30" hidden="1">
      <c r="A204" s="160" t="str">
        <f>INDEX('CRM Indicators'!$A$4:$A$708,MATCH(D204,'CRM Indicators'!$K$4:$K$708,0))</f>
        <v>7.5 Cross-cutting - Climate, Conflict and Disaster Risks</v>
      </c>
      <c r="B204" s="161" t="str">
        <f>INDEX('CRM Indicators'!$B$4:$B$708,MATCH(D204,'CRM Indicators'!$K$4:$K$708,0))</f>
        <v>7.5. Climate, Conflict and Disaster Risks</v>
      </c>
      <c r="C204" s="161" t="s">
        <v>7082</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idden="1">
      <c r="A205" s="160" t="str">
        <f>INDEX('CRM Indicators'!$A$4:$A$708,MATCH(D205,'CRM Indicators'!$K$4:$K$708,0))</f>
        <v>7.5 Cross-cutting - Climate, Conflict and Disaster Risks</v>
      </c>
      <c r="B205" s="161" t="str">
        <f>INDEX('CRM Indicators'!$B$4:$B$708,MATCH(D205,'CRM Indicators'!$K$4:$K$708,0))</f>
        <v>7.5. Climate, Conflict and Disaster Risks</v>
      </c>
      <c r="C205" s="161" t="s">
        <v>7083</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idden="1">
      <c r="A206" s="157" t="str">
        <f>INDEX('CRM Indicators'!$A$4:$A$708,MATCH(D206,'CRM Indicators'!$K$4:$K$708,0))</f>
        <v>7.5 Cross-cutting - Climate, Conflict and Disaster Risks</v>
      </c>
      <c r="B206" s="158" t="str">
        <f>INDEX('CRM Indicators'!$B$4:$B$708,MATCH(D206,'CRM Indicators'!$K$4:$K$708,0))</f>
        <v>7.5. Climate, Conflict and Disaster Risks</v>
      </c>
      <c r="C206" s="158" t="s">
        <v>7084</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t="30" hidden="1">
      <c r="A207" s="157" t="str">
        <f>INDEX('CRM Indicators'!$A$4:$A$708,MATCH(D207,'CRM Indicators'!$K$4:$K$708,0))</f>
        <v>7.5 Cross-cutting - Climate, Conflict and Disaster Risks</v>
      </c>
      <c r="B207" s="158" t="str">
        <f>INDEX('CRM Indicators'!$B$4:$B$708,MATCH(D207,'CRM Indicators'!$K$4:$K$708,0))</f>
        <v>7.5. Climate, Conflict and Disaster Risks</v>
      </c>
      <c r="C207" s="158" t="s">
        <v>7085</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30" hidden="1">
      <c r="A208" s="157" t="str">
        <f>INDEX('CRM Indicators'!$A$4:$A$708,MATCH(D208,'CRM Indicators'!$K$4:$K$708,0))</f>
        <v>7.5 Cross-cutting - Climate, Conflict and Disaster Risks</v>
      </c>
      <c r="B208" s="158" t="str">
        <f>INDEX('CRM Indicators'!$B$4:$B$708,MATCH(D208,'CRM Indicators'!$K$4:$K$708,0))</f>
        <v>7.5. Climate, Conflict and Disaster Risks</v>
      </c>
      <c r="C208" s="158" t="s">
        <v>7086</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60" hidden="1">
      <c r="A209" s="157" t="str">
        <f>INDEX('CRM Indicators'!$A$4:$A$708,MATCH(D209,'CRM Indicators'!$K$4:$K$708,0))</f>
        <v>7.5 Cross-cutting - Climate, Conflict and Disaster Risks</v>
      </c>
      <c r="B209" s="158" t="str">
        <f>INDEX('CRM Indicators'!$B$4:$B$708,MATCH(D209,'CRM Indicators'!$K$4:$K$708,0))</f>
        <v>7.5. Climate, Conflict and Disaster Risks</v>
      </c>
      <c r="C209" s="158" t="s">
        <v>7087</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idden="1">
      <c r="A210" s="157" t="str">
        <f>INDEX('CRM Indicators'!$A$4:$A$708,MATCH(D210,'CRM Indicators'!$K$4:$K$708,0))</f>
        <v>7.5 Cross-cutting - Climate, Conflict and Disaster Risks</v>
      </c>
      <c r="B210" s="158" t="str">
        <f>INDEX('CRM Indicators'!$B$4:$B$708,MATCH(D210,'CRM Indicators'!$K$4:$K$708,0))</f>
        <v>7.5. Climate, Conflict and Disaster Risks</v>
      </c>
      <c r="C210" s="158" t="s">
        <v>7088</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30" hidden="1">
      <c r="A211" s="160" t="str">
        <f>INDEX('CRM Indicators'!$A$4:$A$708,MATCH(D211,'CRM Indicators'!$K$4:$K$708,0))</f>
        <v>7.5 Cross-cutting - Climate, Conflict and Disaster Risks</v>
      </c>
      <c r="B211" s="161" t="str">
        <f>INDEX('CRM Indicators'!$B$4:$B$708,MATCH(D211,'CRM Indicators'!$K$4:$K$708,0))</f>
        <v>7.5. Climate, Conflict and Disaster Risks</v>
      </c>
      <c r="C211" s="161" t="s">
        <v>7089</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idden="1">
      <c r="A212" s="160">
        <f>INDEX('CRM Indicators'!$A$4:$A$708,MATCH(D212,'CRM Indicators'!$K$4:$K$708,0))</f>
        <v>0</v>
      </c>
      <c r="B212" s="161">
        <f>INDEX('CRM Indicators'!$B$4:$B$708,MATCH(D212,'CRM Indicators'!$K$4:$K$708,0))</f>
        <v>0</v>
      </c>
      <c r="C212" s="161" t="s">
        <v>7090</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idden="1">
      <c r="A213" s="160">
        <f>INDEX('CRM Indicators'!$A$4:$A$708,MATCH(D213,'CRM Indicators'!$K$4:$K$708,0))</f>
        <v>0</v>
      </c>
      <c r="B213" s="161">
        <f>INDEX('CRM Indicators'!$B$4:$B$708,MATCH(D213,'CRM Indicators'!$K$4:$K$708,0))</f>
        <v>0</v>
      </c>
      <c r="C213" s="161" t="s">
        <v>7091</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idden="1">
      <c r="A214" s="157">
        <f>INDEX('CRM Indicators'!$A$4:$A$708,MATCH(D214,'CRM Indicators'!$K$4:$K$708,0))</f>
        <v>0</v>
      </c>
      <c r="B214" s="158">
        <f>INDEX('CRM Indicators'!$B$4:$B$708,MATCH(D214,'CRM Indicators'!$K$4:$K$708,0))</f>
        <v>0</v>
      </c>
      <c r="C214" s="158" t="s">
        <v>7092</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idden="1">
      <c r="A215" s="157">
        <f>INDEX('CRM Indicators'!$A$4:$A$708,MATCH(D215,'CRM Indicators'!$K$4:$K$708,0))</f>
        <v>0</v>
      </c>
      <c r="B215" s="158">
        <f>INDEX('CRM Indicators'!$B$4:$B$708,MATCH(D215,'CRM Indicators'!$K$4:$K$708,0))</f>
        <v>0</v>
      </c>
      <c r="C215" s="158" t="s">
        <v>7093</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idden="1">
      <c r="A216" s="157">
        <f>INDEX('CRM Indicators'!$A$4:$A$708,MATCH(D216,'CRM Indicators'!$K$4:$K$708,0))</f>
        <v>0</v>
      </c>
      <c r="B216" s="158">
        <f>INDEX('CRM Indicators'!$B$4:$B$708,MATCH(D216,'CRM Indicators'!$K$4:$K$708,0))</f>
        <v>0</v>
      </c>
      <c r="C216" s="158" t="s">
        <v>7094</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idden="1">
      <c r="A217" s="157">
        <f>INDEX('CRM Indicators'!$A$4:$A$708,MATCH(D217,'CRM Indicators'!$K$4:$K$708,0))</f>
        <v>0</v>
      </c>
      <c r="B217" s="158">
        <f>INDEX('CRM Indicators'!$B$4:$B$708,MATCH(D217,'CRM Indicators'!$K$4:$K$708,0))</f>
        <v>0</v>
      </c>
      <c r="C217" s="158" t="s">
        <v>7095</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idden="1">
      <c r="A218" s="157">
        <f>INDEX('CRM Indicators'!$A$4:$A$708,MATCH(D218,'CRM Indicators'!$K$4:$K$708,0))</f>
        <v>0</v>
      </c>
      <c r="B218" s="158">
        <f>INDEX('CRM Indicators'!$B$4:$B$708,MATCH(D218,'CRM Indicators'!$K$4:$K$708,0))</f>
        <v>0</v>
      </c>
      <c r="C218" s="158" t="s">
        <v>7096</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idden="1">
      <c r="A219" s="157">
        <f>INDEX('CRM Indicators'!$A$4:$A$708,MATCH(D219,'CRM Indicators'!$K$4:$K$708,0))</f>
        <v>0</v>
      </c>
      <c r="B219" s="158">
        <f>INDEX('CRM Indicators'!$B$4:$B$708,MATCH(D219,'CRM Indicators'!$K$4:$K$708,0))</f>
        <v>0</v>
      </c>
      <c r="C219" s="158" t="s">
        <v>7097</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idden="1">
      <c r="A220" s="157">
        <f>INDEX('CRM Indicators'!$A$4:$A$708,MATCH(D220,'CRM Indicators'!$K$4:$K$708,0))</f>
        <v>0</v>
      </c>
      <c r="B220" s="158">
        <f>INDEX('CRM Indicators'!$B$4:$B$708,MATCH(D220,'CRM Indicators'!$K$4:$K$708,0))</f>
        <v>0</v>
      </c>
      <c r="C220" s="158" t="s">
        <v>7098</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idden="1">
      <c r="A221" s="157">
        <f>INDEX('CRM Indicators'!$A$4:$A$708,MATCH(D221,'CRM Indicators'!$K$4:$K$708,0))</f>
        <v>0</v>
      </c>
      <c r="B221" s="158">
        <f>INDEX('CRM Indicators'!$B$4:$B$708,MATCH(D221,'CRM Indicators'!$K$4:$K$708,0))</f>
        <v>0</v>
      </c>
      <c r="C221" s="158" t="s">
        <v>7099</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idden="1">
      <c r="A222" s="157">
        <f>INDEX('CRM Indicators'!$A$4:$A$708,MATCH(D222,'CRM Indicators'!$K$4:$K$708,0))</f>
        <v>0</v>
      </c>
      <c r="B222" s="158">
        <f>INDEX('CRM Indicators'!$B$4:$B$708,MATCH(D222,'CRM Indicators'!$K$4:$K$708,0))</f>
        <v>0</v>
      </c>
      <c r="C222" s="158" t="s">
        <v>7100</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idden="1">
      <c r="A223" s="157">
        <f>INDEX('CRM Indicators'!$A$4:$A$708,MATCH(D223,'CRM Indicators'!$K$4:$K$708,0))</f>
        <v>0</v>
      </c>
      <c r="B223" s="158">
        <f>INDEX('CRM Indicators'!$B$4:$B$708,MATCH(D223,'CRM Indicators'!$K$4:$K$708,0))</f>
        <v>0</v>
      </c>
      <c r="C223" s="158" t="s">
        <v>7101</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idden="1">
      <c r="A224" s="157">
        <f>INDEX('CRM Indicators'!$A$4:$A$708,MATCH(D224,'CRM Indicators'!$K$4:$K$708,0))</f>
        <v>0</v>
      </c>
      <c r="B224" s="158">
        <f>INDEX('CRM Indicators'!$B$4:$B$708,MATCH(D224,'CRM Indicators'!$K$4:$K$708,0))</f>
        <v>0</v>
      </c>
      <c r="C224" s="158" t="s">
        <v>7102</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idden="1">
      <c r="A225" s="157">
        <f>INDEX('CRM Indicators'!$A$4:$A$708,MATCH(D225,'CRM Indicators'!$K$4:$K$708,0))</f>
        <v>0</v>
      </c>
      <c r="B225" s="158">
        <f>INDEX('CRM Indicators'!$B$4:$B$708,MATCH(D225,'CRM Indicators'!$K$4:$K$708,0))</f>
        <v>0</v>
      </c>
      <c r="C225" s="158" t="s">
        <v>7103</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idden="1">
      <c r="A226" s="157">
        <f>INDEX('CRM Indicators'!$A$4:$A$708,MATCH(D226,'CRM Indicators'!$K$4:$K$708,0))</f>
        <v>0</v>
      </c>
      <c r="B226" s="158">
        <f>INDEX('CRM Indicators'!$B$4:$B$708,MATCH(D226,'CRM Indicators'!$K$4:$K$708,0))</f>
        <v>0</v>
      </c>
      <c r="C226" s="158" t="s">
        <v>7104</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idden="1">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idden="1">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idden="1">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idden="1">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idden="1">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idden="1">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idden="1">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idden="1">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idden="1">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idden="1">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1" hidden="1">
      <c r="A237" s="165" t="s">
        <v>7105</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75">
      <c r="A238" s="168" t="s">
        <v>6875</v>
      </c>
      <c r="B238" s="168" t="s">
        <v>6876</v>
      </c>
      <c r="C238" s="168"/>
      <c r="D238" s="168" t="s">
        <v>1701</v>
      </c>
      <c r="E238" s="169" t="s">
        <v>16</v>
      </c>
      <c r="F238" s="168" t="s">
        <v>6877</v>
      </c>
      <c r="G238" s="168" t="s">
        <v>6878</v>
      </c>
      <c r="H238" s="168" t="s">
        <v>25</v>
      </c>
      <c r="I238" s="168" t="e">
        <f t="shared" si="3"/>
        <v>#N/A</v>
      </c>
      <c r="J238" s="168" t="s">
        <v>6880</v>
      </c>
      <c r="K238" s="166" t="e">
        <f>INDEX('CRM Indicators'!$AU$4:$AU$708,MATCH(D238,'CRM Indicators'!$K$4:$K$708,0))</f>
        <v>#N/A</v>
      </c>
    </row>
    <row r="239" spans="1:11" hidden="1">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30">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idden="1">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30" hidden="1">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30">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45" hidden="1">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5">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idden="1">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30" hidden="1">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30">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t="30" hidden="1">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60" hidden="1">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30" hidden="1">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5">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5">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ht="30">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idden="1">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30">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ht="30">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45">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idden="1">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idden="1">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30" hidden="1">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idden="1">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idden="1">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idden="1">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idden="1">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idden="1">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idden="1">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idden="1">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idden="1">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1" hidden="1">
      <c r="A274" s="165" t="s">
        <v>7106</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75">
      <c r="A275" s="168" t="s">
        <v>6875</v>
      </c>
      <c r="B275" s="168" t="s">
        <v>6876</v>
      </c>
      <c r="C275" s="168"/>
      <c r="D275" s="168" t="s">
        <v>1701</v>
      </c>
      <c r="E275" s="169" t="s">
        <v>16</v>
      </c>
      <c r="F275" s="168" t="s">
        <v>6877</v>
      </c>
      <c r="G275" s="168" t="s">
        <v>6878</v>
      </c>
      <c r="H275" s="168" t="s">
        <v>25</v>
      </c>
      <c r="I275" s="168" t="e">
        <f t="shared" si="4"/>
        <v>#N/A</v>
      </c>
      <c r="J275" s="168" t="s">
        <v>6880</v>
      </c>
      <c r="K275" s="166" t="e">
        <f>INDEX('CRM Indicators'!$AU$4:$AU$708,MATCH(D275,'CRM Indicators'!$K$4:$K$708,0))</f>
        <v>#N/A</v>
      </c>
    </row>
    <row r="276" spans="1:11" hidden="1">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30" hidden="1">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30" hidden="1">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30" hidden="1">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t="30" hidden="1">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30" hidden="1">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30" hidden="1">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idden="1">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idden="1">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idden="1">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5">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5">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5">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idden="1">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30" hidden="1">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idden="1">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idden="1">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30">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5">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30">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5">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idden="1">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45">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45">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30" hidden="1">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30" hidden="1">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45">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idden="1">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idden="1">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idden="1">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idden="1">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idden="1">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idden="1">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idden="1">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1" hidden="1">
      <c r="A312" s="165" t="s">
        <v>7107</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75">
      <c r="A313" s="168" t="s">
        <v>6875</v>
      </c>
      <c r="B313" s="168" t="s">
        <v>6876</v>
      </c>
      <c r="C313" s="168"/>
      <c r="D313" s="168" t="s">
        <v>1701</v>
      </c>
      <c r="E313" s="169" t="s">
        <v>16</v>
      </c>
      <c r="F313" s="168" t="s">
        <v>6877</v>
      </c>
      <c r="G313" s="168" t="s">
        <v>6878</v>
      </c>
      <c r="H313" s="168" t="s">
        <v>25</v>
      </c>
      <c r="I313" s="168" t="e">
        <f t="shared" si="4"/>
        <v>#N/A</v>
      </c>
      <c r="J313" s="168" t="s">
        <v>6880</v>
      </c>
      <c r="K313" s="166" t="e">
        <f>INDEX('CRM Indicators'!$AU$4:$AU$708,MATCH(D313,'CRM Indicators'!$K$4:$K$708,0))</f>
        <v>#N/A</v>
      </c>
    </row>
    <row r="314" spans="1:11" hidden="1">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30">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t="30" hidden="1">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5">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idden="1">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30" hidden="1">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idden="1">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30" hidden="1">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ht="30">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idden="1">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30" hidden="1">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30">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30" hidden="1">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30" hidden="1">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60" hidden="1">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idden="1">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idden="1">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30">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ht="30">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idden="1">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idden="1">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idden="1">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idden="1">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idden="1">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idden="1">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idden="1">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1" hidden="1">
      <c r="A342" s="165" t="s">
        <v>7108</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75">
      <c r="A343" s="168" t="s">
        <v>6875</v>
      </c>
      <c r="B343" s="168" t="s">
        <v>6876</v>
      </c>
      <c r="C343" s="168"/>
      <c r="D343" s="168" t="s">
        <v>1701</v>
      </c>
      <c r="E343" s="169" t="s">
        <v>16</v>
      </c>
      <c r="F343" s="168" t="s">
        <v>6877</v>
      </c>
      <c r="G343" s="168" t="s">
        <v>6878</v>
      </c>
      <c r="H343" s="168" t="s">
        <v>25</v>
      </c>
      <c r="I343" s="168" t="e">
        <f t="shared" si="5"/>
        <v>#N/A</v>
      </c>
      <c r="J343" s="168" t="s">
        <v>6880</v>
      </c>
      <c r="K343" s="166" t="e">
        <f>INDEX('CRM Indicators'!$AU$4:$AU$708,MATCH(D343,'CRM Indicators'!$K$4:$K$708,0))</f>
        <v>#N/A</v>
      </c>
    </row>
    <row r="344" spans="1:11" ht="30" hidden="1">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30">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30" hidden="1">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t="30" hidden="1">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30">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30" hidden="1">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5">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30" hidden="1">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30" hidden="1">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30" hidden="1">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30" hidden="1">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idden="1">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idden="1">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idden="1">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idden="1">
      <c r="I358" s="161" t="str">
        <f t="shared" si="5"/>
        <v>0</v>
      </c>
      <c r="K358" s="161">
        <f>INDEX('CRM Indicators'!$AU$4:$AU$708,MATCH(D358,'CRM Indicators'!$K$4:$K$708,0))</f>
        <v>0</v>
      </c>
    </row>
    <row r="359" spans="1:11" hidden="1">
      <c r="I359" s="161" t="str">
        <f t="shared" si="5"/>
        <v>0</v>
      </c>
      <c r="K359" s="161">
        <f>INDEX('CRM Indicators'!$AU$4:$AU$708,MATCH(D359,'CRM Indicators'!$K$4:$K$708,0))</f>
        <v>0</v>
      </c>
    </row>
    <row r="360" spans="1:11" hidden="1">
      <c r="I360" s="161" t="str">
        <f t="shared" si="5"/>
        <v>0</v>
      </c>
      <c r="K360" s="161">
        <f>INDEX('CRM Indicators'!$AU$4:$AU$708,MATCH(D360,'CRM Indicators'!$K$4:$K$708,0))</f>
        <v>0</v>
      </c>
    </row>
    <row r="361" spans="1:11" hidden="1">
      <c r="I361" s="161" t="str">
        <f t="shared" si="5"/>
        <v>0</v>
      </c>
      <c r="K361" s="161">
        <f>INDEX('CRM Indicators'!$AU$4:$AU$708,MATCH(D361,'CRM Indicators'!$K$4:$K$708,0))</f>
        <v>0</v>
      </c>
    </row>
    <row r="362" spans="1:11" hidden="1">
      <c r="I362" s="161" t="str">
        <f t="shared" si="5"/>
        <v>0</v>
      </c>
      <c r="K362" s="161">
        <f>INDEX('CRM Indicators'!$AU$4:$AU$708,MATCH(D362,'CRM Indicators'!$K$4:$K$708,0))</f>
        <v>0</v>
      </c>
    </row>
    <row r="363" spans="1:11" hidden="1">
      <c r="I363" s="161" t="str">
        <f t="shared" si="5"/>
        <v/>
      </c>
    </row>
    <row r="364" spans="1:11" hidden="1">
      <c r="I364" s="161" t="str">
        <f t="shared" si="5"/>
        <v/>
      </c>
    </row>
    <row r="365" spans="1:11" hidden="1">
      <c r="I365" s="161" t="str">
        <f t="shared" ref="I365:I373" si="6">_xlfn.CONCAT(J365, " ",K365)</f>
        <v xml:space="preserve"> </v>
      </c>
    </row>
    <row r="366" spans="1:11" hidden="1">
      <c r="I366" s="161" t="str">
        <f t="shared" si="6"/>
        <v xml:space="preserve"> </v>
      </c>
    </row>
    <row r="367" spans="1:11" hidden="1">
      <c r="I367" s="161" t="str">
        <f t="shared" si="6"/>
        <v xml:space="preserve"> </v>
      </c>
    </row>
    <row r="368" spans="1:11" hidden="1">
      <c r="I368" s="161" t="str">
        <f t="shared" si="6"/>
        <v xml:space="preserve"> </v>
      </c>
    </row>
    <row r="369" spans="9:9" hidden="1">
      <c r="I369" s="161" t="str">
        <f t="shared" si="6"/>
        <v xml:space="preserve"> </v>
      </c>
    </row>
    <row r="370" spans="9:9" hidden="1">
      <c r="I370" s="161" t="str">
        <f t="shared" si="6"/>
        <v xml:space="preserve"> </v>
      </c>
    </row>
    <row r="371" spans="9:9" hidden="1">
      <c r="I371" s="161" t="str">
        <f t="shared" si="6"/>
        <v xml:space="preserve"> </v>
      </c>
    </row>
    <row r="372" spans="9:9" hidden="1">
      <c r="I372" s="161" t="str">
        <f t="shared" si="6"/>
        <v xml:space="preserve"> </v>
      </c>
    </row>
    <row r="373" spans="9:9" hidden="1">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B6F36-30EE-4D84-A99D-A3E854C3C27F}">
  <dimension ref="A1:M845"/>
  <sheetViews>
    <sheetView workbookViewId="0"/>
  </sheetViews>
  <sheetFormatPr defaultRowHeight="15"/>
  <cols>
    <col min="1" max="1" width="31.28515625" customWidth="1"/>
    <col min="2" max="2" width="29.5703125" customWidth="1"/>
    <col min="3" max="3" width="88.7109375" customWidth="1"/>
    <col min="4" max="4" width="13.85546875" customWidth="1"/>
    <col min="5" max="5" width="49.28515625" customWidth="1"/>
    <col min="6" max="6" width="17.85546875" customWidth="1"/>
    <col min="9" max="9" width="10.140625" bestFit="1" customWidth="1"/>
    <col min="12" max="12" width="14" customWidth="1"/>
  </cols>
  <sheetData>
    <row r="1" spans="1:13">
      <c r="A1" s="422" t="s">
        <v>5957</v>
      </c>
      <c r="B1" s="422" t="s">
        <v>1700</v>
      </c>
      <c r="C1" s="422" t="s">
        <v>5959</v>
      </c>
      <c r="D1" s="422" t="s">
        <v>1444</v>
      </c>
      <c r="E1" s="422" t="s">
        <v>7109</v>
      </c>
      <c r="F1" s="422" t="s">
        <v>7110</v>
      </c>
      <c r="G1" s="422" t="s">
        <v>29</v>
      </c>
      <c r="H1" s="422" t="s">
        <v>30</v>
      </c>
      <c r="I1" s="422" t="s">
        <v>31</v>
      </c>
      <c r="J1" s="422" t="s">
        <v>32</v>
      </c>
      <c r="K1" s="422" t="s">
        <v>5967</v>
      </c>
      <c r="L1" s="422" t="s">
        <v>5968</v>
      </c>
      <c r="M1" s="422" t="s">
        <v>5969</v>
      </c>
    </row>
    <row r="2" spans="1:13">
      <c r="A2" s="143" t="s">
        <v>1729</v>
      </c>
      <c r="B2" s="143" t="s">
        <v>83</v>
      </c>
      <c r="C2" s="143" t="s">
        <v>82</v>
      </c>
      <c r="D2" s="143" t="s">
        <v>645</v>
      </c>
      <c r="E2" s="423" t="s">
        <v>85</v>
      </c>
      <c r="F2" s="143" t="s">
        <v>4</v>
      </c>
      <c r="G2" s="143" t="s">
        <v>49</v>
      </c>
      <c r="H2" s="143" t="s">
        <v>49</v>
      </c>
      <c r="I2" s="143" t="s">
        <v>49</v>
      </c>
      <c r="J2" s="143" t="s">
        <v>49</v>
      </c>
      <c r="K2" s="143">
        <v>2023</v>
      </c>
      <c r="L2" s="143">
        <v>100</v>
      </c>
      <c r="M2" s="143" t="s">
        <v>1758</v>
      </c>
    </row>
    <row r="3" spans="1:13">
      <c r="A3" s="143" t="s">
        <v>1729</v>
      </c>
      <c r="B3" s="143" t="s">
        <v>1773</v>
      </c>
      <c r="C3" s="143" t="s">
        <v>1774</v>
      </c>
      <c r="D3" s="143" t="s">
        <v>645</v>
      </c>
      <c r="E3" s="423" t="s">
        <v>1775</v>
      </c>
      <c r="F3" s="143" t="s">
        <v>4</v>
      </c>
      <c r="G3" s="143" t="s">
        <v>49</v>
      </c>
      <c r="H3" s="143" t="s">
        <v>49</v>
      </c>
      <c r="I3" s="143" t="s">
        <v>49</v>
      </c>
      <c r="J3" s="143" t="s">
        <v>49</v>
      </c>
      <c r="K3" s="143">
        <v>2023</v>
      </c>
      <c r="L3" s="143" t="s">
        <v>1762</v>
      </c>
      <c r="M3" s="143" t="s">
        <v>1776</v>
      </c>
    </row>
    <row r="4" spans="1:13">
      <c r="A4" s="143" t="s">
        <v>1729</v>
      </c>
      <c r="B4" s="143" t="s">
        <v>51</v>
      </c>
      <c r="C4" s="143" t="s">
        <v>7111</v>
      </c>
      <c r="D4" s="143" t="s">
        <v>645</v>
      </c>
      <c r="E4" s="423" t="s">
        <v>1732</v>
      </c>
      <c r="F4" s="424"/>
      <c r="G4" s="143" t="s">
        <v>62</v>
      </c>
      <c r="H4" s="143" t="s">
        <v>62</v>
      </c>
      <c r="I4" s="143" t="s">
        <v>49</v>
      </c>
      <c r="J4" s="143" t="s">
        <v>49</v>
      </c>
      <c r="K4" s="143">
        <v>2022</v>
      </c>
      <c r="L4" s="143" t="s">
        <v>1733</v>
      </c>
      <c r="M4" s="143" t="s">
        <v>1734</v>
      </c>
    </row>
    <row r="5" spans="1:13">
      <c r="A5" s="143" t="s">
        <v>1729</v>
      </c>
      <c r="B5" s="143" t="s">
        <v>1777</v>
      </c>
      <c r="C5" s="143" t="s">
        <v>7112</v>
      </c>
      <c r="D5" s="143" t="s">
        <v>333</v>
      </c>
      <c r="E5" s="423" t="s">
        <v>1779</v>
      </c>
      <c r="F5" s="424"/>
      <c r="G5" s="143" t="s">
        <v>62</v>
      </c>
      <c r="H5" s="143" t="s">
        <v>49</v>
      </c>
      <c r="I5" s="143" t="s">
        <v>49</v>
      </c>
      <c r="J5" s="143" t="s">
        <v>49</v>
      </c>
      <c r="K5" s="143">
        <v>2022</v>
      </c>
      <c r="L5" s="143" t="s">
        <v>1780</v>
      </c>
      <c r="M5" s="143" t="s">
        <v>1781</v>
      </c>
    </row>
    <row r="6" spans="1:13">
      <c r="A6" s="143" t="s">
        <v>1729</v>
      </c>
      <c r="B6" s="143" t="s">
        <v>1782</v>
      </c>
      <c r="C6" s="143" t="s">
        <v>6185</v>
      </c>
      <c r="D6" s="143" t="s">
        <v>262</v>
      </c>
      <c r="E6" s="423" t="s">
        <v>1785</v>
      </c>
      <c r="F6" s="143" t="s">
        <v>4</v>
      </c>
      <c r="G6" s="143" t="s">
        <v>49</v>
      </c>
      <c r="H6" s="143" t="s">
        <v>49</v>
      </c>
      <c r="I6" s="143" t="s">
        <v>49</v>
      </c>
      <c r="J6" s="143" t="s">
        <v>49</v>
      </c>
      <c r="K6" s="143">
        <v>2010</v>
      </c>
      <c r="L6" s="143" t="s">
        <v>1733</v>
      </c>
      <c r="M6" s="143" t="s">
        <v>1786</v>
      </c>
    </row>
    <row r="7" spans="1:13">
      <c r="A7" s="143" t="s">
        <v>1729</v>
      </c>
      <c r="B7" s="143" t="s">
        <v>74</v>
      </c>
      <c r="C7" s="143" t="s">
        <v>7113</v>
      </c>
      <c r="D7" s="143" t="s">
        <v>645</v>
      </c>
      <c r="E7" s="423" t="s">
        <v>79</v>
      </c>
      <c r="F7" s="143" t="s">
        <v>4</v>
      </c>
      <c r="G7" s="143" t="s">
        <v>49</v>
      </c>
      <c r="H7" s="143" t="s">
        <v>49</v>
      </c>
      <c r="I7" s="143" t="s">
        <v>49</v>
      </c>
      <c r="J7" s="143" t="s">
        <v>49</v>
      </c>
      <c r="K7" s="143">
        <v>2023</v>
      </c>
      <c r="L7" s="143">
        <v>100</v>
      </c>
      <c r="M7" s="143" t="s">
        <v>1758</v>
      </c>
    </row>
    <row r="8" spans="1:13">
      <c r="A8" s="143" t="s">
        <v>1729</v>
      </c>
      <c r="B8" s="143" t="s">
        <v>1787</v>
      </c>
      <c r="C8" s="143" t="s">
        <v>1788</v>
      </c>
      <c r="D8" s="143" t="s">
        <v>90</v>
      </c>
      <c r="E8" s="423" t="s">
        <v>1789</v>
      </c>
      <c r="F8" s="424"/>
      <c r="G8" s="143" t="s">
        <v>49</v>
      </c>
      <c r="H8" s="143" t="s">
        <v>49</v>
      </c>
      <c r="I8" s="143" t="s">
        <v>49</v>
      </c>
      <c r="J8" s="143" t="s">
        <v>49</v>
      </c>
      <c r="K8" s="143">
        <v>2021</v>
      </c>
      <c r="L8" s="143" t="s">
        <v>1762</v>
      </c>
      <c r="M8" s="143" t="s">
        <v>1790</v>
      </c>
    </row>
    <row r="9" spans="1:13">
      <c r="A9" s="143" t="s">
        <v>1729</v>
      </c>
      <c r="B9" s="143" t="s">
        <v>92</v>
      </c>
      <c r="C9" s="143" t="s">
        <v>7114</v>
      </c>
      <c r="D9" s="143" t="s">
        <v>645</v>
      </c>
      <c r="E9" s="423" t="s">
        <v>94</v>
      </c>
      <c r="F9" s="143" t="s">
        <v>3</v>
      </c>
      <c r="G9" s="143" t="s">
        <v>62</v>
      </c>
      <c r="H9" s="143" t="s">
        <v>49</v>
      </c>
      <c r="I9" s="143" t="s">
        <v>49</v>
      </c>
      <c r="J9" s="143" t="s">
        <v>49</v>
      </c>
      <c r="K9" s="143">
        <v>2023</v>
      </c>
      <c r="L9" s="143">
        <v>100</v>
      </c>
      <c r="M9" s="143" t="s">
        <v>1758</v>
      </c>
    </row>
    <row r="10" spans="1:13">
      <c r="A10" s="143" t="s">
        <v>1729</v>
      </c>
      <c r="B10" s="143" t="s">
        <v>96</v>
      </c>
      <c r="C10" s="143" t="s">
        <v>7115</v>
      </c>
      <c r="D10" s="143" t="s">
        <v>101</v>
      </c>
      <c r="E10" s="423" t="s">
        <v>1768</v>
      </c>
      <c r="F10" s="143" t="s">
        <v>3</v>
      </c>
      <c r="G10" s="143" t="s">
        <v>49</v>
      </c>
      <c r="H10" s="143" t="s">
        <v>49</v>
      </c>
      <c r="I10" s="143" t="s">
        <v>49</v>
      </c>
      <c r="J10" s="143" t="s">
        <v>49</v>
      </c>
      <c r="K10" s="143">
        <v>2018</v>
      </c>
      <c r="L10" s="143" t="s">
        <v>1769</v>
      </c>
      <c r="M10" s="143" t="s">
        <v>1770</v>
      </c>
    </row>
    <row r="11" spans="1:13">
      <c r="A11" s="143" t="s">
        <v>1729</v>
      </c>
      <c r="B11" s="143" t="s">
        <v>67</v>
      </c>
      <c r="C11" s="143" t="s">
        <v>7116</v>
      </c>
      <c r="D11" s="143" t="s">
        <v>645</v>
      </c>
      <c r="E11" s="423" t="s">
        <v>58</v>
      </c>
      <c r="F11" s="143" t="s">
        <v>7117</v>
      </c>
      <c r="G11" s="143" t="s">
        <v>62</v>
      </c>
      <c r="H11" s="143" t="s">
        <v>62</v>
      </c>
      <c r="I11" s="143" t="s">
        <v>49</v>
      </c>
      <c r="J11" s="143" t="s">
        <v>49</v>
      </c>
      <c r="K11" s="143">
        <v>2022</v>
      </c>
      <c r="L11" s="143" t="s">
        <v>1733</v>
      </c>
      <c r="M11" s="143" t="s">
        <v>1734</v>
      </c>
    </row>
    <row r="12" spans="1:13">
      <c r="A12" s="143" t="s">
        <v>1729</v>
      </c>
      <c r="B12" s="143" t="s">
        <v>1791</v>
      </c>
      <c r="C12" s="143" t="s">
        <v>7118</v>
      </c>
      <c r="D12" s="143" t="s">
        <v>645</v>
      </c>
      <c r="E12" s="423" t="s">
        <v>58</v>
      </c>
      <c r="F12" s="143" t="s">
        <v>7119</v>
      </c>
      <c r="G12" s="143" t="s">
        <v>62</v>
      </c>
      <c r="H12" s="143" t="s">
        <v>49</v>
      </c>
      <c r="I12" s="143" t="s">
        <v>49</v>
      </c>
      <c r="J12" s="143" t="s">
        <v>49</v>
      </c>
      <c r="K12" s="143">
        <v>2022</v>
      </c>
      <c r="L12" s="143" t="s">
        <v>1733</v>
      </c>
      <c r="M12" s="143" t="s">
        <v>1734</v>
      </c>
    </row>
    <row r="13" spans="1:13">
      <c r="A13" s="143" t="s">
        <v>1729</v>
      </c>
      <c r="B13" s="143" t="s">
        <v>1794</v>
      </c>
      <c r="C13" s="143" t="s">
        <v>1795</v>
      </c>
      <c r="D13" s="143" t="s">
        <v>645</v>
      </c>
      <c r="E13" s="423" t="s">
        <v>58</v>
      </c>
      <c r="F13" s="424"/>
      <c r="G13" s="143" t="s">
        <v>62</v>
      </c>
      <c r="H13" s="143" t="s">
        <v>62</v>
      </c>
      <c r="I13" s="143" t="s">
        <v>49</v>
      </c>
      <c r="J13" s="143" t="s">
        <v>49</v>
      </c>
      <c r="K13" s="143">
        <v>2022</v>
      </c>
      <c r="L13" s="143" t="s">
        <v>1733</v>
      </c>
      <c r="M13" s="143" t="s">
        <v>1734</v>
      </c>
    </row>
    <row r="14" spans="1:13">
      <c r="A14" s="143" t="s">
        <v>1729</v>
      </c>
      <c r="B14" s="143" t="s">
        <v>70</v>
      </c>
      <c r="C14" s="143" t="s">
        <v>69</v>
      </c>
      <c r="D14" s="143" t="s">
        <v>645</v>
      </c>
      <c r="E14" s="423" t="s">
        <v>58</v>
      </c>
      <c r="F14" s="143" t="s">
        <v>7117</v>
      </c>
      <c r="G14" s="143" t="s">
        <v>62</v>
      </c>
      <c r="H14" s="143" t="s">
        <v>49</v>
      </c>
      <c r="I14" s="143" t="s">
        <v>49</v>
      </c>
      <c r="J14" s="143" t="s">
        <v>49</v>
      </c>
      <c r="K14" s="143">
        <v>2022</v>
      </c>
      <c r="L14" s="143" t="s">
        <v>1733</v>
      </c>
      <c r="M14" s="143" t="s">
        <v>1734</v>
      </c>
    </row>
    <row r="15" spans="1:13">
      <c r="A15" s="143" t="s">
        <v>1729</v>
      </c>
      <c r="B15" s="143" t="s">
        <v>87</v>
      </c>
      <c r="C15" s="143" t="s">
        <v>86</v>
      </c>
      <c r="D15" s="143" t="s">
        <v>90</v>
      </c>
      <c r="E15" s="423" t="s">
        <v>1761</v>
      </c>
      <c r="F15" s="143" t="s">
        <v>3</v>
      </c>
      <c r="G15" s="143" t="s">
        <v>49</v>
      </c>
      <c r="H15" s="143" t="s">
        <v>49</v>
      </c>
      <c r="I15" s="143" t="s">
        <v>49</v>
      </c>
      <c r="J15" s="143" t="s">
        <v>49</v>
      </c>
      <c r="K15" s="143">
        <v>2021</v>
      </c>
      <c r="L15" s="143" t="s">
        <v>1762</v>
      </c>
      <c r="M15" s="143" t="s">
        <v>1763</v>
      </c>
    </row>
    <row r="16" spans="1:13">
      <c r="A16" s="143" t="s">
        <v>1729</v>
      </c>
      <c r="B16" s="143" t="s">
        <v>1796</v>
      </c>
      <c r="C16" s="143" t="s">
        <v>7120</v>
      </c>
      <c r="D16" s="143" t="s">
        <v>645</v>
      </c>
      <c r="E16" s="423" t="s">
        <v>58</v>
      </c>
      <c r="F16" s="143" t="s">
        <v>3</v>
      </c>
      <c r="G16" s="143" t="s">
        <v>62</v>
      </c>
      <c r="H16" s="143" t="s">
        <v>62</v>
      </c>
      <c r="I16" s="143" t="s">
        <v>49</v>
      </c>
      <c r="J16" s="143" t="s">
        <v>49</v>
      </c>
      <c r="K16" s="143">
        <v>2022</v>
      </c>
      <c r="L16" s="143" t="s">
        <v>1733</v>
      </c>
      <c r="M16" s="143" t="s">
        <v>1734</v>
      </c>
    </row>
    <row r="17" spans="1:13">
      <c r="A17" s="143" t="s">
        <v>1729</v>
      </c>
      <c r="B17" s="143" t="s">
        <v>1799</v>
      </c>
      <c r="C17" s="143" t="s">
        <v>7121</v>
      </c>
      <c r="D17" s="143" t="s">
        <v>645</v>
      </c>
      <c r="E17" s="423" t="s">
        <v>58</v>
      </c>
      <c r="F17" s="143" t="s">
        <v>3</v>
      </c>
      <c r="G17" s="143" t="s">
        <v>62</v>
      </c>
      <c r="H17" s="143" t="s">
        <v>49</v>
      </c>
      <c r="I17" s="143" t="s">
        <v>49</v>
      </c>
      <c r="J17" s="143" t="s">
        <v>49</v>
      </c>
      <c r="K17" s="143">
        <v>2022</v>
      </c>
      <c r="L17" s="143" t="s">
        <v>1733</v>
      </c>
      <c r="M17" s="143" t="s">
        <v>1734</v>
      </c>
    </row>
    <row r="18" spans="1:13">
      <c r="A18" s="143" t="s">
        <v>1729</v>
      </c>
      <c r="B18" s="143" t="s">
        <v>1802</v>
      </c>
      <c r="C18" s="143" t="s">
        <v>7122</v>
      </c>
      <c r="D18" s="143" t="s">
        <v>645</v>
      </c>
      <c r="E18" s="423" t="s">
        <v>58</v>
      </c>
      <c r="F18" s="424"/>
      <c r="G18" s="143" t="s">
        <v>62</v>
      </c>
      <c r="H18" s="143" t="s">
        <v>62</v>
      </c>
      <c r="I18" s="143" t="s">
        <v>49</v>
      </c>
      <c r="J18" s="143" t="s">
        <v>49</v>
      </c>
      <c r="K18" s="143">
        <v>2022</v>
      </c>
      <c r="L18" s="143" t="s">
        <v>1733</v>
      </c>
      <c r="M18" s="143" t="s">
        <v>1734</v>
      </c>
    </row>
    <row r="19" spans="1:13">
      <c r="A19" s="143" t="s">
        <v>1729</v>
      </c>
      <c r="B19" s="143" t="s">
        <v>1753</v>
      </c>
      <c r="C19" s="143" t="s">
        <v>1754</v>
      </c>
      <c r="D19" s="143" t="s">
        <v>108</v>
      </c>
      <c r="E19" s="423" t="s">
        <v>1737</v>
      </c>
      <c r="F19" s="424"/>
      <c r="G19" s="143" t="s">
        <v>62</v>
      </c>
      <c r="H19" s="143" t="s">
        <v>62</v>
      </c>
      <c r="I19" s="143" t="s">
        <v>49</v>
      </c>
      <c r="J19" s="143" t="s">
        <v>49</v>
      </c>
      <c r="K19" s="143">
        <v>2022</v>
      </c>
      <c r="L19" s="143">
        <v>60</v>
      </c>
      <c r="M19" s="143" t="s">
        <v>1738</v>
      </c>
    </row>
    <row r="20" spans="1:13">
      <c r="A20" s="143" t="s">
        <v>1729</v>
      </c>
      <c r="B20" s="143" t="s">
        <v>1751</v>
      </c>
      <c r="C20" s="143" t="s">
        <v>1752</v>
      </c>
      <c r="D20" s="143" t="s">
        <v>645</v>
      </c>
      <c r="E20" s="423" t="s">
        <v>7123</v>
      </c>
      <c r="F20" s="424"/>
      <c r="G20" s="143" t="s">
        <v>62</v>
      </c>
      <c r="H20" s="143" t="s">
        <v>62</v>
      </c>
      <c r="I20" s="143" t="s">
        <v>49</v>
      </c>
      <c r="J20" s="143" t="s">
        <v>49</v>
      </c>
      <c r="K20" s="143">
        <v>2022</v>
      </c>
      <c r="L20" s="143" t="s">
        <v>1870</v>
      </c>
      <c r="M20" s="143" t="s">
        <v>7124</v>
      </c>
    </row>
    <row r="21" spans="1:13">
      <c r="A21" s="143" t="s">
        <v>1729</v>
      </c>
      <c r="B21" s="143" t="s">
        <v>1735</v>
      </c>
      <c r="C21" s="143" t="s">
        <v>7125</v>
      </c>
      <c r="D21" s="143" t="s">
        <v>108</v>
      </c>
      <c r="E21" s="423" t="s">
        <v>1737</v>
      </c>
      <c r="F21" s="424"/>
      <c r="G21" s="143" t="s">
        <v>62</v>
      </c>
      <c r="H21" s="143" t="s">
        <v>62</v>
      </c>
      <c r="I21" s="143" t="s">
        <v>49</v>
      </c>
      <c r="J21" s="143" t="s">
        <v>49</v>
      </c>
      <c r="K21" s="143">
        <v>2022</v>
      </c>
      <c r="L21" s="143">
        <v>60</v>
      </c>
      <c r="M21" s="143" t="s">
        <v>1738</v>
      </c>
    </row>
    <row r="22" spans="1:13">
      <c r="A22" s="143" t="s">
        <v>1729</v>
      </c>
      <c r="B22" s="143" t="s">
        <v>1743</v>
      </c>
      <c r="C22" s="143" t="s">
        <v>7126</v>
      </c>
      <c r="D22" s="143" t="s">
        <v>645</v>
      </c>
      <c r="E22" s="423" t="s">
        <v>7127</v>
      </c>
      <c r="F22" s="424"/>
      <c r="G22" s="143" t="s">
        <v>62</v>
      </c>
      <c r="H22" s="143" t="s">
        <v>62</v>
      </c>
      <c r="I22" s="143" t="s">
        <v>49</v>
      </c>
      <c r="J22" s="143" t="s">
        <v>49</v>
      </c>
      <c r="K22" s="143">
        <v>2022</v>
      </c>
      <c r="L22" s="143" t="s">
        <v>1733</v>
      </c>
      <c r="M22" s="143" t="s">
        <v>1734</v>
      </c>
    </row>
    <row r="23" spans="1:13">
      <c r="A23" s="143" t="s">
        <v>6068</v>
      </c>
      <c r="B23" s="143" t="s">
        <v>189</v>
      </c>
      <c r="C23" s="143" t="s">
        <v>188</v>
      </c>
      <c r="D23" s="143" t="s">
        <v>194</v>
      </c>
      <c r="E23" s="423" t="s">
        <v>1856</v>
      </c>
      <c r="F23" s="143" t="s">
        <v>4</v>
      </c>
      <c r="G23" s="143" t="s">
        <v>62</v>
      </c>
      <c r="H23" s="143" t="s">
        <v>49</v>
      </c>
      <c r="I23" s="143" t="s">
        <v>49</v>
      </c>
      <c r="J23" s="143" t="s">
        <v>49</v>
      </c>
      <c r="K23" s="143">
        <v>2019</v>
      </c>
      <c r="L23" s="143" t="s">
        <v>1857</v>
      </c>
      <c r="M23" s="143" t="s">
        <v>1858</v>
      </c>
    </row>
    <row r="24" spans="1:13">
      <c r="A24" s="143" t="s">
        <v>6068</v>
      </c>
      <c r="B24" s="143" t="s">
        <v>120</v>
      </c>
      <c r="C24" s="143" t="s">
        <v>119</v>
      </c>
      <c r="D24" s="143" t="s">
        <v>90</v>
      </c>
      <c r="E24" s="423" t="s">
        <v>1886</v>
      </c>
      <c r="F24" s="424"/>
      <c r="G24" s="143" t="s">
        <v>49</v>
      </c>
      <c r="H24" s="143" t="s">
        <v>49</v>
      </c>
      <c r="I24" s="143" t="s">
        <v>49</v>
      </c>
      <c r="J24" s="143" t="s">
        <v>49</v>
      </c>
      <c r="K24" s="143">
        <v>2021</v>
      </c>
      <c r="L24" s="143" t="s">
        <v>1762</v>
      </c>
      <c r="M24" s="143" t="s">
        <v>1817</v>
      </c>
    </row>
    <row r="25" spans="1:13">
      <c r="A25" s="143" t="s">
        <v>6068</v>
      </c>
      <c r="B25" s="143" t="s">
        <v>1814</v>
      </c>
      <c r="C25" s="143" t="s">
        <v>1815</v>
      </c>
      <c r="D25" s="143" t="s">
        <v>90</v>
      </c>
      <c r="E25" s="423" t="s">
        <v>1816</v>
      </c>
      <c r="F25" s="424"/>
      <c r="G25" s="143" t="s">
        <v>49</v>
      </c>
      <c r="H25" s="143" t="s">
        <v>49</v>
      </c>
      <c r="I25" s="143" t="s">
        <v>49</v>
      </c>
      <c r="J25" s="143" t="s">
        <v>49</v>
      </c>
      <c r="K25" s="143">
        <v>2021</v>
      </c>
      <c r="L25" s="143" t="s">
        <v>1762</v>
      </c>
      <c r="M25" s="143" t="s">
        <v>1817</v>
      </c>
    </row>
    <row r="26" spans="1:13">
      <c r="A26" s="143" t="s">
        <v>6068</v>
      </c>
      <c r="B26" s="143" t="s">
        <v>1894</v>
      </c>
      <c r="C26" s="143" t="s">
        <v>1895</v>
      </c>
      <c r="D26" s="143" t="s">
        <v>90</v>
      </c>
      <c r="E26" s="423" t="s">
        <v>1896</v>
      </c>
      <c r="F26" s="424"/>
      <c r="G26" s="143" t="s">
        <v>49</v>
      </c>
      <c r="H26" s="143" t="s">
        <v>49</v>
      </c>
      <c r="I26" s="143" t="s">
        <v>49</v>
      </c>
      <c r="J26" s="143" t="s">
        <v>49</v>
      </c>
      <c r="K26" s="143">
        <v>2021</v>
      </c>
      <c r="L26" s="143" t="s">
        <v>1870</v>
      </c>
      <c r="M26" s="143" t="s">
        <v>1897</v>
      </c>
    </row>
    <row r="27" spans="1:13">
      <c r="A27" s="143" t="s">
        <v>6068</v>
      </c>
      <c r="B27" s="143" t="s">
        <v>137</v>
      </c>
      <c r="C27" s="143" t="s">
        <v>136</v>
      </c>
      <c r="D27" s="143" t="s">
        <v>108</v>
      </c>
      <c r="E27" s="423" t="s">
        <v>138</v>
      </c>
      <c r="F27" s="424"/>
      <c r="G27" s="143" t="s">
        <v>49</v>
      </c>
      <c r="H27" s="143" t="s">
        <v>49</v>
      </c>
      <c r="I27" s="143" t="s">
        <v>49</v>
      </c>
      <c r="J27" s="143" t="s">
        <v>49</v>
      </c>
      <c r="K27" s="143">
        <v>2022</v>
      </c>
      <c r="L27" s="143" t="s">
        <v>1780</v>
      </c>
      <c r="M27" s="143" t="s">
        <v>1825</v>
      </c>
    </row>
    <row r="28" spans="1:13">
      <c r="A28" s="143" t="s">
        <v>6068</v>
      </c>
      <c r="B28" s="143" t="s">
        <v>1898</v>
      </c>
      <c r="C28" s="143" t="s">
        <v>1899</v>
      </c>
      <c r="D28" s="143" t="s">
        <v>108</v>
      </c>
      <c r="E28" s="423" t="s">
        <v>138</v>
      </c>
      <c r="F28" s="424"/>
      <c r="G28" s="143" t="s">
        <v>49</v>
      </c>
      <c r="H28" s="143" t="s">
        <v>49</v>
      </c>
      <c r="I28" s="143" t="s">
        <v>49</v>
      </c>
      <c r="J28" s="143" t="s">
        <v>49</v>
      </c>
      <c r="K28" s="143">
        <v>2022</v>
      </c>
      <c r="L28" s="143" t="s">
        <v>1780</v>
      </c>
      <c r="M28" s="143" t="s">
        <v>1825</v>
      </c>
    </row>
    <row r="29" spans="1:13">
      <c r="A29" s="143" t="s">
        <v>6068</v>
      </c>
      <c r="B29" s="143" t="s">
        <v>1900</v>
      </c>
      <c r="C29" s="143" t="s">
        <v>1901</v>
      </c>
      <c r="D29" s="143" t="s">
        <v>108</v>
      </c>
      <c r="E29" s="423" t="s">
        <v>138</v>
      </c>
      <c r="F29" s="424"/>
      <c r="G29" s="143" t="s">
        <v>49</v>
      </c>
      <c r="H29" s="143" t="s">
        <v>49</v>
      </c>
      <c r="I29" s="143" t="s">
        <v>49</v>
      </c>
      <c r="J29" s="143" t="s">
        <v>49</v>
      </c>
      <c r="K29" s="143">
        <v>2022</v>
      </c>
      <c r="L29" s="143" t="s">
        <v>1902</v>
      </c>
      <c r="M29" s="143" t="s">
        <v>1903</v>
      </c>
    </row>
    <row r="30" spans="1:13">
      <c r="A30" s="143" t="s">
        <v>6068</v>
      </c>
      <c r="B30" s="143" t="s">
        <v>1904</v>
      </c>
      <c r="C30" s="143" t="s">
        <v>1905</v>
      </c>
      <c r="D30" s="143" t="s">
        <v>108</v>
      </c>
      <c r="E30" s="423" t="s">
        <v>138</v>
      </c>
      <c r="F30" s="424"/>
      <c r="G30" s="143" t="s">
        <v>49</v>
      </c>
      <c r="H30" s="143" t="s">
        <v>49</v>
      </c>
      <c r="I30" s="143" t="s">
        <v>49</v>
      </c>
      <c r="J30" s="143" t="s">
        <v>49</v>
      </c>
      <c r="K30" s="143">
        <v>2022</v>
      </c>
      <c r="L30" s="143" t="s">
        <v>1780</v>
      </c>
      <c r="M30" s="143" t="s">
        <v>1825</v>
      </c>
    </row>
    <row r="31" spans="1:13">
      <c r="A31" s="143" t="s">
        <v>6068</v>
      </c>
      <c r="B31" s="143" t="s">
        <v>1194</v>
      </c>
      <c r="C31" s="143" t="s">
        <v>1193</v>
      </c>
      <c r="D31" s="143" t="s">
        <v>108</v>
      </c>
      <c r="E31" s="423" t="s">
        <v>138</v>
      </c>
      <c r="F31" s="424"/>
      <c r="G31" s="143" t="s">
        <v>49</v>
      </c>
      <c r="H31" s="143" t="s">
        <v>49</v>
      </c>
      <c r="I31" s="143" t="s">
        <v>49</v>
      </c>
      <c r="J31" s="143" t="s">
        <v>49</v>
      </c>
      <c r="K31" s="143">
        <v>2022</v>
      </c>
      <c r="L31" s="143" t="s">
        <v>1887</v>
      </c>
      <c r="M31" s="143" t="s">
        <v>1888</v>
      </c>
    </row>
    <row r="32" spans="1:13">
      <c r="A32" s="143" t="s">
        <v>6068</v>
      </c>
      <c r="B32" s="143" t="s">
        <v>130</v>
      </c>
      <c r="C32" s="143" t="s">
        <v>129</v>
      </c>
      <c r="D32" s="143" t="s">
        <v>16</v>
      </c>
      <c r="E32" s="423" t="s">
        <v>133</v>
      </c>
      <c r="F32" s="424"/>
      <c r="G32" s="143" t="s">
        <v>49</v>
      </c>
      <c r="H32" s="143" t="s">
        <v>49</v>
      </c>
      <c r="I32" s="143" t="s">
        <v>49</v>
      </c>
      <c r="J32" s="143" t="s">
        <v>49</v>
      </c>
      <c r="K32" s="143">
        <v>2021</v>
      </c>
      <c r="L32" s="143" t="s">
        <v>1733</v>
      </c>
      <c r="M32" s="143" t="s">
        <v>1823</v>
      </c>
    </row>
    <row r="33" spans="1:13">
      <c r="A33" s="143" t="s">
        <v>6068</v>
      </c>
      <c r="B33" s="143" t="s">
        <v>253</v>
      </c>
      <c r="C33" s="143" t="s">
        <v>252</v>
      </c>
      <c r="D33" s="143" t="s">
        <v>108</v>
      </c>
      <c r="E33" s="423" t="s">
        <v>2009</v>
      </c>
      <c r="F33" s="424"/>
      <c r="G33" s="143" t="s">
        <v>49</v>
      </c>
      <c r="H33" s="143" t="s">
        <v>49</v>
      </c>
      <c r="I33" s="143" t="s">
        <v>49</v>
      </c>
      <c r="J33" s="143" t="s">
        <v>49</v>
      </c>
      <c r="K33" s="143">
        <v>2021</v>
      </c>
      <c r="L33" s="143">
        <v>60</v>
      </c>
      <c r="M33" s="143" t="s">
        <v>2010</v>
      </c>
    </row>
    <row r="34" spans="1:13">
      <c r="A34" s="143" t="s">
        <v>6068</v>
      </c>
      <c r="B34" s="143" t="s">
        <v>257</v>
      </c>
      <c r="C34" s="143" t="s">
        <v>256</v>
      </c>
      <c r="D34" s="143" t="s">
        <v>108</v>
      </c>
      <c r="E34" s="423" t="s">
        <v>2009</v>
      </c>
      <c r="F34" s="424"/>
      <c r="G34" s="143" t="s">
        <v>49</v>
      </c>
      <c r="H34" s="143" t="s">
        <v>49</v>
      </c>
      <c r="I34" s="143" t="s">
        <v>49</v>
      </c>
      <c r="J34" s="143" t="s">
        <v>49</v>
      </c>
      <c r="K34" s="143">
        <v>2021</v>
      </c>
      <c r="L34" s="143">
        <v>60</v>
      </c>
      <c r="M34" s="143" t="s">
        <v>2010</v>
      </c>
    </row>
    <row r="35" spans="1:13">
      <c r="A35" s="143" t="s">
        <v>6068</v>
      </c>
      <c r="B35" s="143" t="s">
        <v>2033</v>
      </c>
      <c r="C35" s="143" t="s">
        <v>2034</v>
      </c>
      <c r="D35" s="143" t="s">
        <v>108</v>
      </c>
      <c r="E35" s="423" t="s">
        <v>2009</v>
      </c>
      <c r="F35" s="424"/>
      <c r="G35" s="143" t="s">
        <v>49</v>
      </c>
      <c r="H35" s="143" t="s">
        <v>49</v>
      </c>
      <c r="I35" s="143" t="s">
        <v>49</v>
      </c>
      <c r="J35" s="143" t="s">
        <v>49</v>
      </c>
      <c r="K35" s="143">
        <v>2021</v>
      </c>
      <c r="L35" s="143">
        <v>60</v>
      </c>
      <c r="M35" s="143" t="s">
        <v>2010</v>
      </c>
    </row>
    <row r="36" spans="1:13">
      <c r="A36" s="143" t="s">
        <v>6068</v>
      </c>
      <c r="B36" s="143" t="s">
        <v>2036</v>
      </c>
      <c r="C36" s="143" t="s">
        <v>2037</v>
      </c>
      <c r="D36" s="143" t="s">
        <v>108</v>
      </c>
      <c r="E36" s="423" t="s">
        <v>2009</v>
      </c>
      <c r="F36" s="424"/>
      <c r="G36" s="143" t="s">
        <v>49</v>
      </c>
      <c r="H36" s="143" t="s">
        <v>49</v>
      </c>
      <c r="I36" s="143" t="s">
        <v>49</v>
      </c>
      <c r="J36" s="143" t="s">
        <v>49</v>
      </c>
      <c r="K36" s="143">
        <v>2021</v>
      </c>
      <c r="L36" s="143">
        <v>60</v>
      </c>
      <c r="M36" s="143" t="s">
        <v>2010</v>
      </c>
    </row>
    <row r="37" spans="1:13">
      <c r="A37" s="143" t="s">
        <v>6068</v>
      </c>
      <c r="B37" s="143" t="s">
        <v>2012</v>
      </c>
      <c r="C37" s="143" t="s">
        <v>2013</v>
      </c>
      <c r="D37" s="143" t="s">
        <v>108</v>
      </c>
      <c r="E37" s="423" t="s">
        <v>2009</v>
      </c>
      <c r="F37" s="424"/>
      <c r="G37" s="143" t="s">
        <v>49</v>
      </c>
      <c r="H37" s="143" t="s">
        <v>49</v>
      </c>
      <c r="I37" s="143" t="s">
        <v>49</v>
      </c>
      <c r="J37" s="143" t="s">
        <v>49</v>
      </c>
      <c r="K37" s="143">
        <v>2021</v>
      </c>
      <c r="L37" s="143">
        <v>60</v>
      </c>
      <c r="M37" s="143" t="s">
        <v>2010</v>
      </c>
    </row>
    <row r="38" spans="1:13">
      <c r="A38" s="143" t="s">
        <v>6068</v>
      </c>
      <c r="B38" s="143" t="s">
        <v>2014</v>
      </c>
      <c r="C38" s="143" t="s">
        <v>2015</v>
      </c>
      <c r="D38" s="143" t="s">
        <v>108</v>
      </c>
      <c r="E38" s="423" t="s">
        <v>2009</v>
      </c>
      <c r="F38" s="424"/>
      <c r="G38" s="143" t="s">
        <v>49</v>
      </c>
      <c r="H38" s="143" t="s">
        <v>49</v>
      </c>
      <c r="I38" s="143" t="s">
        <v>49</v>
      </c>
      <c r="J38" s="143" t="s">
        <v>49</v>
      </c>
      <c r="K38" s="143">
        <v>2021</v>
      </c>
      <c r="L38" s="143">
        <v>60</v>
      </c>
      <c r="M38" s="143" t="s">
        <v>2010</v>
      </c>
    </row>
    <row r="39" spans="1:13">
      <c r="A39" s="143" t="s">
        <v>6068</v>
      </c>
      <c r="B39" s="143" t="s">
        <v>2016</v>
      </c>
      <c r="C39" s="143" t="s">
        <v>2017</v>
      </c>
      <c r="D39" s="143" t="s">
        <v>108</v>
      </c>
      <c r="E39" s="423" t="s">
        <v>2009</v>
      </c>
      <c r="F39" s="424"/>
      <c r="G39" s="143" t="s">
        <v>49</v>
      </c>
      <c r="H39" s="143" t="s">
        <v>49</v>
      </c>
      <c r="I39" s="143" t="s">
        <v>49</v>
      </c>
      <c r="J39" s="143" t="s">
        <v>49</v>
      </c>
      <c r="K39" s="143">
        <v>2021</v>
      </c>
      <c r="L39" s="143">
        <v>60</v>
      </c>
      <c r="M39" s="143" t="s">
        <v>2010</v>
      </c>
    </row>
    <row r="40" spans="1:13">
      <c r="A40" s="143" t="s">
        <v>6068</v>
      </c>
      <c r="B40" s="143" t="s">
        <v>2038</v>
      </c>
      <c r="C40" s="143" t="s">
        <v>2039</v>
      </c>
      <c r="D40" s="143" t="s">
        <v>108</v>
      </c>
      <c r="E40" s="423" t="s">
        <v>2009</v>
      </c>
      <c r="F40" s="424"/>
      <c r="G40" s="143" t="s">
        <v>49</v>
      </c>
      <c r="H40" s="143" t="s">
        <v>49</v>
      </c>
      <c r="I40" s="143" t="s">
        <v>49</v>
      </c>
      <c r="J40" s="143" t="s">
        <v>49</v>
      </c>
      <c r="K40" s="143">
        <v>2021</v>
      </c>
      <c r="L40" s="143">
        <v>60</v>
      </c>
      <c r="M40" s="143" t="s">
        <v>2010</v>
      </c>
    </row>
    <row r="41" spans="1:13">
      <c r="A41" s="143" t="s">
        <v>6068</v>
      </c>
      <c r="B41" s="143" t="s">
        <v>2040</v>
      </c>
      <c r="C41" s="143" t="s">
        <v>2042</v>
      </c>
      <c r="D41" s="143" t="s">
        <v>108</v>
      </c>
      <c r="E41" s="423" t="s">
        <v>2009</v>
      </c>
      <c r="F41" s="424"/>
      <c r="G41" s="143" t="s">
        <v>49</v>
      </c>
      <c r="H41" s="143" t="s">
        <v>49</v>
      </c>
      <c r="I41" s="143" t="s">
        <v>49</v>
      </c>
      <c r="J41" s="143" t="s">
        <v>49</v>
      </c>
      <c r="K41" s="143">
        <v>2021</v>
      </c>
      <c r="L41" s="143">
        <v>60</v>
      </c>
      <c r="M41" s="143" t="s">
        <v>2010</v>
      </c>
    </row>
    <row r="42" spans="1:13">
      <c r="A42" s="143" t="s">
        <v>6068</v>
      </c>
      <c r="B42" s="143" t="s">
        <v>2043</v>
      </c>
      <c r="C42" s="143" t="s">
        <v>2044</v>
      </c>
      <c r="D42" s="143" t="s">
        <v>108</v>
      </c>
      <c r="E42" s="423" t="s">
        <v>2009</v>
      </c>
      <c r="F42" s="424"/>
      <c r="G42" s="143" t="s">
        <v>49</v>
      </c>
      <c r="H42" s="143" t="s">
        <v>49</v>
      </c>
      <c r="I42" s="143" t="s">
        <v>49</v>
      </c>
      <c r="J42" s="143" t="s">
        <v>49</v>
      </c>
      <c r="K42" s="143">
        <v>2021</v>
      </c>
      <c r="L42" s="143">
        <v>60</v>
      </c>
      <c r="M42" s="143" t="s">
        <v>2010</v>
      </c>
    </row>
    <row r="43" spans="1:13">
      <c r="A43" s="143" t="s">
        <v>6068</v>
      </c>
      <c r="B43" s="143" t="s">
        <v>2045</v>
      </c>
      <c r="C43" s="143" t="s">
        <v>2046</v>
      </c>
      <c r="D43" s="143" t="s">
        <v>108</v>
      </c>
      <c r="E43" s="423" t="s">
        <v>2009</v>
      </c>
      <c r="F43" s="424"/>
      <c r="G43" s="143" t="s">
        <v>49</v>
      </c>
      <c r="H43" s="143" t="s">
        <v>49</v>
      </c>
      <c r="I43" s="143" t="s">
        <v>49</v>
      </c>
      <c r="J43" s="143" t="s">
        <v>49</v>
      </c>
      <c r="K43" s="143">
        <v>2021</v>
      </c>
      <c r="L43" s="143">
        <v>60</v>
      </c>
      <c r="M43" s="143" t="s">
        <v>2010</v>
      </c>
    </row>
    <row r="44" spans="1:13">
      <c r="A44" s="143" t="s">
        <v>6068</v>
      </c>
      <c r="B44" s="143" t="s">
        <v>2047</v>
      </c>
      <c r="C44" s="143" t="s">
        <v>2048</v>
      </c>
      <c r="D44" s="143" t="s">
        <v>108</v>
      </c>
      <c r="E44" s="423" t="s">
        <v>2009</v>
      </c>
      <c r="F44" s="424"/>
      <c r="G44" s="143" t="s">
        <v>49</v>
      </c>
      <c r="H44" s="143" t="s">
        <v>49</v>
      </c>
      <c r="I44" s="143" t="s">
        <v>49</v>
      </c>
      <c r="J44" s="143" t="s">
        <v>49</v>
      </c>
      <c r="K44" s="143">
        <v>2021</v>
      </c>
      <c r="L44" s="143">
        <v>60</v>
      </c>
      <c r="M44" s="143" t="s">
        <v>2010</v>
      </c>
    </row>
    <row r="45" spans="1:13">
      <c r="A45" s="143" t="s">
        <v>6068</v>
      </c>
      <c r="B45" s="143" t="s">
        <v>2049</v>
      </c>
      <c r="C45" s="143" t="s">
        <v>2050</v>
      </c>
      <c r="D45" s="143" t="s">
        <v>108</v>
      </c>
      <c r="E45" s="423" t="s">
        <v>2009</v>
      </c>
      <c r="F45" s="424"/>
      <c r="G45" s="143" t="s">
        <v>49</v>
      </c>
      <c r="H45" s="143" t="s">
        <v>49</v>
      </c>
      <c r="I45" s="143" t="s">
        <v>49</v>
      </c>
      <c r="J45" s="143" t="s">
        <v>49</v>
      </c>
      <c r="K45" s="143">
        <v>2021</v>
      </c>
      <c r="L45" s="143">
        <v>60</v>
      </c>
      <c r="M45" s="143" t="s">
        <v>2010</v>
      </c>
    </row>
    <row r="46" spans="1:13">
      <c r="A46" s="143" t="s">
        <v>6068</v>
      </c>
      <c r="B46" s="143" t="s">
        <v>2051</v>
      </c>
      <c r="C46" s="143" t="s">
        <v>2052</v>
      </c>
      <c r="D46" s="143" t="s">
        <v>108</v>
      </c>
      <c r="E46" s="423" t="s">
        <v>2009</v>
      </c>
      <c r="F46" s="424"/>
      <c r="G46" s="143" t="s">
        <v>49</v>
      </c>
      <c r="H46" s="143" t="s">
        <v>49</v>
      </c>
      <c r="I46" s="143" t="s">
        <v>49</v>
      </c>
      <c r="J46" s="143" t="s">
        <v>49</v>
      </c>
      <c r="K46" s="143">
        <v>2021</v>
      </c>
      <c r="L46" s="143">
        <v>60</v>
      </c>
      <c r="M46" s="143" t="s">
        <v>2010</v>
      </c>
    </row>
    <row r="47" spans="1:13">
      <c r="A47" s="143" t="s">
        <v>6068</v>
      </c>
      <c r="B47" s="143" t="s">
        <v>2053</v>
      </c>
      <c r="C47" s="143" t="s">
        <v>2054</v>
      </c>
      <c r="D47" s="143" t="s">
        <v>108</v>
      </c>
      <c r="E47" s="423" t="s">
        <v>2009</v>
      </c>
      <c r="F47" s="424"/>
      <c r="G47" s="143" t="s">
        <v>49</v>
      </c>
      <c r="H47" s="143" t="s">
        <v>49</v>
      </c>
      <c r="I47" s="143" t="s">
        <v>49</v>
      </c>
      <c r="J47" s="143" t="s">
        <v>49</v>
      </c>
      <c r="K47" s="143">
        <v>2021</v>
      </c>
      <c r="L47" s="143">
        <v>60</v>
      </c>
      <c r="M47" s="143" t="s">
        <v>2010</v>
      </c>
    </row>
    <row r="48" spans="1:13">
      <c r="A48" s="143" t="s">
        <v>6068</v>
      </c>
      <c r="B48" s="143" t="s">
        <v>2055</v>
      </c>
      <c r="C48" s="143" t="s">
        <v>2056</v>
      </c>
      <c r="D48" s="143" t="s">
        <v>108</v>
      </c>
      <c r="E48" s="423" t="s">
        <v>2009</v>
      </c>
      <c r="F48" s="424"/>
      <c r="G48" s="143" t="s">
        <v>49</v>
      </c>
      <c r="H48" s="143" t="s">
        <v>49</v>
      </c>
      <c r="I48" s="143" t="s">
        <v>49</v>
      </c>
      <c r="J48" s="143" t="s">
        <v>49</v>
      </c>
      <c r="K48" s="143">
        <v>2021</v>
      </c>
      <c r="L48" s="143">
        <v>60</v>
      </c>
      <c r="M48" s="143" t="s">
        <v>2010</v>
      </c>
    </row>
    <row r="49" spans="1:13">
      <c r="A49" s="143" t="s">
        <v>6068</v>
      </c>
      <c r="B49" s="143" t="s">
        <v>2057</v>
      </c>
      <c r="C49" s="143" t="s">
        <v>2058</v>
      </c>
      <c r="D49" s="143" t="s">
        <v>108</v>
      </c>
      <c r="E49" s="423" t="s">
        <v>2009</v>
      </c>
      <c r="F49" s="424"/>
      <c r="G49" s="143" t="s">
        <v>49</v>
      </c>
      <c r="H49" s="143" t="s">
        <v>49</v>
      </c>
      <c r="I49" s="143" t="s">
        <v>49</v>
      </c>
      <c r="J49" s="143" t="s">
        <v>49</v>
      </c>
      <c r="K49" s="143">
        <v>2021</v>
      </c>
      <c r="L49" s="143">
        <v>60</v>
      </c>
      <c r="M49" s="143" t="s">
        <v>2010</v>
      </c>
    </row>
    <row r="50" spans="1:13">
      <c r="A50" s="143" t="s">
        <v>6068</v>
      </c>
      <c r="B50" s="143" t="s">
        <v>2059</v>
      </c>
      <c r="C50" s="143" t="s">
        <v>2060</v>
      </c>
      <c r="D50" s="143" t="s">
        <v>108</v>
      </c>
      <c r="E50" s="423" t="s">
        <v>2009</v>
      </c>
      <c r="F50" s="424"/>
      <c r="G50" s="143" t="s">
        <v>49</v>
      </c>
      <c r="H50" s="143" t="s">
        <v>49</v>
      </c>
      <c r="I50" s="143" t="s">
        <v>49</v>
      </c>
      <c r="J50" s="143" t="s">
        <v>49</v>
      </c>
      <c r="K50" s="143">
        <v>2021</v>
      </c>
      <c r="L50" s="143">
        <v>60</v>
      </c>
      <c r="M50" s="143" t="s">
        <v>2010</v>
      </c>
    </row>
    <row r="51" spans="1:13">
      <c r="A51" s="143" t="s">
        <v>6068</v>
      </c>
      <c r="B51" s="143" t="s">
        <v>2061</v>
      </c>
      <c r="C51" s="143" t="s">
        <v>2062</v>
      </c>
      <c r="D51" s="143" t="s">
        <v>108</v>
      </c>
      <c r="E51" s="423" t="s">
        <v>138</v>
      </c>
      <c r="F51" s="424"/>
      <c r="G51" s="143" t="s">
        <v>49</v>
      </c>
      <c r="H51" s="143" t="s">
        <v>49</v>
      </c>
      <c r="I51" s="143" t="s">
        <v>49</v>
      </c>
      <c r="J51" s="143" t="s">
        <v>49</v>
      </c>
      <c r="K51" s="143">
        <v>2021</v>
      </c>
      <c r="L51" s="143" t="s">
        <v>1780</v>
      </c>
      <c r="M51" s="143" t="s">
        <v>2006</v>
      </c>
    </row>
    <row r="52" spans="1:13">
      <c r="A52" s="143" t="s">
        <v>6068</v>
      </c>
      <c r="B52" s="143" t="s">
        <v>285</v>
      </c>
      <c r="C52" s="143" t="s">
        <v>284</v>
      </c>
      <c r="D52" s="143" t="s">
        <v>108</v>
      </c>
      <c r="E52" s="423" t="s">
        <v>138</v>
      </c>
      <c r="F52" s="424"/>
      <c r="G52" s="143" t="s">
        <v>49</v>
      </c>
      <c r="H52" s="143" t="s">
        <v>49</v>
      </c>
      <c r="I52" s="143" t="s">
        <v>49</v>
      </c>
      <c r="J52" s="143" t="s">
        <v>49</v>
      </c>
      <c r="K52" s="143">
        <v>2021</v>
      </c>
      <c r="L52" s="143" t="s">
        <v>1780</v>
      </c>
      <c r="M52" s="143" t="s">
        <v>2006</v>
      </c>
    </row>
    <row r="53" spans="1:13">
      <c r="A53" s="143" t="s">
        <v>6068</v>
      </c>
      <c r="B53" s="143" t="s">
        <v>287</v>
      </c>
      <c r="C53" s="143" t="s">
        <v>286</v>
      </c>
      <c r="D53" s="143" t="s">
        <v>108</v>
      </c>
      <c r="E53" s="423" t="s">
        <v>138</v>
      </c>
      <c r="F53" s="424"/>
      <c r="G53" s="143" t="s">
        <v>49</v>
      </c>
      <c r="H53" s="143" t="s">
        <v>49</v>
      </c>
      <c r="I53" s="143" t="s">
        <v>49</v>
      </c>
      <c r="J53" s="143" t="s">
        <v>49</v>
      </c>
      <c r="K53" s="143">
        <v>2021</v>
      </c>
      <c r="L53" s="143" t="s">
        <v>1780</v>
      </c>
      <c r="M53" s="143" t="s">
        <v>2006</v>
      </c>
    </row>
    <row r="54" spans="1:13" ht="15" customHeight="1">
      <c r="A54" s="143" t="s">
        <v>6068</v>
      </c>
      <c r="B54" s="143" t="s">
        <v>249</v>
      </c>
      <c r="C54" s="143" t="s">
        <v>268</v>
      </c>
      <c r="D54" s="143" t="s">
        <v>108</v>
      </c>
      <c r="E54" s="423" t="s">
        <v>251</v>
      </c>
      <c r="F54" s="143" t="s">
        <v>4</v>
      </c>
      <c r="G54" s="143" t="s">
        <v>49</v>
      </c>
      <c r="H54" s="143" t="s">
        <v>49</v>
      </c>
      <c r="I54" s="143" t="s">
        <v>49</v>
      </c>
      <c r="J54" s="143" t="s">
        <v>49</v>
      </c>
      <c r="K54" s="143">
        <v>2021</v>
      </c>
      <c r="L54" s="143" t="s">
        <v>1780</v>
      </c>
      <c r="M54" s="143" t="s">
        <v>2006</v>
      </c>
    </row>
    <row r="55" spans="1:13">
      <c r="A55" s="143" t="s">
        <v>6068</v>
      </c>
      <c r="B55" s="143" t="s">
        <v>1197</v>
      </c>
      <c r="C55" s="143" t="s">
        <v>2007</v>
      </c>
      <c r="D55" s="143" t="s">
        <v>108</v>
      </c>
      <c r="E55" s="423" t="s">
        <v>138</v>
      </c>
      <c r="F55" s="143" t="s">
        <v>4</v>
      </c>
      <c r="G55" s="143" t="s">
        <v>49</v>
      </c>
      <c r="H55" s="143" t="s">
        <v>49</v>
      </c>
      <c r="I55" s="143" t="s">
        <v>49</v>
      </c>
      <c r="J55" s="143" t="s">
        <v>49</v>
      </c>
      <c r="K55" s="143">
        <v>2021</v>
      </c>
      <c r="L55" s="143" t="s">
        <v>1780</v>
      </c>
      <c r="M55" s="143" t="s">
        <v>2006</v>
      </c>
    </row>
    <row r="56" spans="1:13">
      <c r="A56" s="143" t="s">
        <v>6068</v>
      </c>
      <c r="B56" s="143" t="s">
        <v>273</v>
      </c>
      <c r="C56" s="143" t="s">
        <v>272</v>
      </c>
      <c r="D56" s="143" t="s">
        <v>108</v>
      </c>
      <c r="E56" s="423" t="s">
        <v>138</v>
      </c>
      <c r="F56" s="424"/>
      <c r="G56" s="143" t="s">
        <v>49</v>
      </c>
      <c r="H56" s="143" t="s">
        <v>49</v>
      </c>
      <c r="I56" s="143" t="s">
        <v>49</v>
      </c>
      <c r="J56" s="143" t="s">
        <v>49</v>
      </c>
      <c r="K56" s="143">
        <v>2021</v>
      </c>
      <c r="L56" s="143" t="s">
        <v>1780</v>
      </c>
      <c r="M56" s="143" t="s">
        <v>2006</v>
      </c>
    </row>
    <row r="57" spans="1:13">
      <c r="A57" s="143" t="s">
        <v>6068</v>
      </c>
      <c r="B57" s="143" t="s">
        <v>275</v>
      </c>
      <c r="C57" s="143" t="s">
        <v>274</v>
      </c>
      <c r="D57" s="143" t="s">
        <v>108</v>
      </c>
      <c r="E57" s="423" t="s">
        <v>138</v>
      </c>
      <c r="F57" s="424"/>
      <c r="G57" s="143" t="s">
        <v>49</v>
      </c>
      <c r="H57" s="143" t="s">
        <v>49</v>
      </c>
      <c r="I57" s="143" t="s">
        <v>49</v>
      </c>
      <c r="J57" s="143" t="s">
        <v>49</v>
      </c>
      <c r="K57" s="143">
        <v>2021</v>
      </c>
      <c r="L57" s="143" t="s">
        <v>1780</v>
      </c>
      <c r="M57" s="143" t="s">
        <v>2006</v>
      </c>
    </row>
    <row r="58" spans="1:13">
      <c r="A58" s="143" t="s">
        <v>6068</v>
      </c>
      <c r="B58" s="143" t="s">
        <v>277</v>
      </c>
      <c r="C58" s="143" t="s">
        <v>276</v>
      </c>
      <c r="D58" s="143" t="s">
        <v>108</v>
      </c>
      <c r="E58" s="423" t="s">
        <v>138</v>
      </c>
      <c r="F58" s="424"/>
      <c r="G58" s="143" t="s">
        <v>49</v>
      </c>
      <c r="H58" s="143" t="s">
        <v>49</v>
      </c>
      <c r="I58" s="143" t="s">
        <v>49</v>
      </c>
      <c r="J58" s="143" t="s">
        <v>49</v>
      </c>
      <c r="K58" s="143">
        <v>2021</v>
      </c>
      <c r="L58" s="143" t="s">
        <v>1780</v>
      </c>
      <c r="M58" s="143" t="s">
        <v>2006</v>
      </c>
    </row>
    <row r="59" spans="1:13">
      <c r="A59" s="143" t="s">
        <v>6068</v>
      </c>
      <c r="B59" s="143" t="s">
        <v>279</v>
      </c>
      <c r="C59" s="143" t="s">
        <v>278</v>
      </c>
      <c r="D59" s="143" t="s">
        <v>108</v>
      </c>
      <c r="E59" s="423" t="s">
        <v>138</v>
      </c>
      <c r="F59" s="424"/>
      <c r="G59" s="143" t="s">
        <v>49</v>
      </c>
      <c r="H59" s="143" t="s">
        <v>49</v>
      </c>
      <c r="I59" s="143" t="s">
        <v>49</v>
      </c>
      <c r="J59" s="143" t="s">
        <v>49</v>
      </c>
      <c r="K59" s="143">
        <v>2021</v>
      </c>
      <c r="L59" s="143" t="s">
        <v>1780</v>
      </c>
      <c r="M59" s="143" t="s">
        <v>2006</v>
      </c>
    </row>
    <row r="60" spans="1:13">
      <c r="A60" s="143" t="s">
        <v>6068</v>
      </c>
      <c r="B60" s="143" t="s">
        <v>281</v>
      </c>
      <c r="C60" s="143" t="s">
        <v>280</v>
      </c>
      <c r="D60" s="143" t="s">
        <v>108</v>
      </c>
      <c r="E60" s="423" t="s">
        <v>138</v>
      </c>
      <c r="F60" s="424"/>
      <c r="G60" s="143" t="s">
        <v>49</v>
      </c>
      <c r="H60" s="143" t="s">
        <v>49</v>
      </c>
      <c r="I60" s="143" t="s">
        <v>49</v>
      </c>
      <c r="J60" s="143" t="s">
        <v>49</v>
      </c>
      <c r="K60" s="143">
        <v>2021</v>
      </c>
      <c r="L60" s="143" t="s">
        <v>1780</v>
      </c>
      <c r="M60" s="143" t="s">
        <v>2006</v>
      </c>
    </row>
    <row r="61" spans="1:13">
      <c r="A61" s="143" t="s">
        <v>6068</v>
      </c>
      <c r="B61" s="143" t="s">
        <v>2079</v>
      </c>
      <c r="C61" s="143" t="s">
        <v>2081</v>
      </c>
      <c r="D61" s="143" t="s">
        <v>108</v>
      </c>
      <c r="E61" s="423" t="s">
        <v>138</v>
      </c>
      <c r="F61" s="424"/>
      <c r="G61" s="143" t="s">
        <v>49</v>
      </c>
      <c r="H61" s="143" t="s">
        <v>49</v>
      </c>
      <c r="I61" s="143" t="s">
        <v>49</v>
      </c>
      <c r="J61" s="143" t="s">
        <v>49</v>
      </c>
      <c r="K61" s="143">
        <v>2021</v>
      </c>
      <c r="L61" s="143" t="s">
        <v>1780</v>
      </c>
      <c r="M61" s="143" t="s">
        <v>2006</v>
      </c>
    </row>
    <row r="62" spans="1:13">
      <c r="A62" s="143" t="s">
        <v>6068</v>
      </c>
      <c r="B62" s="143" t="s">
        <v>283</v>
      </c>
      <c r="C62" s="143" t="s">
        <v>282</v>
      </c>
      <c r="D62" s="143" t="s">
        <v>108</v>
      </c>
      <c r="E62" s="423" t="s">
        <v>138</v>
      </c>
      <c r="F62" s="424"/>
      <c r="G62" s="143" t="s">
        <v>49</v>
      </c>
      <c r="H62" s="143" t="s">
        <v>49</v>
      </c>
      <c r="I62" s="143" t="s">
        <v>49</v>
      </c>
      <c r="J62" s="143" t="s">
        <v>49</v>
      </c>
      <c r="K62" s="143">
        <v>2021</v>
      </c>
      <c r="L62" s="143" t="s">
        <v>1780</v>
      </c>
      <c r="M62" s="143" t="s">
        <v>2006</v>
      </c>
    </row>
    <row r="63" spans="1:13">
      <c r="A63" s="143" t="s">
        <v>6068</v>
      </c>
      <c r="B63" s="143" t="s">
        <v>1865</v>
      </c>
      <c r="C63" s="143" t="s">
        <v>1866</v>
      </c>
      <c r="D63" s="143" t="s">
        <v>90</v>
      </c>
      <c r="E63" s="423" t="s">
        <v>1869</v>
      </c>
      <c r="F63" s="424"/>
      <c r="G63" s="143" t="s">
        <v>49</v>
      </c>
      <c r="H63" s="143" t="s">
        <v>49</v>
      </c>
      <c r="I63" s="143" t="s">
        <v>49</v>
      </c>
      <c r="J63" s="143" t="s">
        <v>49</v>
      </c>
      <c r="K63" s="143">
        <v>2021</v>
      </c>
      <c r="L63" s="143" t="s">
        <v>1870</v>
      </c>
      <c r="M63" s="143" t="s">
        <v>1871</v>
      </c>
    </row>
    <row r="64" spans="1:13">
      <c r="A64" s="143" t="s">
        <v>6068</v>
      </c>
      <c r="B64" s="143" t="s">
        <v>1906</v>
      </c>
      <c r="C64" s="143" t="s">
        <v>1907</v>
      </c>
      <c r="D64" s="143" t="s">
        <v>90</v>
      </c>
      <c r="E64" s="423" t="s">
        <v>1909</v>
      </c>
      <c r="F64" s="143" t="s">
        <v>4</v>
      </c>
      <c r="G64" s="143" t="s">
        <v>49</v>
      </c>
      <c r="H64" s="143" t="s">
        <v>49</v>
      </c>
      <c r="I64" s="143" t="s">
        <v>49</v>
      </c>
      <c r="J64" s="143" t="s">
        <v>49</v>
      </c>
      <c r="K64" s="143">
        <v>2021</v>
      </c>
      <c r="L64" s="143" t="s">
        <v>1820</v>
      </c>
      <c r="M64" s="143" t="s">
        <v>1821</v>
      </c>
    </row>
    <row r="65" spans="1:13">
      <c r="A65" s="143" t="s">
        <v>6068</v>
      </c>
      <c r="B65" s="143" t="s">
        <v>126</v>
      </c>
      <c r="C65" s="143" t="s">
        <v>125</v>
      </c>
      <c r="D65" s="143" t="s">
        <v>90</v>
      </c>
      <c r="E65" s="423" t="s">
        <v>1819</v>
      </c>
      <c r="F65" s="143" t="s">
        <v>4</v>
      </c>
      <c r="G65" s="143" t="s">
        <v>49</v>
      </c>
      <c r="H65" s="143" t="s">
        <v>49</v>
      </c>
      <c r="I65" s="143" t="s">
        <v>49</v>
      </c>
      <c r="J65" s="143" t="s">
        <v>49</v>
      </c>
      <c r="K65" s="143">
        <v>2021</v>
      </c>
      <c r="L65" s="143" t="s">
        <v>1820</v>
      </c>
      <c r="M65" s="143" t="s">
        <v>1821</v>
      </c>
    </row>
    <row r="66" spans="1:13">
      <c r="A66" s="143" t="s">
        <v>6068</v>
      </c>
      <c r="B66" s="143" t="s">
        <v>148</v>
      </c>
      <c r="C66" s="143" t="s">
        <v>147</v>
      </c>
      <c r="D66" s="143" t="s">
        <v>90</v>
      </c>
      <c r="E66" s="423" t="s">
        <v>1832</v>
      </c>
      <c r="F66" s="424"/>
      <c r="G66" s="143" t="s">
        <v>49</v>
      </c>
      <c r="H66" s="143" t="s">
        <v>49</v>
      </c>
      <c r="I66" s="143" t="s">
        <v>49</v>
      </c>
      <c r="J66" s="143" t="s">
        <v>49</v>
      </c>
      <c r="K66" s="143">
        <v>2021</v>
      </c>
      <c r="L66" s="143" t="s">
        <v>1833</v>
      </c>
      <c r="M66" s="143" t="s">
        <v>1834</v>
      </c>
    </row>
    <row r="67" spans="1:13">
      <c r="A67" s="143" t="s">
        <v>6068</v>
      </c>
      <c r="B67" s="143" t="s">
        <v>180</v>
      </c>
      <c r="C67" s="143" t="s">
        <v>179</v>
      </c>
      <c r="D67" s="143" t="s">
        <v>90</v>
      </c>
      <c r="E67" s="423" t="s">
        <v>1850</v>
      </c>
      <c r="F67" s="143" t="s">
        <v>4</v>
      </c>
      <c r="G67" s="143" t="s">
        <v>49</v>
      </c>
      <c r="H67" s="143" t="s">
        <v>49</v>
      </c>
      <c r="I67" s="143" t="s">
        <v>49</v>
      </c>
      <c r="J67" s="143" t="s">
        <v>49</v>
      </c>
      <c r="K67" s="143">
        <v>2021</v>
      </c>
      <c r="L67" s="143" t="s">
        <v>1733</v>
      </c>
      <c r="M67" s="143" t="s">
        <v>1851</v>
      </c>
    </row>
    <row r="68" spans="1:13">
      <c r="A68" s="143" t="s">
        <v>6068</v>
      </c>
      <c r="B68" s="143" t="s">
        <v>161</v>
      </c>
      <c r="C68" s="143" t="s">
        <v>160</v>
      </c>
      <c r="D68" s="143" t="s">
        <v>90</v>
      </c>
      <c r="E68" s="423" t="s">
        <v>1844</v>
      </c>
      <c r="F68" s="143" t="s">
        <v>7128</v>
      </c>
      <c r="G68" s="143" t="s">
        <v>62</v>
      </c>
      <c r="H68" s="143" t="s">
        <v>49</v>
      </c>
      <c r="I68" s="143" t="s">
        <v>49</v>
      </c>
      <c r="J68" s="143" t="s">
        <v>49</v>
      </c>
      <c r="K68" s="143">
        <v>2022</v>
      </c>
      <c r="L68" s="143" t="s">
        <v>1820</v>
      </c>
      <c r="M68" s="143" t="s">
        <v>1845</v>
      </c>
    </row>
    <row r="69" spans="1:13">
      <c r="A69" s="143" t="s">
        <v>6068</v>
      </c>
      <c r="B69" s="143" t="s">
        <v>168</v>
      </c>
      <c r="C69" s="143" t="s">
        <v>167</v>
      </c>
      <c r="D69" s="143" t="s">
        <v>90</v>
      </c>
      <c r="E69" s="423" t="s">
        <v>1840</v>
      </c>
      <c r="F69" s="143" t="s">
        <v>7128</v>
      </c>
      <c r="G69" s="143" t="s">
        <v>62</v>
      </c>
      <c r="H69" s="143" t="s">
        <v>49</v>
      </c>
      <c r="I69" s="143" t="s">
        <v>49</v>
      </c>
      <c r="J69" s="143" t="s">
        <v>49</v>
      </c>
      <c r="K69" s="143">
        <v>2022</v>
      </c>
      <c r="L69" s="143" t="s">
        <v>1733</v>
      </c>
      <c r="M69" s="143" t="s">
        <v>1841</v>
      </c>
    </row>
    <row r="70" spans="1:13">
      <c r="A70" s="143" t="s">
        <v>6068</v>
      </c>
      <c r="B70" s="143" t="s">
        <v>1245</v>
      </c>
      <c r="C70" s="143" t="s">
        <v>1244</v>
      </c>
      <c r="D70" s="143" t="s">
        <v>645</v>
      </c>
      <c r="E70" s="423" t="s">
        <v>4331</v>
      </c>
      <c r="F70" s="143" t="s">
        <v>7117</v>
      </c>
      <c r="G70" s="143" t="s">
        <v>62</v>
      </c>
      <c r="H70" s="143" t="s">
        <v>49</v>
      </c>
      <c r="I70" s="143" t="s">
        <v>49</v>
      </c>
      <c r="J70" s="143" t="s">
        <v>49</v>
      </c>
      <c r="K70" s="143">
        <v>2022</v>
      </c>
      <c r="L70" s="143" t="s">
        <v>1870</v>
      </c>
      <c r="M70" s="143" t="s">
        <v>4332</v>
      </c>
    </row>
    <row r="71" spans="1:13">
      <c r="A71" s="143" t="s">
        <v>6068</v>
      </c>
      <c r="B71" s="143" t="s">
        <v>1249</v>
      </c>
      <c r="C71" s="143" t="s">
        <v>1248</v>
      </c>
      <c r="D71" s="143" t="s">
        <v>645</v>
      </c>
      <c r="E71" s="423" t="s">
        <v>4334</v>
      </c>
      <c r="F71" s="143" t="s">
        <v>7117</v>
      </c>
      <c r="G71" s="143" t="s">
        <v>62</v>
      </c>
      <c r="H71" s="143" t="s">
        <v>49</v>
      </c>
      <c r="I71" s="143" t="s">
        <v>49</v>
      </c>
      <c r="J71" s="143" t="s">
        <v>49</v>
      </c>
      <c r="K71" s="143">
        <v>2022</v>
      </c>
      <c r="L71" s="143" t="s">
        <v>1870</v>
      </c>
      <c r="M71" s="143" t="s">
        <v>4332</v>
      </c>
    </row>
    <row r="72" spans="1:13">
      <c r="A72" s="143" t="s">
        <v>6068</v>
      </c>
      <c r="B72" s="143" t="s">
        <v>1314</v>
      </c>
      <c r="C72" s="143" t="s">
        <v>1313</v>
      </c>
      <c r="D72" s="143" t="s">
        <v>194</v>
      </c>
      <c r="E72" s="423" t="s">
        <v>1856</v>
      </c>
      <c r="F72" s="143" t="s">
        <v>3</v>
      </c>
      <c r="G72" s="143" t="s">
        <v>49</v>
      </c>
      <c r="H72" s="143" t="s">
        <v>49</v>
      </c>
      <c r="I72" s="143" t="s">
        <v>49</v>
      </c>
      <c r="J72" s="143" t="s">
        <v>49</v>
      </c>
      <c r="K72" s="143">
        <v>2019</v>
      </c>
      <c r="L72" s="143" t="s">
        <v>1955</v>
      </c>
      <c r="M72" s="143" t="s">
        <v>1956</v>
      </c>
    </row>
    <row r="73" spans="1:13">
      <c r="A73" s="143" t="s">
        <v>6068</v>
      </c>
      <c r="B73" s="143" t="s">
        <v>1311</v>
      </c>
      <c r="C73" s="143" t="s">
        <v>7129</v>
      </c>
      <c r="D73" s="143" t="s">
        <v>194</v>
      </c>
      <c r="E73" s="423" t="s">
        <v>1856</v>
      </c>
      <c r="F73" s="143" t="s">
        <v>7117</v>
      </c>
      <c r="G73" s="143" t="s">
        <v>49</v>
      </c>
      <c r="H73" s="143" t="s">
        <v>49</v>
      </c>
      <c r="I73" s="143" t="s">
        <v>49</v>
      </c>
      <c r="J73" s="143" t="s">
        <v>49</v>
      </c>
      <c r="K73" s="143">
        <v>2019</v>
      </c>
      <c r="L73" s="143" t="s">
        <v>1955</v>
      </c>
      <c r="M73" s="143" t="s">
        <v>1956</v>
      </c>
    </row>
    <row r="74" spans="1:13">
      <c r="A74" s="143" t="s">
        <v>6068</v>
      </c>
      <c r="B74" s="143" t="s">
        <v>1910</v>
      </c>
      <c r="C74" s="143" t="s">
        <v>7130</v>
      </c>
      <c r="D74" s="143" t="s">
        <v>90</v>
      </c>
      <c r="E74" s="423" t="s">
        <v>1913</v>
      </c>
      <c r="F74" s="143" t="s">
        <v>3</v>
      </c>
      <c r="G74" s="143" t="s">
        <v>49</v>
      </c>
      <c r="H74" s="143" t="s">
        <v>49</v>
      </c>
      <c r="I74" s="143" t="s">
        <v>49</v>
      </c>
      <c r="J74" s="143" t="s">
        <v>49</v>
      </c>
      <c r="K74" s="143">
        <v>2021</v>
      </c>
      <c r="L74" s="143" t="s">
        <v>1914</v>
      </c>
      <c r="M74" s="143" t="s">
        <v>1915</v>
      </c>
    </row>
    <row r="75" spans="1:13">
      <c r="A75" s="143" t="s">
        <v>6068</v>
      </c>
      <c r="B75" s="143" t="s">
        <v>1916</v>
      </c>
      <c r="C75" s="143" t="s">
        <v>7131</v>
      </c>
      <c r="D75" s="143" t="s">
        <v>101</v>
      </c>
      <c r="E75" s="423" t="s">
        <v>1919</v>
      </c>
      <c r="F75" s="143" t="s">
        <v>3</v>
      </c>
      <c r="G75" s="143" t="s">
        <v>49</v>
      </c>
      <c r="H75" s="143" t="s">
        <v>49</v>
      </c>
      <c r="I75" s="143" t="s">
        <v>49</v>
      </c>
      <c r="J75" s="143" t="s">
        <v>49</v>
      </c>
      <c r="K75" s="143">
        <v>2019</v>
      </c>
      <c r="L75" s="143">
        <v>80</v>
      </c>
      <c r="M75" s="143" t="s">
        <v>1920</v>
      </c>
    </row>
    <row r="76" spans="1:13">
      <c r="A76" s="143" t="s">
        <v>6068</v>
      </c>
      <c r="B76" s="143" t="s">
        <v>173</v>
      </c>
      <c r="C76" s="143" t="s">
        <v>172</v>
      </c>
      <c r="D76" s="143" t="s">
        <v>157</v>
      </c>
      <c r="E76" s="423" t="s">
        <v>176</v>
      </c>
      <c r="F76" s="143" t="s">
        <v>7119</v>
      </c>
      <c r="G76" s="143" t="s">
        <v>62</v>
      </c>
      <c r="H76" s="143" t="s">
        <v>62</v>
      </c>
      <c r="I76" s="143" t="s">
        <v>62</v>
      </c>
      <c r="J76" s="143" t="s">
        <v>49</v>
      </c>
      <c r="K76" s="143">
        <v>2022</v>
      </c>
      <c r="L76" s="143" t="s">
        <v>1848</v>
      </c>
      <c r="M76" s="143" t="s">
        <v>1849</v>
      </c>
    </row>
    <row r="77" spans="1:13">
      <c r="A77" s="143" t="s">
        <v>6068</v>
      </c>
      <c r="B77" s="143" t="s">
        <v>153</v>
      </c>
      <c r="C77" s="143" t="s">
        <v>7132</v>
      </c>
      <c r="D77" s="143" t="s">
        <v>157</v>
      </c>
      <c r="E77" s="423" t="s">
        <v>128</v>
      </c>
      <c r="F77" s="143" t="s">
        <v>7117</v>
      </c>
      <c r="G77" s="143" t="s">
        <v>62</v>
      </c>
      <c r="H77" s="143" t="s">
        <v>62</v>
      </c>
      <c r="I77" s="143" t="s">
        <v>49</v>
      </c>
      <c r="J77" s="143" t="s">
        <v>49</v>
      </c>
      <c r="K77" s="143">
        <v>2022</v>
      </c>
      <c r="L77" s="143" t="s">
        <v>1762</v>
      </c>
      <c r="M77" s="143" t="s">
        <v>1836</v>
      </c>
    </row>
    <row r="78" spans="1:13">
      <c r="A78" s="143" t="s">
        <v>6068</v>
      </c>
      <c r="B78" s="143" t="s">
        <v>1921</v>
      </c>
      <c r="C78" s="143" t="s">
        <v>7133</v>
      </c>
      <c r="D78" s="143" t="s">
        <v>194</v>
      </c>
      <c r="E78" s="423" t="s">
        <v>1856</v>
      </c>
      <c r="F78" s="143" t="s">
        <v>3</v>
      </c>
      <c r="G78" s="143" t="s">
        <v>62</v>
      </c>
      <c r="H78" s="143" t="s">
        <v>49</v>
      </c>
      <c r="I78" s="143" t="s">
        <v>49</v>
      </c>
      <c r="J78" s="143" t="s">
        <v>49</v>
      </c>
      <c r="K78" s="143">
        <v>2019</v>
      </c>
      <c r="L78" s="143" t="s">
        <v>1857</v>
      </c>
      <c r="M78" s="143" t="s">
        <v>1858</v>
      </c>
    </row>
    <row r="79" spans="1:13">
      <c r="A79" s="143" t="s">
        <v>6068</v>
      </c>
      <c r="B79" s="143" t="s">
        <v>1924</v>
      </c>
      <c r="C79" s="143" t="s">
        <v>7134</v>
      </c>
      <c r="D79" s="143" t="s">
        <v>16</v>
      </c>
      <c r="E79" s="423" t="s">
        <v>1927</v>
      </c>
      <c r="F79" s="143" t="s">
        <v>3</v>
      </c>
      <c r="G79" s="143" t="s">
        <v>62</v>
      </c>
      <c r="H79" s="143" t="s">
        <v>62</v>
      </c>
      <c r="I79" s="143" t="s">
        <v>62</v>
      </c>
      <c r="J79" s="143" t="s">
        <v>62</v>
      </c>
      <c r="K79" s="143">
        <v>2021</v>
      </c>
      <c r="L79" s="143" t="s">
        <v>1733</v>
      </c>
      <c r="M79" s="143" t="s">
        <v>1928</v>
      </c>
    </row>
    <row r="80" spans="1:13">
      <c r="A80" s="143" t="s">
        <v>6068</v>
      </c>
      <c r="B80" s="143" t="s">
        <v>1929</v>
      </c>
      <c r="C80" s="143" t="s">
        <v>7135</v>
      </c>
      <c r="D80" s="143" t="s">
        <v>16</v>
      </c>
      <c r="E80" s="423" t="s">
        <v>1932</v>
      </c>
      <c r="F80" s="143" t="s">
        <v>3</v>
      </c>
      <c r="G80" s="143" t="s">
        <v>62</v>
      </c>
      <c r="H80" s="143" t="s">
        <v>62</v>
      </c>
      <c r="I80" s="143" t="s">
        <v>62</v>
      </c>
      <c r="J80" s="143" t="s">
        <v>49</v>
      </c>
      <c r="K80" s="143">
        <v>2022</v>
      </c>
      <c r="L80" s="143" t="s">
        <v>1933</v>
      </c>
      <c r="M80" s="143" t="s">
        <v>1934</v>
      </c>
    </row>
    <row r="81" spans="1:13">
      <c r="A81" s="143" t="s">
        <v>6068</v>
      </c>
      <c r="B81" s="143" t="s">
        <v>1935</v>
      </c>
      <c r="C81" s="143" t="s">
        <v>7136</v>
      </c>
      <c r="D81" s="143" t="s">
        <v>16</v>
      </c>
      <c r="E81" s="423" t="s">
        <v>1938</v>
      </c>
      <c r="F81" s="143" t="s">
        <v>3</v>
      </c>
      <c r="G81" s="143" t="s">
        <v>49</v>
      </c>
      <c r="H81" s="143" t="s">
        <v>49</v>
      </c>
      <c r="I81" s="143" t="s">
        <v>49</v>
      </c>
      <c r="J81" s="143" t="s">
        <v>49</v>
      </c>
      <c r="K81" s="143">
        <v>2023</v>
      </c>
      <c r="L81" s="143" t="s">
        <v>1762</v>
      </c>
      <c r="M81" s="143" t="s">
        <v>1776</v>
      </c>
    </row>
    <row r="82" spans="1:13">
      <c r="A82" s="143" t="s">
        <v>6068</v>
      </c>
      <c r="B82" s="143" t="s">
        <v>1939</v>
      </c>
      <c r="C82" s="143" t="s">
        <v>7137</v>
      </c>
      <c r="D82" s="143" t="s">
        <v>157</v>
      </c>
      <c r="E82" s="423" t="s">
        <v>1942</v>
      </c>
      <c r="F82" s="143" t="s">
        <v>3</v>
      </c>
      <c r="G82" s="143" t="s">
        <v>62</v>
      </c>
      <c r="H82" s="143" t="s">
        <v>62</v>
      </c>
      <c r="I82" s="143" t="s">
        <v>62</v>
      </c>
      <c r="J82" s="143" t="s">
        <v>49</v>
      </c>
      <c r="K82" s="143">
        <v>2022</v>
      </c>
      <c r="L82" s="143" t="s">
        <v>1848</v>
      </c>
      <c r="M82" s="143" t="s">
        <v>1943</v>
      </c>
    </row>
    <row r="83" spans="1:13">
      <c r="A83" s="143" t="s">
        <v>6068</v>
      </c>
      <c r="B83" s="143" t="s">
        <v>1944</v>
      </c>
      <c r="C83" s="143" t="s">
        <v>7138</v>
      </c>
      <c r="D83" s="143" t="s">
        <v>157</v>
      </c>
      <c r="E83" s="423" t="s">
        <v>1942</v>
      </c>
      <c r="F83" s="143" t="s">
        <v>7119</v>
      </c>
      <c r="G83" s="143" t="s">
        <v>62</v>
      </c>
      <c r="H83" s="143" t="s">
        <v>62</v>
      </c>
      <c r="I83" s="143" t="s">
        <v>62</v>
      </c>
      <c r="J83" s="143" t="s">
        <v>49</v>
      </c>
      <c r="K83" s="143">
        <v>2022</v>
      </c>
      <c r="L83" s="143" t="s">
        <v>1848</v>
      </c>
      <c r="M83" s="143" t="s">
        <v>1849</v>
      </c>
    </row>
    <row r="84" spans="1:13">
      <c r="A84" s="143" t="s">
        <v>6068</v>
      </c>
      <c r="B84" s="143" t="s">
        <v>1947</v>
      </c>
      <c r="C84" s="143" t="s">
        <v>7139</v>
      </c>
      <c r="D84" s="143" t="s">
        <v>108</v>
      </c>
      <c r="E84" s="423" t="s">
        <v>1950</v>
      </c>
      <c r="F84" s="143" t="s">
        <v>3</v>
      </c>
      <c r="G84" s="143" t="s">
        <v>49</v>
      </c>
      <c r="H84" s="143" t="s">
        <v>49</v>
      </c>
      <c r="I84" s="143" t="s">
        <v>49</v>
      </c>
      <c r="J84" s="143" t="s">
        <v>49</v>
      </c>
      <c r="K84" s="143">
        <v>2021</v>
      </c>
      <c r="L84" s="143">
        <v>60</v>
      </c>
      <c r="M84" s="143" t="s">
        <v>1951</v>
      </c>
    </row>
    <row r="85" spans="1:13">
      <c r="A85" s="143" t="s">
        <v>6068</v>
      </c>
      <c r="B85" s="143" t="s">
        <v>1952</v>
      </c>
      <c r="C85" s="143" t="s">
        <v>7140</v>
      </c>
      <c r="D85" s="143" t="s">
        <v>101</v>
      </c>
      <c r="E85" s="423" t="s">
        <v>1954</v>
      </c>
      <c r="F85" s="143" t="s">
        <v>3</v>
      </c>
      <c r="G85" s="143" t="s">
        <v>49</v>
      </c>
      <c r="H85" s="143" t="s">
        <v>49</v>
      </c>
      <c r="I85" s="143" t="s">
        <v>49</v>
      </c>
      <c r="J85" s="143" t="s">
        <v>49</v>
      </c>
      <c r="K85" s="143">
        <v>2019</v>
      </c>
      <c r="L85" s="143" t="s">
        <v>1955</v>
      </c>
      <c r="M85" s="143" t="s">
        <v>1956</v>
      </c>
    </row>
    <row r="86" spans="1:13">
      <c r="A86" s="143" t="s">
        <v>6068</v>
      </c>
      <c r="B86" s="143" t="s">
        <v>1957</v>
      </c>
      <c r="C86" s="143" t="s">
        <v>1959</v>
      </c>
      <c r="D86" s="143" t="s">
        <v>90</v>
      </c>
      <c r="E86" s="423" t="s">
        <v>1960</v>
      </c>
      <c r="F86" s="143" t="s">
        <v>4</v>
      </c>
      <c r="G86" s="143" t="s">
        <v>62</v>
      </c>
      <c r="H86" s="143" t="s">
        <v>49</v>
      </c>
      <c r="I86" s="143" t="s">
        <v>49</v>
      </c>
      <c r="J86" s="143" t="s">
        <v>49</v>
      </c>
      <c r="K86" s="143">
        <v>2020</v>
      </c>
      <c r="L86" s="143" t="s">
        <v>1955</v>
      </c>
      <c r="M86" s="143" t="s">
        <v>1961</v>
      </c>
    </row>
    <row r="87" spans="1:13" ht="15" customHeight="1">
      <c r="A87" s="143" t="s">
        <v>6068</v>
      </c>
      <c r="B87" s="143" t="s">
        <v>1962</v>
      </c>
      <c r="C87" s="143" t="s">
        <v>1963</v>
      </c>
      <c r="D87" s="143" t="s">
        <v>108</v>
      </c>
      <c r="E87" s="423" t="s">
        <v>1964</v>
      </c>
      <c r="F87" s="143" t="s">
        <v>4</v>
      </c>
      <c r="G87" s="143" t="s">
        <v>49</v>
      </c>
      <c r="H87" s="143" t="s">
        <v>49</v>
      </c>
      <c r="I87" s="143" t="s">
        <v>49</v>
      </c>
      <c r="J87" s="143" t="s">
        <v>49</v>
      </c>
      <c r="K87" s="143" t="s">
        <v>1965</v>
      </c>
      <c r="L87" s="143" t="s">
        <v>1966</v>
      </c>
      <c r="M87" s="143" t="s">
        <v>1967</v>
      </c>
    </row>
    <row r="88" spans="1:13">
      <c r="A88" s="143" t="s">
        <v>6068</v>
      </c>
      <c r="B88" s="143" t="s">
        <v>1872</v>
      </c>
      <c r="C88" s="143" t="s">
        <v>1873</v>
      </c>
      <c r="D88" s="143" t="s">
        <v>90</v>
      </c>
      <c r="E88" s="423" t="s">
        <v>1875</v>
      </c>
      <c r="F88" s="424"/>
      <c r="G88" s="143" t="s">
        <v>49</v>
      </c>
      <c r="H88" s="143" t="s">
        <v>49</v>
      </c>
      <c r="I88" s="143" t="s">
        <v>49</v>
      </c>
      <c r="J88" s="143" t="s">
        <v>49</v>
      </c>
      <c r="K88" s="143">
        <v>2021</v>
      </c>
      <c r="L88" s="143" t="s">
        <v>1762</v>
      </c>
      <c r="M88" s="143" t="s">
        <v>1817</v>
      </c>
    </row>
    <row r="89" spans="1:13">
      <c r="A89" s="143" t="s">
        <v>6068</v>
      </c>
      <c r="B89" s="143" t="s">
        <v>1876</v>
      </c>
      <c r="C89" s="143" t="s">
        <v>1877</v>
      </c>
      <c r="D89" s="143" t="s">
        <v>90</v>
      </c>
      <c r="E89" s="423" t="s">
        <v>1879</v>
      </c>
      <c r="F89" s="424"/>
      <c r="G89" s="143" t="s">
        <v>49</v>
      </c>
      <c r="H89" s="143" t="s">
        <v>49</v>
      </c>
      <c r="I89" s="143" t="s">
        <v>49</v>
      </c>
      <c r="J89" s="143" t="s">
        <v>49</v>
      </c>
      <c r="K89" s="143">
        <v>2021</v>
      </c>
      <c r="L89" s="143" t="s">
        <v>1762</v>
      </c>
      <c r="M89" s="143" t="s">
        <v>1880</v>
      </c>
    </row>
    <row r="90" spans="1:13">
      <c r="A90" s="143" t="s">
        <v>6068</v>
      </c>
      <c r="B90" s="143" t="s">
        <v>1881</v>
      </c>
      <c r="C90" s="143" t="s">
        <v>1882</v>
      </c>
      <c r="D90" s="143" t="s">
        <v>90</v>
      </c>
      <c r="E90" s="423" t="s">
        <v>1884</v>
      </c>
      <c r="F90" s="424"/>
      <c r="G90" s="143" t="s">
        <v>49</v>
      </c>
      <c r="H90" s="143" t="s">
        <v>49</v>
      </c>
      <c r="I90" s="143" t="s">
        <v>49</v>
      </c>
      <c r="J90" s="143" t="s">
        <v>49</v>
      </c>
      <c r="K90" s="143">
        <v>2021</v>
      </c>
      <c r="L90" s="143" t="s">
        <v>1762</v>
      </c>
      <c r="M90" s="143" t="s">
        <v>1880</v>
      </c>
    </row>
    <row r="91" spans="1:13">
      <c r="A91" s="143" t="s">
        <v>6068</v>
      </c>
      <c r="B91" s="143" t="s">
        <v>1889</v>
      </c>
      <c r="C91" s="143" t="s">
        <v>1635</v>
      </c>
      <c r="D91" s="143" t="s">
        <v>90</v>
      </c>
      <c r="E91" s="423" t="s">
        <v>1891</v>
      </c>
      <c r="F91" s="424"/>
      <c r="G91" s="143" t="s">
        <v>49</v>
      </c>
      <c r="H91" s="143" t="s">
        <v>49</v>
      </c>
      <c r="I91" s="143" t="s">
        <v>49</v>
      </c>
      <c r="J91" s="143" t="s">
        <v>49</v>
      </c>
      <c r="K91" s="143">
        <v>2021</v>
      </c>
      <c r="L91" s="143" t="s">
        <v>1733</v>
      </c>
      <c r="M91" s="143" t="s">
        <v>1851</v>
      </c>
    </row>
    <row r="92" spans="1:13">
      <c r="A92" s="143" t="s">
        <v>6068</v>
      </c>
      <c r="B92" s="143" t="s">
        <v>1892</v>
      </c>
      <c r="C92" s="143" t="s">
        <v>1638</v>
      </c>
      <c r="D92" s="143" t="s">
        <v>90</v>
      </c>
      <c r="E92" s="423" t="s">
        <v>1893</v>
      </c>
      <c r="F92" s="424"/>
      <c r="G92" s="143" t="s">
        <v>49</v>
      </c>
      <c r="H92" s="143" t="s">
        <v>49</v>
      </c>
      <c r="I92" s="143" t="s">
        <v>49</v>
      </c>
      <c r="J92" s="143" t="s">
        <v>49</v>
      </c>
      <c r="K92" s="143">
        <v>2021</v>
      </c>
      <c r="L92" s="143" t="s">
        <v>1733</v>
      </c>
      <c r="M92" s="143" t="s">
        <v>1851</v>
      </c>
    </row>
    <row r="93" spans="1:13">
      <c r="A93" s="143" t="s">
        <v>6068</v>
      </c>
      <c r="B93" s="143" t="s">
        <v>1859</v>
      </c>
      <c r="C93" s="143" t="s">
        <v>1860</v>
      </c>
      <c r="D93" s="143" t="s">
        <v>90</v>
      </c>
      <c r="E93" s="423" t="s">
        <v>1863</v>
      </c>
      <c r="F93" s="424"/>
      <c r="G93" s="143" t="s">
        <v>49</v>
      </c>
      <c r="H93" s="143" t="s">
        <v>49</v>
      </c>
      <c r="I93" s="143" t="s">
        <v>49</v>
      </c>
      <c r="J93" s="143" t="s">
        <v>49</v>
      </c>
      <c r="K93" s="143">
        <v>2022</v>
      </c>
      <c r="L93" s="143" t="s">
        <v>1733</v>
      </c>
      <c r="M93" s="143" t="s">
        <v>1864</v>
      </c>
    </row>
    <row r="94" spans="1:13">
      <c r="A94" s="143" t="s">
        <v>5972</v>
      </c>
      <c r="B94" s="143" t="s">
        <v>114</v>
      </c>
      <c r="C94" s="143" t="s">
        <v>113</v>
      </c>
      <c r="D94" s="143" t="s">
        <v>90</v>
      </c>
      <c r="E94" s="423" t="s">
        <v>1771</v>
      </c>
      <c r="F94" s="143" t="s">
        <v>4</v>
      </c>
      <c r="G94" s="143" t="s">
        <v>49</v>
      </c>
      <c r="H94" s="143" t="s">
        <v>49</v>
      </c>
      <c r="I94" s="143" t="s">
        <v>49</v>
      </c>
      <c r="J94" s="143" t="s">
        <v>49</v>
      </c>
      <c r="K94" s="143">
        <v>2022</v>
      </c>
      <c r="L94" s="143" t="s">
        <v>1762</v>
      </c>
      <c r="M94" s="143" t="s">
        <v>1772</v>
      </c>
    </row>
    <row r="95" spans="1:13">
      <c r="A95" s="143" t="s">
        <v>5972</v>
      </c>
      <c r="B95" s="143" t="s">
        <v>4646</v>
      </c>
      <c r="C95" s="143" t="s">
        <v>4647</v>
      </c>
      <c r="D95" s="143" t="s">
        <v>90</v>
      </c>
      <c r="E95" s="423" t="s">
        <v>4648</v>
      </c>
      <c r="F95" s="424"/>
      <c r="G95" s="143" t="s">
        <v>49</v>
      </c>
      <c r="H95" s="143" t="s">
        <v>49</v>
      </c>
      <c r="I95" s="143" t="s">
        <v>49</v>
      </c>
      <c r="J95" s="143" t="s">
        <v>49</v>
      </c>
      <c r="K95" s="143">
        <v>2021</v>
      </c>
      <c r="L95" s="143" t="s">
        <v>1857</v>
      </c>
      <c r="M95" s="143" t="s">
        <v>4649</v>
      </c>
    </row>
    <row r="96" spans="1:13">
      <c r="A96" s="143" t="s">
        <v>5972</v>
      </c>
      <c r="B96" s="143" t="s">
        <v>4650</v>
      </c>
      <c r="C96" s="143" t="s">
        <v>4651</v>
      </c>
      <c r="D96" s="143" t="s">
        <v>90</v>
      </c>
      <c r="E96" s="423" t="s">
        <v>4652</v>
      </c>
      <c r="F96" s="424"/>
      <c r="G96" s="143" t="s">
        <v>49</v>
      </c>
      <c r="H96" s="143" t="s">
        <v>49</v>
      </c>
      <c r="I96" s="143" t="s">
        <v>49</v>
      </c>
      <c r="J96" s="143" t="s">
        <v>49</v>
      </c>
      <c r="K96" s="143">
        <v>2021</v>
      </c>
      <c r="L96" s="143" t="s">
        <v>1762</v>
      </c>
      <c r="M96" s="143" t="s">
        <v>4653</v>
      </c>
    </row>
    <row r="97" spans="1:13">
      <c r="A97" s="143" t="s">
        <v>5972</v>
      </c>
      <c r="B97" s="143" t="s">
        <v>104</v>
      </c>
      <c r="C97" s="143" t="s">
        <v>103</v>
      </c>
      <c r="D97" s="143" t="s">
        <v>108</v>
      </c>
      <c r="E97" s="423" t="s">
        <v>107</v>
      </c>
      <c r="F97" s="143" t="s">
        <v>7141</v>
      </c>
      <c r="G97" s="143" t="s">
        <v>62</v>
      </c>
      <c r="H97" s="143" t="s">
        <v>62</v>
      </c>
      <c r="I97" s="143" t="s">
        <v>49</v>
      </c>
      <c r="J97" s="143" t="s">
        <v>49</v>
      </c>
      <c r="K97" s="143">
        <v>2022</v>
      </c>
      <c r="L97" s="143">
        <v>60</v>
      </c>
      <c r="M97" s="143" t="s">
        <v>4616</v>
      </c>
    </row>
    <row r="98" spans="1:13">
      <c r="A98" s="143" t="s">
        <v>5972</v>
      </c>
      <c r="B98" s="143" t="s">
        <v>111</v>
      </c>
      <c r="C98" s="143" t="s">
        <v>110</v>
      </c>
      <c r="D98" s="143" t="s">
        <v>108</v>
      </c>
      <c r="E98" s="423" t="s">
        <v>107</v>
      </c>
      <c r="F98" s="143" t="s">
        <v>7141</v>
      </c>
      <c r="G98" s="143" t="s">
        <v>62</v>
      </c>
      <c r="H98" s="143" t="s">
        <v>62</v>
      </c>
      <c r="I98" s="143" t="s">
        <v>49</v>
      </c>
      <c r="J98" s="143" t="s">
        <v>49</v>
      </c>
      <c r="K98" s="143">
        <v>2022</v>
      </c>
      <c r="L98" s="143">
        <v>60</v>
      </c>
      <c r="M98" s="143" t="s">
        <v>4616</v>
      </c>
    </row>
    <row r="99" spans="1:13">
      <c r="A99" s="143" t="s">
        <v>5972</v>
      </c>
      <c r="B99" s="143" t="s">
        <v>1805</v>
      </c>
      <c r="C99" s="143" t="s">
        <v>1806</v>
      </c>
      <c r="D99" s="143" t="s">
        <v>645</v>
      </c>
      <c r="E99" s="423" t="s">
        <v>1807</v>
      </c>
      <c r="F99" s="424"/>
      <c r="G99" s="143" t="s">
        <v>49</v>
      </c>
      <c r="H99" s="143" t="s">
        <v>62</v>
      </c>
      <c r="I99" s="143" t="s">
        <v>49</v>
      </c>
      <c r="J99" s="143" t="s">
        <v>49</v>
      </c>
      <c r="K99" s="143">
        <v>2020</v>
      </c>
      <c r="L99" s="143" t="s">
        <v>1808</v>
      </c>
      <c r="M99" s="143" t="s">
        <v>1809</v>
      </c>
    </row>
    <row r="100" spans="1:13">
      <c r="A100" s="143" t="s">
        <v>5972</v>
      </c>
      <c r="B100" s="143" t="s">
        <v>1810</v>
      </c>
      <c r="C100" s="143" t="s">
        <v>1811</v>
      </c>
      <c r="D100" s="143" t="s">
        <v>645</v>
      </c>
      <c r="E100" s="423" t="s">
        <v>1812</v>
      </c>
      <c r="F100" s="424"/>
      <c r="G100" s="143" t="s">
        <v>49</v>
      </c>
      <c r="H100" s="143" t="s">
        <v>49</v>
      </c>
      <c r="I100" s="143" t="s">
        <v>49</v>
      </c>
      <c r="J100" s="143" t="s">
        <v>49</v>
      </c>
      <c r="K100" s="143">
        <v>2020</v>
      </c>
      <c r="L100" s="143" t="s">
        <v>1808</v>
      </c>
      <c r="M100" s="143" t="s">
        <v>1809</v>
      </c>
    </row>
    <row r="101" spans="1:13">
      <c r="A101" s="143" t="s">
        <v>7142</v>
      </c>
      <c r="B101" s="143" t="s">
        <v>210</v>
      </c>
      <c r="C101" s="143" t="s">
        <v>7143</v>
      </c>
      <c r="D101" s="143" t="s">
        <v>16</v>
      </c>
      <c r="E101" s="423" t="s">
        <v>217</v>
      </c>
      <c r="F101" s="424"/>
      <c r="G101" s="143" t="s">
        <v>62</v>
      </c>
      <c r="H101" s="143" t="s">
        <v>49</v>
      </c>
      <c r="I101" s="143" t="s">
        <v>62</v>
      </c>
      <c r="J101" s="143" t="s">
        <v>49</v>
      </c>
      <c r="K101" s="143">
        <v>2020</v>
      </c>
      <c r="L101" s="143" t="s">
        <v>1991</v>
      </c>
      <c r="M101" s="143" t="s">
        <v>1992</v>
      </c>
    </row>
    <row r="102" spans="1:13">
      <c r="A102" s="143" t="s">
        <v>7142</v>
      </c>
      <c r="B102" s="143" t="s">
        <v>221</v>
      </c>
      <c r="C102" s="143" t="s">
        <v>7144</v>
      </c>
      <c r="D102" s="143" t="s">
        <v>16</v>
      </c>
      <c r="E102" s="423" t="s">
        <v>217</v>
      </c>
      <c r="F102" s="143" t="s">
        <v>7145</v>
      </c>
      <c r="G102" s="143" t="s">
        <v>62</v>
      </c>
      <c r="H102" s="143" t="s">
        <v>49</v>
      </c>
      <c r="I102" s="143" t="s">
        <v>49</v>
      </c>
      <c r="J102" s="143" t="s">
        <v>49</v>
      </c>
      <c r="K102" s="143">
        <v>2019</v>
      </c>
      <c r="L102" s="143" t="s">
        <v>2112</v>
      </c>
      <c r="M102" s="143" t="s">
        <v>4504</v>
      </c>
    </row>
    <row r="103" spans="1:13">
      <c r="A103" s="143" t="s">
        <v>7142</v>
      </c>
      <c r="B103" s="143" t="s">
        <v>1993</v>
      </c>
      <c r="C103" s="143" t="s">
        <v>7146</v>
      </c>
      <c r="D103" s="143" t="s">
        <v>16</v>
      </c>
      <c r="E103" s="423" t="s">
        <v>217</v>
      </c>
      <c r="F103" s="143" t="s">
        <v>7145</v>
      </c>
      <c r="G103" s="143" t="s">
        <v>49</v>
      </c>
      <c r="H103" s="143" t="s">
        <v>49</v>
      </c>
      <c r="I103" s="143" t="s">
        <v>49</v>
      </c>
      <c r="J103" s="143" t="s">
        <v>49</v>
      </c>
      <c r="K103" s="143">
        <v>2018</v>
      </c>
      <c r="L103" s="143" t="s">
        <v>1985</v>
      </c>
      <c r="M103" s="143" t="s">
        <v>1995</v>
      </c>
    </row>
    <row r="104" spans="1:13">
      <c r="A104" s="143" t="s">
        <v>7142</v>
      </c>
      <c r="B104" s="143" t="s">
        <v>1996</v>
      </c>
      <c r="C104" s="143" t="s">
        <v>1998</v>
      </c>
      <c r="D104" s="143" t="s">
        <v>202</v>
      </c>
      <c r="E104" s="423" t="s">
        <v>201</v>
      </c>
      <c r="F104" s="143" t="s">
        <v>4</v>
      </c>
      <c r="G104" s="143" t="s">
        <v>49</v>
      </c>
      <c r="H104" s="143" t="s">
        <v>49</v>
      </c>
      <c r="I104" s="143" t="s">
        <v>49</v>
      </c>
      <c r="J104" s="143" t="s">
        <v>49</v>
      </c>
      <c r="K104" s="143">
        <v>2023</v>
      </c>
      <c r="L104" s="143">
        <v>100</v>
      </c>
      <c r="M104" s="143" t="s">
        <v>1758</v>
      </c>
    </row>
    <row r="105" spans="1:13">
      <c r="A105" s="143" t="s">
        <v>7142</v>
      </c>
      <c r="B105" s="143" t="s">
        <v>198</v>
      </c>
      <c r="C105" s="143" t="s">
        <v>7147</v>
      </c>
      <c r="D105" s="143" t="s">
        <v>202</v>
      </c>
      <c r="E105" s="423" t="s">
        <v>201</v>
      </c>
      <c r="F105" s="143" t="s">
        <v>4</v>
      </c>
      <c r="G105" s="143" t="s">
        <v>49</v>
      </c>
      <c r="H105" s="143" t="s">
        <v>49</v>
      </c>
      <c r="I105" s="143" t="s">
        <v>49</v>
      </c>
      <c r="J105" s="143" t="s">
        <v>49</v>
      </c>
      <c r="K105" s="143">
        <v>2023</v>
      </c>
      <c r="L105" s="143">
        <v>100</v>
      </c>
      <c r="M105" s="143" t="s">
        <v>1758</v>
      </c>
    </row>
    <row r="106" spans="1:13">
      <c r="A106" s="143" t="s">
        <v>7142</v>
      </c>
      <c r="B106" s="143" t="s">
        <v>204</v>
      </c>
      <c r="C106" s="143" t="s">
        <v>203</v>
      </c>
      <c r="D106" s="143" t="s">
        <v>202</v>
      </c>
      <c r="E106" s="423" t="s">
        <v>201</v>
      </c>
      <c r="F106" s="143" t="s">
        <v>7148</v>
      </c>
      <c r="G106" s="143" t="s">
        <v>49</v>
      </c>
      <c r="H106" s="143" t="s">
        <v>49</v>
      </c>
      <c r="I106" s="143" t="s">
        <v>49</v>
      </c>
      <c r="J106" s="143" t="s">
        <v>49</v>
      </c>
      <c r="K106" s="143">
        <v>2023</v>
      </c>
      <c r="L106" s="143">
        <v>100</v>
      </c>
      <c r="M106" s="143" t="s">
        <v>1758</v>
      </c>
    </row>
    <row r="107" spans="1:13">
      <c r="A107" s="143" t="s">
        <v>7142</v>
      </c>
      <c r="B107" s="143" t="s">
        <v>225</v>
      </c>
      <c r="C107" s="143" t="s">
        <v>224</v>
      </c>
      <c r="D107" s="143" t="s">
        <v>16</v>
      </c>
      <c r="E107" s="423" t="s">
        <v>229</v>
      </c>
      <c r="F107" s="424"/>
      <c r="G107" s="143" t="s">
        <v>49</v>
      </c>
      <c r="H107" s="143" t="s">
        <v>49</v>
      </c>
      <c r="I107" s="143" t="s">
        <v>49</v>
      </c>
      <c r="J107" s="143" t="s">
        <v>49</v>
      </c>
      <c r="K107" s="143">
        <v>2021</v>
      </c>
      <c r="L107" s="143" t="s">
        <v>1780</v>
      </c>
      <c r="M107" s="143" t="s">
        <v>1980</v>
      </c>
    </row>
    <row r="108" spans="1:13">
      <c r="A108" s="143" t="s">
        <v>7142</v>
      </c>
      <c r="B108" s="143" t="s">
        <v>234</v>
      </c>
      <c r="C108" s="143" t="s">
        <v>233</v>
      </c>
      <c r="D108" s="143" t="s">
        <v>16</v>
      </c>
      <c r="E108" s="423" t="s">
        <v>229</v>
      </c>
      <c r="F108" s="424"/>
      <c r="G108" s="143" t="s">
        <v>49</v>
      </c>
      <c r="H108" s="143" t="s">
        <v>49</v>
      </c>
      <c r="I108" s="143" t="s">
        <v>49</v>
      </c>
      <c r="J108" s="143" t="s">
        <v>49</v>
      </c>
      <c r="K108" s="143">
        <v>2021</v>
      </c>
      <c r="L108" s="143" t="s">
        <v>1982</v>
      </c>
      <c r="M108" s="143" t="s">
        <v>1983</v>
      </c>
    </row>
    <row r="109" spans="1:13">
      <c r="A109" s="143" t="s">
        <v>7142</v>
      </c>
      <c r="B109" s="143" t="s">
        <v>236</v>
      </c>
      <c r="C109" s="143" t="s">
        <v>235</v>
      </c>
      <c r="D109" s="143" t="s">
        <v>16</v>
      </c>
      <c r="E109" s="423" t="s">
        <v>229</v>
      </c>
      <c r="F109" s="424"/>
      <c r="G109" s="143" t="s">
        <v>49</v>
      </c>
      <c r="H109" s="143" t="s">
        <v>49</v>
      </c>
      <c r="I109" s="143" t="s">
        <v>49</v>
      </c>
      <c r="J109" s="143" t="s">
        <v>49</v>
      </c>
      <c r="K109" s="143">
        <v>2021</v>
      </c>
      <c r="L109" s="143" t="s">
        <v>1985</v>
      </c>
      <c r="M109" s="143" t="s">
        <v>1986</v>
      </c>
    </row>
    <row r="110" spans="1:13">
      <c r="A110" s="143" t="s">
        <v>7142</v>
      </c>
      <c r="B110" s="143" t="s">
        <v>238</v>
      </c>
      <c r="C110" s="143" t="s">
        <v>237</v>
      </c>
      <c r="D110" s="143" t="s">
        <v>16</v>
      </c>
      <c r="E110" s="423" t="s">
        <v>229</v>
      </c>
      <c r="F110" s="424"/>
      <c r="G110" s="143" t="s">
        <v>49</v>
      </c>
      <c r="H110" s="143" t="s">
        <v>49</v>
      </c>
      <c r="I110" s="143" t="s">
        <v>49</v>
      </c>
      <c r="J110" s="143" t="s">
        <v>49</v>
      </c>
      <c r="K110" s="143">
        <v>2021</v>
      </c>
      <c r="L110" s="143">
        <v>80</v>
      </c>
      <c r="M110" s="143" t="s">
        <v>1988</v>
      </c>
    </row>
    <row r="111" spans="1:13">
      <c r="A111" s="143" t="s">
        <v>7142</v>
      </c>
      <c r="B111" s="143" t="s">
        <v>1971</v>
      </c>
      <c r="C111" s="143" t="s">
        <v>1973</v>
      </c>
      <c r="D111" s="143" t="s">
        <v>202</v>
      </c>
      <c r="E111" s="423" t="s">
        <v>201</v>
      </c>
      <c r="F111" s="424"/>
      <c r="G111" s="143" t="s">
        <v>49</v>
      </c>
      <c r="H111" s="143" t="s">
        <v>49</v>
      </c>
      <c r="I111" s="143" t="s">
        <v>49</v>
      </c>
      <c r="J111" s="143" t="s">
        <v>49</v>
      </c>
      <c r="K111" s="143">
        <v>2023</v>
      </c>
      <c r="L111" s="143">
        <v>100</v>
      </c>
      <c r="M111" s="143" t="s">
        <v>1758</v>
      </c>
    </row>
    <row r="112" spans="1:13">
      <c r="A112" s="143" t="s">
        <v>7142</v>
      </c>
      <c r="B112" s="143" t="s">
        <v>1974</v>
      </c>
      <c r="C112" s="143" t="s">
        <v>1976</v>
      </c>
      <c r="D112" s="143" t="s">
        <v>202</v>
      </c>
      <c r="E112" s="423" t="s">
        <v>201</v>
      </c>
      <c r="F112" s="424"/>
      <c r="G112" s="143" t="s">
        <v>49</v>
      </c>
      <c r="H112" s="143" t="s">
        <v>49</v>
      </c>
      <c r="I112" s="143" t="s">
        <v>49</v>
      </c>
      <c r="J112" s="143" t="s">
        <v>49</v>
      </c>
      <c r="K112" s="143">
        <v>2023</v>
      </c>
      <c r="L112" s="143">
        <v>100</v>
      </c>
      <c r="M112" s="143" t="s">
        <v>1758</v>
      </c>
    </row>
    <row r="113" spans="1:13">
      <c r="A113" s="143" t="s">
        <v>7149</v>
      </c>
      <c r="B113" s="143" t="s">
        <v>259</v>
      </c>
      <c r="C113" s="143" t="s">
        <v>258</v>
      </c>
      <c r="D113" s="143" t="s">
        <v>90</v>
      </c>
      <c r="E113" s="423" t="s">
        <v>2019</v>
      </c>
      <c r="F113" s="143" t="s">
        <v>4</v>
      </c>
      <c r="G113" s="143" t="s">
        <v>49</v>
      </c>
      <c r="H113" s="143" t="s">
        <v>49</v>
      </c>
      <c r="I113" s="143" t="s">
        <v>49</v>
      </c>
      <c r="J113" s="143" t="s">
        <v>49</v>
      </c>
      <c r="K113" s="143">
        <v>2021</v>
      </c>
      <c r="L113" s="143" t="s">
        <v>1820</v>
      </c>
      <c r="M113" s="143" t="s">
        <v>2020</v>
      </c>
    </row>
    <row r="114" spans="1:13">
      <c r="A114" s="143" t="s">
        <v>7149</v>
      </c>
      <c r="B114" s="143" t="s">
        <v>264</v>
      </c>
      <c r="C114" s="143" t="s">
        <v>263</v>
      </c>
      <c r="D114" s="143" t="s">
        <v>90</v>
      </c>
      <c r="E114" s="423" t="s">
        <v>2022</v>
      </c>
      <c r="F114" s="143" t="s">
        <v>4</v>
      </c>
      <c r="G114" s="143" t="s">
        <v>49</v>
      </c>
      <c r="H114" s="143" t="s">
        <v>49</v>
      </c>
      <c r="I114" s="143" t="s">
        <v>49</v>
      </c>
      <c r="J114" s="143" t="s">
        <v>49</v>
      </c>
      <c r="K114" s="143">
        <v>2021</v>
      </c>
      <c r="L114" s="143" t="s">
        <v>1820</v>
      </c>
      <c r="M114" s="143" t="s">
        <v>2023</v>
      </c>
    </row>
    <row r="115" spans="1:13">
      <c r="A115" s="143" t="s">
        <v>7149</v>
      </c>
      <c r="B115" s="143" t="s">
        <v>241</v>
      </c>
      <c r="C115" s="143" t="s">
        <v>7150</v>
      </c>
      <c r="D115" s="143" t="s">
        <v>2001</v>
      </c>
      <c r="E115" s="423" t="s">
        <v>2002</v>
      </c>
      <c r="F115" s="143" t="s">
        <v>4</v>
      </c>
      <c r="G115" s="143" t="s">
        <v>49</v>
      </c>
      <c r="H115" s="143" t="s">
        <v>49</v>
      </c>
      <c r="I115" s="143" t="s">
        <v>49</v>
      </c>
      <c r="J115" s="143" t="s">
        <v>49</v>
      </c>
      <c r="K115" s="143">
        <v>2022</v>
      </c>
      <c r="L115" s="143" t="s">
        <v>1820</v>
      </c>
      <c r="M115" s="143" t="s">
        <v>2003</v>
      </c>
    </row>
    <row r="116" spans="1:13">
      <c r="A116" s="143" t="s">
        <v>7149</v>
      </c>
      <c r="B116" s="143" t="s">
        <v>686</v>
      </c>
      <c r="C116" s="143" t="s">
        <v>7151</v>
      </c>
      <c r="D116" s="143" t="s">
        <v>245</v>
      </c>
      <c r="E116" s="423" t="s">
        <v>2589</v>
      </c>
      <c r="F116" s="143" t="s">
        <v>4</v>
      </c>
      <c r="G116" s="143" t="s">
        <v>49</v>
      </c>
      <c r="H116" s="143" t="s">
        <v>49</v>
      </c>
      <c r="I116" s="143" t="s">
        <v>49</v>
      </c>
      <c r="J116" s="143" t="s">
        <v>49</v>
      </c>
      <c r="K116" s="143">
        <v>2019</v>
      </c>
      <c r="L116" s="143" t="s">
        <v>1820</v>
      </c>
      <c r="M116" s="143" t="s">
        <v>2595</v>
      </c>
    </row>
    <row r="117" spans="1:13">
      <c r="A117" s="143" t="s">
        <v>7149</v>
      </c>
      <c r="B117" s="143" t="s">
        <v>141</v>
      </c>
      <c r="C117" s="143" t="s">
        <v>140</v>
      </c>
      <c r="D117" s="143" t="s">
        <v>101</v>
      </c>
      <c r="E117" s="423" t="s">
        <v>143</v>
      </c>
      <c r="F117" s="143" t="s">
        <v>4</v>
      </c>
      <c r="G117" s="143" t="s">
        <v>49</v>
      </c>
      <c r="H117" s="143" t="s">
        <v>49</v>
      </c>
      <c r="I117" s="143" t="s">
        <v>49</v>
      </c>
      <c r="J117" s="143" t="s">
        <v>49</v>
      </c>
      <c r="K117" s="143">
        <v>2022</v>
      </c>
      <c r="L117" s="143" t="s">
        <v>1827</v>
      </c>
      <c r="M117" s="143" t="s">
        <v>1828</v>
      </c>
    </row>
    <row r="118" spans="1:13">
      <c r="A118" s="143" t="s">
        <v>7149</v>
      </c>
      <c r="B118" s="143" t="s">
        <v>1829</v>
      </c>
      <c r="C118" s="143" t="s">
        <v>144</v>
      </c>
      <c r="D118" s="143" t="s">
        <v>101</v>
      </c>
      <c r="E118" s="423" t="s">
        <v>143</v>
      </c>
      <c r="F118" s="143" t="s">
        <v>4</v>
      </c>
      <c r="G118" s="143" t="s">
        <v>49</v>
      </c>
      <c r="H118" s="143" t="s">
        <v>49</v>
      </c>
      <c r="I118" s="143" t="s">
        <v>49</v>
      </c>
      <c r="J118" s="143" t="s">
        <v>49</v>
      </c>
      <c r="K118" s="143">
        <v>2020</v>
      </c>
      <c r="L118" s="143" t="s">
        <v>1827</v>
      </c>
      <c r="M118" s="143" t="s">
        <v>1830</v>
      </c>
    </row>
    <row r="119" spans="1:13">
      <c r="A119" s="143" t="s">
        <v>7152</v>
      </c>
      <c r="B119" s="143" t="s">
        <v>290</v>
      </c>
      <c r="C119" s="143" t="s">
        <v>7153</v>
      </c>
      <c r="D119" s="143" t="s">
        <v>90</v>
      </c>
      <c r="E119" s="423" t="s">
        <v>2084</v>
      </c>
      <c r="F119" s="424"/>
      <c r="G119" s="143" t="s">
        <v>49</v>
      </c>
      <c r="H119" s="143" t="s">
        <v>49</v>
      </c>
      <c r="I119" s="143" t="s">
        <v>49</v>
      </c>
      <c r="J119" s="143" t="s">
        <v>49</v>
      </c>
      <c r="K119" s="143">
        <v>2020</v>
      </c>
      <c r="L119" s="143" t="s">
        <v>1827</v>
      </c>
      <c r="M119" s="143" t="s">
        <v>2085</v>
      </c>
    </row>
    <row r="120" spans="1:13">
      <c r="A120" s="143" t="s">
        <v>7152</v>
      </c>
      <c r="B120" s="143" t="s">
        <v>320</v>
      </c>
      <c r="C120" s="143" t="s">
        <v>319</v>
      </c>
      <c r="D120" s="143" t="s">
        <v>16</v>
      </c>
      <c r="E120" s="423" t="s">
        <v>323</v>
      </c>
      <c r="F120" s="424"/>
      <c r="G120" s="143" t="s">
        <v>49</v>
      </c>
      <c r="H120" s="143" t="s">
        <v>49</v>
      </c>
      <c r="I120" s="143" t="s">
        <v>49</v>
      </c>
      <c r="J120" s="143" t="s">
        <v>49</v>
      </c>
      <c r="K120" s="143">
        <v>2021</v>
      </c>
      <c r="L120" s="143" t="s">
        <v>1733</v>
      </c>
      <c r="M120" s="143" t="s">
        <v>2116</v>
      </c>
    </row>
    <row r="121" spans="1:13">
      <c r="A121" s="143" t="s">
        <v>7152</v>
      </c>
      <c r="B121" s="143" t="s">
        <v>310</v>
      </c>
      <c r="C121" s="143" t="s">
        <v>309</v>
      </c>
      <c r="D121" s="143" t="s">
        <v>16</v>
      </c>
      <c r="E121" s="423" t="s">
        <v>312</v>
      </c>
      <c r="F121" s="424"/>
      <c r="G121" s="143" t="s">
        <v>49</v>
      </c>
      <c r="H121" s="143" t="s">
        <v>49</v>
      </c>
      <c r="I121" s="143" t="s">
        <v>49</v>
      </c>
      <c r="J121" s="143" t="s">
        <v>49</v>
      </c>
      <c r="K121" s="143">
        <v>2021</v>
      </c>
      <c r="L121" s="143" t="s">
        <v>2092</v>
      </c>
      <c r="M121" s="143" t="s">
        <v>2093</v>
      </c>
    </row>
    <row r="122" spans="1:13">
      <c r="A122" s="143" t="s">
        <v>7152</v>
      </c>
      <c r="B122" s="143" t="s">
        <v>317</v>
      </c>
      <c r="C122" s="143" t="s">
        <v>316</v>
      </c>
      <c r="D122" s="143" t="s">
        <v>16</v>
      </c>
      <c r="E122" s="423" t="s">
        <v>312</v>
      </c>
      <c r="F122" s="424"/>
      <c r="G122" s="143" t="s">
        <v>49</v>
      </c>
      <c r="H122" s="143" t="s">
        <v>49</v>
      </c>
      <c r="I122" s="143" t="s">
        <v>49</v>
      </c>
      <c r="J122" s="143" t="s">
        <v>49</v>
      </c>
      <c r="K122" s="143">
        <v>2021</v>
      </c>
      <c r="L122" s="143" t="s">
        <v>1870</v>
      </c>
      <c r="M122" s="143" t="s">
        <v>2096</v>
      </c>
    </row>
    <row r="123" spans="1:13">
      <c r="A123" s="143" t="s">
        <v>7152</v>
      </c>
      <c r="B123" s="143" t="s">
        <v>2097</v>
      </c>
      <c r="C123" s="143" t="s">
        <v>6171</v>
      </c>
      <c r="D123" s="143" t="s">
        <v>16</v>
      </c>
      <c r="E123" s="423" t="s">
        <v>312</v>
      </c>
      <c r="F123" s="424"/>
      <c r="G123" s="143" t="s">
        <v>49</v>
      </c>
      <c r="H123" s="143" t="s">
        <v>49</v>
      </c>
      <c r="I123" s="143" t="s">
        <v>49</v>
      </c>
      <c r="J123" s="143" t="s">
        <v>49</v>
      </c>
      <c r="K123" s="143">
        <v>2021</v>
      </c>
      <c r="L123" s="143">
        <v>80</v>
      </c>
      <c r="M123" s="143" t="s">
        <v>2101</v>
      </c>
    </row>
    <row r="124" spans="1:13">
      <c r="A124" s="143" t="s">
        <v>7152</v>
      </c>
      <c r="B124" s="143" t="s">
        <v>2102</v>
      </c>
      <c r="C124" s="143" t="s">
        <v>2104</v>
      </c>
      <c r="D124" s="143" t="s">
        <v>16</v>
      </c>
      <c r="E124" s="423" t="s">
        <v>312</v>
      </c>
      <c r="F124" s="424"/>
      <c r="G124" s="143" t="s">
        <v>49</v>
      </c>
      <c r="H124" s="143" t="s">
        <v>49</v>
      </c>
      <c r="I124" s="143" t="s">
        <v>49</v>
      </c>
      <c r="J124" s="143" t="s">
        <v>49</v>
      </c>
      <c r="K124" s="143">
        <v>2021</v>
      </c>
      <c r="L124" s="143" t="s">
        <v>2106</v>
      </c>
      <c r="M124" s="143" t="s">
        <v>2107</v>
      </c>
    </row>
    <row r="125" spans="1:13">
      <c r="A125" s="143" t="s">
        <v>7152</v>
      </c>
      <c r="B125" s="143" t="s">
        <v>2108</v>
      </c>
      <c r="C125" s="143" t="s">
        <v>2110</v>
      </c>
      <c r="D125" s="143" t="s">
        <v>16</v>
      </c>
      <c r="E125" s="423" t="s">
        <v>312</v>
      </c>
      <c r="F125" s="424"/>
      <c r="G125" s="143" t="s">
        <v>49</v>
      </c>
      <c r="H125" s="143" t="s">
        <v>49</v>
      </c>
      <c r="I125" s="143" t="s">
        <v>49</v>
      </c>
      <c r="J125" s="143" t="s">
        <v>49</v>
      </c>
      <c r="K125" s="143">
        <v>2021</v>
      </c>
      <c r="L125" s="143" t="s">
        <v>2112</v>
      </c>
      <c r="M125" s="143" t="s">
        <v>2113</v>
      </c>
    </row>
    <row r="126" spans="1:13">
      <c r="A126" s="143" t="s">
        <v>7152</v>
      </c>
      <c r="B126" s="143" t="s">
        <v>302</v>
      </c>
      <c r="C126" s="143" t="s">
        <v>301</v>
      </c>
      <c r="D126" s="143" t="s">
        <v>16</v>
      </c>
      <c r="E126" s="423" t="s">
        <v>305</v>
      </c>
      <c r="F126" s="424"/>
      <c r="G126" s="143" t="s">
        <v>49</v>
      </c>
      <c r="H126" s="143" t="s">
        <v>49</v>
      </c>
      <c r="I126" s="143" t="s">
        <v>49</v>
      </c>
      <c r="J126" s="143" t="s">
        <v>49</v>
      </c>
      <c r="K126" s="143">
        <v>2019</v>
      </c>
      <c r="L126" s="143">
        <v>40</v>
      </c>
      <c r="M126" s="143" t="s">
        <v>2131</v>
      </c>
    </row>
    <row r="127" spans="1:13">
      <c r="A127" s="143" t="s">
        <v>7152</v>
      </c>
      <c r="B127" s="143" t="s">
        <v>295</v>
      </c>
      <c r="C127" s="143" t="s">
        <v>294</v>
      </c>
      <c r="D127" s="143" t="s">
        <v>16</v>
      </c>
      <c r="E127" s="423" t="s">
        <v>299</v>
      </c>
      <c r="F127" s="424"/>
      <c r="G127" s="143" t="s">
        <v>49</v>
      </c>
      <c r="H127" s="143" t="s">
        <v>49</v>
      </c>
      <c r="I127" s="143" t="s">
        <v>49</v>
      </c>
      <c r="J127" s="143" t="s">
        <v>49</v>
      </c>
      <c r="K127" s="143">
        <v>2022</v>
      </c>
      <c r="L127" s="143" t="s">
        <v>1833</v>
      </c>
      <c r="M127" s="143" t="s">
        <v>2088</v>
      </c>
    </row>
    <row r="128" spans="1:13">
      <c r="A128" s="143" t="s">
        <v>2117</v>
      </c>
      <c r="B128" s="143" t="s">
        <v>327</v>
      </c>
      <c r="C128" s="143" t="s">
        <v>6175</v>
      </c>
      <c r="D128" s="143" t="s">
        <v>333</v>
      </c>
      <c r="E128" s="423" t="s">
        <v>332</v>
      </c>
      <c r="F128" s="424"/>
      <c r="G128" s="143" t="s">
        <v>62</v>
      </c>
      <c r="H128" s="143" t="s">
        <v>62</v>
      </c>
      <c r="I128" s="143" t="s">
        <v>49</v>
      </c>
      <c r="J128" s="143" t="s">
        <v>49</v>
      </c>
      <c r="K128" s="143">
        <v>2021</v>
      </c>
      <c r="L128" s="143" t="s">
        <v>2106</v>
      </c>
      <c r="M128" s="143" t="s">
        <v>2121</v>
      </c>
    </row>
    <row r="129" spans="1:13">
      <c r="A129" s="143" t="s">
        <v>2117</v>
      </c>
      <c r="B129" s="143" t="s">
        <v>2122</v>
      </c>
      <c r="C129" s="143" t="s">
        <v>6176</v>
      </c>
      <c r="D129" s="143" t="s">
        <v>333</v>
      </c>
      <c r="E129" s="423" t="s">
        <v>2126</v>
      </c>
      <c r="F129" s="143" t="s">
        <v>7145</v>
      </c>
      <c r="G129" s="143" t="s">
        <v>49</v>
      </c>
      <c r="H129" s="143" t="s">
        <v>49</v>
      </c>
      <c r="I129" s="143" t="s">
        <v>49</v>
      </c>
      <c r="J129" s="143" t="s">
        <v>49</v>
      </c>
      <c r="K129" s="143">
        <v>2021</v>
      </c>
      <c r="L129" s="143" t="s">
        <v>2127</v>
      </c>
      <c r="M129" s="143" t="s">
        <v>2128</v>
      </c>
    </row>
    <row r="130" spans="1:13">
      <c r="A130" s="143" t="s">
        <v>4301</v>
      </c>
      <c r="B130" s="143" t="s">
        <v>1213</v>
      </c>
      <c r="C130" s="143" t="s">
        <v>6267</v>
      </c>
      <c r="D130" s="143" t="s">
        <v>16</v>
      </c>
      <c r="E130" s="423" t="s">
        <v>4305</v>
      </c>
      <c r="F130" s="143" t="s">
        <v>3</v>
      </c>
      <c r="G130" s="143" t="s">
        <v>62</v>
      </c>
      <c r="H130" s="143" t="s">
        <v>49</v>
      </c>
      <c r="I130" s="143" t="s">
        <v>49</v>
      </c>
      <c r="J130" s="143" t="s">
        <v>49</v>
      </c>
      <c r="K130" s="143">
        <v>2021</v>
      </c>
      <c r="L130" s="143" t="s">
        <v>1955</v>
      </c>
      <c r="M130" s="143" t="s">
        <v>4306</v>
      </c>
    </row>
    <row r="131" spans="1:13">
      <c r="A131" s="143" t="s">
        <v>4301</v>
      </c>
      <c r="B131" s="143" t="s">
        <v>1238</v>
      </c>
      <c r="C131" s="143" t="s">
        <v>6268</v>
      </c>
      <c r="D131" s="143" t="s">
        <v>16</v>
      </c>
      <c r="E131" s="423" t="s">
        <v>4308</v>
      </c>
      <c r="F131" s="143" t="s">
        <v>3</v>
      </c>
      <c r="G131" s="143" t="s">
        <v>49</v>
      </c>
      <c r="H131" s="143" t="s">
        <v>49</v>
      </c>
      <c r="I131" s="143" t="s">
        <v>49</v>
      </c>
      <c r="J131" s="143" t="s">
        <v>62</v>
      </c>
      <c r="K131" s="143">
        <v>2019</v>
      </c>
      <c r="L131" s="143">
        <v>40</v>
      </c>
      <c r="M131" s="143" t="s">
        <v>4309</v>
      </c>
    </row>
    <row r="132" spans="1:13">
      <c r="A132" s="143" t="s">
        <v>4301</v>
      </c>
      <c r="B132" s="143" t="s">
        <v>1240</v>
      </c>
      <c r="C132" s="143" t="s">
        <v>6269</v>
      </c>
      <c r="D132" s="143" t="s">
        <v>16</v>
      </c>
      <c r="E132" s="423" t="s">
        <v>4308</v>
      </c>
      <c r="F132" s="143" t="s">
        <v>3</v>
      </c>
      <c r="G132" s="143" t="s">
        <v>49</v>
      </c>
      <c r="H132" s="143" t="s">
        <v>49</v>
      </c>
      <c r="I132" s="143" t="s">
        <v>49</v>
      </c>
      <c r="J132" s="143" t="s">
        <v>62</v>
      </c>
      <c r="K132" s="143">
        <v>2019</v>
      </c>
      <c r="L132" s="143" t="s">
        <v>2249</v>
      </c>
      <c r="M132" s="143" t="s">
        <v>4311</v>
      </c>
    </row>
    <row r="133" spans="1:13">
      <c r="A133" s="143" t="s">
        <v>4301</v>
      </c>
      <c r="B133" s="143" t="s">
        <v>1242</v>
      </c>
      <c r="C133" s="143" t="s">
        <v>6270</v>
      </c>
      <c r="D133" s="143" t="s">
        <v>16</v>
      </c>
      <c r="E133" s="423" t="s">
        <v>4308</v>
      </c>
      <c r="F133" s="143" t="s">
        <v>3</v>
      </c>
      <c r="G133" s="143" t="s">
        <v>49</v>
      </c>
      <c r="H133" s="143" t="s">
        <v>49</v>
      </c>
      <c r="I133" s="143" t="s">
        <v>49</v>
      </c>
      <c r="J133" s="143" t="s">
        <v>62</v>
      </c>
      <c r="K133" s="143">
        <v>2019</v>
      </c>
      <c r="L133" s="143" t="s">
        <v>2454</v>
      </c>
      <c r="M133" s="143" t="s">
        <v>4313</v>
      </c>
    </row>
    <row r="134" spans="1:13">
      <c r="A134" s="143" t="s">
        <v>4301</v>
      </c>
      <c r="B134" s="143" t="s">
        <v>4338</v>
      </c>
      <c r="C134" s="143" t="s">
        <v>7154</v>
      </c>
      <c r="D134" s="143" t="s">
        <v>16</v>
      </c>
      <c r="E134" s="423" t="s">
        <v>4305</v>
      </c>
      <c r="F134" s="143" t="s">
        <v>3</v>
      </c>
      <c r="G134" s="143" t="s">
        <v>62</v>
      </c>
      <c r="H134" s="143" t="s">
        <v>49</v>
      </c>
      <c r="I134" s="143" t="s">
        <v>49</v>
      </c>
      <c r="J134" s="143" t="s">
        <v>49</v>
      </c>
      <c r="K134" s="143">
        <v>2021</v>
      </c>
      <c r="L134" s="143" t="s">
        <v>2092</v>
      </c>
      <c r="M134" s="143" t="s">
        <v>4340</v>
      </c>
    </row>
    <row r="135" spans="1:13">
      <c r="A135" s="143" t="s">
        <v>4301</v>
      </c>
      <c r="B135" s="143" t="s">
        <v>1217</v>
      </c>
      <c r="C135" s="143" t="s">
        <v>7155</v>
      </c>
      <c r="D135" s="143" t="s">
        <v>16</v>
      </c>
      <c r="E135" s="423" t="s">
        <v>4305</v>
      </c>
      <c r="F135" s="143" t="s">
        <v>7117</v>
      </c>
      <c r="G135" s="143" t="s">
        <v>62</v>
      </c>
      <c r="H135" s="143" t="s">
        <v>49</v>
      </c>
      <c r="I135" s="143" t="s">
        <v>49</v>
      </c>
      <c r="J135" s="143" t="s">
        <v>49</v>
      </c>
      <c r="K135" s="143">
        <v>2021</v>
      </c>
      <c r="L135" s="143" t="s">
        <v>2671</v>
      </c>
      <c r="M135" s="143" t="s">
        <v>4328</v>
      </c>
    </row>
    <row r="136" spans="1:13">
      <c r="A136" s="143" t="s">
        <v>4301</v>
      </c>
      <c r="B136" s="143" t="s">
        <v>1224</v>
      </c>
      <c r="C136" s="143" t="s">
        <v>7156</v>
      </c>
      <c r="D136" s="143" t="s">
        <v>16</v>
      </c>
      <c r="E136" s="423" t="s">
        <v>4305</v>
      </c>
      <c r="F136" s="143" t="s">
        <v>7157</v>
      </c>
      <c r="G136" s="143" t="s">
        <v>62</v>
      </c>
      <c r="H136" s="143" t="s">
        <v>49</v>
      </c>
      <c r="I136" s="143" t="s">
        <v>49</v>
      </c>
      <c r="J136" s="143" t="s">
        <v>49</v>
      </c>
      <c r="K136" s="143">
        <v>2021</v>
      </c>
      <c r="L136" s="143" t="s">
        <v>1870</v>
      </c>
      <c r="M136" s="143" t="s">
        <v>4319</v>
      </c>
    </row>
    <row r="137" spans="1:13">
      <c r="A137" s="143" t="s">
        <v>4301</v>
      </c>
      <c r="B137" s="143" t="s">
        <v>1221</v>
      </c>
      <c r="C137" s="143" t="s">
        <v>7158</v>
      </c>
      <c r="D137" s="143" t="s">
        <v>16</v>
      </c>
      <c r="E137" s="423" t="s">
        <v>4305</v>
      </c>
      <c r="F137" s="143" t="s">
        <v>7117</v>
      </c>
      <c r="G137" s="143" t="s">
        <v>49</v>
      </c>
      <c r="H137" s="143" t="s">
        <v>49</v>
      </c>
      <c r="I137" s="143" t="s">
        <v>49</v>
      </c>
      <c r="J137" s="143" t="s">
        <v>49</v>
      </c>
      <c r="K137" s="143">
        <v>2021</v>
      </c>
      <c r="L137" s="143" t="s">
        <v>1870</v>
      </c>
      <c r="M137" s="143" t="s">
        <v>4325</v>
      </c>
    </row>
    <row r="138" spans="1:13">
      <c r="A138" s="143" t="s">
        <v>4301</v>
      </c>
      <c r="B138" s="143" t="s">
        <v>1234</v>
      </c>
      <c r="C138" s="143" t="s">
        <v>7159</v>
      </c>
      <c r="D138" s="143" t="s">
        <v>16</v>
      </c>
      <c r="E138" s="423" t="s">
        <v>4305</v>
      </c>
      <c r="F138" s="143" t="s">
        <v>3</v>
      </c>
      <c r="G138" s="143" t="s">
        <v>49</v>
      </c>
      <c r="H138" s="143" t="s">
        <v>49</v>
      </c>
      <c r="I138" s="143" t="s">
        <v>49</v>
      </c>
      <c r="J138" s="143" t="s">
        <v>49</v>
      </c>
      <c r="K138" s="143">
        <v>2018</v>
      </c>
      <c r="L138" s="143" t="s">
        <v>2320</v>
      </c>
      <c r="M138" s="143" t="s">
        <v>4322</v>
      </c>
    </row>
    <row r="139" spans="1:13">
      <c r="A139" s="143" t="s">
        <v>4301</v>
      </c>
      <c r="B139" s="143" t="s">
        <v>1228</v>
      </c>
      <c r="C139" s="143" t="s">
        <v>7160</v>
      </c>
      <c r="D139" s="143" t="s">
        <v>16</v>
      </c>
      <c r="E139" s="423" t="s">
        <v>4305</v>
      </c>
      <c r="F139" s="143" t="s">
        <v>3</v>
      </c>
      <c r="G139" s="143" t="s">
        <v>62</v>
      </c>
      <c r="H139" s="143" t="s">
        <v>49</v>
      </c>
      <c r="I139" s="143" t="s">
        <v>49</v>
      </c>
      <c r="J139" s="143" t="s">
        <v>49</v>
      </c>
      <c r="K139" s="143">
        <v>2022</v>
      </c>
      <c r="L139" s="143" t="s">
        <v>1857</v>
      </c>
      <c r="M139" s="143" t="s">
        <v>4337</v>
      </c>
    </row>
    <row r="140" spans="1:13">
      <c r="A140" s="143" t="s">
        <v>4301</v>
      </c>
      <c r="B140" s="143" t="s">
        <v>1231</v>
      </c>
      <c r="C140" s="143" t="s">
        <v>7161</v>
      </c>
      <c r="D140" s="143" t="s">
        <v>16</v>
      </c>
      <c r="E140" s="423" t="s">
        <v>4305</v>
      </c>
      <c r="F140" s="143" t="s">
        <v>3</v>
      </c>
      <c r="G140" s="143" t="s">
        <v>62</v>
      </c>
      <c r="H140" s="143" t="s">
        <v>49</v>
      </c>
      <c r="I140" s="143" t="s">
        <v>49</v>
      </c>
      <c r="J140" s="143" t="s">
        <v>49</v>
      </c>
      <c r="K140" s="143">
        <v>2021</v>
      </c>
      <c r="L140" s="143" t="s">
        <v>2253</v>
      </c>
      <c r="M140" s="143" t="s">
        <v>4316</v>
      </c>
    </row>
    <row r="141" spans="1:13">
      <c r="A141" s="143" t="s">
        <v>4301</v>
      </c>
      <c r="B141" s="143" t="s">
        <v>4341</v>
      </c>
      <c r="C141" s="143" t="s">
        <v>7162</v>
      </c>
      <c r="D141" s="143" t="s">
        <v>16</v>
      </c>
      <c r="E141" s="423" t="s">
        <v>4305</v>
      </c>
      <c r="F141" s="143" t="s">
        <v>3</v>
      </c>
      <c r="G141" s="143" t="s">
        <v>62</v>
      </c>
      <c r="H141" s="143" t="s">
        <v>49</v>
      </c>
      <c r="I141" s="143" t="s">
        <v>49</v>
      </c>
      <c r="J141" s="143" t="s">
        <v>49</v>
      </c>
      <c r="K141" s="143">
        <v>2021</v>
      </c>
      <c r="L141" s="143" t="s">
        <v>1870</v>
      </c>
      <c r="M141" s="143" t="s">
        <v>4343</v>
      </c>
    </row>
    <row r="142" spans="1:13">
      <c r="A142" s="143" t="s">
        <v>4301</v>
      </c>
      <c r="B142" s="143" t="s">
        <v>1337</v>
      </c>
      <c r="C142" s="143" t="s">
        <v>6455</v>
      </c>
      <c r="D142" s="143" t="s">
        <v>333</v>
      </c>
      <c r="E142" s="423" t="s">
        <v>4500</v>
      </c>
      <c r="F142" s="143" t="s">
        <v>7145</v>
      </c>
      <c r="G142" s="143" t="s">
        <v>62</v>
      </c>
      <c r="H142" s="143" t="s">
        <v>49</v>
      </c>
      <c r="I142" s="143" t="s">
        <v>49</v>
      </c>
      <c r="J142" s="143" t="s">
        <v>49</v>
      </c>
      <c r="K142" s="143">
        <v>2021</v>
      </c>
      <c r="L142" s="143">
        <v>40</v>
      </c>
      <c r="M142" s="143" t="s">
        <v>4501</v>
      </c>
    </row>
    <row r="143" spans="1:13">
      <c r="A143" s="143" t="s">
        <v>4301</v>
      </c>
      <c r="B143" s="143" t="s">
        <v>1339</v>
      </c>
      <c r="C143" s="143" t="s">
        <v>6456</v>
      </c>
      <c r="D143" s="143" t="s">
        <v>333</v>
      </c>
      <c r="E143" s="423" t="s">
        <v>4497</v>
      </c>
      <c r="F143" s="143" t="s">
        <v>7145</v>
      </c>
      <c r="G143" s="143" t="s">
        <v>62</v>
      </c>
      <c r="H143" s="143" t="s">
        <v>62</v>
      </c>
      <c r="I143" s="143" t="s">
        <v>49</v>
      </c>
      <c r="J143" s="143" t="s">
        <v>49</v>
      </c>
      <c r="K143" s="143">
        <v>2021</v>
      </c>
      <c r="L143" s="143">
        <v>40</v>
      </c>
      <c r="M143" s="143" t="s">
        <v>4498</v>
      </c>
    </row>
    <row r="144" spans="1:13">
      <c r="A144" s="143" t="s">
        <v>4301</v>
      </c>
      <c r="B144" s="143" t="s">
        <v>4344</v>
      </c>
      <c r="C144" s="143" t="s">
        <v>7163</v>
      </c>
      <c r="D144" s="143" t="s">
        <v>333</v>
      </c>
      <c r="E144" s="423" t="s">
        <v>4346</v>
      </c>
      <c r="F144" s="143" t="s">
        <v>7145</v>
      </c>
      <c r="G144" s="143" t="s">
        <v>49</v>
      </c>
      <c r="H144" s="143" t="s">
        <v>49</v>
      </c>
      <c r="I144" s="143" t="s">
        <v>49</v>
      </c>
      <c r="J144" s="143" t="s">
        <v>49</v>
      </c>
      <c r="K144" s="143">
        <v>2021</v>
      </c>
      <c r="L144" s="143" t="s">
        <v>2106</v>
      </c>
      <c r="M144" s="143" t="s">
        <v>4347</v>
      </c>
    </row>
    <row r="145" spans="1:13">
      <c r="A145" s="143" t="s">
        <v>4301</v>
      </c>
      <c r="B145" s="143" t="s">
        <v>1325</v>
      </c>
      <c r="C145" s="143" t="s">
        <v>7164</v>
      </c>
      <c r="D145" s="143" t="s">
        <v>333</v>
      </c>
      <c r="E145" s="423" t="s">
        <v>4472</v>
      </c>
      <c r="F145" s="143" t="s">
        <v>7145</v>
      </c>
      <c r="G145" s="143" t="s">
        <v>62</v>
      </c>
      <c r="H145" s="143" t="s">
        <v>49</v>
      </c>
      <c r="I145" s="143" t="s">
        <v>49</v>
      </c>
      <c r="J145" s="143" t="s">
        <v>49</v>
      </c>
      <c r="K145" s="143">
        <v>2021</v>
      </c>
      <c r="L145" s="143" t="s">
        <v>2334</v>
      </c>
      <c r="M145" s="143" t="s">
        <v>4473</v>
      </c>
    </row>
    <row r="146" spans="1:13">
      <c r="A146" s="143" t="s">
        <v>4301</v>
      </c>
      <c r="B146" s="143" t="s">
        <v>1327</v>
      </c>
      <c r="C146" s="143" t="s">
        <v>7165</v>
      </c>
      <c r="D146" s="143" t="s">
        <v>333</v>
      </c>
      <c r="E146" s="423" t="s">
        <v>4469</v>
      </c>
      <c r="F146" s="143" t="s">
        <v>7145</v>
      </c>
      <c r="G146" s="143" t="s">
        <v>62</v>
      </c>
      <c r="H146" s="143" t="s">
        <v>62</v>
      </c>
      <c r="I146" s="143" t="s">
        <v>49</v>
      </c>
      <c r="J146" s="143" t="s">
        <v>49</v>
      </c>
      <c r="K146" s="143">
        <v>2021</v>
      </c>
      <c r="L146" s="143" t="s">
        <v>2334</v>
      </c>
      <c r="M146" s="143" t="s">
        <v>4470</v>
      </c>
    </row>
    <row r="147" spans="1:13">
      <c r="A147" s="143" t="s">
        <v>4301</v>
      </c>
      <c r="B147" s="143" t="s">
        <v>1331</v>
      </c>
      <c r="C147" s="143" t="s">
        <v>7166</v>
      </c>
      <c r="D147" s="143" t="s">
        <v>333</v>
      </c>
      <c r="E147" s="423" t="s">
        <v>4480</v>
      </c>
      <c r="F147" s="143" t="s">
        <v>7145</v>
      </c>
      <c r="G147" s="143" t="s">
        <v>62</v>
      </c>
      <c r="H147" s="143" t="s">
        <v>49</v>
      </c>
      <c r="I147" s="143" t="s">
        <v>49</v>
      </c>
      <c r="J147" s="143" t="s">
        <v>49</v>
      </c>
      <c r="K147" s="143">
        <v>2021</v>
      </c>
      <c r="L147" s="143" t="s">
        <v>1982</v>
      </c>
      <c r="M147" s="143" t="s">
        <v>4481</v>
      </c>
    </row>
    <row r="148" spans="1:13">
      <c r="A148" s="143" t="s">
        <v>4301</v>
      </c>
      <c r="B148" s="143" t="s">
        <v>1333</v>
      </c>
      <c r="C148" s="143" t="s">
        <v>7167</v>
      </c>
      <c r="D148" s="143" t="s">
        <v>333</v>
      </c>
      <c r="E148" s="423" t="s">
        <v>4477</v>
      </c>
      <c r="F148" s="143" t="s">
        <v>7145</v>
      </c>
      <c r="G148" s="143" t="s">
        <v>62</v>
      </c>
      <c r="H148" s="143" t="s">
        <v>62</v>
      </c>
      <c r="I148" s="143" t="s">
        <v>49</v>
      </c>
      <c r="J148" s="143" t="s">
        <v>49</v>
      </c>
      <c r="K148" s="143">
        <v>2021</v>
      </c>
      <c r="L148" s="143" t="s">
        <v>1991</v>
      </c>
      <c r="M148" s="143" t="s">
        <v>4478</v>
      </c>
    </row>
    <row r="149" spans="1:13">
      <c r="A149" s="143" t="s">
        <v>4301</v>
      </c>
      <c r="B149" s="143" t="s">
        <v>4482</v>
      </c>
      <c r="C149" s="143" t="s">
        <v>7168</v>
      </c>
      <c r="D149" s="143" t="s">
        <v>333</v>
      </c>
      <c r="E149" s="423" t="s">
        <v>4486</v>
      </c>
      <c r="F149" s="143" t="s">
        <v>7145</v>
      </c>
      <c r="G149" s="143" t="s">
        <v>49</v>
      </c>
      <c r="H149" s="143" t="s">
        <v>49</v>
      </c>
      <c r="I149" s="143" t="s">
        <v>49</v>
      </c>
      <c r="J149" s="143" t="s">
        <v>49</v>
      </c>
      <c r="K149" s="143">
        <v>2021</v>
      </c>
      <c r="L149" s="143" t="s">
        <v>2245</v>
      </c>
      <c r="M149" s="143" t="s">
        <v>4487</v>
      </c>
    </row>
    <row r="150" spans="1:13">
      <c r="A150" s="143" t="s">
        <v>4301</v>
      </c>
      <c r="B150" s="143" t="s">
        <v>4488</v>
      </c>
      <c r="C150" s="143" t="s">
        <v>7169</v>
      </c>
      <c r="D150" s="143" t="s">
        <v>333</v>
      </c>
      <c r="E150" s="423" t="s">
        <v>4492</v>
      </c>
      <c r="F150" s="143" t="s">
        <v>7145</v>
      </c>
      <c r="G150" s="143" t="s">
        <v>49</v>
      </c>
      <c r="H150" s="143" t="s">
        <v>49</v>
      </c>
      <c r="I150" s="143" t="s">
        <v>49</v>
      </c>
      <c r="J150" s="143" t="s">
        <v>49</v>
      </c>
      <c r="K150" s="143">
        <v>2021</v>
      </c>
      <c r="L150" s="143" t="s">
        <v>1991</v>
      </c>
      <c r="M150" s="143" t="s">
        <v>4493</v>
      </c>
    </row>
    <row r="151" spans="1:13">
      <c r="A151" s="143" t="s">
        <v>7170</v>
      </c>
      <c r="B151" s="143" t="s">
        <v>4378</v>
      </c>
      <c r="C151" s="143" t="s">
        <v>7171</v>
      </c>
      <c r="D151" s="143" t="s">
        <v>16</v>
      </c>
      <c r="E151" s="423" t="s">
        <v>4380</v>
      </c>
      <c r="F151" s="143" t="s">
        <v>7141</v>
      </c>
      <c r="G151" s="143" t="s">
        <v>62</v>
      </c>
      <c r="H151" s="143" t="s">
        <v>62</v>
      </c>
      <c r="I151" s="143" t="s">
        <v>49</v>
      </c>
      <c r="J151" s="143" t="s">
        <v>49</v>
      </c>
      <c r="K151" s="143">
        <v>2022</v>
      </c>
      <c r="L151" s="143" t="s">
        <v>2245</v>
      </c>
      <c r="M151" s="143" t="s">
        <v>4381</v>
      </c>
    </row>
    <row r="152" spans="1:13">
      <c r="A152" s="143" t="s">
        <v>7170</v>
      </c>
      <c r="B152" s="143" t="s">
        <v>1253</v>
      </c>
      <c r="C152" s="143" t="s">
        <v>1252</v>
      </c>
      <c r="D152" s="143" t="s">
        <v>16</v>
      </c>
      <c r="E152" s="423" t="s">
        <v>4350</v>
      </c>
      <c r="F152" s="143" t="s">
        <v>7117</v>
      </c>
      <c r="G152" s="143" t="s">
        <v>62</v>
      </c>
      <c r="H152" s="143" t="s">
        <v>62</v>
      </c>
      <c r="I152" s="143" t="s">
        <v>62</v>
      </c>
      <c r="J152" s="143" t="s">
        <v>49</v>
      </c>
      <c r="K152" s="143">
        <v>2021</v>
      </c>
      <c r="L152" s="143" t="s">
        <v>1733</v>
      </c>
      <c r="M152" s="143" t="s">
        <v>1851</v>
      </c>
    </row>
    <row r="153" spans="1:13">
      <c r="A153" s="143" t="s">
        <v>7170</v>
      </c>
      <c r="B153" s="143" t="s">
        <v>4382</v>
      </c>
      <c r="C153" s="143" t="s">
        <v>6277</v>
      </c>
      <c r="D153" s="143" t="s">
        <v>90</v>
      </c>
      <c r="E153" s="423" t="s">
        <v>4357</v>
      </c>
      <c r="F153" s="143" t="s">
        <v>4</v>
      </c>
      <c r="G153" s="143" t="s">
        <v>49</v>
      </c>
      <c r="H153" s="143" t="s">
        <v>49</v>
      </c>
      <c r="I153" s="143" t="s">
        <v>49</v>
      </c>
      <c r="J153" s="143" t="s">
        <v>49</v>
      </c>
      <c r="K153" s="143">
        <v>2021</v>
      </c>
      <c r="L153" s="143" t="s">
        <v>1733</v>
      </c>
      <c r="M153" s="143" t="s">
        <v>1851</v>
      </c>
    </row>
    <row r="154" spans="1:13">
      <c r="A154" s="143" t="s">
        <v>7170</v>
      </c>
      <c r="B154" s="143" t="s">
        <v>1260</v>
      </c>
      <c r="C154" s="143" t="s">
        <v>1259</v>
      </c>
      <c r="D154" s="143" t="s">
        <v>16</v>
      </c>
      <c r="E154" s="423" t="s">
        <v>4353</v>
      </c>
      <c r="F154" s="143" t="s">
        <v>4</v>
      </c>
      <c r="G154" s="143" t="s">
        <v>49</v>
      </c>
      <c r="H154" s="143" t="s">
        <v>49</v>
      </c>
      <c r="I154" s="143" t="s">
        <v>49</v>
      </c>
      <c r="J154" s="143" t="s">
        <v>49</v>
      </c>
      <c r="K154" s="143">
        <v>2021</v>
      </c>
      <c r="L154" s="143" t="s">
        <v>1955</v>
      </c>
      <c r="M154" s="143" t="s">
        <v>4354</v>
      </c>
    </row>
    <row r="155" spans="1:13">
      <c r="A155" s="143" t="s">
        <v>7170</v>
      </c>
      <c r="B155" s="143" t="s">
        <v>4384</v>
      </c>
      <c r="C155" s="143" t="s">
        <v>7172</v>
      </c>
      <c r="D155" s="143" t="s">
        <v>90</v>
      </c>
      <c r="E155" s="423" t="s">
        <v>4386</v>
      </c>
      <c r="F155" s="143" t="s">
        <v>4</v>
      </c>
      <c r="G155" s="143" t="s">
        <v>49</v>
      </c>
      <c r="H155" s="143" t="s">
        <v>49</v>
      </c>
      <c r="I155" s="143" t="s">
        <v>49</v>
      </c>
      <c r="J155" s="143" t="s">
        <v>49</v>
      </c>
      <c r="K155" s="143">
        <v>2021</v>
      </c>
      <c r="L155" s="143" t="s">
        <v>1955</v>
      </c>
      <c r="M155" s="143" t="s">
        <v>4387</v>
      </c>
    </row>
    <row r="156" spans="1:13">
      <c r="A156" s="143" t="s">
        <v>7170</v>
      </c>
      <c r="B156" s="143" t="s">
        <v>1268</v>
      </c>
      <c r="C156" s="143" t="s">
        <v>1267</v>
      </c>
      <c r="D156" s="143" t="s">
        <v>108</v>
      </c>
      <c r="E156" s="423" t="s">
        <v>4359</v>
      </c>
      <c r="F156" s="143" t="s">
        <v>7173</v>
      </c>
      <c r="G156" s="143" t="s">
        <v>62</v>
      </c>
      <c r="H156" s="143" t="s">
        <v>62</v>
      </c>
      <c r="I156" s="143" t="s">
        <v>49</v>
      </c>
      <c r="J156" s="143" t="s">
        <v>49</v>
      </c>
      <c r="K156" s="143">
        <v>2020</v>
      </c>
      <c r="L156" s="143">
        <v>60</v>
      </c>
      <c r="M156" s="143" t="s">
        <v>4360</v>
      </c>
    </row>
    <row r="157" spans="1:13">
      <c r="A157" s="143" t="s">
        <v>7170</v>
      </c>
      <c r="B157" s="143" t="s">
        <v>1271</v>
      </c>
      <c r="C157" s="143" t="s">
        <v>6445</v>
      </c>
      <c r="D157" s="143" t="s">
        <v>108</v>
      </c>
      <c r="E157" s="423" t="s">
        <v>4359</v>
      </c>
      <c r="F157" s="143" t="s">
        <v>7141</v>
      </c>
      <c r="G157" s="143" t="s">
        <v>62</v>
      </c>
      <c r="H157" s="143" t="s">
        <v>62</v>
      </c>
      <c r="I157" s="143" t="s">
        <v>49</v>
      </c>
      <c r="J157" s="143" t="s">
        <v>49</v>
      </c>
      <c r="K157" s="143">
        <v>2022</v>
      </c>
      <c r="L157" s="143">
        <v>60</v>
      </c>
      <c r="M157" s="143" t="s">
        <v>1854</v>
      </c>
    </row>
    <row r="158" spans="1:13">
      <c r="A158" s="143" t="s">
        <v>7170</v>
      </c>
      <c r="B158" s="143" t="s">
        <v>4388</v>
      </c>
      <c r="C158" s="143" t="s">
        <v>7174</v>
      </c>
      <c r="D158" s="143" t="s">
        <v>16</v>
      </c>
      <c r="E158" s="423" t="s">
        <v>4364</v>
      </c>
      <c r="F158" s="143" t="s">
        <v>4</v>
      </c>
      <c r="G158" s="143" t="s">
        <v>49</v>
      </c>
      <c r="H158" s="143" t="s">
        <v>49</v>
      </c>
      <c r="I158" s="143" t="s">
        <v>62</v>
      </c>
      <c r="J158" s="143" t="s">
        <v>49</v>
      </c>
      <c r="K158" s="143">
        <v>2017</v>
      </c>
      <c r="L158" s="143" t="s">
        <v>4114</v>
      </c>
      <c r="M158" s="143" t="s">
        <v>4390</v>
      </c>
    </row>
    <row r="159" spans="1:13">
      <c r="A159" s="143" t="s">
        <v>7170</v>
      </c>
      <c r="B159" s="143" t="s">
        <v>4392</v>
      </c>
      <c r="C159" s="143" t="s">
        <v>7175</v>
      </c>
      <c r="D159" s="143" t="s">
        <v>16</v>
      </c>
      <c r="E159" s="423" t="s">
        <v>4364</v>
      </c>
      <c r="F159" s="143" t="s">
        <v>4</v>
      </c>
      <c r="G159" s="143" t="s">
        <v>49</v>
      </c>
      <c r="H159" s="143" t="s">
        <v>49</v>
      </c>
      <c r="I159" s="143" t="s">
        <v>49</v>
      </c>
      <c r="J159" s="143" t="s">
        <v>49</v>
      </c>
      <c r="K159" s="143">
        <v>2018</v>
      </c>
      <c r="L159" s="143" t="s">
        <v>4114</v>
      </c>
      <c r="M159" s="143" t="s">
        <v>4394</v>
      </c>
    </row>
    <row r="160" spans="1:13">
      <c r="A160" s="143" t="s">
        <v>7170</v>
      </c>
      <c r="B160" s="143" t="s">
        <v>1275</v>
      </c>
      <c r="C160" s="143" t="s">
        <v>7176</v>
      </c>
      <c r="D160" s="143" t="s">
        <v>16</v>
      </c>
      <c r="E160" s="423" t="s">
        <v>4364</v>
      </c>
      <c r="F160" s="143" t="s">
        <v>7141</v>
      </c>
      <c r="G160" s="143" t="s">
        <v>62</v>
      </c>
      <c r="H160" s="143" t="s">
        <v>62</v>
      </c>
      <c r="I160" s="143" t="s">
        <v>62</v>
      </c>
      <c r="J160" s="143" t="s">
        <v>49</v>
      </c>
      <c r="K160" s="143">
        <v>2022</v>
      </c>
      <c r="L160" s="143" t="s">
        <v>2320</v>
      </c>
      <c r="M160" s="143" t="s">
        <v>4365</v>
      </c>
    </row>
    <row r="161" spans="1:13">
      <c r="A161" s="143" t="s">
        <v>7170</v>
      </c>
      <c r="B161" s="143" t="s">
        <v>4395</v>
      </c>
      <c r="C161" s="143" t="s">
        <v>4397</v>
      </c>
      <c r="D161" s="143" t="s">
        <v>90</v>
      </c>
      <c r="E161" s="423" t="s">
        <v>4398</v>
      </c>
      <c r="F161" s="424"/>
      <c r="G161" s="143" t="s">
        <v>62</v>
      </c>
      <c r="H161" s="143" t="s">
        <v>49</v>
      </c>
      <c r="I161" s="143" t="s">
        <v>49</v>
      </c>
      <c r="J161" s="143" t="s">
        <v>49</v>
      </c>
      <c r="K161" s="143">
        <v>2022</v>
      </c>
      <c r="L161" s="143" t="s">
        <v>2320</v>
      </c>
      <c r="M161" s="143" t="s">
        <v>4365</v>
      </c>
    </row>
    <row r="162" spans="1:13">
      <c r="A162" s="143" t="s">
        <v>7170</v>
      </c>
      <c r="B162" s="143" t="s">
        <v>4399</v>
      </c>
      <c r="C162" s="143" t="s">
        <v>4401</v>
      </c>
      <c r="D162" s="143" t="s">
        <v>90</v>
      </c>
      <c r="E162" s="423" t="s">
        <v>4402</v>
      </c>
      <c r="F162" s="143" t="s">
        <v>4</v>
      </c>
      <c r="G162" s="143" t="s">
        <v>49</v>
      </c>
      <c r="H162" s="143" t="s">
        <v>49</v>
      </c>
      <c r="I162" s="143" t="s">
        <v>49</v>
      </c>
      <c r="J162" s="143" t="s">
        <v>49</v>
      </c>
      <c r="K162" s="143">
        <v>2022</v>
      </c>
      <c r="L162" s="143" t="s">
        <v>2320</v>
      </c>
      <c r="M162" s="143" t="s">
        <v>4365</v>
      </c>
    </row>
    <row r="163" spans="1:13">
      <c r="A163" s="143" t="s">
        <v>7170</v>
      </c>
      <c r="B163" s="143" t="s">
        <v>1282</v>
      </c>
      <c r="C163" s="143" t="s">
        <v>1281</v>
      </c>
      <c r="D163" s="143" t="s">
        <v>645</v>
      </c>
      <c r="E163" s="423" t="s">
        <v>4435</v>
      </c>
      <c r="F163" s="424"/>
      <c r="G163" s="143" t="s">
        <v>49</v>
      </c>
      <c r="H163" s="143" t="s">
        <v>49</v>
      </c>
      <c r="I163" s="143" t="s">
        <v>62</v>
      </c>
      <c r="J163" s="143" t="s">
        <v>49</v>
      </c>
      <c r="K163" s="143">
        <v>2020</v>
      </c>
      <c r="L163" s="143" t="s">
        <v>1820</v>
      </c>
      <c r="M163" s="143" t="s">
        <v>4436</v>
      </c>
    </row>
    <row r="164" spans="1:13">
      <c r="A164" s="143" t="s">
        <v>7170</v>
      </c>
      <c r="B164" s="143" t="s">
        <v>4403</v>
      </c>
      <c r="C164" s="143" t="s">
        <v>7177</v>
      </c>
      <c r="D164" s="143" t="s">
        <v>645</v>
      </c>
      <c r="E164" s="423" t="s">
        <v>4406</v>
      </c>
      <c r="F164" s="424"/>
      <c r="G164" s="143" t="s">
        <v>49</v>
      </c>
      <c r="H164" s="143" t="s">
        <v>49</v>
      </c>
      <c r="I164" s="143" t="s">
        <v>62</v>
      </c>
      <c r="J164" s="143" t="s">
        <v>49</v>
      </c>
      <c r="K164" s="143">
        <v>2020</v>
      </c>
      <c r="L164" s="143" t="s">
        <v>1857</v>
      </c>
      <c r="M164" s="143" t="s">
        <v>4407</v>
      </c>
    </row>
    <row r="165" spans="1:13">
      <c r="A165" s="143" t="s">
        <v>7170</v>
      </c>
      <c r="B165" s="143" t="s">
        <v>4409</v>
      </c>
      <c r="C165" s="143" t="s">
        <v>4411</v>
      </c>
      <c r="D165" s="143" t="s">
        <v>108</v>
      </c>
      <c r="E165" s="423" t="s">
        <v>4359</v>
      </c>
      <c r="F165" s="143" t="s">
        <v>7141</v>
      </c>
      <c r="G165" s="143" t="s">
        <v>62</v>
      </c>
      <c r="H165" s="143" t="s">
        <v>62</v>
      </c>
      <c r="I165" s="143" t="s">
        <v>49</v>
      </c>
      <c r="J165" s="143" t="s">
        <v>49</v>
      </c>
      <c r="K165" s="143">
        <v>2020</v>
      </c>
      <c r="L165" s="143">
        <v>60</v>
      </c>
      <c r="M165" s="143" t="s">
        <v>4360</v>
      </c>
    </row>
    <row r="166" spans="1:13">
      <c r="A166" s="143" t="s">
        <v>7170</v>
      </c>
      <c r="B166" s="143" t="s">
        <v>4366</v>
      </c>
      <c r="C166" s="143" t="s">
        <v>7178</v>
      </c>
      <c r="D166" s="143" t="s">
        <v>108</v>
      </c>
      <c r="E166" s="423" t="s">
        <v>4359</v>
      </c>
      <c r="F166" s="424"/>
      <c r="G166" s="143" t="s">
        <v>62</v>
      </c>
      <c r="H166" s="143" t="s">
        <v>62</v>
      </c>
      <c r="I166" s="143" t="s">
        <v>49</v>
      </c>
      <c r="J166" s="143" t="s">
        <v>49</v>
      </c>
      <c r="K166" s="143">
        <v>2022</v>
      </c>
      <c r="L166" s="143">
        <v>60</v>
      </c>
      <c r="M166" s="143" t="s">
        <v>1854</v>
      </c>
    </row>
    <row r="167" spans="1:13">
      <c r="A167" s="143" t="s">
        <v>7170</v>
      </c>
      <c r="B167" s="143" t="s">
        <v>4374</v>
      </c>
      <c r="C167" s="143" t="s">
        <v>4376</v>
      </c>
      <c r="D167" s="143" t="s">
        <v>108</v>
      </c>
      <c r="E167" s="423" t="s">
        <v>4359</v>
      </c>
      <c r="F167" s="424"/>
      <c r="G167" s="143" t="s">
        <v>49</v>
      </c>
      <c r="H167" s="143" t="s">
        <v>49</v>
      </c>
      <c r="I167" s="143" t="s">
        <v>49</v>
      </c>
      <c r="J167" s="143" t="s">
        <v>49</v>
      </c>
      <c r="K167" s="143">
        <v>2022</v>
      </c>
      <c r="L167" s="143">
        <v>60</v>
      </c>
      <c r="M167" s="143" t="s">
        <v>1854</v>
      </c>
    </row>
    <row r="168" spans="1:13" s="425" customFormat="1">
      <c r="A168" s="143" t="s">
        <v>7170</v>
      </c>
      <c r="B168" s="143" t="s">
        <v>4412</v>
      </c>
      <c r="C168" s="143" t="s">
        <v>7179</v>
      </c>
      <c r="D168" s="143" t="s">
        <v>2447</v>
      </c>
      <c r="E168" s="423" t="s">
        <v>2448</v>
      </c>
      <c r="F168" s="424"/>
      <c r="G168" s="143" t="s">
        <v>62</v>
      </c>
      <c r="H168" s="143" t="s">
        <v>49</v>
      </c>
      <c r="I168" s="143" t="s">
        <v>49</v>
      </c>
      <c r="J168" s="143" t="s">
        <v>62</v>
      </c>
      <c r="K168" s="143">
        <v>2014</v>
      </c>
      <c r="L168" s="143" t="s">
        <v>1887</v>
      </c>
      <c r="M168" s="143" t="s">
        <v>4415</v>
      </c>
    </row>
    <row r="169" spans="1:13" s="425" customFormat="1">
      <c r="A169" s="143" t="s">
        <v>7170</v>
      </c>
      <c r="B169" s="143" t="s">
        <v>4416</v>
      </c>
      <c r="C169" s="143" t="s">
        <v>7180</v>
      </c>
      <c r="D169" s="143" t="s">
        <v>2447</v>
      </c>
      <c r="E169" s="423" t="s">
        <v>2448</v>
      </c>
      <c r="F169" s="424"/>
      <c r="G169" s="143" t="s">
        <v>62</v>
      </c>
      <c r="H169" s="143" t="s">
        <v>49</v>
      </c>
      <c r="I169" s="143" t="s">
        <v>49</v>
      </c>
      <c r="J169" s="143" t="s">
        <v>62</v>
      </c>
      <c r="K169" s="143">
        <v>2020</v>
      </c>
      <c r="L169" s="143" t="s">
        <v>2371</v>
      </c>
      <c r="M169" s="143" t="s">
        <v>4419</v>
      </c>
    </row>
    <row r="170" spans="1:13" s="425" customFormat="1">
      <c r="A170" s="143" t="s">
        <v>7170</v>
      </c>
      <c r="B170" s="143" t="s">
        <v>4420</v>
      </c>
      <c r="C170" s="143" t="s">
        <v>7181</v>
      </c>
      <c r="D170" s="143" t="s">
        <v>2447</v>
      </c>
      <c r="E170" s="423" t="s">
        <v>2448</v>
      </c>
      <c r="F170" s="424"/>
      <c r="G170" s="143" t="s">
        <v>62</v>
      </c>
      <c r="H170" s="143" t="s">
        <v>49</v>
      </c>
      <c r="I170" s="143" t="s">
        <v>49</v>
      </c>
      <c r="J170" s="143" t="s">
        <v>62</v>
      </c>
      <c r="K170" s="143">
        <v>2014</v>
      </c>
      <c r="L170" s="143" t="s">
        <v>1887</v>
      </c>
      <c r="M170" s="143" t="s">
        <v>4415</v>
      </c>
    </row>
    <row r="171" spans="1:13" s="425" customFormat="1">
      <c r="A171" s="143" t="s">
        <v>7170</v>
      </c>
      <c r="B171" s="143" t="s">
        <v>4423</v>
      </c>
      <c r="C171" s="143" t="s">
        <v>7182</v>
      </c>
      <c r="D171" s="143" t="s">
        <v>2447</v>
      </c>
      <c r="E171" s="423" t="s">
        <v>2448</v>
      </c>
      <c r="F171" s="424"/>
      <c r="G171" s="143" t="s">
        <v>62</v>
      </c>
      <c r="H171" s="143" t="s">
        <v>49</v>
      </c>
      <c r="I171" s="143" t="s">
        <v>49</v>
      </c>
      <c r="J171" s="143" t="s">
        <v>62</v>
      </c>
      <c r="K171" s="143">
        <v>2018</v>
      </c>
      <c r="L171" s="143" t="s">
        <v>1780</v>
      </c>
      <c r="M171" s="143" t="s">
        <v>2449</v>
      </c>
    </row>
    <row r="172" spans="1:13" s="425" customFormat="1">
      <c r="A172" s="143" t="s">
        <v>7170</v>
      </c>
      <c r="B172" s="143" t="s">
        <v>4425</v>
      </c>
      <c r="C172" s="143" t="s">
        <v>7183</v>
      </c>
      <c r="D172" s="143" t="s">
        <v>2447</v>
      </c>
      <c r="E172" s="423" t="s">
        <v>2448</v>
      </c>
      <c r="F172" s="424"/>
      <c r="G172" s="143" t="s">
        <v>49</v>
      </c>
      <c r="H172" s="143" t="s">
        <v>49</v>
      </c>
      <c r="I172" s="143" t="s">
        <v>49</v>
      </c>
      <c r="J172" s="143" t="s">
        <v>49</v>
      </c>
      <c r="K172" s="143">
        <v>2019</v>
      </c>
      <c r="L172" s="143" t="s">
        <v>2371</v>
      </c>
      <c r="M172" s="143" t="s">
        <v>4428</v>
      </c>
    </row>
    <row r="173" spans="1:13" s="425" customFormat="1">
      <c r="A173" s="143" t="s">
        <v>7170</v>
      </c>
      <c r="B173" s="143" t="s">
        <v>4429</v>
      </c>
      <c r="C173" s="143" t="s">
        <v>7184</v>
      </c>
      <c r="D173" s="143" t="s">
        <v>2447</v>
      </c>
      <c r="E173" s="423" t="s">
        <v>2448</v>
      </c>
      <c r="F173" s="424"/>
      <c r="G173" s="143" t="s">
        <v>49</v>
      </c>
      <c r="H173" s="143" t="s">
        <v>49</v>
      </c>
      <c r="I173" s="143" t="s">
        <v>49</v>
      </c>
      <c r="J173" s="143" t="s">
        <v>49</v>
      </c>
      <c r="K173" s="143">
        <v>2019</v>
      </c>
      <c r="L173" s="143" t="s">
        <v>2491</v>
      </c>
      <c r="M173" s="143" t="s">
        <v>4431</v>
      </c>
    </row>
    <row r="174" spans="1:13" s="425" customFormat="1">
      <c r="A174" s="143" t="s">
        <v>7170</v>
      </c>
      <c r="B174" s="143" t="s">
        <v>4369</v>
      </c>
      <c r="C174" s="143" t="s">
        <v>4370</v>
      </c>
      <c r="D174" s="143" t="s">
        <v>108</v>
      </c>
      <c r="E174" s="423" t="s">
        <v>4373</v>
      </c>
      <c r="F174" s="424"/>
      <c r="G174" s="143" t="s">
        <v>62</v>
      </c>
      <c r="H174" s="143" t="s">
        <v>62</v>
      </c>
      <c r="I174" s="143" t="s">
        <v>49</v>
      </c>
      <c r="J174" s="143" t="s">
        <v>49</v>
      </c>
      <c r="K174" s="143">
        <v>2022</v>
      </c>
      <c r="L174" s="143">
        <v>60</v>
      </c>
      <c r="M174" s="143" t="s">
        <v>1854</v>
      </c>
    </row>
    <row r="175" spans="1:13" s="425" customFormat="1">
      <c r="A175" s="143" t="s">
        <v>7170</v>
      </c>
      <c r="B175" s="143" t="s">
        <v>1852</v>
      </c>
      <c r="C175" s="143" t="s">
        <v>6105</v>
      </c>
      <c r="D175" s="143" t="s">
        <v>108</v>
      </c>
      <c r="E175" s="423" t="s">
        <v>187</v>
      </c>
      <c r="F175" s="424"/>
      <c r="G175" s="143" t="s">
        <v>49</v>
      </c>
      <c r="H175" s="143" t="s">
        <v>49</v>
      </c>
      <c r="I175" s="143" t="s">
        <v>49</v>
      </c>
      <c r="J175" s="143" t="s">
        <v>49</v>
      </c>
      <c r="K175" s="143">
        <v>2022</v>
      </c>
      <c r="L175" s="143">
        <v>60</v>
      </c>
      <c r="M175" s="143" t="s">
        <v>1854</v>
      </c>
    </row>
    <row r="176" spans="1:13" s="425" customFormat="1">
      <c r="A176" s="143" t="s">
        <v>7170</v>
      </c>
      <c r="B176" s="143" t="s">
        <v>1264</v>
      </c>
      <c r="C176" s="143" t="s">
        <v>1263</v>
      </c>
      <c r="D176" s="143" t="s">
        <v>90</v>
      </c>
      <c r="E176" s="423" t="s">
        <v>4357</v>
      </c>
      <c r="F176" s="424"/>
      <c r="G176" s="143" t="s">
        <v>49</v>
      </c>
      <c r="H176" s="143" t="s">
        <v>49</v>
      </c>
      <c r="I176" s="143" t="s">
        <v>49</v>
      </c>
      <c r="J176" s="143" t="s">
        <v>49</v>
      </c>
      <c r="K176" s="143">
        <v>2021</v>
      </c>
      <c r="L176" s="143" t="s">
        <v>1733</v>
      </c>
      <c r="M176" s="143" t="s">
        <v>1851</v>
      </c>
    </row>
    <row r="177" spans="1:13" s="425" customFormat="1">
      <c r="A177" s="143" t="s">
        <v>7170</v>
      </c>
      <c r="B177" s="143" t="s">
        <v>1852</v>
      </c>
      <c r="C177" s="143" t="s">
        <v>6105</v>
      </c>
      <c r="D177" s="143" t="s">
        <v>108</v>
      </c>
      <c r="E177" s="423" t="s">
        <v>187</v>
      </c>
      <c r="F177" s="424"/>
      <c r="G177" s="143" t="s">
        <v>49</v>
      </c>
      <c r="H177" s="143" t="s">
        <v>49</v>
      </c>
      <c r="I177" s="143" t="s">
        <v>49</v>
      </c>
      <c r="J177" s="143" t="s">
        <v>49</v>
      </c>
      <c r="K177" s="143">
        <v>2022</v>
      </c>
      <c r="L177" s="143">
        <v>60</v>
      </c>
      <c r="M177" s="143" t="s">
        <v>1854</v>
      </c>
    </row>
    <row r="178" spans="1:13" s="425" customFormat="1">
      <c r="A178" s="143" t="s">
        <v>7185</v>
      </c>
      <c r="B178" s="143" t="s">
        <v>1289</v>
      </c>
      <c r="C178" s="143" t="s">
        <v>1288</v>
      </c>
      <c r="D178" s="143" t="s">
        <v>645</v>
      </c>
      <c r="E178" s="423" t="s">
        <v>4441</v>
      </c>
      <c r="F178" s="143" t="s">
        <v>4</v>
      </c>
      <c r="G178" s="143" t="s">
        <v>49</v>
      </c>
      <c r="H178" s="143" t="s">
        <v>49</v>
      </c>
      <c r="I178" s="143" t="s">
        <v>62</v>
      </c>
      <c r="J178" s="143" t="s">
        <v>49</v>
      </c>
      <c r="K178" s="143">
        <v>2020</v>
      </c>
      <c r="L178" s="143" t="s">
        <v>1820</v>
      </c>
      <c r="M178" s="143" t="s">
        <v>4436</v>
      </c>
    </row>
    <row r="179" spans="1:13" s="425" customFormat="1">
      <c r="A179" s="143" t="s">
        <v>7185</v>
      </c>
      <c r="B179" s="143" t="s">
        <v>1294</v>
      </c>
      <c r="C179" s="143" t="s">
        <v>1293</v>
      </c>
      <c r="D179" s="143" t="s">
        <v>645</v>
      </c>
      <c r="E179" s="423" t="s">
        <v>4446</v>
      </c>
      <c r="F179" s="143" t="s">
        <v>7117</v>
      </c>
      <c r="G179" s="143" t="s">
        <v>49</v>
      </c>
      <c r="H179" s="143" t="s">
        <v>49</v>
      </c>
      <c r="I179" s="143" t="s">
        <v>62</v>
      </c>
      <c r="J179" s="143" t="s">
        <v>49</v>
      </c>
      <c r="K179" s="143">
        <v>2020</v>
      </c>
      <c r="L179" s="143" t="s">
        <v>1857</v>
      </c>
      <c r="M179" s="143" t="s">
        <v>4407</v>
      </c>
    </row>
    <row r="180" spans="1:13" s="425" customFormat="1">
      <c r="A180" s="143" t="s">
        <v>7185</v>
      </c>
      <c r="B180" s="143" t="s">
        <v>1300</v>
      </c>
      <c r="C180" s="143" t="s">
        <v>1299</v>
      </c>
      <c r="D180" s="143" t="s">
        <v>645</v>
      </c>
      <c r="E180" s="423" t="s">
        <v>4450</v>
      </c>
      <c r="F180" s="424"/>
      <c r="G180" s="143" t="s">
        <v>49</v>
      </c>
      <c r="H180" s="143" t="s">
        <v>49</v>
      </c>
      <c r="I180" s="143" t="s">
        <v>62</v>
      </c>
      <c r="J180" s="143" t="s">
        <v>49</v>
      </c>
      <c r="K180" s="143">
        <v>2020</v>
      </c>
      <c r="L180" s="143" t="s">
        <v>2342</v>
      </c>
      <c r="M180" s="143" t="s">
        <v>4451</v>
      </c>
    </row>
    <row r="181" spans="1:13" s="425" customFormat="1">
      <c r="A181" s="143" t="s">
        <v>7185</v>
      </c>
      <c r="B181" s="143" t="s">
        <v>6301</v>
      </c>
      <c r="C181" s="143" t="s">
        <v>7186</v>
      </c>
      <c r="D181" s="143" t="s">
        <v>645</v>
      </c>
      <c r="E181" s="423" t="s">
        <v>4457</v>
      </c>
      <c r="F181" s="424"/>
      <c r="G181" s="143" t="s">
        <v>49</v>
      </c>
      <c r="H181" s="143" t="s">
        <v>49</v>
      </c>
      <c r="I181" s="143" t="s">
        <v>62</v>
      </c>
      <c r="J181" s="143" t="s">
        <v>49</v>
      </c>
      <c r="K181" s="143">
        <v>2020</v>
      </c>
      <c r="L181" s="143" t="s">
        <v>1762</v>
      </c>
      <c r="M181" s="143" t="s">
        <v>4458</v>
      </c>
    </row>
    <row r="182" spans="1:13" s="425" customFormat="1">
      <c r="A182" s="143" t="s">
        <v>7185</v>
      </c>
      <c r="B182" s="143" t="s">
        <v>1305</v>
      </c>
      <c r="C182" s="143" t="s">
        <v>1304</v>
      </c>
      <c r="D182" s="143" t="s">
        <v>108</v>
      </c>
      <c r="E182" s="423" t="s">
        <v>4359</v>
      </c>
      <c r="F182" s="424"/>
      <c r="G182" s="143" t="s">
        <v>62</v>
      </c>
      <c r="H182" s="143" t="s">
        <v>62</v>
      </c>
      <c r="I182" s="143" t="s">
        <v>49</v>
      </c>
      <c r="J182" s="143" t="s">
        <v>49</v>
      </c>
      <c r="K182" s="143">
        <v>2020</v>
      </c>
      <c r="L182" s="143">
        <v>60</v>
      </c>
      <c r="M182" s="143" t="s">
        <v>4360</v>
      </c>
    </row>
    <row r="183" spans="1:13" s="425" customFormat="1">
      <c r="A183" s="143" t="s">
        <v>4201</v>
      </c>
      <c r="B183" s="143" t="s">
        <v>1147</v>
      </c>
      <c r="C183" s="143" t="s">
        <v>7187</v>
      </c>
      <c r="D183" s="143" t="s">
        <v>645</v>
      </c>
      <c r="E183" s="423" t="s">
        <v>4212</v>
      </c>
      <c r="F183" s="424"/>
      <c r="G183" s="143" t="s">
        <v>62</v>
      </c>
      <c r="H183" s="143" t="s">
        <v>62</v>
      </c>
      <c r="I183" s="143" t="s">
        <v>62</v>
      </c>
      <c r="J183" s="143" t="s">
        <v>62</v>
      </c>
      <c r="K183" s="143">
        <v>2022</v>
      </c>
      <c r="L183" s="143" t="s">
        <v>1762</v>
      </c>
      <c r="M183" s="143" t="s">
        <v>4213</v>
      </c>
    </row>
    <row r="184" spans="1:13" s="425" customFormat="1">
      <c r="A184" s="143" t="s">
        <v>4201</v>
      </c>
      <c r="B184" s="143" t="s">
        <v>1139</v>
      </c>
      <c r="C184" s="143" t="s">
        <v>1138</v>
      </c>
      <c r="D184" s="143" t="s">
        <v>16</v>
      </c>
      <c r="E184" s="423" t="s">
        <v>4205</v>
      </c>
      <c r="F184" s="143" t="s">
        <v>7141</v>
      </c>
      <c r="G184" s="143" t="s">
        <v>49</v>
      </c>
      <c r="H184" s="143" t="s">
        <v>49</v>
      </c>
      <c r="I184" s="143" t="s">
        <v>49</v>
      </c>
      <c r="J184" s="143" t="s">
        <v>49</v>
      </c>
      <c r="K184" s="143">
        <v>2020</v>
      </c>
      <c r="L184" s="143" t="s">
        <v>1762</v>
      </c>
      <c r="M184" s="143" t="s">
        <v>4206</v>
      </c>
    </row>
    <row r="185" spans="1:13" s="425" customFormat="1">
      <c r="A185" s="143" t="s">
        <v>4201</v>
      </c>
      <c r="B185" s="143" t="s">
        <v>1144</v>
      </c>
      <c r="C185" s="143" t="s">
        <v>1143</v>
      </c>
      <c r="D185" s="143" t="s">
        <v>16</v>
      </c>
      <c r="E185" s="423" t="s">
        <v>4205</v>
      </c>
      <c r="F185" s="143" t="s">
        <v>7141</v>
      </c>
      <c r="G185" s="143" t="s">
        <v>49</v>
      </c>
      <c r="H185" s="143" t="s">
        <v>49</v>
      </c>
      <c r="I185" s="143" t="s">
        <v>49</v>
      </c>
      <c r="J185" s="143" t="s">
        <v>49</v>
      </c>
      <c r="K185" s="143">
        <v>2020</v>
      </c>
      <c r="L185" s="143" t="s">
        <v>1762</v>
      </c>
      <c r="M185" s="143" t="s">
        <v>4206</v>
      </c>
    </row>
    <row r="186" spans="1:13" s="425" customFormat="1">
      <c r="A186" s="143" t="s">
        <v>7188</v>
      </c>
      <c r="B186" s="143" t="s">
        <v>4216</v>
      </c>
      <c r="C186" s="143" t="s">
        <v>7189</v>
      </c>
      <c r="D186" s="143" t="s">
        <v>2447</v>
      </c>
      <c r="E186" s="423" t="s">
        <v>2448</v>
      </c>
      <c r="F186" s="424"/>
      <c r="G186" s="143" t="s">
        <v>62</v>
      </c>
      <c r="H186" s="143" t="s">
        <v>49</v>
      </c>
      <c r="I186" s="143" t="s">
        <v>49</v>
      </c>
      <c r="J186" s="143" t="s">
        <v>62</v>
      </c>
      <c r="K186" s="143">
        <v>2018</v>
      </c>
      <c r="L186" s="143">
        <v>20</v>
      </c>
      <c r="M186" s="143" t="s">
        <v>4219</v>
      </c>
    </row>
    <row r="187" spans="1:13" s="425" customFormat="1">
      <c r="A187" s="143" t="s">
        <v>7188</v>
      </c>
      <c r="B187" s="143" t="s">
        <v>4220</v>
      </c>
      <c r="C187" s="143" t="s">
        <v>7190</v>
      </c>
      <c r="D187" s="143" t="s">
        <v>2447</v>
      </c>
      <c r="E187" s="423" t="s">
        <v>2448</v>
      </c>
      <c r="F187" s="424"/>
      <c r="G187" s="143" t="s">
        <v>62</v>
      </c>
      <c r="H187" s="143" t="s">
        <v>49</v>
      </c>
      <c r="I187" s="143" t="s">
        <v>49</v>
      </c>
      <c r="J187" s="143" t="s">
        <v>62</v>
      </c>
      <c r="K187" s="143">
        <v>2019</v>
      </c>
      <c r="L187" s="143" t="s">
        <v>2391</v>
      </c>
      <c r="M187" s="143" t="s">
        <v>2520</v>
      </c>
    </row>
    <row r="188" spans="1:13" s="425" customFormat="1">
      <c r="A188" s="143" t="s">
        <v>7191</v>
      </c>
      <c r="B188" s="143" t="s">
        <v>1186</v>
      </c>
      <c r="C188" s="143" t="s">
        <v>6262</v>
      </c>
      <c r="D188" s="143" t="s">
        <v>16</v>
      </c>
      <c r="E188" s="423" t="s">
        <v>4260</v>
      </c>
      <c r="F188" s="143" t="s">
        <v>7141</v>
      </c>
      <c r="G188" s="143" t="s">
        <v>62</v>
      </c>
      <c r="H188" s="143" t="s">
        <v>49</v>
      </c>
      <c r="I188" s="143" t="s">
        <v>49</v>
      </c>
      <c r="J188" s="143" t="s">
        <v>49</v>
      </c>
      <c r="K188" s="143">
        <v>2022</v>
      </c>
      <c r="L188" s="143" t="s">
        <v>1808</v>
      </c>
      <c r="M188" s="143" t="s">
        <v>4261</v>
      </c>
    </row>
    <row r="189" spans="1:13" s="425" customFormat="1">
      <c r="A189" s="143" t="s">
        <v>7191</v>
      </c>
      <c r="B189" s="143" t="s">
        <v>1163</v>
      </c>
      <c r="C189" s="143" t="s">
        <v>1162</v>
      </c>
      <c r="D189" s="143" t="s">
        <v>16</v>
      </c>
      <c r="E189" s="423" t="s">
        <v>4231</v>
      </c>
      <c r="F189" s="143" t="s">
        <v>7141</v>
      </c>
      <c r="G189" s="143" t="s">
        <v>62</v>
      </c>
      <c r="H189" s="143" t="s">
        <v>62</v>
      </c>
      <c r="I189" s="143" t="s">
        <v>62</v>
      </c>
      <c r="J189" s="143" t="s">
        <v>49</v>
      </c>
      <c r="K189" s="143">
        <v>2021</v>
      </c>
      <c r="L189" s="143" t="s">
        <v>1966</v>
      </c>
      <c r="M189" s="143" t="s">
        <v>4235</v>
      </c>
    </row>
    <row r="190" spans="1:13" s="425" customFormat="1">
      <c r="A190" s="143" t="s">
        <v>7191</v>
      </c>
      <c r="B190" s="143" t="s">
        <v>1170</v>
      </c>
      <c r="C190" s="143" t="s">
        <v>1169</v>
      </c>
      <c r="D190" s="143" t="s">
        <v>16</v>
      </c>
      <c r="E190" s="423" t="s">
        <v>4231</v>
      </c>
      <c r="F190" s="143" t="s">
        <v>7141</v>
      </c>
      <c r="G190" s="143" t="s">
        <v>62</v>
      </c>
      <c r="H190" s="143" t="s">
        <v>62</v>
      </c>
      <c r="I190" s="143" t="s">
        <v>62</v>
      </c>
      <c r="J190" s="143" t="s">
        <v>49</v>
      </c>
      <c r="K190" s="143">
        <v>2021</v>
      </c>
      <c r="L190" s="143" t="s">
        <v>2912</v>
      </c>
      <c r="M190" s="143" t="s">
        <v>4241</v>
      </c>
    </row>
    <row r="191" spans="1:13" s="425" customFormat="1">
      <c r="A191" s="143" t="s">
        <v>7191</v>
      </c>
      <c r="B191" s="143" t="s">
        <v>1172</v>
      </c>
      <c r="C191" s="143" t="s">
        <v>1171</v>
      </c>
      <c r="D191" s="143" t="s">
        <v>16</v>
      </c>
      <c r="E191" s="423" t="s">
        <v>4231</v>
      </c>
      <c r="F191" s="143" t="s">
        <v>7141</v>
      </c>
      <c r="G191" s="143" t="s">
        <v>62</v>
      </c>
      <c r="H191" s="143" t="s">
        <v>62</v>
      </c>
      <c r="I191" s="143" t="s">
        <v>62</v>
      </c>
      <c r="J191" s="143" t="s">
        <v>49</v>
      </c>
      <c r="K191" s="143">
        <v>2021</v>
      </c>
      <c r="L191" s="143" t="s">
        <v>2912</v>
      </c>
      <c r="M191" s="143" t="s">
        <v>4244</v>
      </c>
    </row>
    <row r="192" spans="1:13" s="425" customFormat="1">
      <c r="A192" s="143" t="s">
        <v>7191</v>
      </c>
      <c r="B192" s="143" t="s">
        <v>1174</v>
      </c>
      <c r="C192" s="143" t="s">
        <v>1173</v>
      </c>
      <c r="D192" s="143" t="s">
        <v>16</v>
      </c>
      <c r="E192" s="423" t="s">
        <v>4231</v>
      </c>
      <c r="F192" s="143" t="s">
        <v>7141</v>
      </c>
      <c r="G192" s="143" t="s">
        <v>62</v>
      </c>
      <c r="H192" s="143" t="s">
        <v>62</v>
      </c>
      <c r="I192" s="143" t="s">
        <v>62</v>
      </c>
      <c r="J192" s="143" t="s">
        <v>49</v>
      </c>
      <c r="K192" s="143">
        <v>2021</v>
      </c>
      <c r="L192" s="143" t="s">
        <v>1833</v>
      </c>
      <c r="M192" s="143" t="s">
        <v>4247</v>
      </c>
    </row>
    <row r="193" spans="1:13">
      <c r="A193" s="143" t="s">
        <v>7191</v>
      </c>
      <c r="B193" s="143" t="s">
        <v>1176</v>
      </c>
      <c r="C193" s="143" t="s">
        <v>1175</v>
      </c>
      <c r="D193" s="143" t="s">
        <v>16</v>
      </c>
      <c r="E193" s="423" t="s">
        <v>4231</v>
      </c>
      <c r="F193" s="143" t="s">
        <v>7141</v>
      </c>
      <c r="G193" s="143" t="s">
        <v>62</v>
      </c>
      <c r="H193" s="143" t="s">
        <v>62</v>
      </c>
      <c r="I193" s="143" t="s">
        <v>62</v>
      </c>
      <c r="J193" s="143" t="s">
        <v>49</v>
      </c>
      <c r="K193" s="143">
        <v>2021</v>
      </c>
      <c r="L193" s="143" t="s">
        <v>2092</v>
      </c>
      <c r="M193" s="143" t="s">
        <v>4232</v>
      </c>
    </row>
    <row r="194" spans="1:13">
      <c r="A194" s="143" t="s">
        <v>7191</v>
      </c>
      <c r="B194" s="143" t="s">
        <v>1178</v>
      </c>
      <c r="C194" s="143" t="s">
        <v>1177</v>
      </c>
      <c r="D194" s="143" t="s">
        <v>16</v>
      </c>
      <c r="E194" s="423" t="s">
        <v>4231</v>
      </c>
      <c r="F194" s="143" t="s">
        <v>7141</v>
      </c>
      <c r="G194" s="143" t="s">
        <v>62</v>
      </c>
      <c r="H194" s="143" t="s">
        <v>62</v>
      </c>
      <c r="I194" s="143" t="s">
        <v>62</v>
      </c>
      <c r="J194" s="143" t="s">
        <v>49</v>
      </c>
      <c r="K194" s="143">
        <v>2021</v>
      </c>
      <c r="L194" s="143" t="s">
        <v>2092</v>
      </c>
      <c r="M194" s="143" t="s">
        <v>4250</v>
      </c>
    </row>
    <row r="195" spans="1:13">
      <c r="A195" s="143" t="s">
        <v>7191</v>
      </c>
      <c r="B195" s="143" t="s">
        <v>1180</v>
      </c>
      <c r="C195" s="143" t="s">
        <v>1179</v>
      </c>
      <c r="D195" s="143" t="s">
        <v>16</v>
      </c>
      <c r="E195" s="423" t="s">
        <v>4231</v>
      </c>
      <c r="F195" s="143" t="s">
        <v>7141</v>
      </c>
      <c r="G195" s="143" t="s">
        <v>62</v>
      </c>
      <c r="H195" s="143" t="s">
        <v>62</v>
      </c>
      <c r="I195" s="143" t="s">
        <v>62</v>
      </c>
      <c r="J195" s="143" t="s">
        <v>49</v>
      </c>
      <c r="K195" s="143">
        <v>2021</v>
      </c>
      <c r="L195" s="143" t="s">
        <v>2092</v>
      </c>
      <c r="M195" s="143" t="s">
        <v>4238</v>
      </c>
    </row>
    <row r="196" spans="1:13">
      <c r="A196" s="143" t="s">
        <v>7191</v>
      </c>
      <c r="B196" s="143" t="s">
        <v>1182</v>
      </c>
      <c r="C196" s="143" t="s">
        <v>1181</v>
      </c>
      <c r="D196" s="143" t="s">
        <v>16</v>
      </c>
      <c r="E196" s="423" t="s">
        <v>4231</v>
      </c>
      <c r="F196" s="143" t="s">
        <v>7141</v>
      </c>
      <c r="G196" s="143" t="s">
        <v>62</v>
      </c>
      <c r="H196" s="143" t="s">
        <v>62</v>
      </c>
      <c r="I196" s="143" t="s">
        <v>62</v>
      </c>
      <c r="J196" s="143" t="s">
        <v>49</v>
      </c>
      <c r="K196" s="143">
        <v>2021</v>
      </c>
      <c r="L196" s="143" t="s">
        <v>2092</v>
      </c>
      <c r="M196" s="143" t="s">
        <v>4253</v>
      </c>
    </row>
    <row r="197" spans="1:13">
      <c r="A197" s="143" t="s">
        <v>7191</v>
      </c>
      <c r="B197" s="143" t="s">
        <v>1184</v>
      </c>
      <c r="C197" s="143" t="s">
        <v>1183</v>
      </c>
      <c r="D197" s="143" t="s">
        <v>16</v>
      </c>
      <c r="E197" s="423" t="s">
        <v>4231</v>
      </c>
      <c r="F197" s="143" t="s">
        <v>7141</v>
      </c>
      <c r="G197" s="143" t="s">
        <v>62</v>
      </c>
      <c r="H197" s="143" t="s">
        <v>62</v>
      </c>
      <c r="I197" s="143" t="s">
        <v>62</v>
      </c>
      <c r="J197" s="143" t="s">
        <v>49</v>
      </c>
      <c r="K197" s="143">
        <v>2019</v>
      </c>
      <c r="L197" s="143">
        <v>80</v>
      </c>
      <c r="M197" s="143" t="s">
        <v>4256</v>
      </c>
    </row>
    <row r="198" spans="1:13">
      <c r="A198" s="143" t="s">
        <v>7191</v>
      </c>
      <c r="B198" s="143" t="s">
        <v>4273</v>
      </c>
      <c r="C198" s="143" t="s">
        <v>7192</v>
      </c>
      <c r="D198" s="143" t="s">
        <v>16</v>
      </c>
      <c r="E198" s="423" t="s">
        <v>2891</v>
      </c>
      <c r="F198" s="143" t="s">
        <v>3</v>
      </c>
      <c r="G198" s="143" t="s">
        <v>49</v>
      </c>
      <c r="H198" s="143" t="s">
        <v>49</v>
      </c>
      <c r="I198" s="143" t="s">
        <v>49</v>
      </c>
      <c r="J198" s="143" t="s">
        <v>49</v>
      </c>
      <c r="K198" s="143">
        <v>2021</v>
      </c>
      <c r="L198" s="143" t="s">
        <v>2967</v>
      </c>
      <c r="M198" s="143" t="s">
        <v>4275</v>
      </c>
    </row>
    <row r="199" spans="1:13">
      <c r="A199" s="143" t="s">
        <v>7191</v>
      </c>
      <c r="B199" s="143" t="s">
        <v>4276</v>
      </c>
      <c r="C199" s="143" t="s">
        <v>7193</v>
      </c>
      <c r="D199" s="143" t="s">
        <v>16</v>
      </c>
      <c r="E199" s="423" t="s">
        <v>2891</v>
      </c>
      <c r="F199" s="143" t="s">
        <v>3</v>
      </c>
      <c r="G199" s="143" t="s">
        <v>49</v>
      </c>
      <c r="H199" s="143" t="s">
        <v>49</v>
      </c>
      <c r="I199" s="143" t="s">
        <v>49</v>
      </c>
      <c r="J199" s="143" t="s">
        <v>49</v>
      </c>
      <c r="K199" s="143">
        <v>2021</v>
      </c>
      <c r="L199" s="143" t="s">
        <v>1833</v>
      </c>
      <c r="M199" s="143" t="s">
        <v>4278</v>
      </c>
    </row>
    <row r="200" spans="1:13">
      <c r="A200" s="143" t="s">
        <v>7191</v>
      </c>
      <c r="B200" s="143" t="s">
        <v>4279</v>
      </c>
      <c r="C200" s="143" t="s">
        <v>7194</v>
      </c>
      <c r="D200" s="143" t="s">
        <v>16</v>
      </c>
      <c r="E200" s="423" t="s">
        <v>2891</v>
      </c>
      <c r="F200" s="143" t="s">
        <v>3</v>
      </c>
      <c r="G200" s="143" t="s">
        <v>49</v>
      </c>
      <c r="H200" s="143" t="s">
        <v>49</v>
      </c>
      <c r="I200" s="143" t="s">
        <v>49</v>
      </c>
      <c r="J200" s="143" t="s">
        <v>49</v>
      </c>
      <c r="K200" s="143">
        <v>2021</v>
      </c>
      <c r="L200" s="143" t="s">
        <v>2604</v>
      </c>
      <c r="M200" s="143" t="s">
        <v>4281</v>
      </c>
    </row>
    <row r="201" spans="1:13">
      <c r="A201" s="143" t="s">
        <v>7191</v>
      </c>
      <c r="B201" s="143" t="s">
        <v>4282</v>
      </c>
      <c r="C201" s="143" t="s">
        <v>7195</v>
      </c>
      <c r="D201" s="143" t="s">
        <v>16</v>
      </c>
      <c r="E201" s="423" t="s">
        <v>2891</v>
      </c>
      <c r="F201" s="143" t="s">
        <v>3</v>
      </c>
      <c r="G201" s="143" t="s">
        <v>49</v>
      </c>
      <c r="H201" s="143" t="s">
        <v>49</v>
      </c>
      <c r="I201" s="143" t="s">
        <v>49</v>
      </c>
      <c r="J201" s="143" t="s">
        <v>49</v>
      </c>
      <c r="K201" s="143">
        <v>2021</v>
      </c>
      <c r="L201" s="143" t="s">
        <v>2912</v>
      </c>
      <c r="M201" s="143" t="s">
        <v>4284</v>
      </c>
    </row>
    <row r="202" spans="1:13">
      <c r="A202" s="143" t="s">
        <v>7191</v>
      </c>
      <c r="B202" s="143" t="s">
        <v>4285</v>
      </c>
      <c r="C202" s="143" t="s">
        <v>7196</v>
      </c>
      <c r="D202" s="143" t="s">
        <v>16</v>
      </c>
      <c r="E202" s="423" t="s">
        <v>2891</v>
      </c>
      <c r="F202" s="143" t="s">
        <v>3</v>
      </c>
      <c r="G202" s="143" t="s">
        <v>49</v>
      </c>
      <c r="H202" s="143" t="s">
        <v>49</v>
      </c>
      <c r="I202" s="143" t="s">
        <v>49</v>
      </c>
      <c r="J202" s="143" t="s">
        <v>49</v>
      </c>
      <c r="K202" s="143">
        <v>2021</v>
      </c>
      <c r="L202" s="143">
        <v>80</v>
      </c>
      <c r="M202" s="143" t="s">
        <v>4287</v>
      </c>
    </row>
    <row r="203" spans="1:13">
      <c r="A203" s="143" t="s">
        <v>7191</v>
      </c>
      <c r="B203" s="143" t="s">
        <v>4288</v>
      </c>
      <c r="C203" s="143" t="s">
        <v>7197</v>
      </c>
      <c r="D203" s="143" t="s">
        <v>16</v>
      </c>
      <c r="E203" s="423" t="s">
        <v>2891</v>
      </c>
      <c r="F203" s="143" t="s">
        <v>3</v>
      </c>
      <c r="G203" s="143" t="s">
        <v>49</v>
      </c>
      <c r="H203" s="143" t="s">
        <v>49</v>
      </c>
      <c r="I203" s="143" t="s">
        <v>49</v>
      </c>
      <c r="J203" s="143" t="s">
        <v>49</v>
      </c>
      <c r="K203" s="143">
        <v>2021</v>
      </c>
      <c r="L203" s="143">
        <v>80</v>
      </c>
      <c r="M203" s="143" t="s">
        <v>4290</v>
      </c>
    </row>
    <row r="204" spans="1:13">
      <c r="A204" s="143" t="s">
        <v>7191</v>
      </c>
      <c r="B204" s="143" t="s">
        <v>4291</v>
      </c>
      <c r="C204" s="143" t="s">
        <v>7198</v>
      </c>
      <c r="D204" s="143" t="s">
        <v>16</v>
      </c>
      <c r="E204" s="423" t="s">
        <v>2891</v>
      </c>
      <c r="F204" s="143" t="s">
        <v>3</v>
      </c>
      <c r="G204" s="143" t="s">
        <v>49</v>
      </c>
      <c r="H204" s="143" t="s">
        <v>49</v>
      </c>
      <c r="I204" s="143" t="s">
        <v>49</v>
      </c>
      <c r="J204" s="143" t="s">
        <v>49</v>
      </c>
      <c r="K204" s="143">
        <v>2021</v>
      </c>
      <c r="L204" s="143" t="s">
        <v>1833</v>
      </c>
      <c r="M204" s="143" t="s">
        <v>4293</v>
      </c>
    </row>
    <row r="205" spans="1:13">
      <c r="A205" s="143" t="s">
        <v>7191</v>
      </c>
      <c r="B205" s="143" t="s">
        <v>4294</v>
      </c>
      <c r="C205" s="143" t="s">
        <v>7199</v>
      </c>
      <c r="D205" s="143" t="s">
        <v>16</v>
      </c>
      <c r="E205" s="423" t="s">
        <v>2891</v>
      </c>
      <c r="F205" s="143" t="s">
        <v>3</v>
      </c>
      <c r="G205" s="143" t="s">
        <v>49</v>
      </c>
      <c r="H205" s="143" t="s">
        <v>49</v>
      </c>
      <c r="I205" s="143" t="s">
        <v>49</v>
      </c>
      <c r="J205" s="143" t="s">
        <v>49</v>
      </c>
      <c r="K205" s="143">
        <v>2021</v>
      </c>
      <c r="L205" s="143">
        <v>80</v>
      </c>
      <c r="M205" s="143" t="s">
        <v>4296</v>
      </c>
    </row>
    <row r="206" spans="1:13">
      <c r="A206" s="143" t="s">
        <v>7191</v>
      </c>
      <c r="B206" s="143" t="s">
        <v>4297</v>
      </c>
      <c r="C206" s="143" t="s">
        <v>7200</v>
      </c>
      <c r="D206" s="143" t="s">
        <v>16</v>
      </c>
      <c r="E206" s="423" t="s">
        <v>2891</v>
      </c>
      <c r="F206" s="143" t="s">
        <v>3</v>
      </c>
      <c r="G206" s="143" t="s">
        <v>49</v>
      </c>
      <c r="H206" s="143" t="s">
        <v>49</v>
      </c>
      <c r="I206" s="143" t="s">
        <v>49</v>
      </c>
      <c r="J206" s="143" t="s">
        <v>49</v>
      </c>
      <c r="K206" s="143">
        <v>2019</v>
      </c>
      <c r="L206" s="143" t="s">
        <v>2912</v>
      </c>
      <c r="M206" s="143" t="s">
        <v>4299</v>
      </c>
    </row>
    <row r="207" spans="1:13">
      <c r="A207" s="143" t="s">
        <v>7191</v>
      </c>
      <c r="B207" s="143" t="s">
        <v>1156</v>
      </c>
      <c r="C207" s="143" t="s">
        <v>1155</v>
      </c>
      <c r="D207" s="143" t="s">
        <v>16</v>
      </c>
      <c r="E207" s="423" t="s">
        <v>4226</v>
      </c>
      <c r="F207" s="143" t="s">
        <v>7119</v>
      </c>
      <c r="G207" s="143" t="s">
        <v>62</v>
      </c>
      <c r="H207" s="143" t="s">
        <v>49</v>
      </c>
      <c r="I207" s="143" t="s">
        <v>49</v>
      </c>
      <c r="J207" s="143" t="s">
        <v>49</v>
      </c>
      <c r="K207" s="143">
        <v>2021</v>
      </c>
      <c r="L207" s="143" t="s">
        <v>1827</v>
      </c>
      <c r="M207" s="143" t="s">
        <v>4227</v>
      </c>
    </row>
    <row r="208" spans="1:13">
      <c r="A208" s="143" t="s">
        <v>2588</v>
      </c>
      <c r="B208" s="143" t="s">
        <v>791</v>
      </c>
      <c r="C208" s="143" t="s">
        <v>790</v>
      </c>
      <c r="D208" s="143" t="s">
        <v>245</v>
      </c>
      <c r="E208" s="423" t="s">
        <v>2589</v>
      </c>
      <c r="F208" s="424"/>
      <c r="G208" s="143" t="s">
        <v>62</v>
      </c>
      <c r="H208" s="143" t="s">
        <v>49</v>
      </c>
      <c r="I208" s="143" t="s">
        <v>49</v>
      </c>
      <c r="J208" s="143" t="s">
        <v>49</v>
      </c>
      <c r="K208" s="143">
        <v>2019</v>
      </c>
      <c r="L208" s="143" t="s">
        <v>1808</v>
      </c>
      <c r="M208" s="143" t="s">
        <v>2795</v>
      </c>
    </row>
    <row r="209" spans="1:13">
      <c r="A209" s="143" t="s">
        <v>2588</v>
      </c>
      <c r="B209" s="143" t="s">
        <v>795</v>
      </c>
      <c r="C209" s="143" t="s">
        <v>794</v>
      </c>
      <c r="D209" s="143" t="s">
        <v>245</v>
      </c>
      <c r="E209" s="423" t="s">
        <v>2589</v>
      </c>
      <c r="F209" s="424"/>
      <c r="G209" s="143" t="s">
        <v>62</v>
      </c>
      <c r="H209" s="143" t="s">
        <v>49</v>
      </c>
      <c r="I209" s="143" t="s">
        <v>49</v>
      </c>
      <c r="J209" s="143" t="s">
        <v>49</v>
      </c>
      <c r="K209" s="143">
        <v>2019</v>
      </c>
      <c r="L209" s="143" t="s">
        <v>1808</v>
      </c>
      <c r="M209" s="143" t="s">
        <v>2795</v>
      </c>
    </row>
    <row r="210" spans="1:13">
      <c r="A210" s="143" t="s">
        <v>2588</v>
      </c>
      <c r="B210" s="143" t="s">
        <v>707</v>
      </c>
      <c r="C210" s="143" t="s">
        <v>7201</v>
      </c>
      <c r="D210" s="143" t="s">
        <v>2001</v>
      </c>
      <c r="E210" s="423" t="s">
        <v>2002</v>
      </c>
      <c r="F210" s="143" t="s">
        <v>4</v>
      </c>
      <c r="G210" s="143" t="s">
        <v>49</v>
      </c>
      <c r="H210" s="143" t="s">
        <v>49</v>
      </c>
      <c r="I210" s="143" t="s">
        <v>49</v>
      </c>
      <c r="J210" s="143" t="s">
        <v>49</v>
      </c>
      <c r="K210" s="143">
        <v>2022</v>
      </c>
      <c r="L210" s="143" t="s">
        <v>1933</v>
      </c>
      <c r="M210" s="143" t="s">
        <v>2624</v>
      </c>
    </row>
    <row r="211" spans="1:13">
      <c r="A211" s="143" t="s">
        <v>2588</v>
      </c>
      <c r="B211" s="143" t="s">
        <v>712</v>
      </c>
      <c r="C211" s="143" t="s">
        <v>7202</v>
      </c>
      <c r="D211" s="143" t="s">
        <v>2001</v>
      </c>
      <c r="E211" s="423" t="s">
        <v>2002</v>
      </c>
      <c r="F211" s="143" t="s">
        <v>4</v>
      </c>
      <c r="G211" s="143" t="s">
        <v>49</v>
      </c>
      <c r="H211" s="143" t="s">
        <v>49</v>
      </c>
      <c r="I211" s="143" t="s">
        <v>49</v>
      </c>
      <c r="J211" s="143" t="s">
        <v>49</v>
      </c>
      <c r="K211" s="143">
        <v>2022</v>
      </c>
      <c r="L211" s="143" t="s">
        <v>2617</v>
      </c>
      <c r="M211" s="143" t="s">
        <v>2618</v>
      </c>
    </row>
    <row r="212" spans="1:13">
      <c r="A212" s="143" t="s">
        <v>2588</v>
      </c>
      <c r="B212" s="143" t="s">
        <v>2676</v>
      </c>
      <c r="C212" s="143" t="s">
        <v>2678</v>
      </c>
      <c r="D212" s="143" t="s">
        <v>245</v>
      </c>
      <c r="E212" s="423" t="s">
        <v>2589</v>
      </c>
      <c r="F212" s="424"/>
      <c r="G212" s="143" t="s">
        <v>62</v>
      </c>
      <c r="H212" s="143" t="s">
        <v>49</v>
      </c>
      <c r="I212" s="143" t="s">
        <v>49</v>
      </c>
      <c r="J212" s="143" t="s">
        <v>49</v>
      </c>
      <c r="K212" s="143">
        <v>2019</v>
      </c>
      <c r="L212" s="143" t="s">
        <v>1808</v>
      </c>
      <c r="M212" s="143" t="s">
        <v>2679</v>
      </c>
    </row>
    <row r="213" spans="1:13">
      <c r="A213" s="143" t="s">
        <v>2588</v>
      </c>
      <c r="B213" s="143" t="s">
        <v>2680</v>
      </c>
      <c r="C213" s="143" t="s">
        <v>2682</v>
      </c>
      <c r="D213" s="143" t="s">
        <v>245</v>
      </c>
      <c r="E213" s="423" t="s">
        <v>2589</v>
      </c>
      <c r="F213" s="424"/>
      <c r="G213" s="143" t="s">
        <v>62</v>
      </c>
      <c r="H213" s="143" t="s">
        <v>49</v>
      </c>
      <c r="I213" s="143" t="s">
        <v>49</v>
      </c>
      <c r="J213" s="143" t="s">
        <v>49</v>
      </c>
      <c r="K213" s="143">
        <v>2019</v>
      </c>
      <c r="L213" s="143" t="s">
        <v>1808</v>
      </c>
      <c r="M213" s="143" t="s">
        <v>2679</v>
      </c>
    </row>
    <row r="214" spans="1:13">
      <c r="A214" s="143" t="s">
        <v>2588</v>
      </c>
      <c r="B214" s="143" t="s">
        <v>2683</v>
      </c>
      <c r="C214" s="143" t="s">
        <v>2685</v>
      </c>
      <c r="D214" s="143" t="s">
        <v>2070</v>
      </c>
      <c r="E214" s="423" t="s">
        <v>2002</v>
      </c>
      <c r="F214" s="424"/>
      <c r="G214" s="143" t="s">
        <v>49</v>
      </c>
      <c r="H214" s="143" t="s">
        <v>49</v>
      </c>
      <c r="I214" s="143" t="s">
        <v>49</v>
      </c>
      <c r="J214" s="143" t="s">
        <v>49</v>
      </c>
      <c r="K214" s="143">
        <v>2022</v>
      </c>
      <c r="L214" s="143" t="s">
        <v>1857</v>
      </c>
      <c r="M214" s="143" t="s">
        <v>2686</v>
      </c>
    </row>
    <row r="215" spans="1:13">
      <c r="A215" s="143" t="s">
        <v>2588</v>
      </c>
      <c r="B215" s="143" t="s">
        <v>2687</v>
      </c>
      <c r="C215" s="143" t="s">
        <v>2689</v>
      </c>
      <c r="D215" s="143" t="s">
        <v>245</v>
      </c>
      <c r="E215" s="423" t="s">
        <v>2589</v>
      </c>
      <c r="F215" s="424"/>
      <c r="G215" s="143" t="s">
        <v>62</v>
      </c>
      <c r="H215" s="143" t="s">
        <v>49</v>
      </c>
      <c r="I215" s="143" t="s">
        <v>49</v>
      </c>
      <c r="J215" s="143" t="s">
        <v>49</v>
      </c>
      <c r="K215" s="143">
        <v>2019</v>
      </c>
      <c r="L215" s="143" t="s">
        <v>1808</v>
      </c>
      <c r="M215" s="143" t="s">
        <v>2690</v>
      </c>
    </row>
    <row r="216" spans="1:13">
      <c r="A216" s="143" t="s">
        <v>2588</v>
      </c>
      <c r="B216" s="143" t="s">
        <v>2691</v>
      </c>
      <c r="C216" s="143" t="s">
        <v>2693</v>
      </c>
      <c r="D216" s="143" t="s">
        <v>245</v>
      </c>
      <c r="E216" s="423" t="s">
        <v>2589</v>
      </c>
      <c r="F216" s="424"/>
      <c r="G216" s="143" t="s">
        <v>62</v>
      </c>
      <c r="H216" s="143" t="s">
        <v>49</v>
      </c>
      <c r="I216" s="143" t="s">
        <v>49</v>
      </c>
      <c r="J216" s="143" t="s">
        <v>49</v>
      </c>
      <c r="K216" s="143">
        <v>2019</v>
      </c>
      <c r="L216" s="143" t="s">
        <v>1808</v>
      </c>
      <c r="M216" s="143" t="s">
        <v>2690</v>
      </c>
    </row>
    <row r="217" spans="1:13">
      <c r="A217" s="143" t="s">
        <v>2588</v>
      </c>
      <c r="B217" s="143" t="s">
        <v>2694</v>
      </c>
      <c r="C217" s="143" t="s">
        <v>2696</v>
      </c>
      <c r="D217" s="143" t="s">
        <v>245</v>
      </c>
      <c r="E217" s="423" t="s">
        <v>2589</v>
      </c>
      <c r="F217" s="424"/>
      <c r="G217" s="143" t="s">
        <v>49</v>
      </c>
      <c r="H217" s="143" t="s">
        <v>49</v>
      </c>
      <c r="I217" s="143" t="s">
        <v>49</v>
      </c>
      <c r="J217" s="143" t="s">
        <v>49</v>
      </c>
      <c r="K217" s="143">
        <v>2019</v>
      </c>
      <c r="L217" s="143" t="s">
        <v>1808</v>
      </c>
      <c r="M217" s="143" t="s">
        <v>2697</v>
      </c>
    </row>
    <row r="218" spans="1:13">
      <c r="A218" s="143" t="s">
        <v>2588</v>
      </c>
      <c r="B218" s="143" t="s">
        <v>2698</v>
      </c>
      <c r="C218" s="143" t="s">
        <v>2700</v>
      </c>
      <c r="D218" s="143" t="s">
        <v>245</v>
      </c>
      <c r="E218" s="423" t="s">
        <v>2589</v>
      </c>
      <c r="F218" s="424"/>
      <c r="G218" s="143" t="s">
        <v>62</v>
      </c>
      <c r="H218" s="143" t="s">
        <v>49</v>
      </c>
      <c r="I218" s="143" t="s">
        <v>49</v>
      </c>
      <c r="J218" s="143" t="s">
        <v>49</v>
      </c>
      <c r="K218" s="143">
        <v>2019</v>
      </c>
      <c r="L218" s="143" t="s">
        <v>1808</v>
      </c>
      <c r="M218" s="143" t="s">
        <v>2701</v>
      </c>
    </row>
    <row r="219" spans="1:13">
      <c r="A219" s="143" t="s">
        <v>2588</v>
      </c>
      <c r="B219" s="143" t="s">
        <v>2702</v>
      </c>
      <c r="C219" s="143" t="s">
        <v>2704</v>
      </c>
      <c r="D219" s="143" t="s">
        <v>245</v>
      </c>
      <c r="E219" s="423" t="s">
        <v>2589</v>
      </c>
      <c r="F219" s="424"/>
      <c r="G219" s="143" t="s">
        <v>62</v>
      </c>
      <c r="H219" s="143" t="s">
        <v>49</v>
      </c>
      <c r="I219" s="143" t="s">
        <v>49</v>
      </c>
      <c r="J219" s="143" t="s">
        <v>49</v>
      </c>
      <c r="K219" s="143">
        <v>2019</v>
      </c>
      <c r="L219" s="143" t="s">
        <v>1808</v>
      </c>
      <c r="M219" s="143" t="s">
        <v>2701</v>
      </c>
    </row>
    <row r="220" spans="1:13">
      <c r="A220" s="143" t="s">
        <v>2588</v>
      </c>
      <c r="B220" s="143" t="s">
        <v>2705</v>
      </c>
      <c r="C220" s="143" t="s">
        <v>2707</v>
      </c>
      <c r="D220" s="143" t="s">
        <v>245</v>
      </c>
      <c r="E220" s="423" t="s">
        <v>2589</v>
      </c>
      <c r="F220" s="424"/>
      <c r="G220" s="143" t="s">
        <v>49</v>
      </c>
      <c r="H220" s="143" t="s">
        <v>49</v>
      </c>
      <c r="I220" s="143" t="s">
        <v>49</v>
      </c>
      <c r="J220" s="143" t="s">
        <v>49</v>
      </c>
      <c r="K220" s="143">
        <v>2019</v>
      </c>
      <c r="L220" s="143" t="s">
        <v>1808</v>
      </c>
      <c r="M220" s="143" t="s">
        <v>2708</v>
      </c>
    </row>
    <row r="221" spans="1:13">
      <c r="A221" s="143" t="s">
        <v>2588</v>
      </c>
      <c r="B221" s="143" t="s">
        <v>2709</v>
      </c>
      <c r="C221" s="143" t="s">
        <v>2711</v>
      </c>
      <c r="D221" s="143" t="s">
        <v>245</v>
      </c>
      <c r="E221" s="423" t="s">
        <v>2589</v>
      </c>
      <c r="F221" s="424"/>
      <c r="G221" s="143" t="s">
        <v>62</v>
      </c>
      <c r="H221" s="143" t="s">
        <v>49</v>
      </c>
      <c r="I221" s="143" t="s">
        <v>49</v>
      </c>
      <c r="J221" s="143" t="s">
        <v>49</v>
      </c>
      <c r="K221" s="143">
        <v>2019</v>
      </c>
      <c r="L221" s="143" t="s">
        <v>1808</v>
      </c>
      <c r="M221" s="143" t="s">
        <v>2712</v>
      </c>
    </row>
    <row r="222" spans="1:13">
      <c r="A222" s="143" t="s">
        <v>2588</v>
      </c>
      <c r="B222" s="143" t="s">
        <v>2713</v>
      </c>
      <c r="C222" s="143" t="s">
        <v>2715</v>
      </c>
      <c r="D222" s="143" t="s">
        <v>245</v>
      </c>
      <c r="E222" s="423" t="s">
        <v>2589</v>
      </c>
      <c r="F222" s="424"/>
      <c r="G222" s="143" t="s">
        <v>62</v>
      </c>
      <c r="H222" s="143" t="s">
        <v>49</v>
      </c>
      <c r="I222" s="143" t="s">
        <v>49</v>
      </c>
      <c r="J222" s="143" t="s">
        <v>49</v>
      </c>
      <c r="K222" s="143">
        <v>2019</v>
      </c>
      <c r="L222" s="143" t="s">
        <v>1808</v>
      </c>
      <c r="M222" s="143" t="s">
        <v>2712</v>
      </c>
    </row>
    <row r="223" spans="1:13">
      <c r="A223" s="143" t="s">
        <v>2588</v>
      </c>
      <c r="B223" s="143" t="s">
        <v>2716</v>
      </c>
      <c r="C223" s="143" t="s">
        <v>2718</v>
      </c>
      <c r="D223" s="143" t="s">
        <v>245</v>
      </c>
      <c r="E223" s="423" t="s">
        <v>2589</v>
      </c>
      <c r="F223" s="424"/>
      <c r="G223" s="143" t="s">
        <v>49</v>
      </c>
      <c r="H223" s="143" t="s">
        <v>49</v>
      </c>
      <c r="I223" s="143" t="s">
        <v>49</v>
      </c>
      <c r="J223" s="143" t="s">
        <v>49</v>
      </c>
      <c r="K223" s="143">
        <v>2019</v>
      </c>
      <c r="L223" s="143" t="s">
        <v>1808</v>
      </c>
      <c r="M223" s="143" t="s">
        <v>2719</v>
      </c>
    </row>
    <row r="224" spans="1:13">
      <c r="A224" s="143" t="s">
        <v>2588</v>
      </c>
      <c r="B224" s="143" t="s">
        <v>734</v>
      </c>
      <c r="C224" s="143" t="s">
        <v>6213</v>
      </c>
      <c r="D224" s="143" t="s">
        <v>2001</v>
      </c>
      <c r="E224" s="423" t="s">
        <v>2002</v>
      </c>
      <c r="F224" s="424"/>
      <c r="G224" s="143" t="s">
        <v>49</v>
      </c>
      <c r="H224" s="143" t="s">
        <v>49</v>
      </c>
      <c r="I224" s="143" t="s">
        <v>49</v>
      </c>
      <c r="J224" s="143" t="s">
        <v>49</v>
      </c>
      <c r="K224" s="143">
        <v>2022</v>
      </c>
      <c r="L224" s="143" t="s">
        <v>1808</v>
      </c>
      <c r="M224" s="143" t="s">
        <v>2621</v>
      </c>
    </row>
    <row r="225" spans="1:13">
      <c r="A225" s="143" t="s">
        <v>2588</v>
      </c>
      <c r="B225" s="143" t="s">
        <v>736</v>
      </c>
      <c r="C225" s="143" t="s">
        <v>6214</v>
      </c>
      <c r="D225" s="143" t="s">
        <v>2001</v>
      </c>
      <c r="E225" s="423" t="s">
        <v>2002</v>
      </c>
      <c r="F225" s="424"/>
      <c r="G225" s="143" t="s">
        <v>49</v>
      </c>
      <c r="H225" s="143" t="s">
        <v>49</v>
      </c>
      <c r="I225" s="143" t="s">
        <v>49</v>
      </c>
      <c r="J225" s="143" t="s">
        <v>49</v>
      </c>
      <c r="K225" s="143">
        <v>2022</v>
      </c>
      <c r="L225" s="143" t="s">
        <v>1808</v>
      </c>
      <c r="M225" s="143" t="s">
        <v>2621</v>
      </c>
    </row>
    <row r="226" spans="1:13">
      <c r="A226" s="143" t="s">
        <v>2588</v>
      </c>
      <c r="B226" s="143" t="s">
        <v>738</v>
      </c>
      <c r="C226" s="143" t="s">
        <v>6215</v>
      </c>
      <c r="D226" s="143" t="s">
        <v>2001</v>
      </c>
      <c r="E226" s="423" t="s">
        <v>2002</v>
      </c>
      <c r="F226" s="424"/>
      <c r="G226" s="143" t="s">
        <v>49</v>
      </c>
      <c r="H226" s="143" t="s">
        <v>49</v>
      </c>
      <c r="I226" s="143" t="s">
        <v>49</v>
      </c>
      <c r="J226" s="143" t="s">
        <v>49</v>
      </c>
      <c r="K226" s="143">
        <v>2022</v>
      </c>
      <c r="L226" s="143" t="s">
        <v>1808</v>
      </c>
      <c r="M226" s="143" t="s">
        <v>2621</v>
      </c>
    </row>
    <row r="227" spans="1:13">
      <c r="A227" s="143" t="s">
        <v>2588</v>
      </c>
      <c r="B227" s="143" t="s">
        <v>740</v>
      </c>
      <c r="C227" s="143" t="s">
        <v>6216</v>
      </c>
      <c r="D227" s="143" t="s">
        <v>2001</v>
      </c>
      <c r="E227" s="423" t="s">
        <v>2002</v>
      </c>
      <c r="F227" s="424"/>
      <c r="G227" s="143" t="s">
        <v>49</v>
      </c>
      <c r="H227" s="143" t="s">
        <v>49</v>
      </c>
      <c r="I227" s="143" t="s">
        <v>49</v>
      </c>
      <c r="J227" s="143" t="s">
        <v>49</v>
      </c>
      <c r="K227" s="143">
        <v>2022</v>
      </c>
      <c r="L227" s="143" t="s">
        <v>1808</v>
      </c>
      <c r="M227" s="143" t="s">
        <v>2621</v>
      </c>
    </row>
    <row r="228" spans="1:13">
      <c r="A228" s="143" t="s">
        <v>2588</v>
      </c>
      <c r="B228" s="143" t="s">
        <v>2720</v>
      </c>
      <c r="C228" s="143" t="s">
        <v>2722</v>
      </c>
      <c r="D228" s="143" t="s">
        <v>245</v>
      </c>
      <c r="E228" s="423" t="s">
        <v>2589</v>
      </c>
      <c r="F228" s="424"/>
      <c r="G228" s="143" t="s">
        <v>62</v>
      </c>
      <c r="H228" s="143" t="s">
        <v>49</v>
      </c>
      <c r="I228" s="143" t="s">
        <v>49</v>
      </c>
      <c r="J228" s="143" t="s">
        <v>49</v>
      </c>
      <c r="K228" s="143">
        <v>2019</v>
      </c>
      <c r="L228" s="143" t="s">
        <v>1762</v>
      </c>
      <c r="M228" s="143" t="s">
        <v>2723</v>
      </c>
    </row>
    <row r="229" spans="1:13">
      <c r="A229" s="143" t="s">
        <v>2588</v>
      </c>
      <c r="B229" s="143" t="s">
        <v>2724</v>
      </c>
      <c r="C229" s="143" t="s">
        <v>2726</v>
      </c>
      <c r="D229" s="143" t="s">
        <v>245</v>
      </c>
      <c r="E229" s="423" t="s">
        <v>2589</v>
      </c>
      <c r="F229" s="424"/>
      <c r="G229" s="143" t="s">
        <v>62</v>
      </c>
      <c r="H229" s="143" t="s">
        <v>49</v>
      </c>
      <c r="I229" s="143" t="s">
        <v>49</v>
      </c>
      <c r="J229" s="143" t="s">
        <v>49</v>
      </c>
      <c r="K229" s="143">
        <v>2019</v>
      </c>
      <c r="L229" s="143" t="s">
        <v>1808</v>
      </c>
      <c r="M229" s="143" t="s">
        <v>2727</v>
      </c>
    </row>
    <row r="230" spans="1:13">
      <c r="A230" s="143" t="s">
        <v>2588</v>
      </c>
      <c r="B230" s="143" t="s">
        <v>2728</v>
      </c>
      <c r="C230" s="143" t="s">
        <v>2730</v>
      </c>
      <c r="D230" s="143" t="s">
        <v>245</v>
      </c>
      <c r="E230" s="423" t="s">
        <v>2589</v>
      </c>
      <c r="F230" s="424"/>
      <c r="G230" s="143" t="s">
        <v>49</v>
      </c>
      <c r="H230" s="143" t="s">
        <v>49</v>
      </c>
      <c r="I230" s="143" t="s">
        <v>49</v>
      </c>
      <c r="J230" s="143" t="s">
        <v>49</v>
      </c>
      <c r="K230" s="143">
        <v>2019</v>
      </c>
      <c r="L230" s="143" t="s">
        <v>1808</v>
      </c>
      <c r="M230" s="143" t="s">
        <v>2731</v>
      </c>
    </row>
    <row r="231" spans="1:13">
      <c r="A231" s="143" t="s">
        <v>2588</v>
      </c>
      <c r="B231" s="143" t="s">
        <v>2732</v>
      </c>
      <c r="C231" s="143" t="s">
        <v>2734</v>
      </c>
      <c r="D231" s="143" t="s">
        <v>245</v>
      </c>
      <c r="E231" s="423" t="s">
        <v>2589</v>
      </c>
      <c r="F231" s="424"/>
      <c r="G231" s="143" t="s">
        <v>62</v>
      </c>
      <c r="H231" s="143" t="s">
        <v>49</v>
      </c>
      <c r="I231" s="143" t="s">
        <v>49</v>
      </c>
      <c r="J231" s="143" t="s">
        <v>49</v>
      </c>
      <c r="K231" s="143">
        <v>2019</v>
      </c>
      <c r="L231" s="143" t="s">
        <v>1820</v>
      </c>
      <c r="M231" s="143" t="s">
        <v>2735</v>
      </c>
    </row>
    <row r="232" spans="1:13">
      <c r="A232" s="143" t="s">
        <v>2588</v>
      </c>
      <c r="B232" s="143" t="s">
        <v>2736</v>
      </c>
      <c r="C232" s="143" t="s">
        <v>2738</v>
      </c>
      <c r="D232" s="143" t="s">
        <v>245</v>
      </c>
      <c r="E232" s="423" t="s">
        <v>2589</v>
      </c>
      <c r="F232" s="424"/>
      <c r="G232" s="143" t="s">
        <v>62</v>
      </c>
      <c r="H232" s="143" t="s">
        <v>49</v>
      </c>
      <c r="I232" s="143" t="s">
        <v>49</v>
      </c>
      <c r="J232" s="143" t="s">
        <v>49</v>
      </c>
      <c r="K232" s="143">
        <v>2019</v>
      </c>
      <c r="L232" s="143" t="s">
        <v>1820</v>
      </c>
      <c r="M232" s="143" t="s">
        <v>2735</v>
      </c>
    </row>
    <row r="233" spans="1:13">
      <c r="A233" s="143" t="s">
        <v>2588</v>
      </c>
      <c r="B233" s="143" t="s">
        <v>2739</v>
      </c>
      <c r="C233" s="143" t="s">
        <v>2741</v>
      </c>
      <c r="D233" s="143" t="s">
        <v>245</v>
      </c>
      <c r="E233" s="423" t="s">
        <v>2589</v>
      </c>
      <c r="F233" s="424"/>
      <c r="G233" s="143" t="s">
        <v>49</v>
      </c>
      <c r="H233" s="143" t="s">
        <v>49</v>
      </c>
      <c r="I233" s="143" t="s">
        <v>49</v>
      </c>
      <c r="J233" s="143" t="s">
        <v>49</v>
      </c>
      <c r="K233" s="143">
        <v>2019</v>
      </c>
      <c r="L233" s="143" t="s">
        <v>1820</v>
      </c>
      <c r="M233" s="143" t="s">
        <v>2735</v>
      </c>
    </row>
    <row r="234" spans="1:13">
      <c r="A234" s="143" t="s">
        <v>2588</v>
      </c>
      <c r="B234" s="143" t="s">
        <v>681</v>
      </c>
      <c r="C234" s="143" t="s">
        <v>7203</v>
      </c>
      <c r="D234" s="143" t="s">
        <v>2001</v>
      </c>
      <c r="E234" s="423" t="s">
        <v>2002</v>
      </c>
      <c r="F234" s="143" t="s">
        <v>4</v>
      </c>
      <c r="G234" s="143" t="s">
        <v>49</v>
      </c>
      <c r="H234" s="143" t="s">
        <v>49</v>
      </c>
      <c r="I234" s="143" t="s">
        <v>49</v>
      </c>
      <c r="J234" s="143" t="s">
        <v>49</v>
      </c>
      <c r="K234" s="143">
        <v>2022</v>
      </c>
      <c r="L234" s="143" t="s">
        <v>1857</v>
      </c>
      <c r="M234" s="143" t="s">
        <v>2593</v>
      </c>
    </row>
    <row r="235" spans="1:13">
      <c r="A235" s="143" t="s">
        <v>2588</v>
      </c>
      <c r="B235" s="143" t="s">
        <v>677</v>
      </c>
      <c r="C235" s="143" t="s">
        <v>676</v>
      </c>
      <c r="D235" s="143" t="s">
        <v>245</v>
      </c>
      <c r="E235" s="423" t="s">
        <v>2589</v>
      </c>
      <c r="F235" s="424"/>
      <c r="G235" s="143" t="s">
        <v>49</v>
      </c>
      <c r="H235" s="143" t="s">
        <v>49</v>
      </c>
      <c r="I235" s="143" t="s">
        <v>49</v>
      </c>
      <c r="J235" s="143" t="s">
        <v>49</v>
      </c>
      <c r="K235" s="143">
        <v>2019</v>
      </c>
      <c r="L235" s="143" t="s">
        <v>1733</v>
      </c>
      <c r="M235" s="143" t="s">
        <v>2590</v>
      </c>
    </row>
    <row r="236" spans="1:13">
      <c r="A236" s="143" t="s">
        <v>2588</v>
      </c>
      <c r="B236" s="143" t="s">
        <v>689</v>
      </c>
      <c r="C236" s="143" t="s">
        <v>688</v>
      </c>
      <c r="D236" s="143" t="s">
        <v>245</v>
      </c>
      <c r="E236" s="423" t="s">
        <v>2589</v>
      </c>
      <c r="F236" s="424"/>
      <c r="G236" s="143" t="s">
        <v>49</v>
      </c>
      <c r="H236" s="143" t="s">
        <v>49</v>
      </c>
      <c r="I236" s="143" t="s">
        <v>49</v>
      </c>
      <c r="J236" s="143" t="s">
        <v>49</v>
      </c>
      <c r="K236" s="143">
        <v>2019</v>
      </c>
      <c r="L236" s="143" t="s">
        <v>1857</v>
      </c>
      <c r="M236" s="143" t="s">
        <v>2599</v>
      </c>
    </row>
    <row r="237" spans="1:13">
      <c r="A237" s="143" t="s">
        <v>2588</v>
      </c>
      <c r="B237" s="143" t="s">
        <v>691</v>
      </c>
      <c r="C237" s="143" t="s">
        <v>690</v>
      </c>
      <c r="D237" s="143" t="s">
        <v>245</v>
      </c>
      <c r="E237" s="423" t="s">
        <v>2589</v>
      </c>
      <c r="F237" s="424"/>
      <c r="G237" s="143" t="s">
        <v>49</v>
      </c>
      <c r="H237" s="143" t="s">
        <v>49</v>
      </c>
      <c r="I237" s="143" t="s">
        <v>49</v>
      </c>
      <c r="J237" s="143" t="s">
        <v>49</v>
      </c>
      <c r="K237" s="143">
        <v>2019</v>
      </c>
      <c r="L237" s="143">
        <v>80</v>
      </c>
      <c r="M237" s="143" t="s">
        <v>2602</v>
      </c>
    </row>
    <row r="238" spans="1:13">
      <c r="A238" s="143" t="s">
        <v>2588</v>
      </c>
      <c r="B238" s="143" t="s">
        <v>693</v>
      </c>
      <c r="C238" s="143" t="s">
        <v>692</v>
      </c>
      <c r="D238" s="143" t="s">
        <v>245</v>
      </c>
      <c r="E238" s="423" t="s">
        <v>2589</v>
      </c>
      <c r="F238" s="424"/>
      <c r="G238" s="143" t="s">
        <v>49</v>
      </c>
      <c r="H238" s="143" t="s">
        <v>49</v>
      </c>
      <c r="I238" s="143" t="s">
        <v>49</v>
      </c>
      <c r="J238" s="143" t="s">
        <v>49</v>
      </c>
      <c r="K238" s="143">
        <v>2019</v>
      </c>
      <c r="L238" s="143" t="s">
        <v>2604</v>
      </c>
      <c r="M238" s="143" t="s">
        <v>2605</v>
      </c>
    </row>
    <row r="239" spans="1:13">
      <c r="A239" s="143" t="s">
        <v>2588</v>
      </c>
      <c r="B239" s="143" t="s">
        <v>695</v>
      </c>
      <c r="C239" s="143" t="s">
        <v>694</v>
      </c>
      <c r="D239" s="143" t="s">
        <v>245</v>
      </c>
      <c r="E239" s="423" t="s">
        <v>2589</v>
      </c>
      <c r="F239" s="424"/>
      <c r="G239" s="143" t="s">
        <v>49</v>
      </c>
      <c r="H239" s="143" t="s">
        <v>49</v>
      </c>
      <c r="I239" s="143" t="s">
        <v>49</v>
      </c>
      <c r="J239" s="143" t="s">
        <v>49</v>
      </c>
      <c r="K239" s="143">
        <v>2019</v>
      </c>
      <c r="L239" s="143" t="s">
        <v>2092</v>
      </c>
      <c r="M239" s="143" t="s">
        <v>2607</v>
      </c>
    </row>
    <row r="240" spans="1:13">
      <c r="A240" s="143" t="s">
        <v>2588</v>
      </c>
      <c r="B240" s="143" t="s">
        <v>697</v>
      </c>
      <c r="C240" s="143" t="s">
        <v>696</v>
      </c>
      <c r="D240" s="143" t="s">
        <v>245</v>
      </c>
      <c r="E240" s="423" t="s">
        <v>2589</v>
      </c>
      <c r="F240" s="424"/>
      <c r="G240" s="143" t="s">
        <v>49</v>
      </c>
      <c r="H240" s="143" t="s">
        <v>49</v>
      </c>
      <c r="I240" s="143" t="s">
        <v>49</v>
      </c>
      <c r="J240" s="143" t="s">
        <v>49</v>
      </c>
      <c r="K240" s="143">
        <v>2019</v>
      </c>
      <c r="L240" s="143" t="s">
        <v>1733</v>
      </c>
      <c r="M240" s="143" t="s">
        <v>2609</v>
      </c>
    </row>
    <row r="241" spans="1:13">
      <c r="A241" s="143" t="s">
        <v>2588</v>
      </c>
      <c r="B241" s="143" t="s">
        <v>699</v>
      </c>
      <c r="C241" s="143" t="s">
        <v>698</v>
      </c>
      <c r="D241" s="143" t="s">
        <v>245</v>
      </c>
      <c r="E241" s="423" t="s">
        <v>2589</v>
      </c>
      <c r="F241" s="424"/>
      <c r="G241" s="143" t="s">
        <v>49</v>
      </c>
      <c r="H241" s="143" t="s">
        <v>49</v>
      </c>
      <c r="I241" s="143" t="s">
        <v>49</v>
      </c>
      <c r="J241" s="143" t="s">
        <v>49</v>
      </c>
      <c r="K241" s="143">
        <v>2018</v>
      </c>
      <c r="L241" s="143" t="s">
        <v>1857</v>
      </c>
      <c r="M241" s="143" t="s">
        <v>2611</v>
      </c>
    </row>
    <row r="242" spans="1:13">
      <c r="A242" s="143" t="s">
        <v>2588</v>
      </c>
      <c r="B242" s="143" t="s">
        <v>2742</v>
      </c>
      <c r="C242" s="143" t="s">
        <v>6376</v>
      </c>
      <c r="D242" s="143" t="s">
        <v>2070</v>
      </c>
      <c r="E242" s="423" t="s">
        <v>2002</v>
      </c>
      <c r="F242" s="424"/>
      <c r="G242" s="143" t="s">
        <v>62</v>
      </c>
      <c r="H242" s="143" t="s">
        <v>49</v>
      </c>
      <c r="I242" s="143" t="s">
        <v>49</v>
      </c>
      <c r="J242" s="143" t="s">
        <v>49</v>
      </c>
      <c r="K242" s="143">
        <v>2022</v>
      </c>
      <c r="L242" s="143" t="s">
        <v>1820</v>
      </c>
      <c r="M242" s="143" t="s">
        <v>2745</v>
      </c>
    </row>
    <row r="243" spans="1:13">
      <c r="A243" s="143" t="s">
        <v>2588</v>
      </c>
      <c r="B243" s="143" t="s">
        <v>2746</v>
      </c>
      <c r="C243" s="143" t="s">
        <v>6378</v>
      </c>
      <c r="D243" s="143" t="s">
        <v>2070</v>
      </c>
      <c r="E243" s="423" t="s">
        <v>2002</v>
      </c>
      <c r="F243" s="424"/>
      <c r="G243" s="143" t="s">
        <v>62</v>
      </c>
      <c r="H243" s="143" t="s">
        <v>49</v>
      </c>
      <c r="I243" s="143" t="s">
        <v>49</v>
      </c>
      <c r="J243" s="143" t="s">
        <v>49</v>
      </c>
      <c r="K243" s="143">
        <v>2022</v>
      </c>
      <c r="L243" s="143" t="s">
        <v>1848</v>
      </c>
      <c r="M243" s="143" t="s">
        <v>2749</v>
      </c>
    </row>
    <row r="244" spans="1:13">
      <c r="A244" s="143" t="s">
        <v>2588</v>
      </c>
      <c r="B244" s="143" t="s">
        <v>2750</v>
      </c>
      <c r="C244" s="143" t="s">
        <v>6379</v>
      </c>
      <c r="D244" s="143" t="s">
        <v>2070</v>
      </c>
      <c r="E244" s="423" t="s">
        <v>2002</v>
      </c>
      <c r="F244" s="424"/>
      <c r="G244" s="143" t="s">
        <v>62</v>
      </c>
      <c r="H244" s="143" t="s">
        <v>49</v>
      </c>
      <c r="I244" s="143" t="s">
        <v>49</v>
      </c>
      <c r="J244" s="143" t="s">
        <v>49</v>
      </c>
      <c r="K244" s="143">
        <v>2022</v>
      </c>
      <c r="L244" s="143" t="s">
        <v>2753</v>
      </c>
      <c r="M244" s="143" t="s">
        <v>2754</v>
      </c>
    </row>
    <row r="245" spans="1:13">
      <c r="A245" s="143" t="s">
        <v>2588</v>
      </c>
      <c r="B245" s="143" t="s">
        <v>2755</v>
      </c>
      <c r="C245" s="143" t="s">
        <v>2757</v>
      </c>
      <c r="D245" s="143" t="s">
        <v>245</v>
      </c>
      <c r="E245" s="423" t="s">
        <v>2589</v>
      </c>
      <c r="F245" s="424"/>
      <c r="G245" s="143" t="s">
        <v>49</v>
      </c>
      <c r="H245" s="143" t="s">
        <v>49</v>
      </c>
      <c r="I245" s="143" t="s">
        <v>49</v>
      </c>
      <c r="J245" s="143" t="s">
        <v>49</v>
      </c>
      <c r="K245" s="143">
        <v>2019</v>
      </c>
      <c r="L245" s="143" t="s">
        <v>1820</v>
      </c>
      <c r="M245" s="143" t="s">
        <v>2758</v>
      </c>
    </row>
    <row r="246" spans="1:13">
      <c r="A246" s="143" t="s">
        <v>2588</v>
      </c>
      <c r="B246" s="143" t="s">
        <v>2759</v>
      </c>
      <c r="C246" s="143" t="s">
        <v>2761</v>
      </c>
      <c r="D246" s="143" t="s">
        <v>245</v>
      </c>
      <c r="E246" s="423" t="s">
        <v>2589</v>
      </c>
      <c r="F246" s="424"/>
      <c r="G246" s="143" t="s">
        <v>49</v>
      </c>
      <c r="H246" s="143" t="s">
        <v>49</v>
      </c>
      <c r="I246" s="143" t="s">
        <v>49</v>
      </c>
      <c r="J246" s="143" t="s">
        <v>49</v>
      </c>
      <c r="K246" s="143">
        <v>2019</v>
      </c>
      <c r="L246" s="143" t="s">
        <v>2753</v>
      </c>
      <c r="M246" s="143" t="s">
        <v>2762</v>
      </c>
    </row>
    <row r="247" spans="1:13">
      <c r="A247" s="143" t="s">
        <v>2588</v>
      </c>
      <c r="B247" s="143" t="s">
        <v>2763</v>
      </c>
      <c r="C247" s="143" t="s">
        <v>2765</v>
      </c>
      <c r="D247" s="143" t="s">
        <v>245</v>
      </c>
      <c r="E247" s="423" t="s">
        <v>2589</v>
      </c>
      <c r="F247" s="424"/>
      <c r="G247" s="143" t="s">
        <v>49</v>
      </c>
      <c r="H247" s="143" t="s">
        <v>49</v>
      </c>
      <c r="I247" s="143" t="s">
        <v>49</v>
      </c>
      <c r="J247" s="143" t="s">
        <v>49</v>
      </c>
      <c r="K247" s="143">
        <v>2019</v>
      </c>
      <c r="L247" s="143" t="s">
        <v>1820</v>
      </c>
      <c r="M247" s="143" t="s">
        <v>2766</v>
      </c>
    </row>
    <row r="248" spans="1:13">
      <c r="A248" s="143" t="s">
        <v>2588</v>
      </c>
      <c r="B248" s="143" t="s">
        <v>2767</v>
      </c>
      <c r="C248" s="143" t="s">
        <v>2769</v>
      </c>
      <c r="D248" s="143" t="s">
        <v>245</v>
      </c>
      <c r="E248" s="423" t="s">
        <v>2589</v>
      </c>
      <c r="F248" s="424"/>
      <c r="G248" s="143" t="s">
        <v>49</v>
      </c>
      <c r="H248" s="143" t="s">
        <v>49</v>
      </c>
      <c r="I248" s="143" t="s">
        <v>49</v>
      </c>
      <c r="J248" s="143" t="s">
        <v>49</v>
      </c>
      <c r="K248" s="143">
        <v>2019</v>
      </c>
      <c r="L248" s="143" t="s">
        <v>1955</v>
      </c>
      <c r="M248" s="143" t="s">
        <v>2770</v>
      </c>
    </row>
    <row r="249" spans="1:13">
      <c r="A249" s="143" t="s">
        <v>2588</v>
      </c>
      <c r="B249" s="143" t="s">
        <v>727</v>
      </c>
      <c r="C249" s="143" t="s">
        <v>6211</v>
      </c>
      <c r="D249" s="143" t="s">
        <v>2001</v>
      </c>
      <c r="E249" s="423" t="s">
        <v>2002</v>
      </c>
      <c r="F249" s="424"/>
      <c r="G249" s="143" t="s">
        <v>49</v>
      </c>
      <c r="H249" s="143" t="s">
        <v>49</v>
      </c>
      <c r="I249" s="143" t="s">
        <v>49</v>
      </c>
      <c r="J249" s="143" t="s">
        <v>49</v>
      </c>
      <c r="K249" s="143">
        <v>2022</v>
      </c>
      <c r="L249" s="143" t="s">
        <v>1808</v>
      </c>
      <c r="M249" s="143" t="s">
        <v>2621</v>
      </c>
    </row>
    <row r="250" spans="1:13">
      <c r="A250" s="143" t="s">
        <v>2588</v>
      </c>
      <c r="B250" s="143" t="s">
        <v>732</v>
      </c>
      <c r="C250" s="143" t="s">
        <v>6212</v>
      </c>
      <c r="D250" s="143" t="s">
        <v>2001</v>
      </c>
      <c r="E250" s="423" t="s">
        <v>2002</v>
      </c>
      <c r="F250" s="424"/>
      <c r="G250" s="143" t="s">
        <v>49</v>
      </c>
      <c r="H250" s="143" t="s">
        <v>49</v>
      </c>
      <c r="I250" s="143" t="s">
        <v>49</v>
      </c>
      <c r="J250" s="143" t="s">
        <v>49</v>
      </c>
      <c r="K250" s="143">
        <v>2022</v>
      </c>
      <c r="L250" s="143" t="s">
        <v>1808</v>
      </c>
      <c r="M250" s="143" t="s">
        <v>2621</v>
      </c>
    </row>
    <row r="251" spans="1:13">
      <c r="A251" s="143" t="s">
        <v>2588</v>
      </c>
      <c r="B251" s="143" t="s">
        <v>2771</v>
      </c>
      <c r="C251" s="143" t="s">
        <v>2773</v>
      </c>
      <c r="D251" s="143" t="s">
        <v>245</v>
      </c>
      <c r="E251" s="423" t="s">
        <v>2589</v>
      </c>
      <c r="F251" s="424"/>
      <c r="G251" s="143" t="s">
        <v>49</v>
      </c>
      <c r="H251" s="143" t="s">
        <v>49</v>
      </c>
      <c r="I251" s="143" t="s">
        <v>49</v>
      </c>
      <c r="J251" s="143" t="s">
        <v>49</v>
      </c>
      <c r="K251" s="143">
        <v>2019</v>
      </c>
      <c r="L251" s="143" t="s">
        <v>1808</v>
      </c>
      <c r="M251" s="143" t="s">
        <v>2719</v>
      </c>
    </row>
    <row r="252" spans="1:13">
      <c r="A252" s="143" t="s">
        <v>2588</v>
      </c>
      <c r="B252" s="143" t="s">
        <v>2774</v>
      </c>
      <c r="C252" s="143" t="s">
        <v>2776</v>
      </c>
      <c r="D252" s="143" t="s">
        <v>245</v>
      </c>
      <c r="E252" s="423" t="s">
        <v>2589</v>
      </c>
      <c r="F252" s="424"/>
      <c r="G252" s="143" t="s">
        <v>62</v>
      </c>
      <c r="H252" s="143" t="s">
        <v>49</v>
      </c>
      <c r="I252" s="143" t="s">
        <v>49</v>
      </c>
      <c r="J252" s="143" t="s">
        <v>49</v>
      </c>
      <c r="K252" s="143">
        <v>2019</v>
      </c>
      <c r="L252" s="143" t="s">
        <v>1808</v>
      </c>
      <c r="M252" s="143" t="s">
        <v>2712</v>
      </c>
    </row>
    <row r="253" spans="1:13">
      <c r="A253" s="143" t="s">
        <v>2588</v>
      </c>
      <c r="B253" s="143" t="s">
        <v>2777</v>
      </c>
      <c r="C253" s="143" t="s">
        <v>2778</v>
      </c>
      <c r="D253" s="143" t="s">
        <v>2070</v>
      </c>
      <c r="E253" s="423" t="s">
        <v>2002</v>
      </c>
      <c r="F253" s="424"/>
      <c r="G253" s="143" t="s">
        <v>49</v>
      </c>
      <c r="H253" s="143" t="s">
        <v>49</v>
      </c>
      <c r="I253" s="143" t="s">
        <v>49</v>
      </c>
      <c r="J253" s="143" t="s">
        <v>49</v>
      </c>
      <c r="K253" s="143">
        <v>2022</v>
      </c>
      <c r="L253" s="143" t="s">
        <v>1762</v>
      </c>
      <c r="M253" s="143" t="s">
        <v>1772</v>
      </c>
    </row>
    <row r="254" spans="1:13">
      <c r="A254" s="143" t="s">
        <v>2588</v>
      </c>
      <c r="B254" s="143" t="s">
        <v>2612</v>
      </c>
      <c r="C254" s="143" t="s">
        <v>7204</v>
      </c>
      <c r="D254" s="143" t="s">
        <v>245</v>
      </c>
      <c r="E254" s="423" t="s">
        <v>2589</v>
      </c>
      <c r="F254" s="424"/>
      <c r="G254" s="143" t="s">
        <v>49</v>
      </c>
      <c r="H254" s="143" t="s">
        <v>49</v>
      </c>
      <c r="I254" s="143" t="s">
        <v>49</v>
      </c>
      <c r="J254" s="143" t="s">
        <v>49</v>
      </c>
      <c r="K254" s="143">
        <v>2019</v>
      </c>
      <c r="L254" s="143" t="s">
        <v>1808</v>
      </c>
      <c r="M254" s="143" t="s">
        <v>2614</v>
      </c>
    </row>
    <row r="255" spans="1:13">
      <c r="A255" s="143" t="s">
        <v>2588</v>
      </c>
      <c r="B255" s="143" t="s">
        <v>2779</v>
      </c>
      <c r="C255" s="143" t="s">
        <v>2781</v>
      </c>
      <c r="D255" s="143" t="s">
        <v>245</v>
      </c>
      <c r="E255" s="423" t="s">
        <v>2589</v>
      </c>
      <c r="F255" s="424"/>
      <c r="G255" s="143" t="s">
        <v>49</v>
      </c>
      <c r="H255" s="143" t="s">
        <v>49</v>
      </c>
      <c r="I255" s="143" t="s">
        <v>49</v>
      </c>
      <c r="J255" s="143" t="s">
        <v>49</v>
      </c>
      <c r="K255" s="143">
        <v>2019</v>
      </c>
      <c r="L255" s="143" t="s">
        <v>1762</v>
      </c>
      <c r="M255" s="143" t="s">
        <v>2782</v>
      </c>
    </row>
    <row r="256" spans="1:13">
      <c r="A256" s="143" t="s">
        <v>2783</v>
      </c>
      <c r="B256" s="143" t="s">
        <v>2792</v>
      </c>
      <c r="C256" s="143" t="s">
        <v>2793</v>
      </c>
      <c r="D256" s="143" t="s">
        <v>245</v>
      </c>
      <c r="E256" s="423" t="s">
        <v>2589</v>
      </c>
      <c r="F256" s="424"/>
      <c r="G256" s="143" t="s">
        <v>62</v>
      </c>
      <c r="H256" s="143" t="s">
        <v>49</v>
      </c>
      <c r="I256" s="143" t="s">
        <v>49</v>
      </c>
      <c r="J256" s="143" t="s">
        <v>49</v>
      </c>
      <c r="K256" s="143">
        <v>2019</v>
      </c>
      <c r="L256" s="143" t="s">
        <v>1762</v>
      </c>
      <c r="M256" s="143" t="s">
        <v>2794</v>
      </c>
    </row>
    <row r="257" spans="1:13">
      <c r="A257" s="143" t="s">
        <v>2783</v>
      </c>
      <c r="B257" s="143" t="s">
        <v>2969</v>
      </c>
      <c r="C257" s="143" t="s">
        <v>7205</v>
      </c>
      <c r="D257" s="143" t="s">
        <v>2001</v>
      </c>
      <c r="E257" s="423" t="s">
        <v>2002</v>
      </c>
      <c r="F257" s="424"/>
      <c r="G257" s="143" t="s">
        <v>62</v>
      </c>
      <c r="H257" s="143" t="s">
        <v>49</v>
      </c>
      <c r="I257" s="143" t="s">
        <v>49</v>
      </c>
      <c r="J257" s="143" t="s">
        <v>49</v>
      </c>
      <c r="K257" s="143">
        <v>2022</v>
      </c>
      <c r="L257" s="143" t="s">
        <v>1857</v>
      </c>
      <c r="M257" s="143" t="s">
        <v>2971</v>
      </c>
    </row>
    <row r="258" spans="1:13">
      <c r="A258" s="143" t="s">
        <v>2783</v>
      </c>
      <c r="B258" s="143" t="s">
        <v>2972</v>
      </c>
      <c r="C258" s="143" t="s">
        <v>2974</v>
      </c>
      <c r="D258" s="143" t="s">
        <v>2070</v>
      </c>
      <c r="E258" s="423" t="s">
        <v>2002</v>
      </c>
      <c r="F258" s="424"/>
      <c r="G258" s="143" t="s">
        <v>62</v>
      </c>
      <c r="H258" s="143" t="s">
        <v>49</v>
      </c>
      <c r="I258" s="143" t="s">
        <v>49</v>
      </c>
      <c r="J258" s="143" t="s">
        <v>49</v>
      </c>
      <c r="K258" s="143">
        <v>2022</v>
      </c>
      <c r="L258" s="143" t="s">
        <v>1762</v>
      </c>
      <c r="M258" s="143" t="s">
        <v>2975</v>
      </c>
    </row>
    <row r="259" spans="1:13">
      <c r="A259" s="143" t="s">
        <v>2783</v>
      </c>
      <c r="B259" s="143" t="s">
        <v>2976</v>
      </c>
      <c r="C259" s="143" t="s">
        <v>2978</v>
      </c>
      <c r="D259" s="143" t="s">
        <v>2001</v>
      </c>
      <c r="E259" s="423" t="s">
        <v>2002</v>
      </c>
      <c r="F259" s="143" t="s">
        <v>4</v>
      </c>
      <c r="G259" s="143" t="s">
        <v>62</v>
      </c>
      <c r="H259" s="143" t="s">
        <v>49</v>
      </c>
      <c r="I259" s="143" t="s">
        <v>49</v>
      </c>
      <c r="J259" s="143" t="s">
        <v>49</v>
      </c>
      <c r="K259" s="143">
        <v>2022</v>
      </c>
      <c r="L259" s="143" t="s">
        <v>1808</v>
      </c>
      <c r="M259" s="143" t="s">
        <v>2979</v>
      </c>
    </row>
    <row r="260" spans="1:13">
      <c r="A260" s="143" t="s">
        <v>2783</v>
      </c>
      <c r="B260" s="143" t="s">
        <v>2981</v>
      </c>
      <c r="C260" s="143" t="s">
        <v>2983</v>
      </c>
      <c r="D260" s="143" t="s">
        <v>245</v>
      </c>
      <c r="E260" s="423" t="s">
        <v>2589</v>
      </c>
      <c r="F260" s="424"/>
      <c r="G260" s="143" t="s">
        <v>62</v>
      </c>
      <c r="H260" s="143" t="s">
        <v>49</v>
      </c>
      <c r="I260" s="143" t="s">
        <v>49</v>
      </c>
      <c r="J260" s="143" t="s">
        <v>49</v>
      </c>
      <c r="K260" s="143">
        <v>2019</v>
      </c>
      <c r="L260" s="143" t="s">
        <v>1733</v>
      </c>
      <c r="M260" s="143" t="s">
        <v>2984</v>
      </c>
    </row>
    <row r="261" spans="1:13">
      <c r="A261" s="143" t="s">
        <v>2783</v>
      </c>
      <c r="B261" s="143" t="s">
        <v>2985</v>
      </c>
      <c r="C261" s="143" t="s">
        <v>2987</v>
      </c>
      <c r="D261" s="143" t="s">
        <v>245</v>
      </c>
      <c r="E261" s="423" t="s">
        <v>2589</v>
      </c>
      <c r="F261" s="143" t="s">
        <v>3</v>
      </c>
      <c r="G261" s="143" t="s">
        <v>49</v>
      </c>
      <c r="H261" s="143" t="s">
        <v>49</v>
      </c>
      <c r="I261" s="143" t="s">
        <v>49</v>
      </c>
      <c r="J261" s="143" t="s">
        <v>49</v>
      </c>
      <c r="K261" s="143">
        <v>2019</v>
      </c>
      <c r="L261" s="143" t="s">
        <v>1808</v>
      </c>
      <c r="M261" s="143" t="s">
        <v>2988</v>
      </c>
    </row>
    <row r="262" spans="1:13">
      <c r="A262" s="143" t="s">
        <v>2783</v>
      </c>
      <c r="B262" s="143" t="s">
        <v>798</v>
      </c>
      <c r="C262" s="143" t="s">
        <v>6221</v>
      </c>
      <c r="D262" s="143" t="s">
        <v>2001</v>
      </c>
      <c r="E262" s="423" t="s">
        <v>2002</v>
      </c>
      <c r="F262" s="143" t="s">
        <v>4</v>
      </c>
      <c r="G262" s="143" t="s">
        <v>62</v>
      </c>
      <c r="H262" s="143" t="s">
        <v>49</v>
      </c>
      <c r="I262" s="143" t="s">
        <v>49</v>
      </c>
      <c r="J262" s="143" t="s">
        <v>49</v>
      </c>
      <c r="K262" s="143">
        <v>2022</v>
      </c>
      <c r="L262" s="143" t="s">
        <v>1820</v>
      </c>
      <c r="M262" s="143" t="s">
        <v>2798</v>
      </c>
    </row>
    <row r="263" spans="1:13">
      <c r="A263" s="143" t="s">
        <v>2783</v>
      </c>
      <c r="B263" s="143" t="s">
        <v>806</v>
      </c>
      <c r="C263" s="143" t="s">
        <v>6222</v>
      </c>
      <c r="D263" s="143" t="s">
        <v>2001</v>
      </c>
      <c r="E263" s="423" t="s">
        <v>2002</v>
      </c>
      <c r="F263" s="143" t="s">
        <v>4</v>
      </c>
      <c r="G263" s="143" t="s">
        <v>62</v>
      </c>
      <c r="H263" s="143" t="s">
        <v>49</v>
      </c>
      <c r="I263" s="143" t="s">
        <v>62</v>
      </c>
      <c r="J263" s="143" t="s">
        <v>62</v>
      </c>
      <c r="K263" s="143">
        <v>2021</v>
      </c>
      <c r="L263" s="143" t="s">
        <v>2245</v>
      </c>
      <c r="M263" s="143" t="s">
        <v>2801</v>
      </c>
    </row>
    <row r="264" spans="1:13">
      <c r="A264" s="143" t="s">
        <v>2783</v>
      </c>
      <c r="B264" s="143" t="s">
        <v>2989</v>
      </c>
      <c r="C264" s="143" t="s">
        <v>7206</v>
      </c>
      <c r="D264" s="143" t="s">
        <v>245</v>
      </c>
      <c r="E264" s="423" t="s">
        <v>2589</v>
      </c>
      <c r="F264" s="424"/>
      <c r="G264" s="143" t="s">
        <v>62</v>
      </c>
      <c r="H264" s="143" t="s">
        <v>49</v>
      </c>
      <c r="I264" s="143" t="s">
        <v>49</v>
      </c>
      <c r="J264" s="143" t="s">
        <v>49</v>
      </c>
      <c r="K264" s="143">
        <v>2019</v>
      </c>
      <c r="L264" s="143" t="s">
        <v>2991</v>
      </c>
      <c r="M264" s="143" t="s">
        <v>2992</v>
      </c>
    </row>
    <row r="265" spans="1:13">
      <c r="A265" s="143" t="s">
        <v>2783</v>
      </c>
      <c r="B265" s="143" t="s">
        <v>2994</v>
      </c>
      <c r="C265" s="143" t="s">
        <v>2996</v>
      </c>
      <c r="D265" s="143" t="s">
        <v>2070</v>
      </c>
      <c r="E265" s="423" t="s">
        <v>2002</v>
      </c>
      <c r="F265" s="424"/>
      <c r="G265" s="143" t="s">
        <v>62</v>
      </c>
      <c r="H265" s="143" t="s">
        <v>49</v>
      </c>
      <c r="I265" s="143" t="s">
        <v>49</v>
      </c>
      <c r="J265" s="143" t="s">
        <v>49</v>
      </c>
      <c r="K265" s="143">
        <v>2022</v>
      </c>
      <c r="L265" s="143" t="s">
        <v>1762</v>
      </c>
      <c r="M265" s="143" t="s">
        <v>2997</v>
      </c>
    </row>
    <row r="266" spans="1:13">
      <c r="A266" s="143" t="s">
        <v>2783</v>
      </c>
      <c r="B266" s="143" t="s">
        <v>2998</v>
      </c>
      <c r="C266" s="143" t="s">
        <v>3000</v>
      </c>
      <c r="D266" s="143" t="s">
        <v>245</v>
      </c>
      <c r="E266" s="423" t="s">
        <v>2589</v>
      </c>
      <c r="F266" s="143" t="s">
        <v>3</v>
      </c>
      <c r="G266" s="143" t="s">
        <v>49</v>
      </c>
      <c r="H266" s="143" t="s">
        <v>49</v>
      </c>
      <c r="I266" s="143" t="s">
        <v>49</v>
      </c>
      <c r="J266" s="143" t="s">
        <v>49</v>
      </c>
      <c r="K266" s="143">
        <v>2019</v>
      </c>
      <c r="L266" s="143" t="s">
        <v>1808</v>
      </c>
      <c r="M266" s="143" t="s">
        <v>2697</v>
      </c>
    </row>
    <row r="267" spans="1:13">
      <c r="A267" s="143" t="s">
        <v>2783</v>
      </c>
      <c r="B267" s="143" t="s">
        <v>3001</v>
      </c>
      <c r="C267" s="143" t="s">
        <v>3003</v>
      </c>
      <c r="D267" s="143" t="s">
        <v>2070</v>
      </c>
      <c r="E267" s="423" t="s">
        <v>2002</v>
      </c>
      <c r="F267" s="424"/>
      <c r="G267" s="143" t="s">
        <v>62</v>
      </c>
      <c r="H267" s="143" t="s">
        <v>49</v>
      </c>
      <c r="I267" s="143" t="s">
        <v>49</v>
      </c>
      <c r="J267" s="143" t="s">
        <v>49</v>
      </c>
      <c r="K267" s="143">
        <v>2022</v>
      </c>
      <c r="L267" s="143" t="s">
        <v>1762</v>
      </c>
      <c r="M267" s="143" t="s">
        <v>3004</v>
      </c>
    </row>
    <row r="268" spans="1:13">
      <c r="A268" s="143" t="s">
        <v>2783</v>
      </c>
      <c r="B268" s="143" t="s">
        <v>3005</v>
      </c>
      <c r="C268" s="143" t="s">
        <v>3007</v>
      </c>
      <c r="D268" s="143" t="s">
        <v>245</v>
      </c>
      <c r="E268" s="423" t="s">
        <v>2589</v>
      </c>
      <c r="F268" s="143" t="s">
        <v>3</v>
      </c>
      <c r="G268" s="143" t="s">
        <v>49</v>
      </c>
      <c r="H268" s="143" t="s">
        <v>49</v>
      </c>
      <c r="I268" s="143" t="s">
        <v>49</v>
      </c>
      <c r="J268" s="143" t="s">
        <v>49</v>
      </c>
      <c r="K268" s="143">
        <v>2019</v>
      </c>
      <c r="L268" s="143" t="s">
        <v>1808</v>
      </c>
      <c r="M268" s="143" t="s">
        <v>2697</v>
      </c>
    </row>
    <row r="269" spans="1:13">
      <c r="A269" s="143" t="s">
        <v>2783</v>
      </c>
      <c r="B269" s="143" t="s">
        <v>3008</v>
      </c>
      <c r="C269" s="143" t="s">
        <v>3010</v>
      </c>
      <c r="D269" s="143" t="s">
        <v>2070</v>
      </c>
      <c r="E269" s="423" t="s">
        <v>2002</v>
      </c>
      <c r="F269" s="424"/>
      <c r="G269" s="143" t="s">
        <v>62</v>
      </c>
      <c r="H269" s="143" t="s">
        <v>49</v>
      </c>
      <c r="I269" s="143" t="s">
        <v>49</v>
      </c>
      <c r="J269" s="143" t="s">
        <v>49</v>
      </c>
      <c r="K269" s="143">
        <v>2022</v>
      </c>
      <c r="L269" s="143" t="s">
        <v>1762</v>
      </c>
      <c r="M269" s="143" t="s">
        <v>3011</v>
      </c>
    </row>
    <row r="270" spans="1:13">
      <c r="A270" s="143" t="s">
        <v>2783</v>
      </c>
      <c r="B270" s="143" t="s">
        <v>3012</v>
      </c>
      <c r="C270" s="143" t="s">
        <v>3014</v>
      </c>
      <c r="D270" s="143" t="s">
        <v>245</v>
      </c>
      <c r="E270" s="423" t="s">
        <v>2589</v>
      </c>
      <c r="F270" s="143" t="s">
        <v>3</v>
      </c>
      <c r="G270" s="143" t="s">
        <v>49</v>
      </c>
      <c r="H270" s="143" t="s">
        <v>49</v>
      </c>
      <c r="I270" s="143" t="s">
        <v>49</v>
      </c>
      <c r="J270" s="143" t="s">
        <v>49</v>
      </c>
      <c r="K270" s="143">
        <v>2019</v>
      </c>
      <c r="L270" s="143" t="s">
        <v>1808</v>
      </c>
      <c r="M270" s="143" t="s">
        <v>2719</v>
      </c>
    </row>
    <row r="271" spans="1:13">
      <c r="A271" s="143" t="s">
        <v>2783</v>
      </c>
      <c r="B271" s="143" t="s">
        <v>3015</v>
      </c>
      <c r="C271" s="143" t="s">
        <v>3016</v>
      </c>
      <c r="D271" s="143" t="s">
        <v>245</v>
      </c>
      <c r="E271" s="423" t="s">
        <v>2589</v>
      </c>
      <c r="F271" s="143" t="s">
        <v>3</v>
      </c>
      <c r="G271" s="143" t="s">
        <v>49</v>
      </c>
      <c r="H271" s="143" t="s">
        <v>49</v>
      </c>
      <c r="I271" s="143" t="s">
        <v>49</v>
      </c>
      <c r="J271" s="143" t="s">
        <v>49</v>
      </c>
      <c r="K271" s="143">
        <v>2019</v>
      </c>
      <c r="L271" s="143" t="s">
        <v>1808</v>
      </c>
      <c r="M271" s="143" t="s">
        <v>2697</v>
      </c>
    </row>
    <row r="272" spans="1:13">
      <c r="A272" s="143" t="s">
        <v>2783</v>
      </c>
      <c r="B272" s="143" t="s">
        <v>3017</v>
      </c>
      <c r="C272" s="143" t="s">
        <v>3018</v>
      </c>
      <c r="D272" s="143" t="s">
        <v>245</v>
      </c>
      <c r="E272" s="423" t="s">
        <v>2589</v>
      </c>
      <c r="F272" s="143" t="s">
        <v>3</v>
      </c>
      <c r="G272" s="143" t="s">
        <v>49</v>
      </c>
      <c r="H272" s="143" t="s">
        <v>49</v>
      </c>
      <c r="I272" s="143" t="s">
        <v>49</v>
      </c>
      <c r="J272" s="143" t="s">
        <v>49</v>
      </c>
      <c r="K272" s="143">
        <v>2019</v>
      </c>
      <c r="L272" s="143" t="s">
        <v>1808</v>
      </c>
      <c r="M272" s="143" t="s">
        <v>2719</v>
      </c>
    </row>
    <row r="273" spans="1:13">
      <c r="A273" s="143" t="s">
        <v>2783</v>
      </c>
      <c r="B273" s="143" t="s">
        <v>3019</v>
      </c>
      <c r="C273" s="143" t="s">
        <v>7207</v>
      </c>
      <c r="D273" s="143" t="s">
        <v>245</v>
      </c>
      <c r="E273" s="423" t="s">
        <v>2589</v>
      </c>
      <c r="F273" s="424"/>
      <c r="G273" s="143" t="s">
        <v>62</v>
      </c>
      <c r="H273" s="143" t="s">
        <v>49</v>
      </c>
      <c r="I273" s="143" t="s">
        <v>49</v>
      </c>
      <c r="J273" s="143" t="s">
        <v>49</v>
      </c>
      <c r="K273" s="143">
        <v>2019</v>
      </c>
      <c r="L273" s="143" t="s">
        <v>1808</v>
      </c>
      <c r="M273" s="143" t="s">
        <v>2690</v>
      </c>
    </row>
    <row r="274" spans="1:13">
      <c r="A274" s="143" t="s">
        <v>2783</v>
      </c>
      <c r="B274" s="143" t="s">
        <v>3021</v>
      </c>
      <c r="C274" s="143" t="s">
        <v>7208</v>
      </c>
      <c r="D274" s="143" t="s">
        <v>245</v>
      </c>
      <c r="E274" s="423" t="s">
        <v>2589</v>
      </c>
      <c r="F274" s="424"/>
      <c r="G274" s="143" t="s">
        <v>62</v>
      </c>
      <c r="H274" s="143" t="s">
        <v>49</v>
      </c>
      <c r="I274" s="143" t="s">
        <v>49</v>
      </c>
      <c r="J274" s="143" t="s">
        <v>49</v>
      </c>
      <c r="K274" s="143">
        <v>2019</v>
      </c>
      <c r="L274" s="143" t="s">
        <v>1808</v>
      </c>
      <c r="M274" s="143" t="s">
        <v>2712</v>
      </c>
    </row>
    <row r="275" spans="1:13">
      <c r="A275" s="143" t="s">
        <v>2783</v>
      </c>
      <c r="B275" s="143" t="s">
        <v>3023</v>
      </c>
      <c r="C275" s="143" t="s">
        <v>7209</v>
      </c>
      <c r="D275" s="143" t="s">
        <v>245</v>
      </c>
      <c r="E275" s="423" t="s">
        <v>2589</v>
      </c>
      <c r="F275" s="424"/>
      <c r="G275" s="143" t="s">
        <v>62</v>
      </c>
      <c r="H275" s="143" t="s">
        <v>49</v>
      </c>
      <c r="I275" s="143" t="s">
        <v>49</v>
      </c>
      <c r="J275" s="143" t="s">
        <v>49</v>
      </c>
      <c r="K275" s="143">
        <v>2019</v>
      </c>
      <c r="L275" s="143" t="s">
        <v>1808</v>
      </c>
      <c r="M275" s="143" t="s">
        <v>2690</v>
      </c>
    </row>
    <row r="276" spans="1:13">
      <c r="A276" s="143" t="s">
        <v>2783</v>
      </c>
      <c r="B276" s="143" t="s">
        <v>3025</v>
      </c>
      <c r="C276" s="143" t="s">
        <v>7210</v>
      </c>
      <c r="D276" s="143" t="s">
        <v>245</v>
      </c>
      <c r="E276" s="423" t="s">
        <v>2589</v>
      </c>
      <c r="F276" s="424"/>
      <c r="G276" s="143" t="s">
        <v>62</v>
      </c>
      <c r="H276" s="143" t="s">
        <v>49</v>
      </c>
      <c r="I276" s="143" t="s">
        <v>49</v>
      </c>
      <c r="J276" s="143" t="s">
        <v>49</v>
      </c>
      <c r="K276" s="143">
        <v>2019</v>
      </c>
      <c r="L276" s="143" t="s">
        <v>1808</v>
      </c>
      <c r="M276" s="143" t="s">
        <v>2690</v>
      </c>
    </row>
    <row r="277" spans="1:13">
      <c r="A277" s="143" t="s">
        <v>2783</v>
      </c>
      <c r="B277" s="143" t="s">
        <v>3027</v>
      </c>
      <c r="C277" s="143" t="s">
        <v>3028</v>
      </c>
      <c r="D277" s="143" t="s">
        <v>245</v>
      </c>
      <c r="E277" s="423" t="s">
        <v>2589</v>
      </c>
      <c r="F277" s="424"/>
      <c r="G277" s="143" t="s">
        <v>62</v>
      </c>
      <c r="H277" s="143" t="s">
        <v>49</v>
      </c>
      <c r="I277" s="143" t="s">
        <v>49</v>
      </c>
      <c r="J277" s="143" t="s">
        <v>49</v>
      </c>
      <c r="K277" s="143">
        <v>2019</v>
      </c>
      <c r="L277" s="143" t="s">
        <v>1808</v>
      </c>
      <c r="M277" s="143" t="s">
        <v>2712</v>
      </c>
    </row>
    <row r="278" spans="1:13">
      <c r="A278" s="143" t="s">
        <v>2783</v>
      </c>
      <c r="B278" s="143" t="s">
        <v>3029</v>
      </c>
      <c r="C278" s="143" t="s">
        <v>3030</v>
      </c>
      <c r="D278" s="143" t="s">
        <v>245</v>
      </c>
      <c r="E278" s="423" t="s">
        <v>2589</v>
      </c>
      <c r="F278" s="424"/>
      <c r="G278" s="143" t="s">
        <v>62</v>
      </c>
      <c r="H278" s="143" t="s">
        <v>49</v>
      </c>
      <c r="I278" s="143" t="s">
        <v>49</v>
      </c>
      <c r="J278" s="143" t="s">
        <v>49</v>
      </c>
      <c r="K278" s="143">
        <v>2019</v>
      </c>
      <c r="L278" s="143" t="s">
        <v>1808</v>
      </c>
      <c r="M278" s="143" t="s">
        <v>2712</v>
      </c>
    </row>
    <row r="279" spans="1:13">
      <c r="A279" s="143" t="s">
        <v>2783</v>
      </c>
      <c r="B279" s="143" t="s">
        <v>3031</v>
      </c>
      <c r="C279" s="143" t="s">
        <v>3033</v>
      </c>
      <c r="D279" s="143" t="s">
        <v>2070</v>
      </c>
      <c r="E279" s="423" t="s">
        <v>2002</v>
      </c>
      <c r="F279" s="424"/>
      <c r="G279" s="143" t="s">
        <v>62</v>
      </c>
      <c r="H279" s="143" t="s">
        <v>49</v>
      </c>
      <c r="I279" s="143" t="s">
        <v>49</v>
      </c>
      <c r="J279" s="143" t="s">
        <v>49</v>
      </c>
      <c r="K279" s="143">
        <v>2022</v>
      </c>
      <c r="L279" s="143" t="s">
        <v>1820</v>
      </c>
      <c r="M279" s="143" t="s">
        <v>3034</v>
      </c>
    </row>
    <row r="280" spans="1:13">
      <c r="A280" s="143" t="s">
        <v>2783</v>
      </c>
      <c r="B280" s="143" t="s">
        <v>3036</v>
      </c>
      <c r="C280" s="143" t="s">
        <v>3038</v>
      </c>
      <c r="D280" s="143" t="s">
        <v>2070</v>
      </c>
      <c r="E280" s="423" t="s">
        <v>2002</v>
      </c>
      <c r="F280" s="424"/>
      <c r="G280" s="143" t="s">
        <v>62</v>
      </c>
      <c r="H280" s="143" t="s">
        <v>49</v>
      </c>
      <c r="I280" s="143" t="s">
        <v>49</v>
      </c>
      <c r="J280" s="143" t="s">
        <v>49</v>
      </c>
      <c r="K280" s="143">
        <v>2022</v>
      </c>
      <c r="L280" s="143" t="s">
        <v>1857</v>
      </c>
      <c r="M280" s="143" t="s">
        <v>3039</v>
      </c>
    </row>
    <row r="281" spans="1:13">
      <c r="A281" s="143" t="s">
        <v>2783</v>
      </c>
      <c r="B281" s="143" t="s">
        <v>3041</v>
      </c>
      <c r="C281" s="143" t="s">
        <v>3043</v>
      </c>
      <c r="D281" s="143" t="s">
        <v>2070</v>
      </c>
      <c r="E281" s="423" t="s">
        <v>2002</v>
      </c>
      <c r="F281" s="424"/>
      <c r="G281" s="143" t="s">
        <v>62</v>
      </c>
      <c r="H281" s="143" t="s">
        <v>49</v>
      </c>
      <c r="I281" s="143" t="s">
        <v>49</v>
      </c>
      <c r="J281" s="143" t="s">
        <v>49</v>
      </c>
      <c r="K281" s="143">
        <v>2022</v>
      </c>
      <c r="L281" s="143" t="s">
        <v>1857</v>
      </c>
      <c r="M281" s="143" t="s">
        <v>3039</v>
      </c>
    </row>
    <row r="282" spans="1:13">
      <c r="A282" s="143" t="s">
        <v>2783</v>
      </c>
      <c r="B282" s="143" t="s">
        <v>3044</v>
      </c>
      <c r="C282" s="143" t="s">
        <v>7211</v>
      </c>
      <c r="D282" s="143" t="s">
        <v>245</v>
      </c>
      <c r="E282" s="423" t="s">
        <v>2589</v>
      </c>
      <c r="F282" s="143" t="s">
        <v>7141</v>
      </c>
      <c r="G282" s="143" t="s">
        <v>62</v>
      </c>
      <c r="H282" s="143" t="s">
        <v>49</v>
      </c>
      <c r="I282" s="143" t="s">
        <v>49</v>
      </c>
      <c r="J282" s="143" t="s">
        <v>49</v>
      </c>
      <c r="K282" s="143">
        <v>2019</v>
      </c>
      <c r="L282" s="143" t="s">
        <v>1857</v>
      </c>
      <c r="M282" s="143" t="s">
        <v>3047</v>
      </c>
    </row>
    <row r="283" spans="1:13">
      <c r="A283" s="143" t="s">
        <v>2783</v>
      </c>
      <c r="B283" s="143" t="s">
        <v>3048</v>
      </c>
      <c r="C283" s="143" t="s">
        <v>7212</v>
      </c>
      <c r="D283" s="143" t="s">
        <v>245</v>
      </c>
      <c r="E283" s="423" t="s">
        <v>2589</v>
      </c>
      <c r="F283" s="143" t="s">
        <v>7141</v>
      </c>
      <c r="G283" s="143" t="s">
        <v>62</v>
      </c>
      <c r="H283" s="143" t="s">
        <v>49</v>
      </c>
      <c r="I283" s="143" t="s">
        <v>49</v>
      </c>
      <c r="J283" s="143" t="s">
        <v>49</v>
      </c>
      <c r="K283" s="143">
        <v>2019</v>
      </c>
      <c r="L283" s="143" t="s">
        <v>1857</v>
      </c>
      <c r="M283" s="143" t="s">
        <v>3047</v>
      </c>
    </row>
    <row r="284" spans="1:13">
      <c r="A284" s="143" t="s">
        <v>2783</v>
      </c>
      <c r="B284" s="143" t="s">
        <v>3051</v>
      </c>
      <c r="C284" s="143" t="s">
        <v>7213</v>
      </c>
      <c r="D284" s="143" t="s">
        <v>2070</v>
      </c>
      <c r="E284" s="423" t="s">
        <v>2002</v>
      </c>
      <c r="F284" s="424"/>
      <c r="G284" s="143" t="s">
        <v>62</v>
      </c>
      <c r="H284" s="143" t="s">
        <v>49</v>
      </c>
      <c r="I284" s="143" t="s">
        <v>49</v>
      </c>
      <c r="J284" s="143" t="s">
        <v>49</v>
      </c>
      <c r="K284" s="143">
        <v>2022</v>
      </c>
      <c r="L284" s="143" t="s">
        <v>1820</v>
      </c>
      <c r="M284" s="143" t="s">
        <v>3054</v>
      </c>
    </row>
    <row r="285" spans="1:13">
      <c r="A285" s="143" t="s">
        <v>2783</v>
      </c>
      <c r="B285" s="143" t="s">
        <v>3055</v>
      </c>
      <c r="C285" s="143" t="s">
        <v>7214</v>
      </c>
      <c r="D285" s="143" t="s">
        <v>245</v>
      </c>
      <c r="E285" s="423" t="s">
        <v>2589</v>
      </c>
      <c r="F285" s="143" t="s">
        <v>7141</v>
      </c>
      <c r="G285" s="143" t="s">
        <v>62</v>
      </c>
      <c r="H285" s="143" t="s">
        <v>49</v>
      </c>
      <c r="I285" s="143" t="s">
        <v>49</v>
      </c>
      <c r="J285" s="143" t="s">
        <v>49</v>
      </c>
      <c r="K285" s="143">
        <v>2019</v>
      </c>
      <c r="L285" s="143" t="s">
        <v>1857</v>
      </c>
      <c r="M285" s="143" t="s">
        <v>3047</v>
      </c>
    </row>
    <row r="286" spans="1:13">
      <c r="A286" s="143" t="s">
        <v>2783</v>
      </c>
      <c r="B286" s="143" t="s">
        <v>3058</v>
      </c>
      <c r="C286" s="143" t="s">
        <v>7215</v>
      </c>
      <c r="D286" s="143" t="s">
        <v>245</v>
      </c>
      <c r="E286" s="423" t="s">
        <v>2589</v>
      </c>
      <c r="F286" s="143" t="s">
        <v>7141</v>
      </c>
      <c r="G286" s="143" t="s">
        <v>62</v>
      </c>
      <c r="H286" s="143" t="s">
        <v>49</v>
      </c>
      <c r="I286" s="143" t="s">
        <v>49</v>
      </c>
      <c r="J286" s="143" t="s">
        <v>49</v>
      </c>
      <c r="K286" s="143">
        <v>2019</v>
      </c>
      <c r="L286" s="143" t="s">
        <v>1857</v>
      </c>
      <c r="M286" s="143" t="s">
        <v>3061</v>
      </c>
    </row>
    <row r="287" spans="1:13">
      <c r="A287" s="143" t="s">
        <v>2783</v>
      </c>
      <c r="B287" s="143" t="s">
        <v>809</v>
      </c>
      <c r="C287" s="143" t="s">
        <v>808</v>
      </c>
      <c r="D287" s="143" t="s">
        <v>245</v>
      </c>
      <c r="E287" s="423" t="s">
        <v>2589</v>
      </c>
      <c r="F287" s="424"/>
      <c r="G287" s="143" t="s">
        <v>62</v>
      </c>
      <c r="H287" s="143" t="s">
        <v>49</v>
      </c>
      <c r="I287" s="143" t="s">
        <v>49</v>
      </c>
      <c r="J287" s="143" t="s">
        <v>49</v>
      </c>
      <c r="K287" s="143">
        <v>2019</v>
      </c>
      <c r="L287" s="143" t="s">
        <v>1870</v>
      </c>
      <c r="M287" s="143" t="s">
        <v>2804</v>
      </c>
    </row>
    <row r="288" spans="1:13">
      <c r="A288" s="143" t="s">
        <v>2783</v>
      </c>
      <c r="B288" s="143" t="s">
        <v>812</v>
      </c>
      <c r="C288" s="143" t="s">
        <v>811</v>
      </c>
      <c r="D288" s="143" t="s">
        <v>245</v>
      </c>
      <c r="E288" s="423" t="s">
        <v>2589</v>
      </c>
      <c r="F288" s="424"/>
      <c r="G288" s="143" t="s">
        <v>62</v>
      </c>
      <c r="H288" s="143" t="s">
        <v>49</v>
      </c>
      <c r="I288" s="143" t="s">
        <v>49</v>
      </c>
      <c r="J288" s="143" t="s">
        <v>49</v>
      </c>
      <c r="K288" s="143">
        <v>2019</v>
      </c>
      <c r="L288" s="143" t="s">
        <v>1870</v>
      </c>
      <c r="M288" s="143" t="s">
        <v>2807</v>
      </c>
    </row>
    <row r="289" spans="1:13">
      <c r="A289" s="143" t="s">
        <v>2783</v>
      </c>
      <c r="B289" s="143" t="s">
        <v>866</v>
      </c>
      <c r="C289" s="143" t="s">
        <v>865</v>
      </c>
      <c r="D289" s="143" t="s">
        <v>245</v>
      </c>
      <c r="E289" s="423" t="s">
        <v>2589</v>
      </c>
      <c r="F289" s="424"/>
      <c r="G289" s="143" t="s">
        <v>62</v>
      </c>
      <c r="H289" s="143" t="s">
        <v>49</v>
      </c>
      <c r="I289" s="143" t="s">
        <v>49</v>
      </c>
      <c r="J289" s="143" t="s">
        <v>49</v>
      </c>
      <c r="K289" s="143">
        <v>2019</v>
      </c>
      <c r="L289" s="143" t="s">
        <v>1820</v>
      </c>
      <c r="M289" s="143" t="s">
        <v>2875</v>
      </c>
    </row>
    <row r="290" spans="1:13">
      <c r="A290" s="143" t="s">
        <v>2783</v>
      </c>
      <c r="B290" s="143" t="s">
        <v>868</v>
      </c>
      <c r="C290" s="143" t="s">
        <v>867</v>
      </c>
      <c r="D290" s="143" t="s">
        <v>245</v>
      </c>
      <c r="E290" s="423" t="s">
        <v>2589</v>
      </c>
      <c r="F290" s="424"/>
      <c r="G290" s="143" t="s">
        <v>62</v>
      </c>
      <c r="H290" s="143" t="s">
        <v>49</v>
      </c>
      <c r="I290" s="143" t="s">
        <v>49</v>
      </c>
      <c r="J290" s="143" t="s">
        <v>49</v>
      </c>
      <c r="K290" s="143">
        <v>2019</v>
      </c>
      <c r="L290" s="143" t="s">
        <v>1820</v>
      </c>
      <c r="M290" s="143" t="s">
        <v>2877</v>
      </c>
    </row>
    <row r="291" spans="1:13">
      <c r="A291" s="143" t="s">
        <v>2783</v>
      </c>
      <c r="B291" s="143" t="s">
        <v>871</v>
      </c>
      <c r="C291" s="143" t="s">
        <v>6217</v>
      </c>
      <c r="D291" s="143" t="s">
        <v>2001</v>
      </c>
      <c r="E291" s="423" t="s">
        <v>2002</v>
      </c>
      <c r="F291" s="424"/>
      <c r="G291" s="143" t="s">
        <v>62</v>
      </c>
      <c r="H291" s="143" t="s">
        <v>49</v>
      </c>
      <c r="I291" s="143" t="s">
        <v>62</v>
      </c>
      <c r="J291" s="143" t="s">
        <v>62</v>
      </c>
      <c r="K291" s="143">
        <v>2021</v>
      </c>
      <c r="L291" s="143" t="s">
        <v>1733</v>
      </c>
      <c r="M291" s="143" t="s">
        <v>2881</v>
      </c>
    </row>
    <row r="292" spans="1:13">
      <c r="A292" s="143" t="s">
        <v>2783</v>
      </c>
      <c r="B292" s="143" t="s">
        <v>875</v>
      </c>
      <c r="C292" s="143" t="s">
        <v>6218</v>
      </c>
      <c r="D292" s="143" t="s">
        <v>2001</v>
      </c>
      <c r="E292" s="423" t="s">
        <v>2002</v>
      </c>
      <c r="F292" s="143" t="s">
        <v>7141</v>
      </c>
      <c r="G292" s="143" t="s">
        <v>62</v>
      </c>
      <c r="H292" s="143" t="s">
        <v>49</v>
      </c>
      <c r="I292" s="143" t="s">
        <v>62</v>
      </c>
      <c r="J292" s="143" t="s">
        <v>62</v>
      </c>
      <c r="K292" s="143">
        <v>2021</v>
      </c>
      <c r="L292" s="143" t="s">
        <v>1733</v>
      </c>
      <c r="M292" s="143" t="s">
        <v>2884</v>
      </c>
    </row>
    <row r="293" spans="1:13">
      <c r="A293" s="143" t="s">
        <v>2783</v>
      </c>
      <c r="B293" s="143" t="s">
        <v>877</v>
      </c>
      <c r="C293" s="143" t="s">
        <v>6219</v>
      </c>
      <c r="D293" s="143" t="s">
        <v>2001</v>
      </c>
      <c r="E293" s="423" t="s">
        <v>2002</v>
      </c>
      <c r="F293" s="143" t="s">
        <v>7141</v>
      </c>
      <c r="G293" s="143" t="s">
        <v>62</v>
      </c>
      <c r="H293" s="143" t="s">
        <v>49</v>
      </c>
      <c r="I293" s="143" t="s">
        <v>62</v>
      </c>
      <c r="J293" s="143" t="s">
        <v>62</v>
      </c>
      <c r="K293" s="143">
        <v>2021</v>
      </c>
      <c r="L293" s="143" t="s">
        <v>1733</v>
      </c>
      <c r="M293" s="143" t="s">
        <v>2888</v>
      </c>
    </row>
    <row r="294" spans="1:13">
      <c r="A294" s="143" t="s">
        <v>2783</v>
      </c>
      <c r="B294" s="143" t="s">
        <v>841</v>
      </c>
      <c r="C294" s="143" t="s">
        <v>840</v>
      </c>
      <c r="D294" s="143" t="s">
        <v>245</v>
      </c>
      <c r="E294" s="423" t="s">
        <v>2589</v>
      </c>
      <c r="F294" s="424"/>
      <c r="G294" s="143" t="s">
        <v>62</v>
      </c>
      <c r="H294" s="143" t="s">
        <v>49</v>
      </c>
      <c r="I294" s="143" t="s">
        <v>49</v>
      </c>
      <c r="J294" s="143" t="s">
        <v>49</v>
      </c>
      <c r="K294" s="143">
        <v>2019</v>
      </c>
      <c r="L294" s="143" t="s">
        <v>1870</v>
      </c>
      <c r="M294" s="143" t="s">
        <v>2848</v>
      </c>
    </row>
    <row r="295" spans="1:13">
      <c r="A295" s="143" t="s">
        <v>2783</v>
      </c>
      <c r="B295" s="143" t="s">
        <v>859</v>
      </c>
      <c r="C295" s="143" t="s">
        <v>858</v>
      </c>
      <c r="D295" s="143" t="s">
        <v>2070</v>
      </c>
      <c r="E295" s="423" t="s">
        <v>2002</v>
      </c>
      <c r="F295" s="424"/>
      <c r="G295" s="143" t="s">
        <v>62</v>
      </c>
      <c r="H295" s="143" t="s">
        <v>49</v>
      </c>
      <c r="I295" s="143" t="s">
        <v>49</v>
      </c>
      <c r="J295" s="143" t="s">
        <v>49</v>
      </c>
      <c r="K295" s="143">
        <v>2021</v>
      </c>
      <c r="L295" s="143" t="s">
        <v>1733</v>
      </c>
      <c r="M295" s="143" t="s">
        <v>2851</v>
      </c>
    </row>
    <row r="296" spans="1:13">
      <c r="A296" s="143" t="s">
        <v>2783</v>
      </c>
      <c r="B296" s="143" t="s">
        <v>854</v>
      </c>
      <c r="C296" s="143" t="s">
        <v>853</v>
      </c>
      <c r="D296" s="143" t="s">
        <v>2001</v>
      </c>
      <c r="E296" s="423" t="s">
        <v>2002</v>
      </c>
      <c r="F296" s="143" t="s">
        <v>3</v>
      </c>
      <c r="G296" s="143" t="s">
        <v>62</v>
      </c>
      <c r="H296" s="143" t="s">
        <v>49</v>
      </c>
      <c r="I296" s="143" t="s">
        <v>49</v>
      </c>
      <c r="J296" s="143" t="s">
        <v>49</v>
      </c>
      <c r="K296" s="143">
        <v>2022</v>
      </c>
      <c r="L296" s="143" t="s">
        <v>1857</v>
      </c>
      <c r="M296" s="143" t="s">
        <v>2859</v>
      </c>
    </row>
    <row r="297" spans="1:13">
      <c r="A297" s="143" t="s">
        <v>2783</v>
      </c>
      <c r="B297" s="143" t="s">
        <v>861</v>
      </c>
      <c r="C297" s="143" t="s">
        <v>860</v>
      </c>
      <c r="D297" s="143" t="s">
        <v>2070</v>
      </c>
      <c r="E297" s="423" t="s">
        <v>2002</v>
      </c>
      <c r="F297" s="143" t="s">
        <v>7141</v>
      </c>
      <c r="G297" s="143" t="s">
        <v>62</v>
      </c>
      <c r="H297" s="143" t="s">
        <v>49</v>
      </c>
      <c r="I297" s="143" t="s">
        <v>49</v>
      </c>
      <c r="J297" s="143" t="s">
        <v>49</v>
      </c>
      <c r="K297" s="143">
        <v>2021</v>
      </c>
      <c r="L297" s="143" t="s">
        <v>1733</v>
      </c>
      <c r="M297" s="143" t="s">
        <v>2853</v>
      </c>
    </row>
    <row r="298" spans="1:13">
      <c r="A298" s="143" t="s">
        <v>2783</v>
      </c>
      <c r="B298" s="143" t="s">
        <v>857</v>
      </c>
      <c r="C298" s="143" t="s">
        <v>855</v>
      </c>
      <c r="D298" s="143" t="s">
        <v>2001</v>
      </c>
      <c r="E298" s="423" t="s">
        <v>2002</v>
      </c>
      <c r="F298" s="143" t="s">
        <v>7119</v>
      </c>
      <c r="G298" s="143" t="s">
        <v>62</v>
      </c>
      <c r="H298" s="143" t="s">
        <v>49</v>
      </c>
      <c r="I298" s="143" t="s">
        <v>49</v>
      </c>
      <c r="J298" s="143" t="s">
        <v>49</v>
      </c>
      <c r="K298" s="143">
        <v>2022</v>
      </c>
      <c r="L298" s="143" t="s">
        <v>1857</v>
      </c>
      <c r="M298" s="143" t="s">
        <v>2863</v>
      </c>
    </row>
    <row r="299" spans="1:13">
      <c r="A299" s="143" t="s">
        <v>2783</v>
      </c>
      <c r="B299" s="143" t="s">
        <v>863</v>
      </c>
      <c r="C299" s="143" t="s">
        <v>862</v>
      </c>
      <c r="D299" s="143" t="s">
        <v>2070</v>
      </c>
      <c r="E299" s="423" t="s">
        <v>2002</v>
      </c>
      <c r="F299" s="143" t="s">
        <v>7141</v>
      </c>
      <c r="G299" s="143" t="s">
        <v>62</v>
      </c>
      <c r="H299" s="143" t="s">
        <v>49</v>
      </c>
      <c r="I299" s="143" t="s">
        <v>49</v>
      </c>
      <c r="J299" s="143" t="s">
        <v>49</v>
      </c>
      <c r="K299" s="143">
        <v>2021</v>
      </c>
      <c r="L299" s="143" t="s">
        <v>1870</v>
      </c>
      <c r="M299" s="143" t="s">
        <v>2855</v>
      </c>
    </row>
    <row r="300" spans="1:13">
      <c r="A300" s="143" t="s">
        <v>2783</v>
      </c>
      <c r="B300" s="143" t="s">
        <v>2864</v>
      </c>
      <c r="C300" s="143" t="s">
        <v>856</v>
      </c>
      <c r="D300" s="143" t="s">
        <v>2001</v>
      </c>
      <c r="E300" s="423" t="s">
        <v>2002</v>
      </c>
      <c r="F300" s="143" t="s">
        <v>7119</v>
      </c>
      <c r="G300" s="143" t="s">
        <v>62</v>
      </c>
      <c r="H300" s="143" t="s">
        <v>49</v>
      </c>
      <c r="I300" s="143" t="s">
        <v>49</v>
      </c>
      <c r="J300" s="143" t="s">
        <v>49</v>
      </c>
      <c r="K300" s="143">
        <v>2022</v>
      </c>
      <c r="L300" s="143" t="s">
        <v>1857</v>
      </c>
      <c r="M300" s="143" t="s">
        <v>2867</v>
      </c>
    </row>
    <row r="301" spans="1:13">
      <c r="A301" s="143" t="s">
        <v>2783</v>
      </c>
      <c r="B301" s="143" t="s">
        <v>893</v>
      </c>
      <c r="C301" s="143" t="s">
        <v>892</v>
      </c>
      <c r="D301" s="143" t="s">
        <v>157</v>
      </c>
      <c r="E301" s="143" t="s">
        <v>3335</v>
      </c>
      <c r="F301" s="143" t="s">
        <v>7119</v>
      </c>
      <c r="G301" s="143" t="s">
        <v>62</v>
      </c>
      <c r="H301" s="143" t="s">
        <v>49</v>
      </c>
      <c r="I301" s="143" t="s">
        <v>49</v>
      </c>
      <c r="J301" s="143" t="s">
        <v>49</v>
      </c>
      <c r="K301" s="143">
        <v>2022</v>
      </c>
      <c r="L301" s="143" t="s">
        <v>2753</v>
      </c>
      <c r="M301" s="143" t="s">
        <v>3336</v>
      </c>
    </row>
    <row r="302" spans="1:13">
      <c r="A302" s="143" t="s">
        <v>2783</v>
      </c>
      <c r="B302" s="143" t="s">
        <v>904</v>
      </c>
      <c r="C302" s="143" t="s">
        <v>905</v>
      </c>
      <c r="D302" s="143" t="s">
        <v>2001</v>
      </c>
      <c r="E302" s="423" t="s">
        <v>2002</v>
      </c>
      <c r="F302" s="424"/>
      <c r="G302" s="143" t="s">
        <v>62</v>
      </c>
      <c r="H302" s="143" t="s">
        <v>49</v>
      </c>
      <c r="I302" s="143" t="s">
        <v>49</v>
      </c>
      <c r="J302" s="143" t="s">
        <v>49</v>
      </c>
      <c r="K302" s="143">
        <v>2021</v>
      </c>
      <c r="L302" s="143" t="s">
        <v>2912</v>
      </c>
      <c r="M302" s="143" t="s">
        <v>2913</v>
      </c>
    </row>
    <row r="303" spans="1:13">
      <c r="A303" s="143" t="s">
        <v>2783</v>
      </c>
      <c r="B303" s="143" t="s">
        <v>3062</v>
      </c>
      <c r="C303" s="143" t="s">
        <v>3064</v>
      </c>
      <c r="D303" s="143" t="s">
        <v>245</v>
      </c>
      <c r="E303" s="423" t="s">
        <v>2589</v>
      </c>
      <c r="F303" s="424"/>
      <c r="G303" s="143" t="s">
        <v>62</v>
      </c>
      <c r="H303" s="143" t="s">
        <v>49</v>
      </c>
      <c r="I303" s="143" t="s">
        <v>49</v>
      </c>
      <c r="J303" s="143" t="s">
        <v>49</v>
      </c>
      <c r="K303" s="143">
        <v>2019</v>
      </c>
      <c r="L303" s="143" t="s">
        <v>1762</v>
      </c>
      <c r="M303" s="143" t="s">
        <v>2723</v>
      </c>
    </row>
    <row r="304" spans="1:13">
      <c r="A304" s="143" t="s">
        <v>2783</v>
      </c>
      <c r="B304" s="143" t="s">
        <v>3065</v>
      </c>
      <c r="C304" s="143" t="s">
        <v>3067</v>
      </c>
      <c r="D304" s="143" t="s">
        <v>245</v>
      </c>
      <c r="E304" s="423" t="s">
        <v>2589</v>
      </c>
      <c r="F304" s="143" t="s">
        <v>3</v>
      </c>
      <c r="G304" s="143" t="s">
        <v>49</v>
      </c>
      <c r="H304" s="143" t="s">
        <v>49</v>
      </c>
      <c r="I304" s="143" t="s">
        <v>49</v>
      </c>
      <c r="J304" s="143" t="s">
        <v>49</v>
      </c>
      <c r="K304" s="143">
        <v>2019</v>
      </c>
      <c r="L304" s="143" t="s">
        <v>1762</v>
      </c>
      <c r="M304" s="143" t="s">
        <v>3068</v>
      </c>
    </row>
    <row r="305" spans="1:13">
      <c r="A305" s="143" t="s">
        <v>2783</v>
      </c>
      <c r="B305" s="143" t="s">
        <v>3069</v>
      </c>
      <c r="C305" s="143" t="s">
        <v>3071</v>
      </c>
      <c r="D305" s="143" t="s">
        <v>245</v>
      </c>
      <c r="E305" s="423" t="s">
        <v>2589</v>
      </c>
      <c r="F305" s="424"/>
      <c r="G305" s="143" t="s">
        <v>62</v>
      </c>
      <c r="H305" s="143" t="s">
        <v>49</v>
      </c>
      <c r="I305" s="143" t="s">
        <v>49</v>
      </c>
      <c r="J305" s="143" t="s">
        <v>49</v>
      </c>
      <c r="K305" s="143">
        <v>2019</v>
      </c>
      <c r="L305" s="143" t="s">
        <v>1808</v>
      </c>
      <c r="M305" s="143" t="s">
        <v>3072</v>
      </c>
    </row>
    <row r="306" spans="1:13">
      <c r="A306" s="143" t="s">
        <v>2783</v>
      </c>
      <c r="B306" s="143" t="s">
        <v>3073</v>
      </c>
      <c r="C306" s="143" t="s">
        <v>3075</v>
      </c>
      <c r="D306" s="143" t="s">
        <v>245</v>
      </c>
      <c r="E306" s="423" t="s">
        <v>2589</v>
      </c>
      <c r="F306" s="143" t="s">
        <v>3</v>
      </c>
      <c r="G306" s="143" t="s">
        <v>49</v>
      </c>
      <c r="H306" s="143" t="s">
        <v>49</v>
      </c>
      <c r="I306" s="143" t="s">
        <v>49</v>
      </c>
      <c r="J306" s="143" t="s">
        <v>49</v>
      </c>
      <c r="K306" s="143">
        <v>2019</v>
      </c>
      <c r="L306" s="143" t="s">
        <v>1808</v>
      </c>
      <c r="M306" s="143" t="s">
        <v>3072</v>
      </c>
    </row>
    <row r="307" spans="1:13">
      <c r="A307" s="143" t="s">
        <v>2783</v>
      </c>
      <c r="B307" s="143" t="s">
        <v>3076</v>
      </c>
      <c r="C307" s="143" t="s">
        <v>3078</v>
      </c>
      <c r="D307" s="143" t="s">
        <v>2001</v>
      </c>
      <c r="E307" s="423" t="s">
        <v>2002</v>
      </c>
      <c r="F307" s="143" t="s">
        <v>3</v>
      </c>
      <c r="G307" s="143" t="s">
        <v>49</v>
      </c>
      <c r="H307" s="143" t="s">
        <v>49</v>
      </c>
      <c r="I307" s="143" t="s">
        <v>49</v>
      </c>
      <c r="J307" s="143" t="s">
        <v>49</v>
      </c>
      <c r="K307" s="143">
        <v>2022</v>
      </c>
      <c r="L307" s="143" t="s">
        <v>1762</v>
      </c>
      <c r="M307" s="143" t="s">
        <v>3079</v>
      </c>
    </row>
    <row r="308" spans="1:13">
      <c r="A308" s="143" t="s">
        <v>2783</v>
      </c>
      <c r="B308" s="143" t="s">
        <v>3080</v>
      </c>
      <c r="C308" s="143" t="s">
        <v>3082</v>
      </c>
      <c r="D308" s="143" t="s">
        <v>2070</v>
      </c>
      <c r="E308" s="423" t="s">
        <v>2002</v>
      </c>
      <c r="F308" s="143" t="s">
        <v>3</v>
      </c>
      <c r="G308" s="143" t="s">
        <v>49</v>
      </c>
      <c r="H308" s="143" t="s">
        <v>49</v>
      </c>
      <c r="I308" s="143" t="s">
        <v>49</v>
      </c>
      <c r="J308" s="143" t="s">
        <v>49</v>
      </c>
      <c r="K308" s="143">
        <v>2022</v>
      </c>
      <c r="L308" s="143" t="s">
        <v>1820</v>
      </c>
      <c r="M308" s="143" t="s">
        <v>3034</v>
      </c>
    </row>
    <row r="309" spans="1:13">
      <c r="A309" s="143" t="s">
        <v>2783</v>
      </c>
      <c r="B309" s="143" t="s">
        <v>3083</v>
      </c>
      <c r="C309" s="143" t="s">
        <v>3085</v>
      </c>
      <c r="D309" s="143" t="s">
        <v>2070</v>
      </c>
      <c r="E309" s="423" t="s">
        <v>2002</v>
      </c>
      <c r="F309" s="143" t="s">
        <v>3</v>
      </c>
      <c r="G309" s="143" t="s">
        <v>49</v>
      </c>
      <c r="H309" s="143" t="s">
        <v>49</v>
      </c>
      <c r="I309" s="143" t="s">
        <v>49</v>
      </c>
      <c r="J309" s="143" t="s">
        <v>49</v>
      </c>
      <c r="K309" s="143">
        <v>2022</v>
      </c>
      <c r="L309" s="143" t="s">
        <v>1857</v>
      </c>
      <c r="M309" s="143" t="s">
        <v>3039</v>
      </c>
    </row>
    <row r="310" spans="1:13">
      <c r="A310" s="143" t="s">
        <v>2783</v>
      </c>
      <c r="B310" s="143" t="s">
        <v>3086</v>
      </c>
      <c r="C310" s="143" t="s">
        <v>3088</v>
      </c>
      <c r="D310" s="143" t="s">
        <v>2070</v>
      </c>
      <c r="E310" s="423" t="s">
        <v>2002</v>
      </c>
      <c r="F310" s="143" t="s">
        <v>3</v>
      </c>
      <c r="G310" s="143" t="s">
        <v>49</v>
      </c>
      <c r="H310" s="143" t="s">
        <v>49</v>
      </c>
      <c r="I310" s="143" t="s">
        <v>49</v>
      </c>
      <c r="J310" s="143" t="s">
        <v>49</v>
      </c>
      <c r="K310" s="143">
        <v>2022</v>
      </c>
      <c r="L310" s="143" t="s">
        <v>1820</v>
      </c>
      <c r="M310" s="143" t="s">
        <v>3054</v>
      </c>
    </row>
    <row r="311" spans="1:13">
      <c r="A311" s="143" t="s">
        <v>2783</v>
      </c>
      <c r="B311" s="143" t="s">
        <v>3089</v>
      </c>
      <c r="C311" s="143" t="s">
        <v>3091</v>
      </c>
      <c r="D311" s="143" t="s">
        <v>2070</v>
      </c>
      <c r="E311" s="423" t="s">
        <v>2002</v>
      </c>
      <c r="F311" s="143" t="s">
        <v>3</v>
      </c>
      <c r="G311" s="143" t="s">
        <v>49</v>
      </c>
      <c r="H311" s="143" t="s">
        <v>49</v>
      </c>
      <c r="I311" s="143" t="s">
        <v>49</v>
      </c>
      <c r="J311" s="143" t="s">
        <v>49</v>
      </c>
      <c r="K311" s="143">
        <v>2022</v>
      </c>
      <c r="L311" s="143" t="s">
        <v>1820</v>
      </c>
      <c r="M311" s="143" t="s">
        <v>3092</v>
      </c>
    </row>
    <row r="312" spans="1:13">
      <c r="A312" s="143" t="s">
        <v>2783</v>
      </c>
      <c r="B312" s="143" t="s">
        <v>826</v>
      </c>
      <c r="C312" s="143" t="s">
        <v>825</v>
      </c>
      <c r="D312" s="143" t="s">
        <v>333</v>
      </c>
      <c r="E312" s="423" t="s">
        <v>2822</v>
      </c>
      <c r="F312" s="143" t="s">
        <v>7145</v>
      </c>
      <c r="G312" s="143" t="s">
        <v>62</v>
      </c>
      <c r="H312" s="143" t="s">
        <v>49</v>
      </c>
      <c r="I312" s="143" t="s">
        <v>49</v>
      </c>
      <c r="J312" s="143" t="s">
        <v>49</v>
      </c>
      <c r="K312" s="143">
        <v>2021</v>
      </c>
      <c r="L312" s="143" t="s">
        <v>2371</v>
      </c>
      <c r="M312" s="143" t="s">
        <v>2823</v>
      </c>
    </row>
    <row r="313" spans="1:13">
      <c r="A313" s="143" t="s">
        <v>2783</v>
      </c>
      <c r="B313" s="143" t="s">
        <v>829</v>
      </c>
      <c r="C313" s="143" t="s">
        <v>828</v>
      </c>
      <c r="D313" s="143" t="s">
        <v>333</v>
      </c>
      <c r="E313" s="423" t="s">
        <v>2825</v>
      </c>
      <c r="F313" s="143" t="s">
        <v>7145</v>
      </c>
      <c r="G313" s="143" t="s">
        <v>49</v>
      </c>
      <c r="H313" s="143" t="s">
        <v>49</v>
      </c>
      <c r="I313" s="143" t="s">
        <v>49</v>
      </c>
      <c r="J313" s="143" t="s">
        <v>49</v>
      </c>
      <c r="K313" s="143">
        <v>2021</v>
      </c>
      <c r="L313" s="143" t="s">
        <v>2249</v>
      </c>
      <c r="M313" s="143" t="s">
        <v>2826</v>
      </c>
    </row>
    <row r="314" spans="1:13">
      <c r="A314" s="143" t="s">
        <v>2783</v>
      </c>
      <c r="B314" s="143" t="s">
        <v>831</v>
      </c>
      <c r="C314" s="143" t="s">
        <v>830</v>
      </c>
      <c r="D314" s="143" t="s">
        <v>333</v>
      </c>
      <c r="E314" s="423" t="s">
        <v>2828</v>
      </c>
      <c r="F314" s="143" t="s">
        <v>7145</v>
      </c>
      <c r="G314" s="143" t="s">
        <v>49</v>
      </c>
      <c r="H314" s="143" t="s">
        <v>49</v>
      </c>
      <c r="I314" s="143" t="s">
        <v>49</v>
      </c>
      <c r="J314" s="143" t="s">
        <v>49</v>
      </c>
      <c r="K314" s="143">
        <v>2021</v>
      </c>
      <c r="L314" s="143" t="s">
        <v>1827</v>
      </c>
      <c r="M314" s="143" t="s">
        <v>2829</v>
      </c>
    </row>
    <row r="315" spans="1:13">
      <c r="A315" s="143" t="s">
        <v>2783</v>
      </c>
      <c r="B315" s="143" t="s">
        <v>833</v>
      </c>
      <c r="C315" s="143" t="s">
        <v>832</v>
      </c>
      <c r="D315" s="143" t="s">
        <v>333</v>
      </c>
      <c r="E315" s="423" t="s">
        <v>2836</v>
      </c>
      <c r="F315" s="143" t="s">
        <v>7145</v>
      </c>
      <c r="G315" s="143" t="s">
        <v>49</v>
      </c>
      <c r="H315" s="143" t="s">
        <v>49</v>
      </c>
      <c r="I315" s="143" t="s">
        <v>49</v>
      </c>
      <c r="J315" s="143" t="s">
        <v>49</v>
      </c>
      <c r="K315" s="143">
        <v>2021</v>
      </c>
      <c r="L315" s="143" t="s">
        <v>2249</v>
      </c>
      <c r="M315" s="143" t="s">
        <v>2837</v>
      </c>
    </row>
    <row r="316" spans="1:13">
      <c r="A316" s="143" t="s">
        <v>2783</v>
      </c>
      <c r="B316" s="143" t="s">
        <v>835</v>
      </c>
      <c r="C316" s="143" t="s">
        <v>834</v>
      </c>
      <c r="D316" s="143" t="s">
        <v>333</v>
      </c>
      <c r="E316" s="423" t="s">
        <v>2839</v>
      </c>
      <c r="F316" s="143" t="s">
        <v>7145</v>
      </c>
      <c r="G316" s="143" t="s">
        <v>49</v>
      </c>
      <c r="H316" s="143" t="s">
        <v>49</v>
      </c>
      <c r="I316" s="143" t="s">
        <v>49</v>
      </c>
      <c r="J316" s="143" t="s">
        <v>49</v>
      </c>
      <c r="K316" s="143">
        <v>2021</v>
      </c>
      <c r="L316" s="143" t="s">
        <v>1827</v>
      </c>
      <c r="M316" s="143" t="s">
        <v>2840</v>
      </c>
    </row>
    <row r="317" spans="1:13">
      <c r="A317" s="143" t="s">
        <v>2783</v>
      </c>
      <c r="B317" s="143" t="s">
        <v>837</v>
      </c>
      <c r="C317" s="143" t="s">
        <v>836</v>
      </c>
      <c r="D317" s="143" t="s">
        <v>333</v>
      </c>
      <c r="E317" s="423" t="s">
        <v>2842</v>
      </c>
      <c r="F317" s="143" t="s">
        <v>7145</v>
      </c>
      <c r="G317" s="143" t="s">
        <v>49</v>
      </c>
      <c r="H317" s="143" t="s">
        <v>49</v>
      </c>
      <c r="I317" s="143" t="s">
        <v>49</v>
      </c>
      <c r="J317" s="143" t="s">
        <v>49</v>
      </c>
      <c r="K317" s="143">
        <v>2021</v>
      </c>
      <c r="L317" s="143" t="s">
        <v>1827</v>
      </c>
      <c r="M317" s="143" t="s">
        <v>2843</v>
      </c>
    </row>
    <row r="318" spans="1:13">
      <c r="A318" s="143" t="s">
        <v>2783</v>
      </c>
      <c r="B318" s="143" t="s">
        <v>839</v>
      </c>
      <c r="C318" s="143" t="s">
        <v>838</v>
      </c>
      <c r="D318" s="143" t="s">
        <v>333</v>
      </c>
      <c r="E318" s="423" t="s">
        <v>2845</v>
      </c>
      <c r="F318" s="143" t="s">
        <v>7145</v>
      </c>
      <c r="G318" s="143" t="s">
        <v>49</v>
      </c>
      <c r="H318" s="143" t="s">
        <v>49</v>
      </c>
      <c r="I318" s="143" t="s">
        <v>49</v>
      </c>
      <c r="J318" s="143" t="s">
        <v>49</v>
      </c>
      <c r="K318" s="143">
        <v>2021</v>
      </c>
      <c r="L318" s="143" t="s">
        <v>1887</v>
      </c>
      <c r="M318" s="143" t="s">
        <v>2846</v>
      </c>
    </row>
    <row r="319" spans="1:13">
      <c r="A319" s="143" t="s">
        <v>2783</v>
      </c>
      <c r="B319" s="143" t="s">
        <v>3093</v>
      </c>
      <c r="C319" s="143" t="s">
        <v>3095</v>
      </c>
      <c r="D319" s="143" t="s">
        <v>333</v>
      </c>
      <c r="E319" s="423" t="s">
        <v>3096</v>
      </c>
      <c r="F319" s="143" t="s">
        <v>7145</v>
      </c>
      <c r="G319" s="143" t="s">
        <v>49</v>
      </c>
      <c r="H319" s="143" t="s">
        <v>49</v>
      </c>
      <c r="I319" s="143" t="s">
        <v>49</v>
      </c>
      <c r="J319" s="143" t="s">
        <v>49</v>
      </c>
      <c r="K319" s="143">
        <v>2021</v>
      </c>
      <c r="L319" s="143" t="s">
        <v>3097</v>
      </c>
      <c r="M319" s="143" t="s">
        <v>3098</v>
      </c>
    </row>
    <row r="320" spans="1:13">
      <c r="A320" s="143" t="s">
        <v>2783</v>
      </c>
      <c r="B320" s="143" t="s">
        <v>3099</v>
      </c>
      <c r="C320" s="143" t="s">
        <v>3101</v>
      </c>
      <c r="D320" s="143" t="s">
        <v>333</v>
      </c>
      <c r="E320" s="423" t="s">
        <v>3102</v>
      </c>
      <c r="F320" s="143" t="s">
        <v>7145</v>
      </c>
      <c r="G320" s="143" t="s">
        <v>49</v>
      </c>
      <c r="H320" s="143" t="s">
        <v>49</v>
      </c>
      <c r="I320" s="143" t="s">
        <v>49</v>
      </c>
      <c r="J320" s="143" t="s">
        <v>49</v>
      </c>
      <c r="K320" s="143">
        <v>2021</v>
      </c>
      <c r="L320" s="143" t="s">
        <v>2112</v>
      </c>
      <c r="M320" s="143" t="s">
        <v>3103</v>
      </c>
    </row>
    <row r="321" spans="1:13">
      <c r="A321" s="143" t="s">
        <v>2783</v>
      </c>
      <c r="B321" s="143" t="s">
        <v>2830</v>
      </c>
      <c r="C321" s="143" t="s">
        <v>7216</v>
      </c>
      <c r="D321" s="143" t="s">
        <v>333</v>
      </c>
      <c r="E321" s="423" t="s">
        <v>2833</v>
      </c>
      <c r="F321" s="143" t="s">
        <v>7145</v>
      </c>
      <c r="G321" s="143" t="s">
        <v>49</v>
      </c>
      <c r="H321" s="143" t="s">
        <v>49</v>
      </c>
      <c r="I321" s="143" t="s">
        <v>49</v>
      </c>
      <c r="J321" s="143" t="s">
        <v>49</v>
      </c>
      <c r="K321" s="143">
        <v>2021</v>
      </c>
      <c r="L321" s="143" t="s">
        <v>2112</v>
      </c>
      <c r="M321" s="143" t="s">
        <v>2834</v>
      </c>
    </row>
    <row r="322" spans="1:13">
      <c r="A322" s="143" t="s">
        <v>2783</v>
      </c>
      <c r="B322" s="143" t="s">
        <v>716</v>
      </c>
      <c r="C322" s="143" t="s">
        <v>6223</v>
      </c>
      <c r="D322" s="143" t="s">
        <v>2001</v>
      </c>
      <c r="E322" s="423" t="s">
        <v>2002</v>
      </c>
      <c r="F322" s="143" t="s">
        <v>7145</v>
      </c>
      <c r="G322" s="143" t="s">
        <v>49</v>
      </c>
      <c r="H322" s="143" t="s">
        <v>49</v>
      </c>
      <c r="I322" s="143" t="s">
        <v>49</v>
      </c>
      <c r="J322" s="143" t="s">
        <v>49</v>
      </c>
      <c r="K322" s="143">
        <v>2022</v>
      </c>
      <c r="L322" s="143" t="s">
        <v>2342</v>
      </c>
      <c r="M322" s="143" t="s">
        <v>2919</v>
      </c>
    </row>
    <row r="323" spans="1:13">
      <c r="A323" s="143" t="s">
        <v>2783</v>
      </c>
      <c r="B323" s="143" t="s">
        <v>722</v>
      </c>
      <c r="C323" s="143" t="s">
        <v>6224</v>
      </c>
      <c r="D323" s="143" t="s">
        <v>2001</v>
      </c>
      <c r="E323" s="423" t="s">
        <v>2002</v>
      </c>
      <c r="F323" s="143" t="s">
        <v>7145</v>
      </c>
      <c r="G323" s="143" t="s">
        <v>49</v>
      </c>
      <c r="H323" s="143" t="s">
        <v>49</v>
      </c>
      <c r="I323" s="143" t="s">
        <v>49</v>
      </c>
      <c r="J323" s="143" t="s">
        <v>49</v>
      </c>
      <c r="K323" s="143">
        <v>2022</v>
      </c>
      <c r="L323" s="143" t="s">
        <v>2342</v>
      </c>
      <c r="M323" s="143" t="s">
        <v>2919</v>
      </c>
    </row>
    <row r="324" spans="1:13">
      <c r="A324" s="143" t="s">
        <v>2783</v>
      </c>
      <c r="B324" s="143" t="s">
        <v>2922</v>
      </c>
      <c r="C324" s="143" t="s">
        <v>6225</v>
      </c>
      <c r="D324" s="143" t="s">
        <v>2001</v>
      </c>
      <c r="E324" s="423" t="s">
        <v>2002</v>
      </c>
      <c r="F324" s="143" t="s">
        <v>7145</v>
      </c>
      <c r="G324" s="143" t="s">
        <v>49</v>
      </c>
      <c r="H324" s="143" t="s">
        <v>49</v>
      </c>
      <c r="I324" s="143" t="s">
        <v>49</v>
      </c>
      <c r="J324" s="143" t="s">
        <v>49</v>
      </c>
      <c r="K324" s="143">
        <v>2022</v>
      </c>
      <c r="L324" s="143" t="s">
        <v>2342</v>
      </c>
      <c r="M324" s="143" t="s">
        <v>2919</v>
      </c>
    </row>
    <row r="325" spans="1:13">
      <c r="A325" s="143" t="s">
        <v>2783</v>
      </c>
      <c r="B325" s="143" t="s">
        <v>760</v>
      </c>
      <c r="C325" s="143" t="s">
        <v>6383</v>
      </c>
      <c r="D325" s="143" t="s">
        <v>645</v>
      </c>
      <c r="E325" s="423" t="s">
        <v>2928</v>
      </c>
      <c r="F325" s="424"/>
      <c r="G325" s="143" t="s">
        <v>49</v>
      </c>
      <c r="H325" s="143" t="s">
        <v>49</v>
      </c>
      <c r="I325" s="143" t="s">
        <v>62</v>
      </c>
      <c r="J325" s="143" t="s">
        <v>49</v>
      </c>
      <c r="K325" s="143">
        <v>2021</v>
      </c>
      <c r="L325" s="143" t="s">
        <v>2320</v>
      </c>
      <c r="M325" s="143" t="s">
        <v>2929</v>
      </c>
    </row>
    <row r="326" spans="1:13">
      <c r="A326" s="143" t="s">
        <v>2783</v>
      </c>
      <c r="B326" s="143" t="s">
        <v>767</v>
      </c>
      <c r="C326" s="143" t="s">
        <v>6384</v>
      </c>
      <c r="D326" s="143" t="s">
        <v>645</v>
      </c>
      <c r="E326" s="423" t="s">
        <v>2932</v>
      </c>
      <c r="F326" s="424"/>
      <c r="G326" s="143" t="s">
        <v>49</v>
      </c>
      <c r="H326" s="143" t="s">
        <v>49</v>
      </c>
      <c r="I326" s="143" t="s">
        <v>62</v>
      </c>
      <c r="J326" s="143" t="s">
        <v>49</v>
      </c>
      <c r="K326" s="143">
        <v>2021</v>
      </c>
      <c r="L326" s="143" t="s">
        <v>1780</v>
      </c>
      <c r="M326" s="143" t="s">
        <v>2933</v>
      </c>
    </row>
    <row r="327" spans="1:13">
      <c r="A327" s="143" t="s">
        <v>2783</v>
      </c>
      <c r="B327" s="143" t="s">
        <v>770</v>
      </c>
      <c r="C327" s="143" t="s">
        <v>6385</v>
      </c>
      <c r="D327" s="143" t="s">
        <v>645</v>
      </c>
      <c r="E327" s="423" t="s">
        <v>2935</v>
      </c>
      <c r="F327" s="424"/>
      <c r="G327" s="143" t="s">
        <v>49</v>
      </c>
      <c r="H327" s="143" t="s">
        <v>49</v>
      </c>
      <c r="I327" s="143" t="s">
        <v>62</v>
      </c>
      <c r="J327" s="143" t="s">
        <v>49</v>
      </c>
      <c r="K327" s="143">
        <v>2021</v>
      </c>
      <c r="L327" s="143">
        <v>60</v>
      </c>
      <c r="M327" s="143" t="s">
        <v>2936</v>
      </c>
    </row>
    <row r="328" spans="1:13">
      <c r="A328" s="143" t="s">
        <v>2783</v>
      </c>
      <c r="B328" s="143" t="s">
        <v>890</v>
      </c>
      <c r="C328" s="143" t="s">
        <v>889</v>
      </c>
      <c r="D328" s="143" t="s">
        <v>2001</v>
      </c>
      <c r="E328" s="423" t="s">
        <v>2002</v>
      </c>
      <c r="F328" s="143" t="s">
        <v>3</v>
      </c>
      <c r="G328" s="143" t="s">
        <v>62</v>
      </c>
      <c r="H328" s="143" t="s">
        <v>49</v>
      </c>
      <c r="I328" s="143" t="s">
        <v>62</v>
      </c>
      <c r="J328" s="143" t="s">
        <v>49</v>
      </c>
      <c r="K328" s="143">
        <v>2021</v>
      </c>
      <c r="L328" s="143" t="s">
        <v>1762</v>
      </c>
      <c r="M328" s="143" t="s">
        <v>2898</v>
      </c>
    </row>
    <row r="329" spans="1:13">
      <c r="A329" s="143" t="s">
        <v>2783</v>
      </c>
      <c r="B329" s="143" t="s">
        <v>850</v>
      </c>
      <c r="C329" s="143" t="s">
        <v>849</v>
      </c>
      <c r="D329" s="143" t="s">
        <v>2070</v>
      </c>
      <c r="E329" s="423" t="s">
        <v>2002</v>
      </c>
      <c r="F329" s="424"/>
      <c r="G329" s="143" t="s">
        <v>62</v>
      </c>
      <c r="H329" s="143" t="s">
        <v>49</v>
      </c>
      <c r="I329" s="143" t="s">
        <v>49</v>
      </c>
      <c r="J329" s="143" t="s">
        <v>49</v>
      </c>
      <c r="K329" s="143">
        <v>2022</v>
      </c>
      <c r="L329" s="143" t="s">
        <v>1870</v>
      </c>
      <c r="M329" s="143" t="s">
        <v>2869</v>
      </c>
    </row>
    <row r="330" spans="1:13">
      <c r="A330" s="143" t="s">
        <v>2783</v>
      </c>
      <c r="B330" s="143" t="s">
        <v>846</v>
      </c>
      <c r="C330" s="143" t="s">
        <v>845</v>
      </c>
      <c r="D330" s="143" t="s">
        <v>2001</v>
      </c>
      <c r="E330" s="423" t="s">
        <v>2002</v>
      </c>
      <c r="F330" s="143" t="s">
        <v>3</v>
      </c>
      <c r="G330" s="143" t="s">
        <v>62</v>
      </c>
      <c r="H330" s="143" t="s">
        <v>49</v>
      </c>
      <c r="I330" s="143" t="s">
        <v>49</v>
      </c>
      <c r="J330" s="143" t="s">
        <v>49</v>
      </c>
      <c r="K330" s="143">
        <v>2022</v>
      </c>
      <c r="L330" s="143" t="s">
        <v>1857</v>
      </c>
      <c r="M330" s="143" t="s">
        <v>2872</v>
      </c>
    </row>
    <row r="331" spans="1:13">
      <c r="A331" s="143" t="s">
        <v>2783</v>
      </c>
      <c r="B331" s="143" t="s">
        <v>3104</v>
      </c>
      <c r="C331" s="143" t="s">
        <v>3106</v>
      </c>
      <c r="D331" s="143" t="s">
        <v>2001</v>
      </c>
      <c r="E331" s="423" t="s">
        <v>2002</v>
      </c>
      <c r="F331" s="143" t="s">
        <v>4</v>
      </c>
      <c r="G331" s="143" t="s">
        <v>49</v>
      </c>
      <c r="H331" s="143" t="s">
        <v>49</v>
      </c>
      <c r="I331" s="143" t="s">
        <v>49</v>
      </c>
      <c r="J331" s="143" t="s">
        <v>49</v>
      </c>
      <c r="K331" s="143">
        <v>2022</v>
      </c>
      <c r="L331" s="143" t="s">
        <v>1733</v>
      </c>
      <c r="M331" s="143" t="s">
        <v>3107</v>
      </c>
    </row>
    <row r="332" spans="1:13">
      <c r="A332" s="143" t="s">
        <v>2783</v>
      </c>
      <c r="B332" s="143" t="s">
        <v>3108</v>
      </c>
      <c r="C332" s="143" t="s">
        <v>3110</v>
      </c>
      <c r="D332" s="143" t="s">
        <v>2070</v>
      </c>
      <c r="E332" s="423" t="s">
        <v>2002</v>
      </c>
      <c r="F332" s="424"/>
      <c r="G332" s="143" t="s">
        <v>62</v>
      </c>
      <c r="H332" s="143" t="s">
        <v>49</v>
      </c>
      <c r="I332" s="143" t="s">
        <v>49</v>
      </c>
      <c r="J332" s="143" t="s">
        <v>49</v>
      </c>
      <c r="K332" s="143">
        <v>2021</v>
      </c>
      <c r="L332" s="143" t="s">
        <v>1733</v>
      </c>
      <c r="M332" s="143" t="s">
        <v>3111</v>
      </c>
    </row>
    <row r="333" spans="1:13">
      <c r="A333" s="143" t="s">
        <v>2783</v>
      </c>
      <c r="B333" s="143" t="s">
        <v>3112</v>
      </c>
      <c r="C333" s="143" t="s">
        <v>3114</v>
      </c>
      <c r="D333" s="143" t="s">
        <v>2001</v>
      </c>
      <c r="E333" s="423" t="s">
        <v>2002</v>
      </c>
      <c r="F333" s="424"/>
      <c r="G333" s="143" t="s">
        <v>62</v>
      </c>
      <c r="H333" s="143" t="s">
        <v>49</v>
      </c>
      <c r="I333" s="143" t="s">
        <v>49</v>
      </c>
      <c r="J333" s="143" t="s">
        <v>49</v>
      </c>
      <c r="K333" s="143">
        <v>2022</v>
      </c>
      <c r="L333" s="143" t="s">
        <v>1870</v>
      </c>
      <c r="M333" s="143" t="s">
        <v>3115</v>
      </c>
    </row>
    <row r="334" spans="1:13">
      <c r="A334" s="143" t="s">
        <v>2783</v>
      </c>
      <c r="B334" s="143" t="s">
        <v>3116</v>
      </c>
      <c r="C334" s="143" t="s">
        <v>3118</v>
      </c>
      <c r="D334" s="143" t="s">
        <v>245</v>
      </c>
      <c r="E334" s="423" t="s">
        <v>2589</v>
      </c>
      <c r="F334" s="143" t="s">
        <v>4</v>
      </c>
      <c r="G334" s="143" t="s">
        <v>62</v>
      </c>
      <c r="H334" s="143" t="s">
        <v>49</v>
      </c>
      <c r="I334" s="143" t="s">
        <v>49</v>
      </c>
      <c r="J334" s="143" t="s">
        <v>49</v>
      </c>
      <c r="K334" s="143">
        <v>2019</v>
      </c>
      <c r="L334" s="143" t="s">
        <v>1870</v>
      </c>
      <c r="M334" s="143" t="s">
        <v>3119</v>
      </c>
    </row>
    <row r="335" spans="1:13">
      <c r="A335" s="143" t="s">
        <v>2783</v>
      </c>
      <c r="B335" s="143" t="s">
        <v>3120</v>
      </c>
      <c r="C335" s="143" t="s">
        <v>3122</v>
      </c>
      <c r="D335" s="143" t="s">
        <v>245</v>
      </c>
      <c r="E335" s="423" t="s">
        <v>2589</v>
      </c>
      <c r="F335" s="143" t="s">
        <v>4</v>
      </c>
      <c r="G335" s="143" t="s">
        <v>62</v>
      </c>
      <c r="H335" s="143" t="s">
        <v>49</v>
      </c>
      <c r="I335" s="143" t="s">
        <v>49</v>
      </c>
      <c r="J335" s="143" t="s">
        <v>49</v>
      </c>
      <c r="K335" s="143">
        <v>2019</v>
      </c>
      <c r="L335" s="143" t="s">
        <v>1857</v>
      </c>
      <c r="M335" s="143" t="s">
        <v>3123</v>
      </c>
    </row>
    <row r="336" spans="1:13">
      <c r="A336" s="143" t="s">
        <v>2783</v>
      </c>
      <c r="B336" s="143" t="s">
        <v>786</v>
      </c>
      <c r="C336" s="143" t="s">
        <v>6389</v>
      </c>
      <c r="D336" s="143" t="s">
        <v>108</v>
      </c>
      <c r="E336" s="423" t="s">
        <v>2790</v>
      </c>
      <c r="F336" s="143" t="s">
        <v>4</v>
      </c>
      <c r="G336" s="143" t="s">
        <v>62</v>
      </c>
      <c r="H336" s="143" t="s">
        <v>49</v>
      </c>
      <c r="I336" s="143" t="s">
        <v>49</v>
      </c>
      <c r="J336" s="143" t="s">
        <v>49</v>
      </c>
      <c r="K336" s="143">
        <v>2021</v>
      </c>
      <c r="L336" s="143">
        <v>60</v>
      </c>
      <c r="M336" s="143" t="s">
        <v>2791</v>
      </c>
    </row>
    <row r="337" spans="1:13">
      <c r="A337" s="143" t="s">
        <v>2783</v>
      </c>
      <c r="B337" s="143" t="s">
        <v>815</v>
      </c>
      <c r="C337" s="143" t="s">
        <v>814</v>
      </c>
      <c r="D337" s="143" t="s">
        <v>645</v>
      </c>
      <c r="E337" s="423" t="s">
        <v>2811</v>
      </c>
      <c r="F337" s="424"/>
      <c r="G337" s="143" t="s">
        <v>62</v>
      </c>
      <c r="H337" s="143" t="s">
        <v>49</v>
      </c>
      <c r="I337" s="143" t="s">
        <v>62</v>
      </c>
      <c r="J337" s="143" t="s">
        <v>62</v>
      </c>
      <c r="K337" s="143">
        <v>2020</v>
      </c>
      <c r="L337" s="143" t="s">
        <v>2245</v>
      </c>
      <c r="M337" s="143" t="s">
        <v>2812</v>
      </c>
    </row>
    <row r="338" spans="1:13">
      <c r="A338" s="143" t="s">
        <v>2783</v>
      </c>
      <c r="B338" s="143" t="s">
        <v>819</v>
      </c>
      <c r="C338" s="143" t="s">
        <v>818</v>
      </c>
      <c r="D338" s="143" t="s">
        <v>645</v>
      </c>
      <c r="E338" s="423" t="s">
        <v>2815</v>
      </c>
      <c r="F338" s="143" t="s">
        <v>7141</v>
      </c>
      <c r="G338" s="143" t="s">
        <v>62</v>
      </c>
      <c r="H338" s="143" t="s">
        <v>49</v>
      </c>
      <c r="I338" s="143" t="s">
        <v>62</v>
      </c>
      <c r="J338" s="143" t="s">
        <v>62</v>
      </c>
      <c r="K338" s="143">
        <v>2020</v>
      </c>
      <c r="L338" s="143" t="s">
        <v>2816</v>
      </c>
      <c r="M338" s="143" t="s">
        <v>2817</v>
      </c>
    </row>
    <row r="339" spans="1:13">
      <c r="A339" s="143" t="s">
        <v>2783</v>
      </c>
      <c r="B339" s="143" t="s">
        <v>822</v>
      </c>
      <c r="C339" s="143" t="s">
        <v>821</v>
      </c>
      <c r="D339" s="143" t="s">
        <v>645</v>
      </c>
      <c r="E339" s="423" t="s">
        <v>2819</v>
      </c>
      <c r="F339" s="143" t="s">
        <v>7141</v>
      </c>
      <c r="G339" s="143" t="s">
        <v>62</v>
      </c>
      <c r="H339" s="143" t="s">
        <v>49</v>
      </c>
      <c r="I339" s="143" t="s">
        <v>62</v>
      </c>
      <c r="J339" s="143" t="s">
        <v>62</v>
      </c>
      <c r="K339" s="143">
        <v>2020</v>
      </c>
      <c r="L339" s="143" t="s">
        <v>2391</v>
      </c>
      <c r="M339" s="143" t="s">
        <v>2820</v>
      </c>
    </row>
    <row r="340" spans="1:13">
      <c r="A340" s="143" t="s">
        <v>2783</v>
      </c>
      <c r="B340" s="143" t="s">
        <v>743</v>
      </c>
      <c r="C340" s="143" t="s">
        <v>742</v>
      </c>
      <c r="D340" s="143" t="s">
        <v>16</v>
      </c>
      <c r="E340" s="423" t="s">
        <v>2939</v>
      </c>
      <c r="F340" s="424"/>
      <c r="G340" s="143" t="s">
        <v>49</v>
      </c>
      <c r="H340" s="143" t="s">
        <v>49</v>
      </c>
      <c r="I340" s="143" t="s">
        <v>49</v>
      </c>
      <c r="J340" s="143" t="s">
        <v>49</v>
      </c>
      <c r="K340" s="143">
        <v>2022</v>
      </c>
      <c r="L340" s="143" t="s">
        <v>2371</v>
      </c>
      <c r="M340" s="143" t="s">
        <v>2940</v>
      </c>
    </row>
    <row r="341" spans="1:13">
      <c r="A341" s="143" t="s">
        <v>2783</v>
      </c>
      <c r="B341" s="143" t="s">
        <v>747</v>
      </c>
      <c r="C341" s="143" t="s">
        <v>746</v>
      </c>
      <c r="D341" s="143" t="s">
        <v>16</v>
      </c>
      <c r="E341" s="423" t="s">
        <v>2939</v>
      </c>
      <c r="F341" s="424"/>
      <c r="G341" s="143" t="s">
        <v>49</v>
      </c>
      <c r="H341" s="143" t="s">
        <v>49</v>
      </c>
      <c r="I341" s="143" t="s">
        <v>49</v>
      </c>
      <c r="J341" s="143" t="s">
        <v>49</v>
      </c>
      <c r="K341" s="143">
        <v>2022</v>
      </c>
      <c r="L341" s="143" t="s">
        <v>1887</v>
      </c>
      <c r="M341" s="143" t="s">
        <v>2942</v>
      </c>
    </row>
    <row r="342" spans="1:13">
      <c r="A342" s="143" t="s">
        <v>2783</v>
      </c>
      <c r="B342" s="143" t="s">
        <v>749</v>
      </c>
      <c r="C342" s="143" t="s">
        <v>748</v>
      </c>
      <c r="D342" s="143" t="s">
        <v>16</v>
      </c>
      <c r="E342" s="423" t="s">
        <v>2939</v>
      </c>
      <c r="F342" s="424"/>
      <c r="G342" s="143" t="s">
        <v>49</v>
      </c>
      <c r="H342" s="143" t="s">
        <v>49</v>
      </c>
      <c r="I342" s="143" t="s">
        <v>49</v>
      </c>
      <c r="J342" s="143" t="s">
        <v>49</v>
      </c>
      <c r="K342" s="143">
        <v>2022</v>
      </c>
      <c r="L342" s="143" t="s">
        <v>2371</v>
      </c>
      <c r="M342" s="143" t="s">
        <v>2944</v>
      </c>
    </row>
    <row r="343" spans="1:13">
      <c r="A343" s="143" t="s">
        <v>2783</v>
      </c>
      <c r="B343" s="143" t="s">
        <v>774</v>
      </c>
      <c r="C343" s="143" t="s">
        <v>773</v>
      </c>
      <c r="D343" s="143" t="s">
        <v>16</v>
      </c>
      <c r="E343" s="423" t="s">
        <v>2939</v>
      </c>
      <c r="F343" s="424"/>
      <c r="G343" s="143" t="s">
        <v>49</v>
      </c>
      <c r="H343" s="143" t="s">
        <v>49</v>
      </c>
      <c r="I343" s="143" t="s">
        <v>49</v>
      </c>
      <c r="J343" s="143" t="s">
        <v>49</v>
      </c>
      <c r="K343" s="143">
        <v>2022</v>
      </c>
      <c r="L343" s="143" t="s">
        <v>1848</v>
      </c>
      <c r="M343" s="143" t="s">
        <v>2947</v>
      </c>
    </row>
    <row r="344" spans="1:13">
      <c r="A344" s="143" t="s">
        <v>2783</v>
      </c>
      <c r="B344" s="143" t="s">
        <v>778</v>
      </c>
      <c r="C344" s="143" t="s">
        <v>777</v>
      </c>
      <c r="D344" s="143" t="s">
        <v>16</v>
      </c>
      <c r="E344" s="423" t="s">
        <v>2939</v>
      </c>
      <c r="F344" s="424"/>
      <c r="G344" s="143" t="s">
        <v>49</v>
      </c>
      <c r="H344" s="143" t="s">
        <v>49</v>
      </c>
      <c r="I344" s="143" t="s">
        <v>49</v>
      </c>
      <c r="J344" s="143" t="s">
        <v>49</v>
      </c>
      <c r="K344" s="143">
        <v>2022</v>
      </c>
      <c r="L344" s="143" t="s">
        <v>1827</v>
      </c>
      <c r="M344" s="143" t="s">
        <v>2949</v>
      </c>
    </row>
    <row r="345" spans="1:13">
      <c r="A345" s="143" t="s">
        <v>2783</v>
      </c>
      <c r="B345" s="143" t="s">
        <v>2950</v>
      </c>
      <c r="C345" s="143" t="s">
        <v>779</v>
      </c>
      <c r="D345" s="143" t="s">
        <v>16</v>
      </c>
      <c r="E345" s="423" t="s">
        <v>2939</v>
      </c>
      <c r="F345" s="424"/>
      <c r="G345" s="143" t="s">
        <v>49</v>
      </c>
      <c r="H345" s="143" t="s">
        <v>49</v>
      </c>
      <c r="I345" s="143" t="s">
        <v>49</v>
      </c>
      <c r="J345" s="143" t="s">
        <v>49</v>
      </c>
      <c r="K345" s="143">
        <v>2022</v>
      </c>
      <c r="L345" s="143" t="s">
        <v>1887</v>
      </c>
      <c r="M345" s="143" t="s">
        <v>2952</v>
      </c>
    </row>
    <row r="346" spans="1:13">
      <c r="A346" s="143" t="s">
        <v>2783</v>
      </c>
      <c r="B346" s="143" t="s">
        <v>752</v>
      </c>
      <c r="C346" s="143" t="s">
        <v>751</v>
      </c>
      <c r="D346" s="143" t="s">
        <v>16</v>
      </c>
      <c r="E346" s="423" t="s">
        <v>2939</v>
      </c>
      <c r="F346" s="424"/>
      <c r="G346" s="143" t="s">
        <v>49</v>
      </c>
      <c r="H346" s="143" t="s">
        <v>49</v>
      </c>
      <c r="I346" s="143" t="s">
        <v>49</v>
      </c>
      <c r="J346" s="143" t="s">
        <v>49</v>
      </c>
      <c r="K346" s="143">
        <v>2022</v>
      </c>
      <c r="L346" s="143" t="s">
        <v>1769</v>
      </c>
      <c r="M346" s="143" t="s">
        <v>2955</v>
      </c>
    </row>
    <row r="347" spans="1:13">
      <c r="A347" s="143" t="s">
        <v>2783</v>
      </c>
      <c r="B347" s="143" t="s">
        <v>755</v>
      </c>
      <c r="C347" s="143" t="s">
        <v>754</v>
      </c>
      <c r="D347" s="143" t="s">
        <v>16</v>
      </c>
      <c r="E347" s="423" t="s">
        <v>2939</v>
      </c>
      <c r="F347" s="424"/>
      <c r="G347" s="143" t="s">
        <v>49</v>
      </c>
      <c r="H347" s="143" t="s">
        <v>49</v>
      </c>
      <c r="I347" s="143" t="s">
        <v>49</v>
      </c>
      <c r="J347" s="143" t="s">
        <v>49</v>
      </c>
      <c r="K347" s="143">
        <v>2022</v>
      </c>
      <c r="L347" s="143" t="s">
        <v>2366</v>
      </c>
      <c r="M347" s="143" t="s">
        <v>2957</v>
      </c>
    </row>
    <row r="348" spans="1:13">
      <c r="A348" s="143" t="s">
        <v>2783</v>
      </c>
      <c r="B348" s="143" t="s">
        <v>757</v>
      </c>
      <c r="C348" s="143" t="s">
        <v>756</v>
      </c>
      <c r="D348" s="143" t="s">
        <v>16</v>
      </c>
      <c r="E348" s="423" t="s">
        <v>2939</v>
      </c>
      <c r="F348" s="424"/>
      <c r="G348" s="143" t="s">
        <v>49</v>
      </c>
      <c r="H348" s="143" t="s">
        <v>49</v>
      </c>
      <c r="I348" s="143" t="s">
        <v>49</v>
      </c>
      <c r="J348" s="143" t="s">
        <v>49</v>
      </c>
      <c r="K348" s="143">
        <v>2022</v>
      </c>
      <c r="L348" s="143" t="s">
        <v>2366</v>
      </c>
      <c r="M348" s="143" t="s">
        <v>2959</v>
      </c>
    </row>
    <row r="349" spans="1:13">
      <c r="A349" s="143" t="s">
        <v>2783</v>
      </c>
      <c r="B349" s="143" t="s">
        <v>3124</v>
      </c>
      <c r="C349" s="143" t="s">
        <v>3126</v>
      </c>
      <c r="D349" s="143" t="s">
        <v>16</v>
      </c>
      <c r="E349" s="423" t="s">
        <v>2891</v>
      </c>
      <c r="F349" s="143" t="s">
        <v>3</v>
      </c>
      <c r="G349" s="143" t="s">
        <v>49</v>
      </c>
      <c r="H349" s="143" t="s">
        <v>49</v>
      </c>
      <c r="I349" s="143" t="s">
        <v>49</v>
      </c>
      <c r="J349" s="143" t="s">
        <v>49</v>
      </c>
      <c r="K349" s="143">
        <v>2016</v>
      </c>
      <c r="L349" s="143" t="s">
        <v>1780</v>
      </c>
      <c r="M349" s="143" t="s">
        <v>3127</v>
      </c>
    </row>
    <row r="350" spans="1:13">
      <c r="A350" s="143" t="s">
        <v>2783</v>
      </c>
      <c r="B350" s="143" t="s">
        <v>2960</v>
      </c>
      <c r="C350" s="143" t="s">
        <v>7217</v>
      </c>
      <c r="D350" s="143" t="s">
        <v>16</v>
      </c>
      <c r="E350" s="423" t="s">
        <v>2891</v>
      </c>
      <c r="F350" s="143" t="s">
        <v>3</v>
      </c>
      <c r="G350" s="143" t="s">
        <v>49</v>
      </c>
      <c r="H350" s="143" t="s">
        <v>49</v>
      </c>
      <c r="I350" s="143" t="s">
        <v>49</v>
      </c>
      <c r="J350" s="143" t="s">
        <v>49</v>
      </c>
      <c r="K350" s="143">
        <v>2018</v>
      </c>
      <c r="L350" s="143">
        <v>80</v>
      </c>
      <c r="M350" s="143" t="s">
        <v>2963</v>
      </c>
    </row>
    <row r="351" spans="1:13">
      <c r="A351" s="143" t="s">
        <v>2783</v>
      </c>
      <c r="B351" s="143" t="s">
        <v>3128</v>
      </c>
      <c r="C351" s="143" t="s">
        <v>3130</v>
      </c>
      <c r="D351" s="143" t="s">
        <v>16</v>
      </c>
      <c r="E351" s="423" t="s">
        <v>2891</v>
      </c>
      <c r="F351" s="143" t="s">
        <v>3</v>
      </c>
      <c r="G351" s="143" t="s">
        <v>49</v>
      </c>
      <c r="H351" s="143" t="s">
        <v>49</v>
      </c>
      <c r="I351" s="143" t="s">
        <v>49</v>
      </c>
      <c r="J351" s="143" t="s">
        <v>49</v>
      </c>
      <c r="K351" s="143">
        <v>2019</v>
      </c>
      <c r="L351" s="143" t="s">
        <v>2253</v>
      </c>
      <c r="M351" s="143" t="s">
        <v>3131</v>
      </c>
    </row>
    <row r="352" spans="1:13">
      <c r="A352" s="143" t="s">
        <v>2783</v>
      </c>
      <c r="B352" s="143" t="s">
        <v>2964</v>
      </c>
      <c r="C352" s="143" t="s">
        <v>7218</v>
      </c>
      <c r="D352" s="143" t="s">
        <v>16</v>
      </c>
      <c r="E352" s="423" t="s">
        <v>2891</v>
      </c>
      <c r="F352" s="143" t="s">
        <v>3</v>
      </c>
      <c r="G352" s="143" t="s">
        <v>49</v>
      </c>
      <c r="H352" s="143" t="s">
        <v>49</v>
      </c>
      <c r="I352" s="143" t="s">
        <v>49</v>
      </c>
      <c r="J352" s="143" t="s">
        <v>49</v>
      </c>
      <c r="K352" s="143">
        <v>2019</v>
      </c>
      <c r="L352" s="143" t="s">
        <v>2967</v>
      </c>
      <c r="M352" s="143" t="s">
        <v>2968</v>
      </c>
    </row>
    <row r="353" spans="1:13">
      <c r="A353" s="143" t="s">
        <v>2783</v>
      </c>
      <c r="B353" s="143" t="s">
        <v>3132</v>
      </c>
      <c r="C353" s="143" t="s">
        <v>3134</v>
      </c>
      <c r="D353" s="143" t="s">
        <v>16</v>
      </c>
      <c r="E353" s="423" t="s">
        <v>2891</v>
      </c>
      <c r="F353" s="143" t="s">
        <v>3</v>
      </c>
      <c r="G353" s="143" t="s">
        <v>49</v>
      </c>
      <c r="H353" s="143" t="s">
        <v>49</v>
      </c>
      <c r="I353" s="143" t="s">
        <v>49</v>
      </c>
      <c r="J353" s="143" t="s">
        <v>49</v>
      </c>
      <c r="K353" s="143">
        <v>2017</v>
      </c>
      <c r="L353" s="143" t="s">
        <v>1966</v>
      </c>
      <c r="M353" s="143" t="s">
        <v>3135</v>
      </c>
    </row>
    <row r="354" spans="1:13">
      <c r="A354" s="143" t="s">
        <v>2783</v>
      </c>
      <c r="B354" s="143" t="s">
        <v>3136</v>
      </c>
      <c r="C354" s="143" t="s">
        <v>3138</v>
      </c>
      <c r="D354" s="143" t="s">
        <v>16</v>
      </c>
      <c r="E354" s="423" t="s">
        <v>2891</v>
      </c>
      <c r="F354" s="143" t="s">
        <v>3</v>
      </c>
      <c r="G354" s="143" t="s">
        <v>49</v>
      </c>
      <c r="H354" s="143" t="s">
        <v>49</v>
      </c>
      <c r="I354" s="143" t="s">
        <v>49</v>
      </c>
      <c r="J354" s="143" t="s">
        <v>49</v>
      </c>
      <c r="K354" s="143">
        <v>2017</v>
      </c>
      <c r="L354" s="143" t="s">
        <v>1966</v>
      </c>
      <c r="M354" s="143" t="s">
        <v>3135</v>
      </c>
    </row>
    <row r="355" spans="1:13">
      <c r="A355" s="143" t="s">
        <v>2783</v>
      </c>
      <c r="B355" s="143" t="s">
        <v>880</v>
      </c>
      <c r="C355" s="143" t="s">
        <v>879</v>
      </c>
      <c r="D355" s="143" t="s">
        <v>16</v>
      </c>
      <c r="E355" s="423" t="s">
        <v>2891</v>
      </c>
      <c r="F355" s="143" t="s">
        <v>3</v>
      </c>
      <c r="G355" s="143" t="s">
        <v>49</v>
      </c>
      <c r="H355" s="143" t="s">
        <v>49</v>
      </c>
      <c r="I355" s="143" t="s">
        <v>62</v>
      </c>
      <c r="J355" s="143" t="s">
        <v>62</v>
      </c>
      <c r="K355" s="143">
        <v>2021</v>
      </c>
      <c r="L355" s="143" t="s">
        <v>1733</v>
      </c>
      <c r="M355" s="143" t="s">
        <v>2892</v>
      </c>
    </row>
    <row r="356" spans="1:13">
      <c r="A356" s="143" t="s">
        <v>2783</v>
      </c>
      <c r="B356" s="143" t="s">
        <v>886</v>
      </c>
      <c r="C356" s="143" t="s">
        <v>885</v>
      </c>
      <c r="D356" s="143" t="s">
        <v>16</v>
      </c>
      <c r="E356" s="423" t="s">
        <v>2891</v>
      </c>
      <c r="F356" s="143" t="s">
        <v>3</v>
      </c>
      <c r="G356" s="143" t="s">
        <v>49</v>
      </c>
      <c r="H356" s="143" t="s">
        <v>49</v>
      </c>
      <c r="I356" s="143" t="s">
        <v>62</v>
      </c>
      <c r="J356" s="143" t="s">
        <v>62</v>
      </c>
      <c r="K356" s="143">
        <v>2021</v>
      </c>
      <c r="L356" s="143" t="s">
        <v>1733</v>
      </c>
      <c r="M356" s="143" t="s">
        <v>2894</v>
      </c>
    </row>
    <row r="357" spans="1:13">
      <c r="A357" s="143" t="s">
        <v>2783</v>
      </c>
      <c r="B357" s="143" t="s">
        <v>888</v>
      </c>
      <c r="C357" s="143" t="s">
        <v>887</v>
      </c>
      <c r="D357" s="143" t="s">
        <v>16</v>
      </c>
      <c r="E357" s="423" t="s">
        <v>2891</v>
      </c>
      <c r="F357" s="143" t="s">
        <v>3</v>
      </c>
      <c r="G357" s="143" t="s">
        <v>49</v>
      </c>
      <c r="H357" s="143" t="s">
        <v>49</v>
      </c>
      <c r="I357" s="143" t="s">
        <v>62</v>
      </c>
      <c r="J357" s="143" t="s">
        <v>62</v>
      </c>
      <c r="K357" s="143">
        <v>2021</v>
      </c>
      <c r="L357" s="143" t="s">
        <v>1733</v>
      </c>
      <c r="M357" s="143" t="s">
        <v>2894</v>
      </c>
    </row>
    <row r="358" spans="1:13">
      <c r="A358" s="143" t="s">
        <v>2783</v>
      </c>
      <c r="B358" s="143" t="s">
        <v>3139</v>
      </c>
      <c r="C358" s="143" t="s">
        <v>3141</v>
      </c>
      <c r="D358" s="143" t="s">
        <v>16</v>
      </c>
      <c r="E358" s="423" t="s">
        <v>2891</v>
      </c>
      <c r="F358" s="143" t="s">
        <v>3</v>
      </c>
      <c r="G358" s="143" t="s">
        <v>49</v>
      </c>
      <c r="H358" s="143" t="s">
        <v>62</v>
      </c>
      <c r="I358" s="143" t="s">
        <v>49</v>
      </c>
      <c r="J358" s="143" t="s">
        <v>49</v>
      </c>
      <c r="K358" s="143">
        <v>2021</v>
      </c>
      <c r="L358" s="143" t="s">
        <v>2912</v>
      </c>
      <c r="M358" s="143" t="s">
        <v>3142</v>
      </c>
    </row>
    <row r="359" spans="1:13">
      <c r="A359" s="143" t="s">
        <v>2783</v>
      </c>
      <c r="B359" s="143" t="s">
        <v>3143</v>
      </c>
      <c r="C359" s="143" t="s">
        <v>3145</v>
      </c>
      <c r="D359" s="143" t="s">
        <v>16</v>
      </c>
      <c r="E359" s="423" t="s">
        <v>2891</v>
      </c>
      <c r="F359" s="143" t="s">
        <v>7117</v>
      </c>
      <c r="G359" s="143" t="s">
        <v>49</v>
      </c>
      <c r="H359" s="143" t="s">
        <v>49</v>
      </c>
      <c r="I359" s="143" t="s">
        <v>49</v>
      </c>
      <c r="J359" s="143" t="s">
        <v>49</v>
      </c>
      <c r="K359" s="143">
        <v>2022</v>
      </c>
      <c r="L359" s="143" t="s">
        <v>1857</v>
      </c>
      <c r="M359" s="143" t="s">
        <v>2872</v>
      </c>
    </row>
    <row r="360" spans="1:13">
      <c r="A360" s="143" t="s">
        <v>2783</v>
      </c>
      <c r="B360" s="143" t="s">
        <v>3146</v>
      </c>
      <c r="C360" s="143" t="s">
        <v>3148</v>
      </c>
      <c r="D360" s="143" t="s">
        <v>16</v>
      </c>
      <c r="E360" s="423" t="s">
        <v>2891</v>
      </c>
      <c r="F360" s="424"/>
      <c r="G360" s="143" t="s">
        <v>49</v>
      </c>
      <c r="H360" s="143" t="s">
        <v>49</v>
      </c>
      <c r="I360" s="143" t="s">
        <v>49</v>
      </c>
      <c r="J360" s="143" t="s">
        <v>49</v>
      </c>
      <c r="K360" s="143">
        <v>2022</v>
      </c>
      <c r="L360" s="143" t="s">
        <v>2491</v>
      </c>
      <c r="M360" s="143" t="s">
        <v>3149</v>
      </c>
    </row>
    <row r="361" spans="1:13">
      <c r="A361" s="143" t="s">
        <v>2783</v>
      </c>
      <c r="B361" s="143" t="s">
        <v>3150</v>
      </c>
      <c r="C361" s="143" t="s">
        <v>3152</v>
      </c>
      <c r="D361" s="143" t="s">
        <v>16</v>
      </c>
      <c r="E361" s="423" t="s">
        <v>2891</v>
      </c>
      <c r="F361" s="424"/>
      <c r="G361" s="143" t="s">
        <v>49</v>
      </c>
      <c r="H361" s="143" t="s">
        <v>49</v>
      </c>
      <c r="I361" s="143" t="s">
        <v>49</v>
      </c>
      <c r="J361" s="143" t="s">
        <v>49</v>
      </c>
      <c r="K361" s="143">
        <v>2022</v>
      </c>
      <c r="L361" s="143">
        <v>40</v>
      </c>
      <c r="M361" s="143" t="s">
        <v>3153</v>
      </c>
    </row>
    <row r="362" spans="1:13">
      <c r="A362" s="143" t="s">
        <v>2783</v>
      </c>
      <c r="B362" s="143" t="s">
        <v>3154</v>
      </c>
      <c r="C362" s="143" t="s">
        <v>3156</v>
      </c>
      <c r="D362" s="143" t="s">
        <v>16</v>
      </c>
      <c r="E362" s="423" t="s">
        <v>2891</v>
      </c>
      <c r="F362" s="424"/>
      <c r="G362" s="143" t="s">
        <v>49</v>
      </c>
      <c r="H362" s="143" t="s">
        <v>49</v>
      </c>
      <c r="I362" s="143" t="s">
        <v>49</v>
      </c>
      <c r="J362" s="143" t="s">
        <v>49</v>
      </c>
      <c r="K362" s="143">
        <v>2022</v>
      </c>
      <c r="L362" s="143" t="s">
        <v>2816</v>
      </c>
      <c r="M362" s="143" t="s">
        <v>3157</v>
      </c>
    </row>
    <row r="363" spans="1:13">
      <c r="A363" s="143" t="s">
        <v>2783</v>
      </c>
      <c r="B363" s="143" t="s">
        <v>3158</v>
      </c>
      <c r="C363" s="143" t="s">
        <v>3160</v>
      </c>
      <c r="D363" s="143" t="s">
        <v>16</v>
      </c>
      <c r="E363" s="423" t="s">
        <v>2891</v>
      </c>
      <c r="F363" s="424"/>
      <c r="G363" s="143" t="s">
        <v>49</v>
      </c>
      <c r="H363" s="143" t="s">
        <v>49</v>
      </c>
      <c r="I363" s="143" t="s">
        <v>49</v>
      </c>
      <c r="J363" s="143" t="s">
        <v>49</v>
      </c>
      <c r="K363" s="143">
        <v>2022</v>
      </c>
      <c r="L363" s="143" t="s">
        <v>2391</v>
      </c>
      <c r="M363" s="143" t="s">
        <v>3161</v>
      </c>
    </row>
    <row r="364" spans="1:13">
      <c r="A364" s="143" t="s">
        <v>2783</v>
      </c>
      <c r="B364" s="143" t="s">
        <v>3162</v>
      </c>
      <c r="C364" s="143" t="s">
        <v>3164</v>
      </c>
      <c r="D364" s="143" t="s">
        <v>16</v>
      </c>
      <c r="E364" s="423" t="s">
        <v>2891</v>
      </c>
      <c r="F364" s="424"/>
      <c r="G364" s="143" t="s">
        <v>49</v>
      </c>
      <c r="H364" s="143" t="s">
        <v>49</v>
      </c>
      <c r="I364" s="143" t="s">
        <v>49</v>
      </c>
      <c r="J364" s="143" t="s">
        <v>49</v>
      </c>
      <c r="K364" s="143">
        <v>2006</v>
      </c>
      <c r="L364" s="143" t="s">
        <v>2249</v>
      </c>
      <c r="M364" s="143" t="s">
        <v>3165</v>
      </c>
    </row>
    <row r="365" spans="1:13">
      <c r="A365" s="143" t="s">
        <v>2783</v>
      </c>
      <c r="B365" s="143" t="s">
        <v>3166</v>
      </c>
      <c r="C365" s="143" t="s">
        <v>3168</v>
      </c>
      <c r="D365" s="143" t="s">
        <v>16</v>
      </c>
      <c r="E365" s="423" t="s">
        <v>2891</v>
      </c>
      <c r="F365" s="424"/>
      <c r="G365" s="143" t="s">
        <v>49</v>
      </c>
      <c r="H365" s="143" t="s">
        <v>49</v>
      </c>
      <c r="I365" s="143" t="s">
        <v>49</v>
      </c>
      <c r="J365" s="143" t="s">
        <v>49</v>
      </c>
      <c r="K365" s="143">
        <v>2018</v>
      </c>
      <c r="L365" s="143">
        <v>80</v>
      </c>
      <c r="M365" s="143" t="s">
        <v>3169</v>
      </c>
    </row>
    <row r="366" spans="1:13">
      <c r="A366" s="143" t="s">
        <v>2783</v>
      </c>
      <c r="B366" s="143" t="s">
        <v>3170</v>
      </c>
      <c r="C366" s="143" t="s">
        <v>3172</v>
      </c>
      <c r="D366" s="143" t="s">
        <v>16</v>
      </c>
      <c r="E366" s="423" t="s">
        <v>2891</v>
      </c>
      <c r="F366" s="424"/>
      <c r="G366" s="143" t="s">
        <v>49</v>
      </c>
      <c r="H366" s="143" t="s">
        <v>49</v>
      </c>
      <c r="I366" s="143" t="s">
        <v>49</v>
      </c>
      <c r="J366" s="143" t="s">
        <v>49</v>
      </c>
      <c r="K366" s="143">
        <v>2019</v>
      </c>
      <c r="L366" s="143" t="s">
        <v>2671</v>
      </c>
      <c r="M366" s="143" t="s">
        <v>3173</v>
      </c>
    </row>
    <row r="367" spans="1:13">
      <c r="A367" s="143" t="s">
        <v>2783</v>
      </c>
      <c r="B367" s="143" t="s">
        <v>3174</v>
      </c>
      <c r="C367" s="143" t="s">
        <v>3176</v>
      </c>
      <c r="D367" s="143" t="s">
        <v>16</v>
      </c>
      <c r="E367" s="423" t="s">
        <v>2891</v>
      </c>
      <c r="F367" s="424"/>
      <c r="G367" s="143" t="s">
        <v>49</v>
      </c>
      <c r="H367" s="143" t="s">
        <v>49</v>
      </c>
      <c r="I367" s="143" t="s">
        <v>49</v>
      </c>
      <c r="J367" s="143" t="s">
        <v>49</v>
      </c>
      <c r="K367" s="143">
        <v>2019</v>
      </c>
      <c r="L367" s="143" t="s">
        <v>2967</v>
      </c>
      <c r="M367" s="143" t="s">
        <v>3177</v>
      </c>
    </row>
    <row r="368" spans="1:13">
      <c r="A368" s="143" t="s">
        <v>2783</v>
      </c>
      <c r="B368" s="143" t="s">
        <v>3178</v>
      </c>
      <c r="C368" s="143" t="s">
        <v>3180</v>
      </c>
      <c r="D368" s="143" t="s">
        <v>16</v>
      </c>
      <c r="E368" s="423" t="s">
        <v>2891</v>
      </c>
      <c r="F368" s="424"/>
      <c r="G368" s="143" t="s">
        <v>49</v>
      </c>
      <c r="H368" s="143" t="s">
        <v>49</v>
      </c>
      <c r="I368" s="143" t="s">
        <v>49</v>
      </c>
      <c r="J368" s="143" t="s">
        <v>49</v>
      </c>
      <c r="K368" s="143">
        <v>2017</v>
      </c>
      <c r="L368" s="143" t="s">
        <v>2454</v>
      </c>
      <c r="M368" s="143" t="s">
        <v>3181</v>
      </c>
    </row>
    <row r="369" spans="1:13">
      <c r="A369" s="143" t="s">
        <v>2783</v>
      </c>
      <c r="B369" s="143" t="s">
        <v>3182</v>
      </c>
      <c r="C369" s="143" t="s">
        <v>3184</v>
      </c>
      <c r="D369" s="143" t="s">
        <v>16</v>
      </c>
      <c r="E369" s="423" t="s">
        <v>2891</v>
      </c>
      <c r="F369" s="424"/>
      <c r="G369" s="143" t="s">
        <v>49</v>
      </c>
      <c r="H369" s="143" t="s">
        <v>49</v>
      </c>
      <c r="I369" s="143" t="s">
        <v>49</v>
      </c>
      <c r="J369" s="143" t="s">
        <v>49</v>
      </c>
      <c r="K369" s="143">
        <v>2017</v>
      </c>
      <c r="L369" s="143" t="s">
        <v>2454</v>
      </c>
      <c r="M369" s="143" t="s">
        <v>3181</v>
      </c>
    </row>
    <row r="370" spans="1:13">
      <c r="A370" s="143" t="s">
        <v>2783</v>
      </c>
      <c r="B370" s="143" t="s">
        <v>3185</v>
      </c>
      <c r="C370" s="143" t="s">
        <v>3187</v>
      </c>
      <c r="D370" s="143" t="s">
        <v>16</v>
      </c>
      <c r="E370" s="423" t="s">
        <v>2891</v>
      </c>
      <c r="F370" s="424"/>
      <c r="G370" s="143" t="s">
        <v>49</v>
      </c>
      <c r="H370" s="143" t="s">
        <v>49</v>
      </c>
      <c r="I370" s="143" t="s">
        <v>49</v>
      </c>
      <c r="J370" s="143" t="s">
        <v>49</v>
      </c>
      <c r="K370" s="143">
        <v>2016</v>
      </c>
      <c r="L370" s="143" t="s">
        <v>1780</v>
      </c>
      <c r="M370" s="143" t="s">
        <v>3188</v>
      </c>
    </row>
    <row r="371" spans="1:13">
      <c r="A371" s="143" t="s">
        <v>2783</v>
      </c>
      <c r="B371" s="143" t="s">
        <v>3189</v>
      </c>
      <c r="C371" s="143" t="s">
        <v>3191</v>
      </c>
      <c r="D371" s="143" t="s">
        <v>16</v>
      </c>
      <c r="E371" s="423" t="s">
        <v>2891</v>
      </c>
      <c r="F371" s="424"/>
      <c r="G371" s="143" t="s">
        <v>49</v>
      </c>
      <c r="H371" s="143" t="s">
        <v>49</v>
      </c>
      <c r="I371" s="143" t="s">
        <v>49</v>
      </c>
      <c r="J371" s="143" t="s">
        <v>49</v>
      </c>
      <c r="K371" s="143">
        <v>2018</v>
      </c>
      <c r="L371" s="143">
        <v>80</v>
      </c>
      <c r="M371" s="143" t="s">
        <v>2963</v>
      </c>
    </row>
    <row r="372" spans="1:13">
      <c r="A372" s="143" t="s">
        <v>2783</v>
      </c>
      <c r="B372" s="143" t="s">
        <v>3192</v>
      </c>
      <c r="C372" s="143" t="s">
        <v>3194</v>
      </c>
      <c r="D372" s="143" t="s">
        <v>16</v>
      </c>
      <c r="E372" s="423" t="s">
        <v>2891</v>
      </c>
      <c r="F372" s="424"/>
      <c r="G372" s="143" t="s">
        <v>49</v>
      </c>
      <c r="H372" s="143" t="s">
        <v>49</v>
      </c>
      <c r="I372" s="143" t="s">
        <v>49</v>
      </c>
      <c r="J372" s="143" t="s">
        <v>49</v>
      </c>
      <c r="K372" s="143">
        <v>2019</v>
      </c>
      <c r="L372" s="143" t="s">
        <v>2253</v>
      </c>
      <c r="M372" s="143" t="s">
        <v>3195</v>
      </c>
    </row>
    <row r="373" spans="1:13">
      <c r="A373" s="143" t="s">
        <v>2783</v>
      </c>
      <c r="B373" s="143" t="s">
        <v>3196</v>
      </c>
      <c r="C373" s="143" t="s">
        <v>3198</v>
      </c>
      <c r="D373" s="143" t="s">
        <v>16</v>
      </c>
      <c r="E373" s="423" t="s">
        <v>2891</v>
      </c>
      <c r="F373" s="424"/>
      <c r="G373" s="143" t="s">
        <v>49</v>
      </c>
      <c r="H373" s="143" t="s">
        <v>49</v>
      </c>
      <c r="I373" s="143" t="s">
        <v>49</v>
      </c>
      <c r="J373" s="143" t="s">
        <v>49</v>
      </c>
      <c r="K373" s="143">
        <v>2019</v>
      </c>
      <c r="L373" s="143" t="s">
        <v>2967</v>
      </c>
      <c r="M373" s="143" t="s">
        <v>2968</v>
      </c>
    </row>
    <row r="374" spans="1:13">
      <c r="A374" s="143" t="s">
        <v>2783</v>
      </c>
      <c r="B374" s="143" t="s">
        <v>3199</v>
      </c>
      <c r="C374" s="143" t="s">
        <v>3201</v>
      </c>
      <c r="D374" s="143" t="s">
        <v>16</v>
      </c>
      <c r="E374" s="423" t="s">
        <v>2891</v>
      </c>
      <c r="F374" s="424"/>
      <c r="G374" s="143" t="s">
        <v>62</v>
      </c>
      <c r="H374" s="143" t="s">
        <v>49</v>
      </c>
      <c r="I374" s="143" t="s">
        <v>49</v>
      </c>
      <c r="J374" s="143" t="s">
        <v>62</v>
      </c>
      <c r="K374" s="143">
        <v>2021</v>
      </c>
      <c r="L374" s="143" t="s">
        <v>1833</v>
      </c>
      <c r="M374" s="143" t="s">
        <v>3202</v>
      </c>
    </row>
    <row r="375" spans="1:13">
      <c r="A375" s="143" t="s">
        <v>2783</v>
      </c>
      <c r="B375" s="143" t="s">
        <v>3203</v>
      </c>
      <c r="C375" s="143" t="s">
        <v>3205</v>
      </c>
      <c r="D375" s="143" t="s">
        <v>16</v>
      </c>
      <c r="E375" s="423" t="s">
        <v>2891</v>
      </c>
      <c r="F375" s="424"/>
      <c r="G375" s="143" t="s">
        <v>62</v>
      </c>
      <c r="H375" s="143" t="s">
        <v>49</v>
      </c>
      <c r="I375" s="143" t="s">
        <v>49</v>
      </c>
      <c r="J375" s="143" t="s">
        <v>62</v>
      </c>
      <c r="K375" s="143">
        <v>2021</v>
      </c>
      <c r="L375" s="143" t="s">
        <v>1833</v>
      </c>
      <c r="M375" s="143" t="s">
        <v>3206</v>
      </c>
    </row>
    <row r="376" spans="1:13">
      <c r="A376" s="143" t="s">
        <v>2783</v>
      </c>
      <c r="B376" s="143" t="s">
        <v>3207</v>
      </c>
      <c r="C376" s="143" t="s">
        <v>3209</v>
      </c>
      <c r="D376" s="143" t="s">
        <v>16</v>
      </c>
      <c r="E376" s="423" t="s">
        <v>2891</v>
      </c>
      <c r="F376" s="424"/>
      <c r="G376" s="143" t="s">
        <v>62</v>
      </c>
      <c r="H376" s="143" t="s">
        <v>49</v>
      </c>
      <c r="I376" s="143" t="s">
        <v>49</v>
      </c>
      <c r="J376" s="143" t="s">
        <v>62</v>
      </c>
      <c r="K376" s="143">
        <v>2021</v>
      </c>
      <c r="L376" s="143" t="s">
        <v>1833</v>
      </c>
      <c r="M376" s="143" t="s">
        <v>3210</v>
      </c>
    </row>
    <row r="377" spans="1:13">
      <c r="A377" s="143" t="s">
        <v>2783</v>
      </c>
      <c r="B377" s="143" t="s">
        <v>3211</v>
      </c>
      <c r="C377" s="143" t="s">
        <v>3213</v>
      </c>
      <c r="D377" s="143" t="s">
        <v>16</v>
      </c>
      <c r="E377" s="423" t="s">
        <v>2891</v>
      </c>
      <c r="F377" s="424"/>
      <c r="G377" s="143" t="s">
        <v>49</v>
      </c>
      <c r="H377" s="143" t="s">
        <v>49</v>
      </c>
      <c r="I377" s="143" t="s">
        <v>49</v>
      </c>
      <c r="J377" s="143" t="s">
        <v>49</v>
      </c>
      <c r="K377" s="143">
        <v>2016</v>
      </c>
      <c r="L377" s="143" t="s">
        <v>2371</v>
      </c>
      <c r="M377" s="143" t="s">
        <v>3214</v>
      </c>
    </row>
    <row r="378" spans="1:13">
      <c r="A378" s="143" t="s">
        <v>2783</v>
      </c>
      <c r="B378" s="143" t="s">
        <v>3215</v>
      </c>
      <c r="C378" s="143" t="s">
        <v>3217</v>
      </c>
      <c r="D378" s="143" t="s">
        <v>16</v>
      </c>
      <c r="E378" s="423" t="s">
        <v>2891</v>
      </c>
      <c r="F378" s="424"/>
      <c r="G378" s="143" t="s">
        <v>49</v>
      </c>
      <c r="H378" s="143" t="s">
        <v>49</v>
      </c>
      <c r="I378" s="143" t="s">
        <v>49</v>
      </c>
      <c r="J378" s="143" t="s">
        <v>49</v>
      </c>
      <c r="K378" s="143">
        <v>2018</v>
      </c>
      <c r="L378" s="143" t="s">
        <v>1833</v>
      </c>
      <c r="M378" s="143" t="s">
        <v>3218</v>
      </c>
    </row>
    <row r="379" spans="1:13">
      <c r="A379" s="143" t="s">
        <v>2783</v>
      </c>
      <c r="B379" s="143" t="s">
        <v>3219</v>
      </c>
      <c r="C379" s="143" t="s">
        <v>3221</v>
      </c>
      <c r="D379" s="143" t="s">
        <v>16</v>
      </c>
      <c r="E379" s="423" t="s">
        <v>2891</v>
      </c>
      <c r="F379" s="424"/>
      <c r="G379" s="143" t="s">
        <v>49</v>
      </c>
      <c r="H379" s="143" t="s">
        <v>49</v>
      </c>
      <c r="I379" s="143" t="s">
        <v>49</v>
      </c>
      <c r="J379" s="143" t="s">
        <v>49</v>
      </c>
      <c r="K379" s="143">
        <v>2019</v>
      </c>
      <c r="L379" s="143" t="s">
        <v>2253</v>
      </c>
      <c r="M379" s="143" t="s">
        <v>3131</v>
      </c>
    </row>
    <row r="380" spans="1:13">
      <c r="A380" s="143" t="s">
        <v>2783</v>
      </c>
      <c r="B380" s="143" t="s">
        <v>3222</v>
      </c>
      <c r="C380" s="143" t="s">
        <v>3224</v>
      </c>
      <c r="D380" s="143" t="s">
        <v>16</v>
      </c>
      <c r="E380" s="423" t="s">
        <v>2891</v>
      </c>
      <c r="F380" s="424"/>
      <c r="G380" s="143" t="s">
        <v>49</v>
      </c>
      <c r="H380" s="143" t="s">
        <v>49</v>
      </c>
      <c r="I380" s="143" t="s">
        <v>49</v>
      </c>
      <c r="J380" s="143" t="s">
        <v>49</v>
      </c>
      <c r="K380" s="143">
        <v>2019</v>
      </c>
      <c r="L380" s="143" t="s">
        <v>2604</v>
      </c>
      <c r="M380" s="143" t="s">
        <v>3225</v>
      </c>
    </row>
    <row r="381" spans="1:13">
      <c r="A381" s="143" t="s">
        <v>2783</v>
      </c>
      <c r="B381" s="143" t="s">
        <v>3226</v>
      </c>
      <c r="C381" s="143" t="s">
        <v>3228</v>
      </c>
      <c r="D381" s="143" t="s">
        <v>16</v>
      </c>
      <c r="E381" s="423" t="s">
        <v>2891</v>
      </c>
      <c r="F381" s="424"/>
      <c r="G381" s="143" t="s">
        <v>49</v>
      </c>
      <c r="H381" s="143" t="s">
        <v>49</v>
      </c>
      <c r="I381" s="143" t="s">
        <v>49</v>
      </c>
      <c r="J381" s="143" t="s">
        <v>49</v>
      </c>
      <c r="K381" s="143">
        <v>2017</v>
      </c>
      <c r="L381" s="143" t="s">
        <v>1966</v>
      </c>
      <c r="M381" s="143" t="s">
        <v>3135</v>
      </c>
    </row>
    <row r="382" spans="1:13">
      <c r="A382" s="143" t="s">
        <v>2783</v>
      </c>
      <c r="B382" s="143" t="s">
        <v>3229</v>
      </c>
      <c r="C382" s="143" t="s">
        <v>3231</v>
      </c>
      <c r="D382" s="143" t="s">
        <v>16</v>
      </c>
      <c r="E382" s="423" t="s">
        <v>2891</v>
      </c>
      <c r="F382" s="424"/>
      <c r="G382" s="143" t="s">
        <v>49</v>
      </c>
      <c r="H382" s="143" t="s">
        <v>49</v>
      </c>
      <c r="I382" s="143" t="s">
        <v>49</v>
      </c>
      <c r="J382" s="143" t="s">
        <v>49</v>
      </c>
      <c r="K382" s="143">
        <v>2017</v>
      </c>
      <c r="L382" s="143" t="s">
        <v>1966</v>
      </c>
      <c r="M382" s="143" t="s">
        <v>3135</v>
      </c>
    </row>
    <row r="383" spans="1:13">
      <c r="A383" s="143" t="s">
        <v>2783</v>
      </c>
      <c r="B383" s="143" t="s">
        <v>3232</v>
      </c>
      <c r="C383" s="143" t="s">
        <v>3234</v>
      </c>
      <c r="D383" s="143" t="s">
        <v>16</v>
      </c>
      <c r="E383" s="423" t="s">
        <v>2891</v>
      </c>
      <c r="F383" s="424"/>
      <c r="G383" s="143" t="s">
        <v>49</v>
      </c>
      <c r="H383" s="143" t="s">
        <v>49</v>
      </c>
      <c r="I383" s="143" t="s">
        <v>49</v>
      </c>
      <c r="J383" s="143" t="s">
        <v>49</v>
      </c>
      <c r="K383" s="143">
        <v>2016</v>
      </c>
      <c r="L383" s="143" t="s">
        <v>1887</v>
      </c>
      <c r="M383" s="143" t="s">
        <v>3235</v>
      </c>
    </row>
    <row r="384" spans="1:13">
      <c r="A384" s="143" t="s">
        <v>2783</v>
      </c>
      <c r="B384" s="143" t="s">
        <v>3236</v>
      </c>
      <c r="C384" s="143" t="s">
        <v>3238</v>
      </c>
      <c r="D384" s="143" t="s">
        <v>16</v>
      </c>
      <c r="E384" s="423" t="s">
        <v>2891</v>
      </c>
      <c r="F384" s="424"/>
      <c r="G384" s="143" t="s">
        <v>49</v>
      </c>
      <c r="H384" s="143" t="s">
        <v>49</v>
      </c>
      <c r="I384" s="143" t="s">
        <v>49</v>
      </c>
      <c r="J384" s="143" t="s">
        <v>49</v>
      </c>
      <c r="K384" s="143">
        <v>2018</v>
      </c>
      <c r="L384" s="143" t="s">
        <v>1833</v>
      </c>
      <c r="M384" s="143" t="s">
        <v>3239</v>
      </c>
    </row>
    <row r="385" spans="1:13">
      <c r="A385" s="143" t="s">
        <v>2783</v>
      </c>
      <c r="B385" s="143" t="s">
        <v>3240</v>
      </c>
      <c r="C385" s="143" t="s">
        <v>3242</v>
      </c>
      <c r="D385" s="143" t="s">
        <v>16</v>
      </c>
      <c r="E385" s="423" t="s">
        <v>2891</v>
      </c>
      <c r="F385" s="424"/>
      <c r="G385" s="143" t="s">
        <v>49</v>
      </c>
      <c r="H385" s="143" t="s">
        <v>49</v>
      </c>
      <c r="I385" s="143" t="s">
        <v>49</v>
      </c>
      <c r="J385" s="143" t="s">
        <v>49</v>
      </c>
      <c r="K385" s="143">
        <v>2019</v>
      </c>
      <c r="L385" s="143" t="s">
        <v>2671</v>
      </c>
      <c r="M385" s="143" t="s">
        <v>3243</v>
      </c>
    </row>
    <row r="386" spans="1:13">
      <c r="A386" s="143" t="s">
        <v>2783</v>
      </c>
      <c r="B386" s="143" t="s">
        <v>3244</v>
      </c>
      <c r="C386" s="143" t="s">
        <v>3246</v>
      </c>
      <c r="D386" s="143" t="s">
        <v>16</v>
      </c>
      <c r="E386" s="423" t="s">
        <v>2891</v>
      </c>
      <c r="F386" s="424"/>
      <c r="G386" s="143" t="s">
        <v>49</v>
      </c>
      <c r="H386" s="143" t="s">
        <v>49</v>
      </c>
      <c r="I386" s="143" t="s">
        <v>49</v>
      </c>
      <c r="J386" s="143" t="s">
        <v>49</v>
      </c>
      <c r="K386" s="143">
        <v>2019</v>
      </c>
      <c r="L386" s="143" t="s">
        <v>2604</v>
      </c>
      <c r="M386" s="143" t="s">
        <v>3247</v>
      </c>
    </row>
    <row r="387" spans="1:13">
      <c r="A387" s="143" t="s">
        <v>2783</v>
      </c>
      <c r="B387" s="143" t="s">
        <v>3248</v>
      </c>
      <c r="C387" s="143" t="s">
        <v>3250</v>
      </c>
      <c r="D387" s="143" t="s">
        <v>16</v>
      </c>
      <c r="E387" s="423" t="s">
        <v>2891</v>
      </c>
      <c r="F387" s="424"/>
      <c r="G387" s="143" t="s">
        <v>62</v>
      </c>
      <c r="H387" s="143" t="s">
        <v>49</v>
      </c>
      <c r="I387" s="143" t="s">
        <v>62</v>
      </c>
      <c r="J387" s="143" t="s">
        <v>49</v>
      </c>
      <c r="K387" s="143">
        <v>2021</v>
      </c>
      <c r="L387" s="143" t="s">
        <v>2245</v>
      </c>
      <c r="M387" s="143" t="s">
        <v>3251</v>
      </c>
    </row>
    <row r="388" spans="1:13">
      <c r="A388" s="143" t="s">
        <v>2783</v>
      </c>
      <c r="B388" s="143" t="s">
        <v>3252</v>
      </c>
      <c r="C388" s="143" t="s">
        <v>3254</v>
      </c>
      <c r="D388" s="143" t="s">
        <v>16</v>
      </c>
      <c r="E388" s="423" t="s">
        <v>2891</v>
      </c>
      <c r="F388" s="424"/>
      <c r="G388" s="143" t="s">
        <v>62</v>
      </c>
      <c r="H388" s="143" t="s">
        <v>49</v>
      </c>
      <c r="I388" s="143" t="s">
        <v>62</v>
      </c>
      <c r="J388" s="143" t="s">
        <v>49</v>
      </c>
      <c r="K388" s="143">
        <v>2021</v>
      </c>
      <c r="L388" s="143" t="s">
        <v>2245</v>
      </c>
      <c r="M388" s="143" t="s">
        <v>3251</v>
      </c>
    </row>
    <row r="389" spans="1:13">
      <c r="A389" s="143" t="s">
        <v>2783</v>
      </c>
      <c r="B389" s="143" t="s">
        <v>3255</v>
      </c>
      <c r="C389" s="143" t="s">
        <v>3257</v>
      </c>
      <c r="D389" s="143" t="s">
        <v>16</v>
      </c>
      <c r="E389" s="423" t="s">
        <v>2891</v>
      </c>
      <c r="F389" s="424"/>
      <c r="G389" s="143" t="s">
        <v>62</v>
      </c>
      <c r="H389" s="143" t="s">
        <v>49</v>
      </c>
      <c r="I389" s="143" t="s">
        <v>62</v>
      </c>
      <c r="J389" s="143" t="s">
        <v>49</v>
      </c>
      <c r="K389" s="143">
        <v>2021</v>
      </c>
      <c r="L389" s="143" t="s">
        <v>2245</v>
      </c>
      <c r="M389" s="143" t="s">
        <v>3258</v>
      </c>
    </row>
    <row r="390" spans="1:13">
      <c r="A390" s="143" t="s">
        <v>2783</v>
      </c>
      <c r="B390" s="143" t="s">
        <v>3259</v>
      </c>
      <c r="C390" s="143" t="s">
        <v>7219</v>
      </c>
      <c r="D390" s="143" t="s">
        <v>245</v>
      </c>
      <c r="E390" s="423" t="s">
        <v>2589</v>
      </c>
      <c r="F390" s="143" t="s">
        <v>3</v>
      </c>
      <c r="G390" s="143" t="s">
        <v>62</v>
      </c>
      <c r="H390" s="143" t="s">
        <v>49</v>
      </c>
      <c r="I390" s="143" t="s">
        <v>49</v>
      </c>
      <c r="J390" s="143" t="s">
        <v>49</v>
      </c>
      <c r="K390" s="143">
        <v>2019</v>
      </c>
      <c r="L390" s="143" t="s">
        <v>1857</v>
      </c>
      <c r="M390" s="143" t="s">
        <v>3262</v>
      </c>
    </row>
    <row r="391" spans="1:13">
      <c r="A391" s="143" t="s">
        <v>2783</v>
      </c>
      <c r="B391" s="143" t="s">
        <v>3263</v>
      </c>
      <c r="C391" s="143" t="s">
        <v>3265</v>
      </c>
      <c r="D391" s="143" t="s">
        <v>245</v>
      </c>
      <c r="E391" s="423" t="s">
        <v>2589</v>
      </c>
      <c r="F391" s="424"/>
      <c r="G391" s="143" t="s">
        <v>62</v>
      </c>
      <c r="H391" s="143" t="s">
        <v>49</v>
      </c>
      <c r="I391" s="143" t="s">
        <v>49</v>
      </c>
      <c r="J391" s="143" t="s">
        <v>49</v>
      </c>
      <c r="K391" s="143">
        <v>2019</v>
      </c>
      <c r="L391" s="143" t="s">
        <v>1820</v>
      </c>
      <c r="M391" s="143" t="s">
        <v>3266</v>
      </c>
    </row>
    <row r="392" spans="1:13">
      <c r="A392" s="143" t="s">
        <v>2783</v>
      </c>
      <c r="B392" s="143" t="s">
        <v>3267</v>
      </c>
      <c r="C392" s="143" t="s">
        <v>3269</v>
      </c>
      <c r="D392" s="143" t="s">
        <v>245</v>
      </c>
      <c r="E392" s="423" t="s">
        <v>2589</v>
      </c>
      <c r="F392" s="143" t="s">
        <v>3</v>
      </c>
      <c r="G392" s="143" t="s">
        <v>49</v>
      </c>
      <c r="H392" s="143" t="s">
        <v>49</v>
      </c>
      <c r="I392" s="143" t="s">
        <v>49</v>
      </c>
      <c r="J392" s="143" t="s">
        <v>49</v>
      </c>
      <c r="K392" s="143">
        <v>2019</v>
      </c>
      <c r="L392" s="143" t="s">
        <v>1857</v>
      </c>
      <c r="M392" s="143" t="s">
        <v>3270</v>
      </c>
    </row>
    <row r="393" spans="1:13">
      <c r="A393" s="143" t="s">
        <v>2783</v>
      </c>
      <c r="B393" s="143" t="s">
        <v>783</v>
      </c>
      <c r="C393" s="143" t="s">
        <v>6388</v>
      </c>
      <c r="D393" s="143" t="s">
        <v>645</v>
      </c>
      <c r="E393" s="423" t="s">
        <v>2785</v>
      </c>
      <c r="F393" s="143" t="s">
        <v>4</v>
      </c>
      <c r="G393" s="143" t="s">
        <v>62</v>
      </c>
      <c r="H393" s="143" t="s">
        <v>62</v>
      </c>
      <c r="I393" s="143" t="s">
        <v>62</v>
      </c>
      <c r="J393" s="143" t="s">
        <v>62</v>
      </c>
      <c r="K393" s="143">
        <v>2022</v>
      </c>
      <c r="L393" s="143" t="s">
        <v>1991</v>
      </c>
      <c r="M393" s="143" t="s">
        <v>2786</v>
      </c>
    </row>
    <row r="394" spans="1:13">
      <c r="A394" s="143" t="s">
        <v>2783</v>
      </c>
      <c r="B394" s="143" t="s">
        <v>3271</v>
      </c>
      <c r="C394" s="143" t="s">
        <v>3273</v>
      </c>
      <c r="D394" s="143" t="s">
        <v>108</v>
      </c>
      <c r="E394" s="423" t="s">
        <v>3274</v>
      </c>
      <c r="F394" s="424"/>
      <c r="G394" s="143" t="s">
        <v>62</v>
      </c>
      <c r="H394" s="143" t="s">
        <v>49</v>
      </c>
      <c r="I394" s="143" t="s">
        <v>49</v>
      </c>
      <c r="J394" s="143" t="s">
        <v>49</v>
      </c>
      <c r="K394" s="143">
        <v>2021</v>
      </c>
      <c r="L394" s="143">
        <v>60</v>
      </c>
      <c r="M394" s="143" t="s">
        <v>2791</v>
      </c>
    </row>
    <row r="395" spans="1:13">
      <c r="A395" s="143" t="s">
        <v>2783</v>
      </c>
      <c r="B395" s="143" t="s">
        <v>3275</v>
      </c>
      <c r="C395" s="143" t="s">
        <v>3277</v>
      </c>
      <c r="D395" s="143" t="s">
        <v>2447</v>
      </c>
      <c r="E395" s="423" t="s">
        <v>2448</v>
      </c>
      <c r="F395" s="424"/>
      <c r="G395" s="143" t="s">
        <v>49</v>
      </c>
      <c r="H395" s="143" t="s">
        <v>49</v>
      </c>
      <c r="I395" s="143" t="s">
        <v>49</v>
      </c>
      <c r="J395" s="143" t="s">
        <v>49</v>
      </c>
      <c r="K395" s="143">
        <v>2019</v>
      </c>
      <c r="L395" s="143" t="s">
        <v>1780</v>
      </c>
      <c r="M395" s="143" t="s">
        <v>3278</v>
      </c>
    </row>
    <row r="396" spans="1:13">
      <c r="A396" s="143" t="s">
        <v>2783</v>
      </c>
      <c r="B396" s="143" t="s">
        <v>2899</v>
      </c>
      <c r="C396" s="143" t="s">
        <v>2902</v>
      </c>
      <c r="D396" s="143" t="s">
        <v>108</v>
      </c>
      <c r="E396" s="423" t="s">
        <v>2903</v>
      </c>
      <c r="F396" s="424"/>
      <c r="G396" s="143" t="s">
        <v>62</v>
      </c>
      <c r="H396" s="143" t="s">
        <v>49</v>
      </c>
      <c r="I396" s="143" t="s">
        <v>49</v>
      </c>
      <c r="J396" s="143" t="s">
        <v>49</v>
      </c>
      <c r="K396" s="143">
        <v>2022</v>
      </c>
      <c r="L396" s="143">
        <v>60</v>
      </c>
      <c r="M396" s="143" t="s">
        <v>2904</v>
      </c>
    </row>
    <row r="397" spans="1:13">
      <c r="A397" s="143" t="s">
        <v>2914</v>
      </c>
      <c r="B397" s="143" t="s">
        <v>6460</v>
      </c>
      <c r="C397" s="143" t="s">
        <v>7220</v>
      </c>
      <c r="D397" s="143" t="s">
        <v>645</v>
      </c>
      <c r="E397" s="423" t="s">
        <v>7221</v>
      </c>
      <c r="F397" s="143" t="s">
        <v>4</v>
      </c>
      <c r="G397" s="143" t="s">
        <v>62</v>
      </c>
      <c r="H397" s="143" t="s">
        <v>62</v>
      </c>
      <c r="I397" s="143" t="s">
        <v>62</v>
      </c>
      <c r="J397" s="143" t="s">
        <v>62</v>
      </c>
      <c r="K397" s="143">
        <v>2019</v>
      </c>
      <c r="L397" s="143" t="s">
        <v>2391</v>
      </c>
      <c r="M397" s="143" t="s">
        <v>7222</v>
      </c>
    </row>
    <row r="398" spans="1:13">
      <c r="A398" s="143" t="s">
        <v>2914</v>
      </c>
      <c r="B398" s="143" t="s">
        <v>1349</v>
      </c>
      <c r="C398" s="143" t="s">
        <v>7223</v>
      </c>
      <c r="D398" s="143" t="s">
        <v>645</v>
      </c>
      <c r="E398" s="423" t="s">
        <v>4518</v>
      </c>
      <c r="F398" s="143" t="s">
        <v>4</v>
      </c>
      <c r="G398" s="143" t="s">
        <v>62</v>
      </c>
      <c r="H398" s="143" t="s">
        <v>62</v>
      </c>
      <c r="I398" s="143" t="s">
        <v>62</v>
      </c>
      <c r="J398" s="143" t="s">
        <v>62</v>
      </c>
      <c r="K398" s="143">
        <v>2022</v>
      </c>
      <c r="L398" s="143" t="s">
        <v>2106</v>
      </c>
      <c r="M398" s="143" t="s">
        <v>4519</v>
      </c>
    </row>
    <row r="399" spans="1:13">
      <c r="A399" s="143" t="s">
        <v>2914</v>
      </c>
      <c r="B399" s="143" t="s">
        <v>3314</v>
      </c>
      <c r="C399" s="143" t="s">
        <v>6232</v>
      </c>
      <c r="D399" s="143" t="s">
        <v>245</v>
      </c>
      <c r="E399" s="423" t="s">
        <v>2589</v>
      </c>
      <c r="F399" s="424"/>
      <c r="G399" s="143" t="s">
        <v>62</v>
      </c>
      <c r="H399" s="143" t="s">
        <v>49</v>
      </c>
      <c r="I399" s="143" t="s">
        <v>62</v>
      </c>
      <c r="J399" s="143" t="s">
        <v>49</v>
      </c>
      <c r="K399" s="143">
        <v>2016</v>
      </c>
      <c r="L399" s="143" t="s">
        <v>2491</v>
      </c>
      <c r="M399" s="143" t="s">
        <v>3317</v>
      </c>
    </row>
    <row r="400" spans="1:13">
      <c r="A400" s="143" t="s">
        <v>2914</v>
      </c>
      <c r="B400" s="143" t="s">
        <v>3319</v>
      </c>
      <c r="C400" s="143" t="s">
        <v>6233</v>
      </c>
      <c r="D400" s="143" t="s">
        <v>245</v>
      </c>
      <c r="E400" s="423" t="s">
        <v>2589</v>
      </c>
      <c r="F400" s="424"/>
      <c r="G400" s="143" t="s">
        <v>62</v>
      </c>
      <c r="H400" s="143" t="s">
        <v>49</v>
      </c>
      <c r="I400" s="143" t="s">
        <v>62</v>
      </c>
      <c r="J400" s="143" t="s">
        <v>49</v>
      </c>
      <c r="K400" s="143">
        <v>2015</v>
      </c>
      <c r="L400" s="143" t="s">
        <v>2334</v>
      </c>
      <c r="M400" s="143" t="s">
        <v>3321</v>
      </c>
    </row>
    <row r="401" spans="1:13">
      <c r="A401" s="143" t="s">
        <v>2914</v>
      </c>
      <c r="B401" s="143" t="s">
        <v>3371</v>
      </c>
      <c r="C401" s="143" t="s">
        <v>6234</v>
      </c>
      <c r="D401" s="143" t="s">
        <v>245</v>
      </c>
      <c r="E401" s="423" t="s">
        <v>2589</v>
      </c>
      <c r="F401" s="424"/>
      <c r="G401" s="143" t="s">
        <v>62</v>
      </c>
      <c r="H401" s="143" t="s">
        <v>49</v>
      </c>
      <c r="I401" s="143" t="s">
        <v>62</v>
      </c>
      <c r="J401" s="143" t="s">
        <v>49</v>
      </c>
      <c r="K401" s="143">
        <v>2016</v>
      </c>
      <c r="L401" s="143" t="s">
        <v>2384</v>
      </c>
      <c r="M401" s="143" t="s">
        <v>3373</v>
      </c>
    </row>
    <row r="402" spans="1:13">
      <c r="A402" s="143" t="s">
        <v>2914</v>
      </c>
      <c r="B402" s="143" t="s">
        <v>3375</v>
      </c>
      <c r="C402" s="143" t="s">
        <v>6235</v>
      </c>
      <c r="D402" s="143" t="s">
        <v>245</v>
      </c>
      <c r="E402" s="423" t="s">
        <v>2589</v>
      </c>
      <c r="F402" s="424"/>
      <c r="G402" s="143" t="s">
        <v>62</v>
      </c>
      <c r="H402" s="143" t="s">
        <v>49</v>
      </c>
      <c r="I402" s="143" t="s">
        <v>62</v>
      </c>
      <c r="J402" s="143" t="s">
        <v>49</v>
      </c>
      <c r="K402" s="143">
        <v>2015</v>
      </c>
      <c r="L402" s="143" t="s">
        <v>1982</v>
      </c>
      <c r="M402" s="143" t="s">
        <v>3377</v>
      </c>
    </row>
    <row r="403" spans="1:13">
      <c r="A403" s="143" t="s">
        <v>2914</v>
      </c>
      <c r="B403" s="143" t="s">
        <v>3322</v>
      </c>
      <c r="C403" s="143" t="s">
        <v>6237</v>
      </c>
      <c r="D403" s="143" t="s">
        <v>245</v>
      </c>
      <c r="E403" s="423" t="s">
        <v>2589</v>
      </c>
      <c r="F403" s="143" t="s">
        <v>7141</v>
      </c>
      <c r="G403" s="143" t="s">
        <v>62</v>
      </c>
      <c r="H403" s="143" t="s">
        <v>49</v>
      </c>
      <c r="I403" s="143" t="s">
        <v>62</v>
      </c>
      <c r="J403" s="143" t="s">
        <v>49</v>
      </c>
      <c r="K403" s="143">
        <v>2018</v>
      </c>
      <c r="L403" s="143" t="s">
        <v>1848</v>
      </c>
      <c r="M403" s="143" t="s">
        <v>3296</v>
      </c>
    </row>
    <row r="404" spans="1:13">
      <c r="A404" s="143" t="s">
        <v>2914</v>
      </c>
      <c r="B404" s="143" t="s">
        <v>3327</v>
      </c>
      <c r="C404" s="143" t="s">
        <v>6239</v>
      </c>
      <c r="D404" s="143" t="s">
        <v>245</v>
      </c>
      <c r="E404" s="423" t="s">
        <v>2589</v>
      </c>
      <c r="F404" s="143" t="s">
        <v>7141</v>
      </c>
      <c r="G404" s="143" t="s">
        <v>62</v>
      </c>
      <c r="H404" s="143" t="s">
        <v>49</v>
      </c>
      <c r="I404" s="143" t="s">
        <v>62</v>
      </c>
      <c r="J404" s="143" t="s">
        <v>49</v>
      </c>
      <c r="K404" s="143">
        <v>2018</v>
      </c>
      <c r="L404" s="143" t="s">
        <v>2753</v>
      </c>
      <c r="M404" s="143" t="s">
        <v>3331</v>
      </c>
    </row>
    <row r="405" spans="1:13">
      <c r="A405" s="143" t="s">
        <v>2914</v>
      </c>
      <c r="B405" s="143" t="s">
        <v>3378</v>
      </c>
      <c r="C405" s="143" t="s">
        <v>7224</v>
      </c>
      <c r="D405" s="143" t="s">
        <v>90</v>
      </c>
      <c r="E405" s="423" t="s">
        <v>3380</v>
      </c>
      <c r="F405" s="424"/>
      <c r="G405" s="143" t="s">
        <v>62</v>
      </c>
      <c r="H405" s="143" t="s">
        <v>49</v>
      </c>
      <c r="I405" s="143" t="s">
        <v>49</v>
      </c>
      <c r="J405" s="143" t="s">
        <v>49</v>
      </c>
      <c r="K405" s="143">
        <v>2019</v>
      </c>
      <c r="L405" s="143" t="s">
        <v>2991</v>
      </c>
      <c r="M405" s="143" t="s">
        <v>3381</v>
      </c>
    </row>
    <row r="406" spans="1:13">
      <c r="A406" s="143" t="s">
        <v>2914</v>
      </c>
      <c r="B406" s="143" t="s">
        <v>3382</v>
      </c>
      <c r="C406" s="143" t="s">
        <v>7225</v>
      </c>
      <c r="D406" s="143" t="s">
        <v>90</v>
      </c>
      <c r="E406" s="423" t="s">
        <v>3384</v>
      </c>
      <c r="F406" s="424"/>
      <c r="G406" s="143" t="s">
        <v>62</v>
      </c>
      <c r="H406" s="143" t="s">
        <v>49</v>
      </c>
      <c r="I406" s="143" t="s">
        <v>49</v>
      </c>
      <c r="J406" s="143" t="s">
        <v>49</v>
      </c>
      <c r="K406" s="143">
        <v>2019</v>
      </c>
      <c r="L406" s="143" t="s">
        <v>2991</v>
      </c>
      <c r="M406" s="143" t="s">
        <v>3381</v>
      </c>
    </row>
    <row r="407" spans="1:13">
      <c r="A407" s="143" t="s">
        <v>2914</v>
      </c>
      <c r="B407" s="143" t="s">
        <v>3385</v>
      </c>
      <c r="C407" s="143" t="s">
        <v>7226</v>
      </c>
      <c r="D407" s="143" t="s">
        <v>90</v>
      </c>
      <c r="E407" s="423" t="s">
        <v>3387</v>
      </c>
      <c r="F407" s="424"/>
      <c r="G407" s="143" t="s">
        <v>62</v>
      </c>
      <c r="H407" s="143" t="s">
        <v>49</v>
      </c>
      <c r="I407" s="143" t="s">
        <v>49</v>
      </c>
      <c r="J407" s="143" t="s">
        <v>49</v>
      </c>
      <c r="K407" s="143">
        <v>2019</v>
      </c>
      <c r="L407" s="143" t="s">
        <v>2671</v>
      </c>
      <c r="M407" s="143" t="s">
        <v>3388</v>
      </c>
    </row>
    <row r="408" spans="1:13">
      <c r="A408" s="143" t="s">
        <v>2914</v>
      </c>
      <c r="B408" s="143" t="s">
        <v>3389</v>
      </c>
      <c r="C408" s="143" t="s">
        <v>7227</v>
      </c>
      <c r="D408" s="143" t="s">
        <v>90</v>
      </c>
      <c r="E408" s="423" t="s">
        <v>3391</v>
      </c>
      <c r="F408" s="424"/>
      <c r="G408" s="143" t="s">
        <v>62</v>
      </c>
      <c r="H408" s="143" t="s">
        <v>49</v>
      </c>
      <c r="I408" s="143" t="s">
        <v>49</v>
      </c>
      <c r="J408" s="143" t="s">
        <v>49</v>
      </c>
      <c r="K408" s="143">
        <v>2019</v>
      </c>
      <c r="L408" s="143" t="s">
        <v>2671</v>
      </c>
      <c r="M408" s="143" t="s">
        <v>3388</v>
      </c>
    </row>
    <row r="409" spans="1:13">
      <c r="A409" s="143" t="s">
        <v>2914</v>
      </c>
      <c r="B409" s="143" t="s">
        <v>3392</v>
      </c>
      <c r="C409" s="143" t="s">
        <v>7228</v>
      </c>
      <c r="D409" s="143" t="s">
        <v>90</v>
      </c>
      <c r="E409" s="423" t="s">
        <v>3394</v>
      </c>
      <c r="F409" s="424"/>
      <c r="G409" s="143" t="s">
        <v>62</v>
      </c>
      <c r="H409" s="143" t="s">
        <v>49</v>
      </c>
      <c r="I409" s="143" t="s">
        <v>49</v>
      </c>
      <c r="J409" s="143" t="s">
        <v>49</v>
      </c>
      <c r="K409" s="143">
        <v>2016</v>
      </c>
      <c r="L409" s="143" t="s">
        <v>2320</v>
      </c>
      <c r="M409" s="143" t="s">
        <v>3395</v>
      </c>
    </row>
    <row r="410" spans="1:13">
      <c r="A410" s="143" t="s">
        <v>2914</v>
      </c>
      <c r="B410" s="143" t="s">
        <v>923</v>
      </c>
      <c r="C410" s="143" t="s">
        <v>7229</v>
      </c>
      <c r="D410" s="143" t="s">
        <v>90</v>
      </c>
      <c r="E410" s="423" t="s">
        <v>3293</v>
      </c>
      <c r="F410" s="424"/>
      <c r="G410" s="143" t="s">
        <v>62</v>
      </c>
      <c r="H410" s="143" t="s">
        <v>49</v>
      </c>
      <c r="I410" s="143" t="s">
        <v>49</v>
      </c>
      <c r="J410" s="143" t="s">
        <v>49</v>
      </c>
      <c r="K410" s="143">
        <v>2018</v>
      </c>
      <c r="L410" s="143" t="s">
        <v>1848</v>
      </c>
      <c r="M410" s="143" t="s">
        <v>3294</v>
      </c>
    </row>
    <row r="411" spans="1:13">
      <c r="A411" s="143" t="s">
        <v>2914</v>
      </c>
      <c r="B411" s="143" t="s">
        <v>926</v>
      </c>
      <c r="C411" s="143" t="s">
        <v>7230</v>
      </c>
      <c r="D411" s="143" t="s">
        <v>90</v>
      </c>
      <c r="E411" s="423" t="s">
        <v>3295</v>
      </c>
      <c r="F411" s="424"/>
      <c r="G411" s="143" t="s">
        <v>62</v>
      </c>
      <c r="H411" s="143" t="s">
        <v>49</v>
      </c>
      <c r="I411" s="143" t="s">
        <v>49</v>
      </c>
      <c r="J411" s="143" t="s">
        <v>49</v>
      </c>
      <c r="K411" s="143">
        <v>2018</v>
      </c>
      <c r="L411" s="143" t="s">
        <v>1848</v>
      </c>
      <c r="M411" s="143" t="s">
        <v>3296</v>
      </c>
    </row>
    <row r="412" spans="1:13">
      <c r="A412" s="143" t="s">
        <v>2914</v>
      </c>
      <c r="B412" s="143" t="s">
        <v>928</v>
      </c>
      <c r="C412" s="143" t="s">
        <v>7231</v>
      </c>
      <c r="D412" s="143" t="s">
        <v>90</v>
      </c>
      <c r="E412" s="423" t="s">
        <v>3297</v>
      </c>
      <c r="F412" s="424"/>
      <c r="G412" s="143" t="s">
        <v>62</v>
      </c>
      <c r="H412" s="143" t="s">
        <v>49</v>
      </c>
      <c r="I412" s="143" t="s">
        <v>49</v>
      </c>
      <c r="J412" s="143" t="s">
        <v>49</v>
      </c>
      <c r="K412" s="143">
        <v>2018</v>
      </c>
      <c r="L412" s="143" t="s">
        <v>1848</v>
      </c>
      <c r="M412" s="143" t="s">
        <v>3294</v>
      </c>
    </row>
    <row r="413" spans="1:13">
      <c r="A413" s="143" t="s">
        <v>2914</v>
      </c>
      <c r="B413" s="143" t="s">
        <v>3396</v>
      </c>
      <c r="C413" s="143" t="s">
        <v>7232</v>
      </c>
      <c r="D413" s="143" t="s">
        <v>245</v>
      </c>
      <c r="E413" s="423" t="s">
        <v>2589</v>
      </c>
      <c r="F413" s="424"/>
      <c r="G413" s="143" t="s">
        <v>62</v>
      </c>
      <c r="H413" s="143" t="s">
        <v>49</v>
      </c>
      <c r="I413" s="143" t="s">
        <v>49</v>
      </c>
      <c r="J413" s="143" t="s">
        <v>49</v>
      </c>
      <c r="K413" s="143">
        <v>2018</v>
      </c>
      <c r="L413" s="143" t="s">
        <v>2320</v>
      </c>
      <c r="M413" s="143" t="s">
        <v>3399</v>
      </c>
    </row>
    <row r="414" spans="1:13">
      <c r="A414" s="143" t="s">
        <v>2914</v>
      </c>
      <c r="B414" s="143" t="s">
        <v>3400</v>
      </c>
      <c r="C414" s="143" t="s">
        <v>3402</v>
      </c>
      <c r="D414" s="143" t="s">
        <v>245</v>
      </c>
      <c r="E414" s="423" t="s">
        <v>2589</v>
      </c>
      <c r="F414" s="424"/>
      <c r="G414" s="143" t="s">
        <v>62</v>
      </c>
      <c r="H414" s="143" t="s">
        <v>49</v>
      </c>
      <c r="I414" s="143" t="s">
        <v>49</v>
      </c>
      <c r="J414" s="143" t="s">
        <v>49</v>
      </c>
      <c r="K414" s="143">
        <v>2019</v>
      </c>
      <c r="L414" s="143" t="s">
        <v>1762</v>
      </c>
      <c r="M414" s="143" t="s">
        <v>3403</v>
      </c>
    </row>
    <row r="415" spans="1:13">
      <c r="A415" s="143" t="s">
        <v>2914</v>
      </c>
      <c r="B415" s="143" t="s">
        <v>3404</v>
      </c>
      <c r="C415" s="143" t="s">
        <v>3406</v>
      </c>
      <c r="D415" s="143" t="s">
        <v>245</v>
      </c>
      <c r="E415" s="423" t="s">
        <v>2589</v>
      </c>
      <c r="F415" s="424"/>
      <c r="G415" s="143" t="s">
        <v>62</v>
      </c>
      <c r="H415" s="143" t="s">
        <v>49</v>
      </c>
      <c r="I415" s="143" t="s">
        <v>49</v>
      </c>
      <c r="J415" s="143" t="s">
        <v>49</v>
      </c>
      <c r="K415" s="143">
        <v>2019</v>
      </c>
      <c r="L415" s="143" t="s">
        <v>1762</v>
      </c>
      <c r="M415" s="143" t="s">
        <v>3407</v>
      </c>
    </row>
    <row r="416" spans="1:13">
      <c r="A416" s="143" t="s">
        <v>2914</v>
      </c>
      <c r="B416" s="143" t="s">
        <v>3408</v>
      </c>
      <c r="C416" s="143" t="s">
        <v>3410</v>
      </c>
      <c r="D416" s="143" t="s">
        <v>245</v>
      </c>
      <c r="E416" s="423" t="s">
        <v>2589</v>
      </c>
      <c r="F416" s="424"/>
      <c r="G416" s="143" t="s">
        <v>62</v>
      </c>
      <c r="H416" s="143" t="s">
        <v>49</v>
      </c>
      <c r="I416" s="143" t="s">
        <v>49</v>
      </c>
      <c r="J416" s="143" t="s">
        <v>49</v>
      </c>
      <c r="K416" s="143">
        <v>2019</v>
      </c>
      <c r="L416" s="143" t="s">
        <v>1762</v>
      </c>
      <c r="M416" s="143" t="s">
        <v>3411</v>
      </c>
    </row>
    <row r="417" spans="1:13">
      <c r="A417" s="143" t="s">
        <v>2914</v>
      </c>
      <c r="B417" s="143" t="s">
        <v>3413</v>
      </c>
      <c r="C417" s="143" t="s">
        <v>3415</v>
      </c>
      <c r="D417" s="143" t="s">
        <v>245</v>
      </c>
      <c r="E417" s="423" t="s">
        <v>2589</v>
      </c>
      <c r="F417" s="424"/>
      <c r="G417" s="143" t="s">
        <v>62</v>
      </c>
      <c r="H417" s="143" t="s">
        <v>49</v>
      </c>
      <c r="I417" s="143" t="s">
        <v>49</v>
      </c>
      <c r="J417" s="143" t="s">
        <v>49</v>
      </c>
      <c r="K417" s="143">
        <v>2019</v>
      </c>
      <c r="L417" s="143" t="s">
        <v>1820</v>
      </c>
      <c r="M417" s="143" t="s">
        <v>3416</v>
      </c>
    </row>
    <row r="418" spans="1:13">
      <c r="A418" s="143" t="s">
        <v>2914</v>
      </c>
      <c r="B418" s="143" t="s">
        <v>3418</v>
      </c>
      <c r="C418" s="143" t="s">
        <v>3420</v>
      </c>
      <c r="D418" s="143" t="s">
        <v>245</v>
      </c>
      <c r="E418" s="423" t="s">
        <v>2589</v>
      </c>
      <c r="F418" s="424"/>
      <c r="G418" s="143" t="s">
        <v>49</v>
      </c>
      <c r="H418" s="143" t="s">
        <v>49</v>
      </c>
      <c r="I418" s="143" t="s">
        <v>49</v>
      </c>
      <c r="J418" s="143" t="s">
        <v>49</v>
      </c>
      <c r="K418" s="143">
        <v>2019</v>
      </c>
      <c r="L418" s="143" t="s">
        <v>1762</v>
      </c>
      <c r="M418" s="143" t="s">
        <v>3421</v>
      </c>
    </row>
    <row r="419" spans="1:13">
      <c r="A419" s="143" t="s">
        <v>2914</v>
      </c>
      <c r="B419" s="143" t="s">
        <v>909</v>
      </c>
      <c r="C419" s="143" t="s">
        <v>908</v>
      </c>
      <c r="D419" s="143" t="s">
        <v>245</v>
      </c>
      <c r="E419" s="423" t="s">
        <v>2589</v>
      </c>
      <c r="F419" s="424"/>
      <c r="G419" s="143" t="s">
        <v>62</v>
      </c>
      <c r="H419" s="143" t="s">
        <v>49</v>
      </c>
      <c r="I419" s="143" t="s">
        <v>49</v>
      </c>
      <c r="J419" s="143" t="s">
        <v>49</v>
      </c>
      <c r="K419" s="143">
        <v>2019</v>
      </c>
      <c r="L419" s="143" t="s">
        <v>1762</v>
      </c>
      <c r="M419" s="143" t="s">
        <v>2915</v>
      </c>
    </row>
    <row r="420" spans="1:13">
      <c r="A420" s="143" t="s">
        <v>2914</v>
      </c>
      <c r="B420" s="143" t="s">
        <v>900</v>
      </c>
      <c r="C420" s="143" t="s">
        <v>899</v>
      </c>
      <c r="D420" s="143" t="s">
        <v>2070</v>
      </c>
      <c r="E420" s="423" t="s">
        <v>2002</v>
      </c>
      <c r="F420" s="424"/>
      <c r="G420" s="143" t="s">
        <v>62</v>
      </c>
      <c r="H420" s="143" t="s">
        <v>49</v>
      </c>
      <c r="I420" s="143" t="s">
        <v>49</v>
      </c>
      <c r="J420" s="143" t="s">
        <v>49</v>
      </c>
      <c r="K420" s="143">
        <v>2020</v>
      </c>
      <c r="L420" s="143" t="s">
        <v>1820</v>
      </c>
      <c r="M420" s="143" t="s">
        <v>2907</v>
      </c>
    </row>
    <row r="421" spans="1:13">
      <c r="A421" s="143" t="s">
        <v>2914</v>
      </c>
      <c r="B421" s="143" t="s">
        <v>902</v>
      </c>
      <c r="C421" s="143" t="s">
        <v>901</v>
      </c>
      <c r="D421" s="143" t="s">
        <v>245</v>
      </c>
      <c r="E421" s="423" t="s">
        <v>2589</v>
      </c>
      <c r="F421" s="424"/>
      <c r="G421" s="143" t="s">
        <v>62</v>
      </c>
      <c r="H421" s="143" t="s">
        <v>49</v>
      </c>
      <c r="I421" s="143" t="s">
        <v>49</v>
      </c>
      <c r="J421" s="143" t="s">
        <v>49</v>
      </c>
      <c r="K421" s="143">
        <v>2019</v>
      </c>
      <c r="L421" s="143" t="s">
        <v>1820</v>
      </c>
      <c r="M421" s="143" t="s">
        <v>2877</v>
      </c>
    </row>
    <row r="422" spans="1:13">
      <c r="A422" s="143" t="s">
        <v>2914</v>
      </c>
      <c r="B422" s="143" t="s">
        <v>3422</v>
      </c>
      <c r="C422" s="143" t="s">
        <v>3423</v>
      </c>
      <c r="D422" s="143" t="s">
        <v>245</v>
      </c>
      <c r="E422" s="423" t="s">
        <v>2589</v>
      </c>
      <c r="F422" s="424"/>
      <c r="G422" s="143" t="s">
        <v>62</v>
      </c>
      <c r="H422" s="143" t="s">
        <v>49</v>
      </c>
      <c r="I422" s="143" t="s">
        <v>49</v>
      </c>
      <c r="J422" s="143" t="s">
        <v>49</v>
      </c>
      <c r="K422" s="143">
        <v>2019</v>
      </c>
      <c r="L422" s="143" t="s">
        <v>2816</v>
      </c>
      <c r="M422" s="143" t="s">
        <v>3424</v>
      </c>
    </row>
    <row r="423" spans="1:13">
      <c r="A423" s="143" t="s">
        <v>2914</v>
      </c>
      <c r="B423" s="143" t="s">
        <v>3425</v>
      </c>
      <c r="C423" s="143" t="s">
        <v>3426</v>
      </c>
      <c r="D423" s="143" t="s">
        <v>245</v>
      </c>
      <c r="E423" s="423" t="s">
        <v>2589</v>
      </c>
      <c r="F423" s="424"/>
      <c r="G423" s="143" t="s">
        <v>62</v>
      </c>
      <c r="H423" s="143" t="s">
        <v>49</v>
      </c>
      <c r="I423" s="143" t="s">
        <v>49</v>
      </c>
      <c r="J423" s="143" t="s">
        <v>49</v>
      </c>
      <c r="K423" s="143">
        <v>2019</v>
      </c>
      <c r="L423" s="143" t="s">
        <v>1991</v>
      </c>
      <c r="M423" s="143" t="s">
        <v>3427</v>
      </c>
    </row>
    <row r="424" spans="1:13">
      <c r="A424" s="143" t="s">
        <v>2914</v>
      </c>
      <c r="B424" s="143" t="s">
        <v>3428</v>
      </c>
      <c r="C424" s="143" t="s">
        <v>3429</v>
      </c>
      <c r="D424" s="143" t="s">
        <v>245</v>
      </c>
      <c r="E424" s="423" t="s">
        <v>2589</v>
      </c>
      <c r="F424" s="424"/>
      <c r="G424" s="143" t="s">
        <v>62</v>
      </c>
      <c r="H424" s="143" t="s">
        <v>49</v>
      </c>
      <c r="I424" s="143" t="s">
        <v>49</v>
      </c>
      <c r="J424" s="143" t="s">
        <v>49</v>
      </c>
      <c r="K424" s="143">
        <v>2019</v>
      </c>
      <c r="L424" s="143" t="s">
        <v>2106</v>
      </c>
      <c r="M424" s="143" t="s">
        <v>3430</v>
      </c>
    </row>
    <row r="425" spans="1:13">
      <c r="A425" s="143" t="s">
        <v>2914</v>
      </c>
      <c r="B425" s="143" t="s">
        <v>3431</v>
      </c>
      <c r="C425" s="143" t="s">
        <v>3432</v>
      </c>
      <c r="D425" s="143" t="s">
        <v>245</v>
      </c>
      <c r="E425" s="423" t="s">
        <v>2589</v>
      </c>
      <c r="F425" s="424"/>
      <c r="G425" s="143" t="s">
        <v>62</v>
      </c>
      <c r="H425" s="143" t="s">
        <v>49</v>
      </c>
      <c r="I425" s="143" t="s">
        <v>49</v>
      </c>
      <c r="J425" s="143" t="s">
        <v>49</v>
      </c>
      <c r="K425" s="143">
        <v>2019</v>
      </c>
      <c r="L425" s="143" t="s">
        <v>2112</v>
      </c>
      <c r="M425" s="143" t="s">
        <v>3433</v>
      </c>
    </row>
    <row r="426" spans="1:13">
      <c r="A426" s="143" t="s">
        <v>2914</v>
      </c>
      <c r="B426" s="143" t="s">
        <v>3434</v>
      </c>
      <c r="C426" s="143" t="s">
        <v>3436</v>
      </c>
      <c r="D426" s="143" t="s">
        <v>245</v>
      </c>
      <c r="E426" s="423" t="s">
        <v>2589</v>
      </c>
      <c r="F426" s="424"/>
      <c r="G426" s="143" t="s">
        <v>49</v>
      </c>
      <c r="H426" s="143" t="s">
        <v>49</v>
      </c>
      <c r="I426" s="143" t="s">
        <v>49</v>
      </c>
      <c r="J426" s="143" t="s">
        <v>49</v>
      </c>
      <c r="K426" s="143">
        <v>2019</v>
      </c>
      <c r="L426" s="143" t="s">
        <v>2816</v>
      </c>
      <c r="M426" s="143" t="s">
        <v>3437</v>
      </c>
    </row>
    <row r="427" spans="1:13">
      <c r="A427" s="143" t="s">
        <v>2914</v>
      </c>
      <c r="B427" s="143" t="s">
        <v>3438</v>
      </c>
      <c r="C427" s="143" t="s">
        <v>3440</v>
      </c>
      <c r="D427" s="143" t="s">
        <v>245</v>
      </c>
      <c r="E427" s="423" t="s">
        <v>2589</v>
      </c>
      <c r="F427" s="424"/>
      <c r="G427" s="143" t="s">
        <v>49</v>
      </c>
      <c r="H427" s="143" t="s">
        <v>49</v>
      </c>
      <c r="I427" s="143" t="s">
        <v>49</v>
      </c>
      <c r="J427" s="143" t="s">
        <v>49</v>
      </c>
      <c r="K427" s="143">
        <v>2019</v>
      </c>
      <c r="L427" s="143" t="s">
        <v>1991</v>
      </c>
      <c r="M427" s="143" t="s">
        <v>3427</v>
      </c>
    </row>
    <row r="428" spans="1:13">
      <c r="A428" s="143" t="s">
        <v>2914</v>
      </c>
      <c r="B428" s="143" t="s">
        <v>3441</v>
      </c>
      <c r="C428" s="143" t="s">
        <v>3443</v>
      </c>
      <c r="D428" s="143" t="s">
        <v>245</v>
      </c>
      <c r="E428" s="423" t="s">
        <v>2589</v>
      </c>
      <c r="F428" s="424"/>
      <c r="G428" s="143" t="s">
        <v>49</v>
      </c>
      <c r="H428" s="143" t="s">
        <v>49</v>
      </c>
      <c r="I428" s="143" t="s">
        <v>49</v>
      </c>
      <c r="J428" s="143" t="s">
        <v>49</v>
      </c>
      <c r="K428" s="143">
        <v>2019</v>
      </c>
      <c r="L428" s="143" t="s">
        <v>2106</v>
      </c>
      <c r="M428" s="143" t="s">
        <v>3430</v>
      </c>
    </row>
    <row r="429" spans="1:13">
      <c r="A429" s="143" t="s">
        <v>2914</v>
      </c>
      <c r="B429" s="143" t="s">
        <v>3444</v>
      </c>
      <c r="C429" s="143" t="s">
        <v>3446</v>
      </c>
      <c r="D429" s="143" t="s">
        <v>245</v>
      </c>
      <c r="E429" s="423" t="s">
        <v>2589</v>
      </c>
      <c r="F429" s="424"/>
      <c r="G429" s="143" t="s">
        <v>49</v>
      </c>
      <c r="H429" s="143" t="s">
        <v>49</v>
      </c>
      <c r="I429" s="143" t="s">
        <v>49</v>
      </c>
      <c r="J429" s="143" t="s">
        <v>49</v>
      </c>
      <c r="K429" s="143">
        <v>2019</v>
      </c>
      <c r="L429" s="143" t="s">
        <v>1914</v>
      </c>
      <c r="M429" s="143" t="s">
        <v>3447</v>
      </c>
    </row>
    <row r="430" spans="1:13">
      <c r="A430" s="143" t="s">
        <v>2914</v>
      </c>
      <c r="B430" s="143" t="s">
        <v>913</v>
      </c>
      <c r="C430" s="143" t="s">
        <v>912</v>
      </c>
      <c r="D430" s="143" t="s">
        <v>2001</v>
      </c>
      <c r="E430" s="423" t="s">
        <v>2002</v>
      </c>
      <c r="F430" s="424"/>
      <c r="G430" s="143" t="s">
        <v>62</v>
      </c>
      <c r="H430" s="143" t="s">
        <v>49</v>
      </c>
      <c r="I430" s="143" t="s">
        <v>49</v>
      </c>
      <c r="J430" s="143" t="s">
        <v>49</v>
      </c>
      <c r="K430" s="143">
        <v>2022</v>
      </c>
      <c r="L430" s="143" t="s">
        <v>2454</v>
      </c>
      <c r="M430" s="143" t="s">
        <v>3282</v>
      </c>
    </row>
    <row r="431" spans="1:13">
      <c r="A431" s="143" t="s">
        <v>2914</v>
      </c>
      <c r="B431" s="143" t="s">
        <v>915</v>
      </c>
      <c r="C431" s="143" t="s">
        <v>914</v>
      </c>
      <c r="D431" s="143" t="s">
        <v>2001</v>
      </c>
      <c r="E431" s="423" t="s">
        <v>2002</v>
      </c>
      <c r="F431" s="424"/>
      <c r="G431" s="143" t="s">
        <v>62</v>
      </c>
      <c r="H431" s="143" t="s">
        <v>49</v>
      </c>
      <c r="I431" s="143" t="s">
        <v>49</v>
      </c>
      <c r="J431" s="143" t="s">
        <v>49</v>
      </c>
      <c r="K431" s="143">
        <v>2022</v>
      </c>
      <c r="L431" s="143" t="s">
        <v>2617</v>
      </c>
      <c r="M431" s="143" t="s">
        <v>3285</v>
      </c>
    </row>
    <row r="432" spans="1:13">
      <c r="A432" s="143" t="s">
        <v>2914</v>
      </c>
      <c r="B432" s="143" t="s">
        <v>917</v>
      </c>
      <c r="C432" s="143" t="s">
        <v>916</v>
      </c>
      <c r="D432" s="143" t="s">
        <v>2001</v>
      </c>
      <c r="E432" s="423" t="s">
        <v>2002</v>
      </c>
      <c r="F432" s="424"/>
      <c r="G432" s="143" t="s">
        <v>62</v>
      </c>
      <c r="H432" s="143" t="s">
        <v>49</v>
      </c>
      <c r="I432" s="143" t="s">
        <v>49</v>
      </c>
      <c r="J432" s="143" t="s">
        <v>49</v>
      </c>
      <c r="K432" s="143">
        <v>2022</v>
      </c>
      <c r="L432" s="143" t="s">
        <v>1991</v>
      </c>
      <c r="M432" s="143" t="s">
        <v>3288</v>
      </c>
    </row>
    <row r="433" spans="1:13">
      <c r="A433" s="143" t="s">
        <v>2914</v>
      </c>
      <c r="B433" s="143" t="s">
        <v>919</v>
      </c>
      <c r="C433" s="143" t="s">
        <v>918</v>
      </c>
      <c r="D433" s="143" t="s">
        <v>2001</v>
      </c>
      <c r="E433" s="423" t="s">
        <v>2002</v>
      </c>
      <c r="F433" s="424"/>
      <c r="G433" s="143" t="s">
        <v>62</v>
      </c>
      <c r="H433" s="143" t="s">
        <v>49</v>
      </c>
      <c r="I433" s="143" t="s">
        <v>49</v>
      </c>
      <c r="J433" s="143" t="s">
        <v>49</v>
      </c>
      <c r="K433" s="143">
        <v>2022</v>
      </c>
      <c r="L433" s="143" t="s">
        <v>1991</v>
      </c>
      <c r="M433" s="143" t="s">
        <v>3291</v>
      </c>
    </row>
    <row r="434" spans="1:13">
      <c r="A434" s="143" t="s">
        <v>2914</v>
      </c>
      <c r="B434" s="143" t="s">
        <v>3448</v>
      </c>
      <c r="C434" s="143" t="s">
        <v>3450</v>
      </c>
      <c r="D434" s="143" t="s">
        <v>245</v>
      </c>
      <c r="E434" s="423" t="s">
        <v>2589</v>
      </c>
      <c r="F434" s="424"/>
      <c r="G434" s="143" t="s">
        <v>49</v>
      </c>
      <c r="H434" s="143" t="s">
        <v>49</v>
      </c>
      <c r="I434" s="143" t="s">
        <v>49</v>
      </c>
      <c r="J434" s="143" t="s">
        <v>49</v>
      </c>
      <c r="K434" s="143">
        <v>2019</v>
      </c>
      <c r="L434" s="143" t="s">
        <v>1914</v>
      </c>
      <c r="M434" s="143" t="s">
        <v>3451</v>
      </c>
    </row>
    <row r="435" spans="1:13">
      <c r="A435" s="143" t="s">
        <v>2914</v>
      </c>
      <c r="B435" s="143" t="s">
        <v>3452</v>
      </c>
      <c r="C435" s="143" t="s">
        <v>3454</v>
      </c>
      <c r="D435" s="143" t="s">
        <v>245</v>
      </c>
      <c r="E435" s="423" t="s">
        <v>2589</v>
      </c>
      <c r="F435" s="424"/>
      <c r="G435" s="143" t="s">
        <v>49</v>
      </c>
      <c r="H435" s="143" t="s">
        <v>49</v>
      </c>
      <c r="I435" s="143" t="s">
        <v>49</v>
      </c>
      <c r="J435" s="143" t="s">
        <v>49</v>
      </c>
      <c r="K435" s="143">
        <v>2019</v>
      </c>
      <c r="L435" s="143" t="s">
        <v>2342</v>
      </c>
      <c r="M435" s="143" t="s">
        <v>3455</v>
      </c>
    </row>
    <row r="436" spans="1:13">
      <c r="A436" s="143" t="s">
        <v>2914</v>
      </c>
      <c r="B436" s="143" t="s">
        <v>3456</v>
      </c>
      <c r="C436" s="143" t="s">
        <v>3458</v>
      </c>
      <c r="D436" s="143" t="s">
        <v>245</v>
      </c>
      <c r="E436" s="423" t="s">
        <v>2589</v>
      </c>
      <c r="F436" s="424"/>
      <c r="G436" s="143" t="s">
        <v>49</v>
      </c>
      <c r="H436" s="143" t="s">
        <v>49</v>
      </c>
      <c r="I436" s="143" t="s">
        <v>49</v>
      </c>
      <c r="J436" s="143" t="s">
        <v>49</v>
      </c>
      <c r="K436" s="143">
        <v>2019</v>
      </c>
      <c r="L436" s="143" t="s">
        <v>3459</v>
      </c>
      <c r="M436" s="143" t="s">
        <v>3460</v>
      </c>
    </row>
    <row r="437" spans="1:13">
      <c r="A437" s="143" t="s">
        <v>2914</v>
      </c>
      <c r="B437" s="143" t="s">
        <v>3461</v>
      </c>
      <c r="C437" s="143" t="s">
        <v>3463</v>
      </c>
      <c r="D437" s="143" t="s">
        <v>245</v>
      </c>
      <c r="E437" s="423" t="s">
        <v>2589</v>
      </c>
      <c r="F437" s="424"/>
      <c r="G437" s="143" t="s">
        <v>49</v>
      </c>
      <c r="H437" s="143" t="s">
        <v>49</v>
      </c>
      <c r="I437" s="143" t="s">
        <v>49</v>
      </c>
      <c r="J437" s="143" t="s">
        <v>49</v>
      </c>
      <c r="K437" s="143">
        <v>2019</v>
      </c>
      <c r="L437" s="143" t="s">
        <v>2112</v>
      </c>
      <c r="M437" s="143" t="s">
        <v>3464</v>
      </c>
    </row>
    <row r="438" spans="1:13">
      <c r="A438" s="143" t="s">
        <v>2914</v>
      </c>
      <c r="B438" s="143" t="s">
        <v>3465</v>
      </c>
      <c r="C438" s="143" t="s">
        <v>3466</v>
      </c>
      <c r="D438" s="143" t="s">
        <v>645</v>
      </c>
      <c r="E438" s="423" t="s">
        <v>3467</v>
      </c>
      <c r="F438" s="143" t="s">
        <v>4</v>
      </c>
      <c r="G438" s="143" t="s">
        <v>62</v>
      </c>
      <c r="H438" s="143" t="s">
        <v>49</v>
      </c>
      <c r="I438" s="143" t="s">
        <v>62</v>
      </c>
      <c r="J438" s="143" t="s">
        <v>62</v>
      </c>
      <c r="K438" s="143">
        <v>2022</v>
      </c>
      <c r="L438" s="143" t="s">
        <v>2391</v>
      </c>
      <c r="M438" s="143" t="s">
        <v>3468</v>
      </c>
    </row>
    <row r="439" spans="1:13">
      <c r="A439" s="143" t="s">
        <v>2914</v>
      </c>
      <c r="B439" s="143" t="s">
        <v>3469</v>
      </c>
      <c r="C439" s="143" t="s">
        <v>3470</v>
      </c>
      <c r="D439" s="143" t="s">
        <v>645</v>
      </c>
      <c r="E439" s="423" t="s">
        <v>3471</v>
      </c>
      <c r="F439" s="143" t="s">
        <v>4</v>
      </c>
      <c r="G439" s="143" t="s">
        <v>62</v>
      </c>
      <c r="H439" s="143" t="s">
        <v>49</v>
      </c>
      <c r="I439" s="143" t="s">
        <v>62</v>
      </c>
      <c r="J439" s="143" t="s">
        <v>62</v>
      </c>
      <c r="K439" s="143">
        <v>2022</v>
      </c>
      <c r="L439" s="143" t="s">
        <v>2391</v>
      </c>
      <c r="M439" s="143" t="s">
        <v>3468</v>
      </c>
    </row>
    <row r="440" spans="1:13">
      <c r="A440" s="143" t="s">
        <v>2914</v>
      </c>
      <c r="B440" s="143" t="s">
        <v>931</v>
      </c>
      <c r="C440" s="143" t="s">
        <v>7233</v>
      </c>
      <c r="D440" s="143" t="s">
        <v>90</v>
      </c>
      <c r="E440" s="423" t="s">
        <v>3339</v>
      </c>
      <c r="F440" s="143" t="s">
        <v>7141</v>
      </c>
      <c r="G440" s="143" t="s">
        <v>62</v>
      </c>
      <c r="H440" s="143" t="s">
        <v>49</v>
      </c>
      <c r="I440" s="143" t="s">
        <v>49</v>
      </c>
      <c r="J440" s="143" t="s">
        <v>49</v>
      </c>
      <c r="K440" s="143">
        <v>2018</v>
      </c>
      <c r="L440" s="143" t="s">
        <v>1848</v>
      </c>
      <c r="M440" s="143" t="s">
        <v>3294</v>
      </c>
    </row>
    <row r="441" spans="1:13">
      <c r="A441" s="143" t="s">
        <v>2914</v>
      </c>
      <c r="B441" s="143" t="s">
        <v>933</v>
      </c>
      <c r="C441" s="143" t="s">
        <v>7234</v>
      </c>
      <c r="D441" s="143" t="s">
        <v>90</v>
      </c>
      <c r="E441" s="423" t="s">
        <v>3341</v>
      </c>
      <c r="F441" s="143" t="s">
        <v>7141</v>
      </c>
      <c r="G441" s="143" t="s">
        <v>62</v>
      </c>
      <c r="H441" s="143" t="s">
        <v>49</v>
      </c>
      <c r="I441" s="143" t="s">
        <v>49</v>
      </c>
      <c r="J441" s="143" t="s">
        <v>49</v>
      </c>
      <c r="K441" s="143">
        <v>2018</v>
      </c>
      <c r="L441" s="143" t="s">
        <v>1848</v>
      </c>
      <c r="M441" s="143" t="s">
        <v>3294</v>
      </c>
    </row>
    <row r="442" spans="1:13">
      <c r="A442" s="143" t="s">
        <v>2914</v>
      </c>
      <c r="B442" s="143" t="s">
        <v>935</v>
      </c>
      <c r="C442" s="143" t="s">
        <v>7235</v>
      </c>
      <c r="D442" s="143" t="s">
        <v>90</v>
      </c>
      <c r="E442" s="423" t="s">
        <v>3343</v>
      </c>
      <c r="F442" s="143" t="s">
        <v>7141</v>
      </c>
      <c r="G442" s="143" t="s">
        <v>62</v>
      </c>
      <c r="H442" s="143" t="s">
        <v>49</v>
      </c>
      <c r="I442" s="143" t="s">
        <v>49</v>
      </c>
      <c r="J442" s="143" t="s">
        <v>49</v>
      </c>
      <c r="K442" s="143">
        <v>2018</v>
      </c>
      <c r="L442" s="143" t="s">
        <v>1848</v>
      </c>
      <c r="M442" s="143" t="s">
        <v>3294</v>
      </c>
    </row>
    <row r="443" spans="1:13">
      <c r="A443" s="143" t="s">
        <v>2914</v>
      </c>
      <c r="B443" s="143" t="s">
        <v>937</v>
      </c>
      <c r="C443" s="143" t="s">
        <v>7236</v>
      </c>
      <c r="D443" s="143" t="s">
        <v>90</v>
      </c>
      <c r="E443" s="423" t="s">
        <v>3345</v>
      </c>
      <c r="F443" s="143" t="s">
        <v>7141</v>
      </c>
      <c r="G443" s="143" t="s">
        <v>62</v>
      </c>
      <c r="H443" s="143" t="s">
        <v>49</v>
      </c>
      <c r="I443" s="143" t="s">
        <v>49</v>
      </c>
      <c r="J443" s="143" t="s">
        <v>49</v>
      </c>
      <c r="K443" s="143">
        <v>2018</v>
      </c>
      <c r="L443" s="143" t="s">
        <v>1848</v>
      </c>
      <c r="M443" s="143" t="s">
        <v>3294</v>
      </c>
    </row>
    <row r="444" spans="1:13">
      <c r="A444" s="143" t="s">
        <v>2914</v>
      </c>
      <c r="B444" s="143" t="s">
        <v>939</v>
      </c>
      <c r="C444" s="143" t="s">
        <v>7237</v>
      </c>
      <c r="D444" s="143" t="s">
        <v>90</v>
      </c>
      <c r="E444" s="423" t="s">
        <v>3347</v>
      </c>
      <c r="F444" s="143" t="s">
        <v>7141</v>
      </c>
      <c r="G444" s="143" t="s">
        <v>62</v>
      </c>
      <c r="H444" s="143" t="s">
        <v>49</v>
      </c>
      <c r="I444" s="143" t="s">
        <v>49</v>
      </c>
      <c r="J444" s="143" t="s">
        <v>49</v>
      </c>
      <c r="K444" s="143">
        <v>2018</v>
      </c>
      <c r="L444" s="143" t="s">
        <v>1848</v>
      </c>
      <c r="M444" s="143" t="s">
        <v>3294</v>
      </c>
    </row>
    <row r="445" spans="1:13">
      <c r="A445" s="143" t="s">
        <v>2914</v>
      </c>
      <c r="B445" s="143" t="s">
        <v>941</v>
      </c>
      <c r="C445" s="143" t="s">
        <v>7238</v>
      </c>
      <c r="D445" s="143" t="s">
        <v>90</v>
      </c>
      <c r="E445" s="423" t="s">
        <v>3349</v>
      </c>
      <c r="F445" s="143" t="s">
        <v>7141</v>
      </c>
      <c r="G445" s="143" t="s">
        <v>62</v>
      </c>
      <c r="H445" s="143" t="s">
        <v>49</v>
      </c>
      <c r="I445" s="143" t="s">
        <v>49</v>
      </c>
      <c r="J445" s="143" t="s">
        <v>49</v>
      </c>
      <c r="K445" s="143">
        <v>2018</v>
      </c>
      <c r="L445" s="143" t="s">
        <v>1848</v>
      </c>
      <c r="M445" s="143" t="s">
        <v>3296</v>
      </c>
    </row>
    <row r="446" spans="1:13">
      <c r="A446" s="143" t="s">
        <v>2914</v>
      </c>
      <c r="B446" s="143" t="s">
        <v>943</v>
      </c>
      <c r="C446" s="143" t="s">
        <v>7239</v>
      </c>
      <c r="D446" s="143" t="s">
        <v>90</v>
      </c>
      <c r="E446" s="423" t="s">
        <v>3351</v>
      </c>
      <c r="F446" s="143" t="s">
        <v>7141</v>
      </c>
      <c r="G446" s="143" t="s">
        <v>62</v>
      </c>
      <c r="H446" s="143" t="s">
        <v>49</v>
      </c>
      <c r="I446" s="143" t="s">
        <v>49</v>
      </c>
      <c r="J446" s="143" t="s">
        <v>49</v>
      </c>
      <c r="K446" s="143">
        <v>2018</v>
      </c>
      <c r="L446" s="143" t="s">
        <v>1848</v>
      </c>
      <c r="M446" s="143" t="s">
        <v>3296</v>
      </c>
    </row>
    <row r="447" spans="1:13">
      <c r="A447" s="143" t="s">
        <v>2914</v>
      </c>
      <c r="B447" s="143" t="s">
        <v>945</v>
      </c>
      <c r="C447" s="143" t="s">
        <v>7240</v>
      </c>
      <c r="D447" s="143" t="s">
        <v>90</v>
      </c>
      <c r="E447" s="423" t="s">
        <v>3353</v>
      </c>
      <c r="F447" s="143" t="s">
        <v>7141</v>
      </c>
      <c r="G447" s="143" t="s">
        <v>62</v>
      </c>
      <c r="H447" s="143" t="s">
        <v>49</v>
      </c>
      <c r="I447" s="143" t="s">
        <v>49</v>
      </c>
      <c r="J447" s="143" t="s">
        <v>49</v>
      </c>
      <c r="K447" s="143">
        <v>2018</v>
      </c>
      <c r="L447" s="143" t="s">
        <v>1848</v>
      </c>
      <c r="M447" s="143" t="s">
        <v>3296</v>
      </c>
    </row>
    <row r="448" spans="1:13">
      <c r="A448" s="143" t="s">
        <v>2914</v>
      </c>
      <c r="B448" s="143" t="s">
        <v>947</v>
      </c>
      <c r="C448" s="143" t="s">
        <v>7241</v>
      </c>
      <c r="D448" s="143" t="s">
        <v>90</v>
      </c>
      <c r="E448" s="423" t="s">
        <v>3355</v>
      </c>
      <c r="F448" s="143" t="s">
        <v>7141</v>
      </c>
      <c r="G448" s="143" t="s">
        <v>62</v>
      </c>
      <c r="H448" s="143" t="s">
        <v>49</v>
      </c>
      <c r="I448" s="143" t="s">
        <v>49</v>
      </c>
      <c r="J448" s="143" t="s">
        <v>49</v>
      </c>
      <c r="K448" s="143">
        <v>2018</v>
      </c>
      <c r="L448" s="143" t="s">
        <v>1848</v>
      </c>
      <c r="M448" s="143" t="s">
        <v>3296</v>
      </c>
    </row>
    <row r="449" spans="1:13">
      <c r="A449" s="143" t="s">
        <v>2914</v>
      </c>
      <c r="B449" s="143" t="s">
        <v>949</v>
      </c>
      <c r="C449" s="143" t="s">
        <v>7242</v>
      </c>
      <c r="D449" s="143" t="s">
        <v>90</v>
      </c>
      <c r="E449" s="423" t="s">
        <v>3357</v>
      </c>
      <c r="F449" s="143" t="s">
        <v>7141</v>
      </c>
      <c r="G449" s="143" t="s">
        <v>62</v>
      </c>
      <c r="H449" s="143" t="s">
        <v>49</v>
      </c>
      <c r="I449" s="143" t="s">
        <v>49</v>
      </c>
      <c r="J449" s="143" t="s">
        <v>49</v>
      </c>
      <c r="K449" s="143">
        <v>2018</v>
      </c>
      <c r="L449" s="143" t="s">
        <v>1848</v>
      </c>
      <c r="M449" s="143" t="s">
        <v>3296</v>
      </c>
    </row>
    <row r="450" spans="1:13">
      <c r="A450" s="143" t="s">
        <v>2914</v>
      </c>
      <c r="B450" s="143" t="s">
        <v>951</v>
      </c>
      <c r="C450" s="143" t="s">
        <v>7243</v>
      </c>
      <c r="D450" s="143" t="s">
        <v>90</v>
      </c>
      <c r="E450" s="423" t="s">
        <v>3359</v>
      </c>
      <c r="F450" s="143" t="s">
        <v>7141</v>
      </c>
      <c r="G450" s="143" t="s">
        <v>62</v>
      </c>
      <c r="H450" s="143" t="s">
        <v>49</v>
      </c>
      <c r="I450" s="143" t="s">
        <v>49</v>
      </c>
      <c r="J450" s="143" t="s">
        <v>49</v>
      </c>
      <c r="K450" s="143">
        <v>2018</v>
      </c>
      <c r="L450" s="143" t="s">
        <v>1848</v>
      </c>
      <c r="M450" s="143" t="s">
        <v>3294</v>
      </c>
    </row>
    <row r="451" spans="1:13">
      <c r="A451" s="143" t="s">
        <v>2914</v>
      </c>
      <c r="B451" s="143" t="s">
        <v>953</v>
      </c>
      <c r="C451" s="143" t="s">
        <v>7244</v>
      </c>
      <c r="D451" s="143" t="s">
        <v>90</v>
      </c>
      <c r="E451" s="423" t="s">
        <v>3361</v>
      </c>
      <c r="F451" s="143" t="s">
        <v>7141</v>
      </c>
      <c r="G451" s="143" t="s">
        <v>62</v>
      </c>
      <c r="H451" s="143" t="s">
        <v>49</v>
      </c>
      <c r="I451" s="143" t="s">
        <v>49</v>
      </c>
      <c r="J451" s="143" t="s">
        <v>49</v>
      </c>
      <c r="K451" s="143">
        <v>2018</v>
      </c>
      <c r="L451" s="143" t="s">
        <v>1848</v>
      </c>
      <c r="M451" s="143" t="s">
        <v>3294</v>
      </c>
    </row>
    <row r="452" spans="1:13">
      <c r="A452" s="143" t="s">
        <v>2914</v>
      </c>
      <c r="B452" s="143" t="s">
        <v>955</v>
      </c>
      <c r="C452" s="143" t="s">
        <v>7245</v>
      </c>
      <c r="D452" s="143" t="s">
        <v>90</v>
      </c>
      <c r="E452" s="423" t="s">
        <v>3363</v>
      </c>
      <c r="F452" s="143" t="s">
        <v>7141</v>
      </c>
      <c r="G452" s="143" t="s">
        <v>62</v>
      </c>
      <c r="H452" s="143" t="s">
        <v>49</v>
      </c>
      <c r="I452" s="143" t="s">
        <v>49</v>
      </c>
      <c r="J452" s="143" t="s">
        <v>49</v>
      </c>
      <c r="K452" s="143">
        <v>2018</v>
      </c>
      <c r="L452" s="143" t="s">
        <v>1848</v>
      </c>
      <c r="M452" s="143" t="s">
        <v>3294</v>
      </c>
    </row>
    <row r="453" spans="1:13">
      <c r="A453" s="143" t="s">
        <v>2914</v>
      </c>
      <c r="B453" s="143" t="s">
        <v>957</v>
      </c>
      <c r="C453" s="143" t="s">
        <v>7246</v>
      </c>
      <c r="D453" s="143" t="s">
        <v>90</v>
      </c>
      <c r="E453" s="423" t="s">
        <v>3365</v>
      </c>
      <c r="F453" s="143" t="s">
        <v>7141</v>
      </c>
      <c r="G453" s="143" t="s">
        <v>62</v>
      </c>
      <c r="H453" s="143" t="s">
        <v>49</v>
      </c>
      <c r="I453" s="143" t="s">
        <v>49</v>
      </c>
      <c r="J453" s="143" t="s">
        <v>49</v>
      </c>
      <c r="K453" s="143">
        <v>2018</v>
      </c>
      <c r="L453" s="143" t="s">
        <v>1848</v>
      </c>
      <c r="M453" s="143" t="s">
        <v>3294</v>
      </c>
    </row>
    <row r="454" spans="1:13">
      <c r="A454" s="143" t="s">
        <v>2914</v>
      </c>
      <c r="B454" s="143" t="s">
        <v>959</v>
      </c>
      <c r="C454" s="143" t="s">
        <v>7247</v>
      </c>
      <c r="D454" s="143" t="s">
        <v>90</v>
      </c>
      <c r="E454" s="423" t="s">
        <v>3367</v>
      </c>
      <c r="F454" s="143" t="s">
        <v>7141</v>
      </c>
      <c r="G454" s="143" t="s">
        <v>62</v>
      </c>
      <c r="H454" s="143" t="s">
        <v>49</v>
      </c>
      <c r="I454" s="143" t="s">
        <v>49</v>
      </c>
      <c r="J454" s="143" t="s">
        <v>49</v>
      </c>
      <c r="K454" s="143">
        <v>2018</v>
      </c>
      <c r="L454" s="143" t="s">
        <v>1848</v>
      </c>
      <c r="M454" s="143" t="s">
        <v>3294</v>
      </c>
    </row>
    <row r="455" spans="1:13">
      <c r="A455" s="143" t="s">
        <v>2914</v>
      </c>
      <c r="B455" s="143" t="s">
        <v>3298</v>
      </c>
      <c r="C455" s="143" t="s">
        <v>6229</v>
      </c>
      <c r="D455" s="143" t="s">
        <v>108</v>
      </c>
      <c r="E455" s="423" t="s">
        <v>3303</v>
      </c>
      <c r="F455" s="424"/>
      <c r="G455" s="143" t="s">
        <v>62</v>
      </c>
      <c r="H455" s="143" t="s">
        <v>49</v>
      </c>
      <c r="I455" s="143" t="s">
        <v>49</v>
      </c>
      <c r="J455" s="143" t="s">
        <v>49</v>
      </c>
      <c r="K455" s="143">
        <v>2018</v>
      </c>
      <c r="L455" s="143">
        <v>60</v>
      </c>
      <c r="M455" s="143" t="s">
        <v>3304</v>
      </c>
    </row>
    <row r="456" spans="1:13">
      <c r="A456" s="143" t="s">
        <v>2914</v>
      </c>
      <c r="B456" s="143" t="s">
        <v>3305</v>
      </c>
      <c r="C456" s="143" t="s">
        <v>6230</v>
      </c>
      <c r="D456" s="143" t="s">
        <v>108</v>
      </c>
      <c r="E456" s="423" t="s">
        <v>3303</v>
      </c>
      <c r="F456" s="424"/>
      <c r="G456" s="143" t="s">
        <v>62</v>
      </c>
      <c r="H456" s="143" t="s">
        <v>49</v>
      </c>
      <c r="I456" s="143" t="s">
        <v>49</v>
      </c>
      <c r="J456" s="143" t="s">
        <v>49</v>
      </c>
      <c r="K456" s="143">
        <v>2018</v>
      </c>
      <c r="L456" s="143">
        <v>60</v>
      </c>
      <c r="M456" s="143" t="s">
        <v>3309</v>
      </c>
    </row>
    <row r="457" spans="1:13">
      <c r="A457" s="143" t="s">
        <v>2914</v>
      </c>
      <c r="B457" s="143" t="s">
        <v>3310</v>
      </c>
      <c r="C457" s="143" t="s">
        <v>6231</v>
      </c>
      <c r="D457" s="143" t="s">
        <v>108</v>
      </c>
      <c r="E457" s="423" t="s">
        <v>3303</v>
      </c>
      <c r="F457" s="424"/>
      <c r="G457" s="143" t="s">
        <v>62</v>
      </c>
      <c r="H457" s="143" t="s">
        <v>49</v>
      </c>
      <c r="I457" s="143" t="s">
        <v>49</v>
      </c>
      <c r="J457" s="143" t="s">
        <v>49</v>
      </c>
      <c r="K457" s="143">
        <v>2018</v>
      </c>
      <c r="L457" s="143">
        <v>60</v>
      </c>
      <c r="M457" s="143" t="s">
        <v>3304</v>
      </c>
    </row>
    <row r="458" spans="1:13">
      <c r="A458" s="143" t="s">
        <v>2914</v>
      </c>
      <c r="B458" s="143" t="s">
        <v>961</v>
      </c>
      <c r="C458" s="143" t="s">
        <v>960</v>
      </c>
      <c r="D458" s="143" t="s">
        <v>2001</v>
      </c>
      <c r="E458" s="423" t="s">
        <v>2002</v>
      </c>
      <c r="F458" s="424"/>
      <c r="G458" s="143" t="s">
        <v>62</v>
      </c>
      <c r="H458" s="143" t="s">
        <v>49</v>
      </c>
      <c r="I458" s="143" t="s">
        <v>62</v>
      </c>
      <c r="J458" s="143" t="s">
        <v>49</v>
      </c>
      <c r="K458" s="143">
        <v>2021</v>
      </c>
      <c r="L458" s="143">
        <v>60</v>
      </c>
      <c r="M458" s="143" t="s">
        <v>3370</v>
      </c>
    </row>
    <row r="459" spans="1:13">
      <c r="A459" s="143" t="s">
        <v>2914</v>
      </c>
      <c r="B459" s="143" t="s">
        <v>3472</v>
      </c>
      <c r="C459" s="143" t="s">
        <v>3474</v>
      </c>
      <c r="D459" s="143" t="s">
        <v>245</v>
      </c>
      <c r="E459" s="423" t="s">
        <v>2589</v>
      </c>
      <c r="F459" s="424"/>
      <c r="G459" s="143" t="s">
        <v>49</v>
      </c>
      <c r="H459" s="143" t="s">
        <v>49</v>
      </c>
      <c r="I459" s="143" t="s">
        <v>49</v>
      </c>
      <c r="J459" s="143" t="s">
        <v>49</v>
      </c>
      <c r="K459" s="143">
        <v>2019</v>
      </c>
      <c r="L459" s="143" t="s">
        <v>1857</v>
      </c>
      <c r="M459" s="143" t="s">
        <v>3475</v>
      </c>
    </row>
    <row r="460" spans="1:13">
      <c r="A460" s="143" t="s">
        <v>2914</v>
      </c>
      <c r="B460" s="143" t="s">
        <v>6458</v>
      </c>
      <c r="C460" s="143" t="s">
        <v>7248</v>
      </c>
      <c r="D460" s="143" t="s">
        <v>645</v>
      </c>
      <c r="E460" s="423" t="s">
        <v>7249</v>
      </c>
      <c r="F460" s="143" t="s">
        <v>7117</v>
      </c>
      <c r="G460" s="143" t="s">
        <v>62</v>
      </c>
      <c r="H460" s="143" t="s">
        <v>62</v>
      </c>
      <c r="I460" s="143" t="s">
        <v>62</v>
      </c>
      <c r="J460" s="143" t="s">
        <v>62</v>
      </c>
      <c r="K460" s="143">
        <v>2019</v>
      </c>
      <c r="L460" s="143" t="s">
        <v>2391</v>
      </c>
      <c r="M460" s="143" t="s">
        <v>7222</v>
      </c>
    </row>
    <row r="461" spans="1:13">
      <c r="A461" s="143" t="s">
        <v>2914</v>
      </c>
      <c r="B461" s="143" t="s">
        <v>3476</v>
      </c>
      <c r="C461" s="143" t="s">
        <v>7250</v>
      </c>
      <c r="D461" s="143" t="s">
        <v>2447</v>
      </c>
      <c r="E461" s="423" t="s">
        <v>2448</v>
      </c>
      <c r="F461" s="424"/>
      <c r="G461" s="143" t="s">
        <v>62</v>
      </c>
      <c r="H461" s="143" t="s">
        <v>49</v>
      </c>
      <c r="I461" s="143" t="s">
        <v>49</v>
      </c>
      <c r="J461" s="143" t="s">
        <v>62</v>
      </c>
      <c r="K461" s="143">
        <v>2016</v>
      </c>
      <c r="L461" s="143" t="s">
        <v>2249</v>
      </c>
      <c r="M461" s="143" t="s">
        <v>3479</v>
      </c>
    </row>
    <row r="462" spans="1:13">
      <c r="A462" s="143" t="s">
        <v>2914</v>
      </c>
      <c r="B462" s="143" t="s">
        <v>3480</v>
      </c>
      <c r="C462" s="143" t="s">
        <v>7251</v>
      </c>
      <c r="D462" s="143" t="s">
        <v>2447</v>
      </c>
      <c r="E462" s="423" t="s">
        <v>2448</v>
      </c>
      <c r="F462" s="424"/>
      <c r="G462" s="143" t="s">
        <v>62</v>
      </c>
      <c r="H462" s="143" t="s">
        <v>49</v>
      </c>
      <c r="I462" s="143" t="s">
        <v>49</v>
      </c>
      <c r="J462" s="143" t="s">
        <v>62</v>
      </c>
      <c r="K462" s="143">
        <v>2019</v>
      </c>
      <c r="L462" s="143" t="s">
        <v>2249</v>
      </c>
      <c r="M462" s="143" t="s">
        <v>3483</v>
      </c>
    </row>
    <row r="463" spans="1:13">
      <c r="A463" s="143" t="s">
        <v>2914</v>
      </c>
      <c r="B463" s="143" t="s">
        <v>3484</v>
      </c>
      <c r="C463" s="143" t="s">
        <v>7252</v>
      </c>
      <c r="D463" s="143" t="s">
        <v>2447</v>
      </c>
      <c r="E463" s="423" t="s">
        <v>2448</v>
      </c>
      <c r="F463" s="424"/>
      <c r="G463" s="143" t="s">
        <v>62</v>
      </c>
      <c r="H463" s="143" t="s">
        <v>49</v>
      </c>
      <c r="I463" s="143" t="s">
        <v>49</v>
      </c>
      <c r="J463" s="143" t="s">
        <v>62</v>
      </c>
      <c r="K463" s="143">
        <v>2018</v>
      </c>
      <c r="L463" s="143" t="s">
        <v>1780</v>
      </c>
      <c r="M463" s="143" t="s">
        <v>3487</v>
      </c>
    </row>
    <row r="464" spans="1:13">
      <c r="A464" s="143" t="s">
        <v>2914</v>
      </c>
      <c r="B464" s="143" t="s">
        <v>3488</v>
      </c>
      <c r="C464" s="143" t="s">
        <v>7253</v>
      </c>
      <c r="D464" s="143" t="s">
        <v>2447</v>
      </c>
      <c r="E464" s="423" t="s">
        <v>2448</v>
      </c>
      <c r="F464" s="424"/>
      <c r="G464" s="143" t="s">
        <v>62</v>
      </c>
      <c r="H464" s="143" t="s">
        <v>49</v>
      </c>
      <c r="I464" s="143" t="s">
        <v>49</v>
      </c>
      <c r="J464" s="143" t="s">
        <v>62</v>
      </c>
      <c r="K464" s="143">
        <v>2018</v>
      </c>
      <c r="L464" s="143" t="s">
        <v>1780</v>
      </c>
      <c r="M464" s="143" t="s">
        <v>3491</v>
      </c>
    </row>
    <row r="465" spans="1:13">
      <c r="A465" s="143" t="s">
        <v>2914</v>
      </c>
      <c r="B465" s="143" t="s">
        <v>3492</v>
      </c>
      <c r="C465" s="143" t="s">
        <v>7254</v>
      </c>
      <c r="D465" s="143" t="s">
        <v>2447</v>
      </c>
      <c r="E465" s="423" t="s">
        <v>2448</v>
      </c>
      <c r="F465" s="424"/>
      <c r="G465" s="143" t="s">
        <v>62</v>
      </c>
      <c r="H465" s="143" t="s">
        <v>49</v>
      </c>
      <c r="I465" s="143" t="s">
        <v>49</v>
      </c>
      <c r="J465" s="143" t="s">
        <v>62</v>
      </c>
      <c r="K465" s="143">
        <v>2019</v>
      </c>
      <c r="L465" s="143">
        <v>40</v>
      </c>
      <c r="M465" s="143" t="s">
        <v>3495</v>
      </c>
    </row>
    <row r="466" spans="1:13">
      <c r="A466" s="143" t="s">
        <v>2914</v>
      </c>
      <c r="B466" s="143" t="s">
        <v>3496</v>
      </c>
      <c r="C466" s="143" t="s">
        <v>7255</v>
      </c>
      <c r="D466" s="143" t="s">
        <v>2447</v>
      </c>
      <c r="E466" s="423" t="s">
        <v>2448</v>
      </c>
      <c r="F466" s="424"/>
      <c r="G466" s="143" t="s">
        <v>62</v>
      </c>
      <c r="H466" s="143" t="s">
        <v>49</v>
      </c>
      <c r="I466" s="143" t="s">
        <v>49</v>
      </c>
      <c r="J466" s="143" t="s">
        <v>62</v>
      </c>
      <c r="K466" s="143">
        <v>2018</v>
      </c>
      <c r="L466" s="143" t="s">
        <v>1780</v>
      </c>
      <c r="M466" s="143" t="s">
        <v>2449</v>
      </c>
    </row>
    <row r="467" spans="1:13">
      <c r="A467" s="143" t="s">
        <v>2914</v>
      </c>
      <c r="B467" s="143" t="s">
        <v>3499</v>
      </c>
      <c r="C467" s="143" t="s">
        <v>7256</v>
      </c>
      <c r="D467" s="143" t="s">
        <v>2447</v>
      </c>
      <c r="E467" s="423" t="s">
        <v>2448</v>
      </c>
      <c r="F467" s="424"/>
      <c r="G467" s="143" t="s">
        <v>62</v>
      </c>
      <c r="H467" s="143" t="s">
        <v>49</v>
      </c>
      <c r="I467" s="143" t="s">
        <v>49</v>
      </c>
      <c r="J467" s="143" t="s">
        <v>62</v>
      </c>
      <c r="K467" s="143">
        <v>2018</v>
      </c>
      <c r="L467" s="143" t="s">
        <v>1780</v>
      </c>
      <c r="M467" s="143" t="s">
        <v>2449</v>
      </c>
    </row>
    <row r="468" spans="1:13">
      <c r="A468" s="143" t="s">
        <v>2914</v>
      </c>
      <c r="B468" s="143" t="s">
        <v>3502</v>
      </c>
      <c r="C468" s="143" t="s">
        <v>7257</v>
      </c>
      <c r="D468" s="143" t="s">
        <v>2447</v>
      </c>
      <c r="E468" s="423" t="s">
        <v>2448</v>
      </c>
      <c r="F468" s="424"/>
      <c r="G468" s="143" t="s">
        <v>62</v>
      </c>
      <c r="H468" s="143" t="s">
        <v>49</v>
      </c>
      <c r="I468" s="143" t="s">
        <v>49</v>
      </c>
      <c r="J468" s="143" t="s">
        <v>62</v>
      </c>
      <c r="K468" s="143">
        <v>2018</v>
      </c>
      <c r="L468" s="143" t="s">
        <v>1780</v>
      </c>
      <c r="M468" s="143" t="s">
        <v>2449</v>
      </c>
    </row>
    <row r="469" spans="1:13">
      <c r="A469" s="143" t="s">
        <v>7258</v>
      </c>
      <c r="B469" s="143" t="s">
        <v>967</v>
      </c>
      <c r="C469" s="143" t="s">
        <v>966</v>
      </c>
      <c r="D469" s="143" t="s">
        <v>101</v>
      </c>
      <c r="E469" s="423" t="s">
        <v>3512</v>
      </c>
      <c r="F469" s="143" t="s">
        <v>7141</v>
      </c>
      <c r="G469" s="143" t="s">
        <v>49</v>
      </c>
      <c r="H469" s="143" t="s">
        <v>49</v>
      </c>
      <c r="I469" s="143" t="s">
        <v>49</v>
      </c>
      <c r="J469" s="143" t="s">
        <v>49</v>
      </c>
      <c r="K469" s="143">
        <v>2015</v>
      </c>
      <c r="L469" s="143" t="s">
        <v>1780</v>
      </c>
      <c r="M469" s="143" t="s">
        <v>2465</v>
      </c>
    </row>
    <row r="470" spans="1:13">
      <c r="A470" s="143" t="s">
        <v>7258</v>
      </c>
      <c r="B470" s="143" t="s">
        <v>970</v>
      </c>
      <c r="C470" s="143" t="s">
        <v>969</v>
      </c>
      <c r="D470" s="143" t="s">
        <v>101</v>
      </c>
      <c r="E470" s="423" t="s">
        <v>3509</v>
      </c>
      <c r="F470" s="143" t="s">
        <v>7119</v>
      </c>
      <c r="G470" s="143" t="s">
        <v>49</v>
      </c>
      <c r="H470" s="143" t="s">
        <v>49</v>
      </c>
      <c r="I470" s="143" t="s">
        <v>49</v>
      </c>
      <c r="J470" s="143" t="s">
        <v>49</v>
      </c>
      <c r="K470" s="143">
        <v>2015</v>
      </c>
      <c r="L470" s="143" t="s">
        <v>1780</v>
      </c>
      <c r="M470" s="143" t="s">
        <v>2465</v>
      </c>
    </row>
    <row r="471" spans="1:13">
      <c r="A471" s="143" t="s">
        <v>7258</v>
      </c>
      <c r="B471" s="143" t="s">
        <v>973</v>
      </c>
      <c r="C471" s="143" t="s">
        <v>972</v>
      </c>
      <c r="D471" s="143" t="s">
        <v>101</v>
      </c>
      <c r="E471" s="423" t="s">
        <v>3514</v>
      </c>
      <c r="F471" s="143" t="s">
        <v>7141</v>
      </c>
      <c r="G471" s="143" t="s">
        <v>49</v>
      </c>
      <c r="H471" s="143" t="s">
        <v>49</v>
      </c>
      <c r="I471" s="143" t="s">
        <v>49</v>
      </c>
      <c r="J471" s="143" t="s">
        <v>49</v>
      </c>
      <c r="K471" s="143">
        <v>2018</v>
      </c>
      <c r="L471" s="143" t="s">
        <v>2371</v>
      </c>
      <c r="M471" s="143" t="s">
        <v>3515</v>
      </c>
    </row>
    <row r="472" spans="1:13">
      <c r="A472" s="143" t="s">
        <v>7258</v>
      </c>
      <c r="B472" s="143" t="s">
        <v>3516</v>
      </c>
      <c r="C472" s="143" t="s">
        <v>7259</v>
      </c>
      <c r="D472" s="143" t="s">
        <v>101</v>
      </c>
      <c r="E472" s="423" t="s">
        <v>3518</v>
      </c>
      <c r="F472" s="143" t="s">
        <v>7141</v>
      </c>
      <c r="G472" s="143" t="s">
        <v>49</v>
      </c>
      <c r="H472" s="143" t="s">
        <v>49</v>
      </c>
      <c r="I472" s="143" t="s">
        <v>49</v>
      </c>
      <c r="J472" s="143" t="s">
        <v>49</v>
      </c>
      <c r="K472" s="143">
        <v>2015</v>
      </c>
      <c r="L472" s="143" t="s">
        <v>1780</v>
      </c>
      <c r="M472" s="143" t="s">
        <v>2465</v>
      </c>
    </row>
    <row r="473" spans="1:13">
      <c r="A473" s="143" t="s">
        <v>7258</v>
      </c>
      <c r="B473" s="143" t="s">
        <v>3519</v>
      </c>
      <c r="C473" s="143" t="s">
        <v>7260</v>
      </c>
      <c r="D473" s="143" t="s">
        <v>101</v>
      </c>
      <c r="E473" s="423" t="s">
        <v>3521</v>
      </c>
      <c r="F473" s="143" t="s">
        <v>7141</v>
      </c>
      <c r="G473" s="143" t="s">
        <v>49</v>
      </c>
      <c r="H473" s="143" t="s">
        <v>49</v>
      </c>
      <c r="I473" s="143" t="s">
        <v>49</v>
      </c>
      <c r="J473" s="143" t="s">
        <v>49</v>
      </c>
      <c r="K473" s="143">
        <v>2015</v>
      </c>
      <c r="L473" s="143" t="s">
        <v>1780</v>
      </c>
      <c r="M473" s="143" t="s">
        <v>2465</v>
      </c>
    </row>
    <row r="474" spans="1:13">
      <c r="A474" s="143" t="s">
        <v>7258</v>
      </c>
      <c r="B474" s="143" t="s">
        <v>3522</v>
      </c>
      <c r="C474" s="143" t="s">
        <v>7261</v>
      </c>
      <c r="D474" s="143" t="s">
        <v>2447</v>
      </c>
      <c r="E474" s="423" t="s">
        <v>2448</v>
      </c>
      <c r="F474" s="424"/>
      <c r="G474" s="143" t="s">
        <v>62</v>
      </c>
      <c r="H474" s="143" t="s">
        <v>49</v>
      </c>
      <c r="I474" s="143" t="s">
        <v>49</v>
      </c>
      <c r="J474" s="143" t="s">
        <v>62</v>
      </c>
      <c r="K474" s="143">
        <v>2018</v>
      </c>
      <c r="L474" s="143" t="s">
        <v>1887</v>
      </c>
      <c r="M474" s="143" t="s">
        <v>3524</v>
      </c>
    </row>
    <row r="475" spans="1:13">
      <c r="A475" s="143" t="s">
        <v>7258</v>
      </c>
      <c r="B475" s="143" t="s">
        <v>3525</v>
      </c>
      <c r="C475" s="143" t="s">
        <v>7262</v>
      </c>
      <c r="D475" s="143" t="s">
        <v>2447</v>
      </c>
      <c r="E475" s="423" t="s">
        <v>2448</v>
      </c>
      <c r="F475" s="424"/>
      <c r="G475" s="143" t="s">
        <v>62</v>
      </c>
      <c r="H475" s="143" t="s">
        <v>49</v>
      </c>
      <c r="I475" s="143" t="s">
        <v>49</v>
      </c>
      <c r="J475" s="143" t="s">
        <v>62</v>
      </c>
      <c r="K475" s="143">
        <v>2018</v>
      </c>
      <c r="L475" s="143" t="s">
        <v>1780</v>
      </c>
      <c r="M475" s="143" t="s">
        <v>2449</v>
      </c>
    </row>
    <row r="476" spans="1:13">
      <c r="A476" s="143" t="s">
        <v>7258</v>
      </c>
      <c r="B476" s="143" t="s">
        <v>3528</v>
      </c>
      <c r="C476" s="143" t="s">
        <v>7263</v>
      </c>
      <c r="D476" s="143" t="s">
        <v>2447</v>
      </c>
      <c r="E476" s="423" t="s">
        <v>2448</v>
      </c>
      <c r="F476" s="424"/>
      <c r="G476" s="143" t="s">
        <v>62</v>
      </c>
      <c r="H476" s="143" t="s">
        <v>49</v>
      </c>
      <c r="I476" s="143" t="s">
        <v>49</v>
      </c>
      <c r="J476" s="143" t="s">
        <v>62</v>
      </c>
      <c r="K476" s="143">
        <v>2018</v>
      </c>
      <c r="L476" s="143" t="s">
        <v>1887</v>
      </c>
      <c r="M476" s="143" t="s">
        <v>3531</v>
      </c>
    </row>
    <row r="477" spans="1:13">
      <c r="A477" s="143" t="s">
        <v>7264</v>
      </c>
      <c r="B477" s="143" t="s">
        <v>986</v>
      </c>
      <c r="C477" s="143" t="s">
        <v>7265</v>
      </c>
      <c r="D477" s="143" t="s">
        <v>645</v>
      </c>
      <c r="E477" s="423" t="s">
        <v>3544</v>
      </c>
      <c r="F477" s="143" t="s">
        <v>7128</v>
      </c>
      <c r="G477" s="143" t="s">
        <v>49</v>
      </c>
      <c r="H477" s="143" t="s">
        <v>62</v>
      </c>
      <c r="I477" s="143" t="s">
        <v>62</v>
      </c>
      <c r="J477" s="143" t="s">
        <v>62</v>
      </c>
      <c r="K477" s="143">
        <v>2017</v>
      </c>
      <c r="L477" s="143" t="s">
        <v>3097</v>
      </c>
      <c r="M477" s="143" t="s">
        <v>3545</v>
      </c>
    </row>
    <row r="478" spans="1:13">
      <c r="A478" s="143" t="s">
        <v>7264</v>
      </c>
      <c r="B478" s="143" t="s">
        <v>992</v>
      </c>
      <c r="C478" s="143" t="s">
        <v>7266</v>
      </c>
      <c r="D478" s="143" t="s">
        <v>645</v>
      </c>
      <c r="E478" s="423" t="s">
        <v>3547</v>
      </c>
      <c r="F478" s="143" t="s">
        <v>7128</v>
      </c>
      <c r="G478" s="143" t="s">
        <v>49</v>
      </c>
      <c r="H478" s="143" t="s">
        <v>49</v>
      </c>
      <c r="I478" s="143" t="s">
        <v>49</v>
      </c>
      <c r="J478" s="143" t="s">
        <v>49</v>
      </c>
      <c r="K478" s="143">
        <v>2017</v>
      </c>
      <c r="L478" s="143" t="s">
        <v>2127</v>
      </c>
      <c r="M478" s="143" t="s">
        <v>3548</v>
      </c>
    </row>
    <row r="479" spans="1:13">
      <c r="A479" s="143" t="s">
        <v>7264</v>
      </c>
      <c r="B479" s="143" t="s">
        <v>3604</v>
      </c>
      <c r="C479" s="143" t="s">
        <v>7267</v>
      </c>
      <c r="D479" s="143" t="s">
        <v>16</v>
      </c>
      <c r="E479" s="423" t="s">
        <v>3606</v>
      </c>
      <c r="F479" s="143" t="s">
        <v>4</v>
      </c>
      <c r="G479" s="143" t="s">
        <v>62</v>
      </c>
      <c r="H479" s="143" t="s">
        <v>49</v>
      </c>
      <c r="I479" s="143" t="s">
        <v>49</v>
      </c>
      <c r="J479" s="143" t="s">
        <v>49</v>
      </c>
      <c r="K479" s="143">
        <v>2020</v>
      </c>
      <c r="L479" s="143" t="s">
        <v>3459</v>
      </c>
      <c r="M479" s="143" t="s">
        <v>3607</v>
      </c>
    </row>
    <row r="480" spans="1:13">
      <c r="A480" s="143" t="s">
        <v>7264</v>
      </c>
      <c r="B480" s="143" t="s">
        <v>3608</v>
      </c>
      <c r="C480" s="143" t="s">
        <v>7268</v>
      </c>
      <c r="D480" s="143" t="s">
        <v>16</v>
      </c>
      <c r="E480" s="423" t="s">
        <v>3606</v>
      </c>
      <c r="F480" s="143" t="s">
        <v>4</v>
      </c>
      <c r="G480" s="143" t="s">
        <v>62</v>
      </c>
      <c r="H480" s="143" t="s">
        <v>49</v>
      </c>
      <c r="I480" s="143" t="s">
        <v>49</v>
      </c>
      <c r="J480" s="143" t="s">
        <v>49</v>
      </c>
      <c r="K480" s="143">
        <v>2021</v>
      </c>
      <c r="L480" s="143" t="s">
        <v>2228</v>
      </c>
      <c r="M480" s="143" t="s">
        <v>3610</v>
      </c>
    </row>
    <row r="481" spans="1:13">
      <c r="A481" s="143" t="s">
        <v>7264</v>
      </c>
      <c r="B481" s="143" t="s">
        <v>3611</v>
      </c>
      <c r="C481" s="143" t="s">
        <v>7269</v>
      </c>
      <c r="D481" s="143" t="s">
        <v>16</v>
      </c>
      <c r="E481" s="423" t="s">
        <v>3606</v>
      </c>
      <c r="F481" s="424"/>
      <c r="G481" s="143" t="s">
        <v>62</v>
      </c>
      <c r="H481" s="143" t="s">
        <v>49</v>
      </c>
      <c r="I481" s="143" t="s">
        <v>49</v>
      </c>
      <c r="J481" s="143" t="s">
        <v>49</v>
      </c>
      <c r="K481" s="143">
        <v>2021</v>
      </c>
      <c r="L481" s="143" t="s">
        <v>1991</v>
      </c>
      <c r="M481" s="143" t="s">
        <v>3613</v>
      </c>
    </row>
    <row r="482" spans="1:13">
      <c r="A482" s="143" t="s">
        <v>7264</v>
      </c>
      <c r="B482" s="143" t="s">
        <v>1020</v>
      </c>
      <c r="C482" s="143" t="s">
        <v>1019</v>
      </c>
      <c r="D482" s="143" t="s">
        <v>16</v>
      </c>
      <c r="E482" s="423" t="s">
        <v>3590</v>
      </c>
      <c r="F482" s="143" t="s">
        <v>4</v>
      </c>
      <c r="G482" s="143" t="s">
        <v>62</v>
      </c>
      <c r="H482" s="143" t="s">
        <v>49</v>
      </c>
      <c r="I482" s="143" t="s">
        <v>49</v>
      </c>
      <c r="J482" s="143" t="s">
        <v>49</v>
      </c>
      <c r="K482" s="143">
        <v>2021</v>
      </c>
      <c r="L482" s="143" t="s">
        <v>2334</v>
      </c>
      <c r="M482" s="143" t="s">
        <v>3591</v>
      </c>
    </row>
    <row r="483" spans="1:13">
      <c r="A483" s="143" t="s">
        <v>7264</v>
      </c>
      <c r="B483" s="143" t="s">
        <v>1007</v>
      </c>
      <c r="C483" s="143" t="s">
        <v>1006</v>
      </c>
      <c r="D483" s="143" t="s">
        <v>645</v>
      </c>
      <c r="E483" s="423" t="s">
        <v>3562</v>
      </c>
      <c r="F483" s="143" t="s">
        <v>7128</v>
      </c>
      <c r="G483" s="143" t="s">
        <v>62</v>
      </c>
      <c r="H483" s="143" t="s">
        <v>62</v>
      </c>
      <c r="I483" s="143" t="s">
        <v>62</v>
      </c>
      <c r="J483" s="143" t="s">
        <v>62</v>
      </c>
      <c r="K483" s="143">
        <v>2022</v>
      </c>
      <c r="L483" s="143" t="s">
        <v>2816</v>
      </c>
      <c r="M483" s="143" t="s">
        <v>3557</v>
      </c>
    </row>
    <row r="484" spans="1:13">
      <c r="A484" s="143" t="s">
        <v>7264</v>
      </c>
      <c r="B484" s="143" t="s">
        <v>1012</v>
      </c>
      <c r="C484" s="143" t="s">
        <v>6248</v>
      </c>
      <c r="D484" s="143" t="s">
        <v>645</v>
      </c>
      <c r="E484" s="423" t="s">
        <v>3568</v>
      </c>
      <c r="F484" s="424"/>
      <c r="G484" s="143" t="s">
        <v>49</v>
      </c>
      <c r="H484" s="143" t="s">
        <v>62</v>
      </c>
      <c r="I484" s="143" t="s">
        <v>49</v>
      </c>
      <c r="J484" s="143" t="s">
        <v>49</v>
      </c>
      <c r="K484" s="143">
        <v>2019</v>
      </c>
      <c r="L484" s="143" t="s">
        <v>3097</v>
      </c>
      <c r="M484" s="143" t="s">
        <v>3569</v>
      </c>
    </row>
    <row r="485" spans="1:13">
      <c r="A485" s="143" t="s">
        <v>7264</v>
      </c>
      <c r="B485" s="143" t="s">
        <v>1017</v>
      </c>
      <c r="C485" s="143" t="s">
        <v>7270</v>
      </c>
      <c r="D485" s="143" t="s">
        <v>645</v>
      </c>
      <c r="E485" s="423" t="s">
        <v>3573</v>
      </c>
      <c r="F485" s="424"/>
      <c r="G485" s="143" t="s">
        <v>49</v>
      </c>
      <c r="H485" s="143" t="s">
        <v>62</v>
      </c>
      <c r="I485" s="143" t="s">
        <v>49</v>
      </c>
      <c r="J485" s="143" t="s">
        <v>49</v>
      </c>
      <c r="K485" s="143">
        <v>2019</v>
      </c>
      <c r="L485" s="143" t="s">
        <v>1741</v>
      </c>
      <c r="M485" s="143" t="s">
        <v>3574</v>
      </c>
    </row>
    <row r="486" spans="1:13">
      <c r="A486" s="143" t="s">
        <v>7264</v>
      </c>
      <c r="B486" s="143" t="s">
        <v>3614</v>
      </c>
      <c r="C486" s="143" t="s">
        <v>7271</v>
      </c>
      <c r="D486" s="143" t="s">
        <v>16</v>
      </c>
      <c r="E486" s="423" t="s">
        <v>3616</v>
      </c>
      <c r="F486" s="424"/>
      <c r="G486" s="143" t="s">
        <v>62</v>
      </c>
      <c r="H486" s="143" t="s">
        <v>49</v>
      </c>
      <c r="I486" s="143" t="s">
        <v>49</v>
      </c>
      <c r="J486" s="143" t="s">
        <v>49</v>
      </c>
      <c r="K486" s="143">
        <v>2021</v>
      </c>
      <c r="L486" s="143" t="s">
        <v>1914</v>
      </c>
      <c r="M486" s="143" t="s">
        <v>3617</v>
      </c>
    </row>
    <row r="487" spans="1:13">
      <c r="A487" s="143" t="s">
        <v>7264</v>
      </c>
      <c r="B487" s="143" t="s">
        <v>3618</v>
      </c>
      <c r="C487" s="143" t="s">
        <v>7272</v>
      </c>
      <c r="D487" s="143" t="s">
        <v>16</v>
      </c>
      <c r="E487" s="423" t="s">
        <v>3616</v>
      </c>
      <c r="F487" s="424"/>
      <c r="G487" s="143" t="s">
        <v>62</v>
      </c>
      <c r="H487" s="143" t="s">
        <v>49</v>
      </c>
      <c r="I487" s="143" t="s">
        <v>49</v>
      </c>
      <c r="J487" s="143" t="s">
        <v>49</v>
      </c>
      <c r="K487" s="143">
        <v>2020</v>
      </c>
      <c r="L487" s="143">
        <v>20</v>
      </c>
      <c r="M487" s="143" t="s">
        <v>3620</v>
      </c>
    </row>
    <row r="488" spans="1:13">
      <c r="A488" s="143" t="s">
        <v>7264</v>
      </c>
      <c r="B488" s="143" t="s">
        <v>3621</v>
      </c>
      <c r="C488" s="143" t="s">
        <v>7273</v>
      </c>
      <c r="D488" s="143" t="s">
        <v>16</v>
      </c>
      <c r="E488" s="423" t="s">
        <v>3616</v>
      </c>
      <c r="F488" s="424"/>
      <c r="G488" s="143" t="s">
        <v>62</v>
      </c>
      <c r="H488" s="143" t="s">
        <v>49</v>
      </c>
      <c r="I488" s="143" t="s">
        <v>49</v>
      </c>
      <c r="J488" s="143" t="s">
        <v>49</v>
      </c>
      <c r="K488" s="143">
        <v>2020</v>
      </c>
      <c r="L488" s="143" t="s">
        <v>2816</v>
      </c>
      <c r="M488" s="143" t="s">
        <v>3623</v>
      </c>
    </row>
    <row r="489" spans="1:13">
      <c r="A489" s="143" t="s">
        <v>7264</v>
      </c>
      <c r="B489" s="143" t="s">
        <v>1004</v>
      </c>
      <c r="C489" s="143" t="s">
        <v>1003</v>
      </c>
      <c r="D489" s="143" t="s">
        <v>645</v>
      </c>
      <c r="E489" s="423" t="s">
        <v>3556</v>
      </c>
      <c r="F489" s="143" t="s">
        <v>7141</v>
      </c>
      <c r="G489" s="143" t="s">
        <v>62</v>
      </c>
      <c r="H489" s="143" t="s">
        <v>62</v>
      </c>
      <c r="I489" s="143" t="s">
        <v>62</v>
      </c>
      <c r="J489" s="143" t="s">
        <v>62</v>
      </c>
      <c r="K489" s="143">
        <v>2022</v>
      </c>
      <c r="L489" s="143" t="s">
        <v>2816</v>
      </c>
      <c r="M489" s="143" t="s">
        <v>3557</v>
      </c>
    </row>
    <row r="490" spans="1:13">
      <c r="A490" s="143" t="s">
        <v>7264</v>
      </c>
      <c r="B490" s="143" t="s">
        <v>979</v>
      </c>
      <c r="C490" s="143" t="s">
        <v>978</v>
      </c>
      <c r="D490" s="143" t="s">
        <v>645</v>
      </c>
      <c r="E490" s="423" t="s">
        <v>3536</v>
      </c>
      <c r="F490" s="143" t="s">
        <v>7128</v>
      </c>
      <c r="G490" s="143" t="s">
        <v>49</v>
      </c>
      <c r="H490" s="143" t="s">
        <v>62</v>
      </c>
      <c r="I490" s="143" t="s">
        <v>62</v>
      </c>
      <c r="J490" s="143" t="s">
        <v>62</v>
      </c>
      <c r="K490" s="143">
        <v>2022</v>
      </c>
      <c r="L490" s="143" t="s">
        <v>2816</v>
      </c>
      <c r="M490" s="143" t="s">
        <v>3537</v>
      </c>
    </row>
    <row r="491" spans="1:13">
      <c r="A491" s="143" t="s">
        <v>7264</v>
      </c>
      <c r="B491" s="143" t="s">
        <v>984</v>
      </c>
      <c r="C491" s="143" t="s">
        <v>983</v>
      </c>
      <c r="D491" s="143" t="s">
        <v>645</v>
      </c>
      <c r="E491" s="423" t="s">
        <v>3540</v>
      </c>
      <c r="F491" s="143" t="s">
        <v>7128</v>
      </c>
      <c r="G491" s="143" t="s">
        <v>49</v>
      </c>
      <c r="H491" s="143" t="s">
        <v>62</v>
      </c>
      <c r="I491" s="143" t="s">
        <v>62</v>
      </c>
      <c r="J491" s="143" t="s">
        <v>62</v>
      </c>
      <c r="K491" s="143">
        <v>2019</v>
      </c>
      <c r="L491" s="143">
        <v>20</v>
      </c>
      <c r="M491" s="143" t="s">
        <v>3541</v>
      </c>
    </row>
    <row r="492" spans="1:13">
      <c r="A492" s="143" t="s">
        <v>7264</v>
      </c>
      <c r="B492" s="143" t="s">
        <v>998</v>
      </c>
      <c r="C492" s="143" t="s">
        <v>997</v>
      </c>
      <c r="D492" s="143" t="s">
        <v>645</v>
      </c>
      <c r="E492" s="423" t="s">
        <v>3552</v>
      </c>
      <c r="F492" s="143" t="s">
        <v>7141</v>
      </c>
      <c r="G492" s="143" t="s">
        <v>62</v>
      </c>
      <c r="H492" s="143" t="s">
        <v>62</v>
      </c>
      <c r="I492" s="143" t="s">
        <v>49</v>
      </c>
      <c r="J492" s="143" t="s">
        <v>49</v>
      </c>
      <c r="K492" s="143">
        <v>2018</v>
      </c>
      <c r="L492" s="143" t="s">
        <v>1833</v>
      </c>
      <c r="M492" s="143" t="s">
        <v>3553</v>
      </c>
    </row>
    <row r="493" spans="1:13">
      <c r="A493" s="143" t="s">
        <v>7264</v>
      </c>
      <c r="B493" s="143" t="s">
        <v>3624</v>
      </c>
      <c r="C493" s="143" t="s">
        <v>7274</v>
      </c>
      <c r="D493" s="143" t="s">
        <v>2447</v>
      </c>
      <c r="E493" s="423" t="s">
        <v>2448</v>
      </c>
      <c r="F493" s="424"/>
      <c r="G493" s="143" t="s">
        <v>62</v>
      </c>
      <c r="H493" s="143" t="s">
        <v>49</v>
      </c>
      <c r="I493" s="143" t="s">
        <v>49</v>
      </c>
      <c r="J493" s="143" t="s">
        <v>62</v>
      </c>
      <c r="K493" s="143">
        <v>2018</v>
      </c>
      <c r="L493" s="143" t="s">
        <v>1780</v>
      </c>
      <c r="M493" s="143" t="s">
        <v>2516</v>
      </c>
    </row>
    <row r="494" spans="1:13">
      <c r="A494" s="143" t="s">
        <v>7264</v>
      </c>
      <c r="B494" s="143" t="s">
        <v>3627</v>
      </c>
      <c r="C494" s="143" t="s">
        <v>7275</v>
      </c>
      <c r="D494" s="143" t="s">
        <v>2447</v>
      </c>
      <c r="E494" s="423" t="s">
        <v>2448</v>
      </c>
      <c r="F494" s="424"/>
      <c r="G494" s="143" t="s">
        <v>62</v>
      </c>
      <c r="H494" s="143" t="s">
        <v>49</v>
      </c>
      <c r="I494" s="143" t="s">
        <v>49</v>
      </c>
      <c r="J494" s="143" t="s">
        <v>62</v>
      </c>
      <c r="K494" s="143">
        <v>2020</v>
      </c>
      <c r="L494" s="143" t="s">
        <v>1887</v>
      </c>
      <c r="M494" s="143" t="s">
        <v>3629</v>
      </c>
    </row>
    <row r="495" spans="1:13">
      <c r="A495" s="143" t="s">
        <v>7264</v>
      </c>
      <c r="B495" s="143" t="s">
        <v>3575</v>
      </c>
      <c r="C495" s="143" t="s">
        <v>6249</v>
      </c>
      <c r="D495" s="143" t="s">
        <v>333</v>
      </c>
      <c r="E495" s="423" t="s">
        <v>3579</v>
      </c>
      <c r="F495" s="424"/>
      <c r="G495" s="143" t="s">
        <v>62</v>
      </c>
      <c r="H495" s="143" t="s">
        <v>62</v>
      </c>
      <c r="I495" s="143" t="s">
        <v>49</v>
      </c>
      <c r="J495" s="143" t="s">
        <v>49</v>
      </c>
      <c r="K495" s="143">
        <v>2021</v>
      </c>
      <c r="L495" s="143" t="s">
        <v>2391</v>
      </c>
      <c r="M495" s="143" t="s">
        <v>3580</v>
      </c>
    </row>
    <row r="496" spans="1:13">
      <c r="A496" s="143" t="s">
        <v>7264</v>
      </c>
      <c r="B496" s="143" t="s">
        <v>3592</v>
      </c>
      <c r="C496" s="143" t="s">
        <v>7276</v>
      </c>
      <c r="D496" s="143" t="s">
        <v>333</v>
      </c>
      <c r="E496" s="423" t="s">
        <v>3595</v>
      </c>
      <c r="F496" s="143" t="s">
        <v>7145</v>
      </c>
      <c r="G496" s="143" t="s">
        <v>49</v>
      </c>
      <c r="H496" s="143" t="s">
        <v>49</v>
      </c>
      <c r="I496" s="143" t="s">
        <v>49</v>
      </c>
      <c r="J496" s="143" t="s">
        <v>49</v>
      </c>
      <c r="K496" s="143">
        <v>2021</v>
      </c>
      <c r="L496" s="143" t="s">
        <v>3097</v>
      </c>
      <c r="M496" s="143" t="s">
        <v>3596</v>
      </c>
    </row>
    <row r="497" spans="1:13">
      <c r="A497" s="143" t="s">
        <v>7264</v>
      </c>
      <c r="B497" s="143" t="s">
        <v>3581</v>
      </c>
      <c r="C497" s="143" t="s">
        <v>7277</v>
      </c>
      <c r="D497" s="143" t="s">
        <v>333</v>
      </c>
      <c r="E497" s="423" t="s">
        <v>3583</v>
      </c>
      <c r="F497" s="424"/>
      <c r="G497" s="143" t="s">
        <v>62</v>
      </c>
      <c r="H497" s="143" t="s">
        <v>62</v>
      </c>
      <c r="I497" s="143" t="s">
        <v>49</v>
      </c>
      <c r="J497" s="143" t="s">
        <v>49</v>
      </c>
      <c r="K497" s="143">
        <v>2021</v>
      </c>
      <c r="L497" s="143" t="s">
        <v>3459</v>
      </c>
      <c r="M497" s="143" t="s">
        <v>3584</v>
      </c>
    </row>
    <row r="498" spans="1:13">
      <c r="A498" s="143" t="s">
        <v>7264</v>
      </c>
      <c r="B498" s="143" t="s">
        <v>3597</v>
      </c>
      <c r="C498" s="143" t="s">
        <v>7278</v>
      </c>
      <c r="D498" s="143" t="s">
        <v>333</v>
      </c>
      <c r="E498" s="423" t="s">
        <v>3599</v>
      </c>
      <c r="F498" s="143" t="s">
        <v>7145</v>
      </c>
      <c r="G498" s="143" t="s">
        <v>49</v>
      </c>
      <c r="H498" s="143" t="s">
        <v>49</v>
      </c>
      <c r="I498" s="143" t="s">
        <v>49</v>
      </c>
      <c r="J498" s="143" t="s">
        <v>49</v>
      </c>
      <c r="K498" s="143">
        <v>2021</v>
      </c>
      <c r="L498" s="143" t="s">
        <v>1985</v>
      </c>
      <c r="M498" s="143" t="s">
        <v>3600</v>
      </c>
    </row>
    <row r="499" spans="1:13">
      <c r="A499" s="143" t="s">
        <v>7264</v>
      </c>
      <c r="B499" s="143" t="s">
        <v>3585</v>
      </c>
      <c r="C499" s="143" t="s">
        <v>7279</v>
      </c>
      <c r="D499" s="143" t="s">
        <v>333</v>
      </c>
      <c r="E499" s="423" t="s">
        <v>3587</v>
      </c>
      <c r="F499" s="424"/>
      <c r="G499" s="143" t="s">
        <v>62</v>
      </c>
      <c r="H499" s="143" t="s">
        <v>62</v>
      </c>
      <c r="I499" s="143" t="s">
        <v>49</v>
      </c>
      <c r="J499" s="143" t="s">
        <v>49</v>
      </c>
      <c r="K499" s="143">
        <v>2021</v>
      </c>
      <c r="L499" s="143" t="s">
        <v>2112</v>
      </c>
      <c r="M499" s="143" t="s">
        <v>3588</v>
      </c>
    </row>
    <row r="500" spans="1:13">
      <c r="A500" s="143" t="s">
        <v>7264</v>
      </c>
      <c r="B500" s="143" t="s">
        <v>3601</v>
      </c>
      <c r="C500" s="143" t="s">
        <v>7280</v>
      </c>
      <c r="D500" s="143" t="s">
        <v>333</v>
      </c>
      <c r="E500" s="423" t="s">
        <v>3603</v>
      </c>
      <c r="F500" s="143" t="s">
        <v>7145</v>
      </c>
      <c r="G500" s="143" t="s">
        <v>49</v>
      </c>
      <c r="H500" s="143" t="s">
        <v>49</v>
      </c>
      <c r="I500" s="143" t="s">
        <v>49</v>
      </c>
      <c r="J500" s="143" t="s">
        <v>49</v>
      </c>
      <c r="K500" s="143">
        <v>2021</v>
      </c>
      <c r="L500" s="143" t="s">
        <v>1985</v>
      </c>
      <c r="M500" s="143" t="s">
        <v>3600</v>
      </c>
    </row>
    <row r="501" spans="1:13">
      <c r="A501" s="143" t="s">
        <v>7281</v>
      </c>
      <c r="B501" s="143" t="s">
        <v>1044</v>
      </c>
      <c r="C501" s="143" t="s">
        <v>7282</v>
      </c>
      <c r="D501" s="143" t="s">
        <v>333</v>
      </c>
      <c r="E501" s="423" t="s">
        <v>3634</v>
      </c>
      <c r="F501" s="424"/>
      <c r="G501" s="143" t="s">
        <v>62</v>
      </c>
      <c r="H501" s="143" t="s">
        <v>49</v>
      </c>
      <c r="I501" s="143" t="s">
        <v>49</v>
      </c>
      <c r="J501" s="143" t="s">
        <v>49</v>
      </c>
      <c r="K501" s="143">
        <v>2021</v>
      </c>
      <c r="L501" s="143" t="s">
        <v>1887</v>
      </c>
      <c r="M501" s="143" t="s">
        <v>3635</v>
      </c>
    </row>
    <row r="502" spans="1:13">
      <c r="A502" s="143" t="s">
        <v>7281</v>
      </c>
      <c r="B502" s="143" t="s">
        <v>1029</v>
      </c>
      <c r="C502" s="143" t="s">
        <v>7283</v>
      </c>
      <c r="D502" s="143" t="s">
        <v>333</v>
      </c>
      <c r="E502" s="423" t="s">
        <v>3642</v>
      </c>
      <c r="F502" s="143" t="s">
        <v>7173</v>
      </c>
      <c r="G502" s="143" t="s">
        <v>62</v>
      </c>
      <c r="H502" s="143" t="s">
        <v>62</v>
      </c>
      <c r="I502" s="143" t="s">
        <v>49</v>
      </c>
      <c r="J502" s="143" t="s">
        <v>49</v>
      </c>
      <c r="K502" s="143">
        <v>2021</v>
      </c>
      <c r="L502" s="143" t="s">
        <v>1780</v>
      </c>
      <c r="M502" s="143" t="s">
        <v>3643</v>
      </c>
    </row>
    <row r="503" spans="1:13">
      <c r="A503" s="143" t="s">
        <v>7281</v>
      </c>
      <c r="B503" s="143" t="s">
        <v>1040</v>
      </c>
      <c r="C503" s="143" t="s">
        <v>7284</v>
      </c>
      <c r="D503" s="143" t="s">
        <v>333</v>
      </c>
      <c r="E503" s="423" t="s">
        <v>3638</v>
      </c>
      <c r="F503" s="143" t="s">
        <v>4</v>
      </c>
      <c r="G503" s="143" t="s">
        <v>62</v>
      </c>
      <c r="H503" s="143" t="s">
        <v>49</v>
      </c>
      <c r="I503" s="143" t="s">
        <v>49</v>
      </c>
      <c r="J503" s="143" t="s">
        <v>49</v>
      </c>
      <c r="K503" s="143">
        <v>2021</v>
      </c>
      <c r="L503" s="143" t="s">
        <v>1780</v>
      </c>
      <c r="M503" s="143" t="s">
        <v>3639</v>
      </c>
    </row>
    <row r="504" spans="1:13">
      <c r="A504" s="143" t="s">
        <v>7281</v>
      </c>
      <c r="B504" s="143" t="s">
        <v>3645</v>
      </c>
      <c r="C504" s="143" t="s">
        <v>7285</v>
      </c>
      <c r="D504" s="143" t="s">
        <v>333</v>
      </c>
      <c r="E504" s="423" t="s">
        <v>3648</v>
      </c>
      <c r="F504" s="143" t="s">
        <v>7286</v>
      </c>
      <c r="G504" s="143" t="s">
        <v>62</v>
      </c>
      <c r="H504" s="143" t="s">
        <v>62</v>
      </c>
      <c r="I504" s="143" t="s">
        <v>49</v>
      </c>
      <c r="J504" s="143" t="s">
        <v>49</v>
      </c>
      <c r="K504" s="143">
        <v>2021</v>
      </c>
      <c r="L504" s="143" t="s">
        <v>2371</v>
      </c>
      <c r="M504" s="143" t="s">
        <v>3649</v>
      </c>
    </row>
    <row r="505" spans="1:13">
      <c r="A505" s="143" t="s">
        <v>7281</v>
      </c>
      <c r="B505" s="143" t="s">
        <v>1047</v>
      </c>
      <c r="C505" s="143" t="s">
        <v>1046</v>
      </c>
      <c r="D505" s="143" t="s">
        <v>333</v>
      </c>
      <c r="E505" s="423" t="s">
        <v>3690</v>
      </c>
      <c r="F505" s="424"/>
      <c r="G505" s="143" t="s">
        <v>62</v>
      </c>
      <c r="H505" s="143" t="s">
        <v>62</v>
      </c>
      <c r="I505" s="143" t="s">
        <v>49</v>
      </c>
      <c r="J505" s="143" t="s">
        <v>49</v>
      </c>
      <c r="K505" s="143">
        <v>2021</v>
      </c>
      <c r="L505" s="143" t="s">
        <v>1827</v>
      </c>
      <c r="M505" s="143" t="s">
        <v>3691</v>
      </c>
    </row>
    <row r="506" spans="1:13">
      <c r="A506" s="143" t="s">
        <v>7281</v>
      </c>
      <c r="B506" s="143" t="s">
        <v>3715</v>
      </c>
      <c r="C506" s="143" t="s">
        <v>7287</v>
      </c>
      <c r="D506" s="143" t="s">
        <v>333</v>
      </c>
      <c r="E506" s="423" t="s">
        <v>3717</v>
      </c>
      <c r="F506" s="143" t="s">
        <v>7145</v>
      </c>
      <c r="G506" s="143" t="s">
        <v>62</v>
      </c>
      <c r="H506" s="143" t="s">
        <v>62</v>
      </c>
      <c r="I506" s="143" t="s">
        <v>49</v>
      </c>
      <c r="J506" s="143" t="s">
        <v>49</v>
      </c>
      <c r="K506" s="143">
        <v>2021</v>
      </c>
      <c r="L506" s="143" t="s">
        <v>2384</v>
      </c>
      <c r="M506" s="143" t="s">
        <v>3718</v>
      </c>
    </row>
    <row r="507" spans="1:13">
      <c r="A507" s="143" t="s">
        <v>7281</v>
      </c>
      <c r="B507" s="143" t="s">
        <v>3885</v>
      </c>
      <c r="C507" s="143" t="s">
        <v>7288</v>
      </c>
      <c r="D507" s="143" t="s">
        <v>333</v>
      </c>
      <c r="E507" s="423" t="s">
        <v>3887</v>
      </c>
      <c r="F507" s="143" t="s">
        <v>7145</v>
      </c>
      <c r="G507" s="143" t="s">
        <v>62</v>
      </c>
      <c r="H507" s="143" t="s">
        <v>62</v>
      </c>
      <c r="I507" s="143" t="s">
        <v>49</v>
      </c>
      <c r="J507" s="143" t="s">
        <v>49</v>
      </c>
      <c r="K507" s="143">
        <v>2021</v>
      </c>
      <c r="L507" s="143">
        <v>20</v>
      </c>
      <c r="M507" s="143" t="s">
        <v>3888</v>
      </c>
    </row>
    <row r="508" spans="1:13">
      <c r="A508" s="143" t="s">
        <v>7281</v>
      </c>
      <c r="B508" s="143" t="s">
        <v>3966</v>
      </c>
      <c r="C508" s="143" t="s">
        <v>7289</v>
      </c>
      <c r="D508" s="143" t="s">
        <v>333</v>
      </c>
      <c r="E508" s="423" t="s">
        <v>3970</v>
      </c>
      <c r="F508" s="143" t="s">
        <v>7145</v>
      </c>
      <c r="G508" s="143" t="s">
        <v>62</v>
      </c>
      <c r="H508" s="143" t="s">
        <v>49</v>
      </c>
      <c r="I508" s="143" t="s">
        <v>49</v>
      </c>
      <c r="J508" s="143" t="s">
        <v>49</v>
      </c>
      <c r="K508" s="143">
        <v>2021</v>
      </c>
      <c r="L508" s="143" t="s">
        <v>2371</v>
      </c>
      <c r="M508" s="143" t="s">
        <v>3971</v>
      </c>
    </row>
    <row r="509" spans="1:13">
      <c r="A509" s="143" t="s">
        <v>7281</v>
      </c>
      <c r="B509" s="143" t="s">
        <v>4022</v>
      </c>
      <c r="C509" s="143" t="s">
        <v>7290</v>
      </c>
      <c r="D509" s="143" t="s">
        <v>333</v>
      </c>
      <c r="E509" s="423" t="s">
        <v>4025</v>
      </c>
      <c r="F509" s="424"/>
      <c r="G509" s="143" t="s">
        <v>62</v>
      </c>
      <c r="H509" s="143" t="s">
        <v>49</v>
      </c>
      <c r="I509" s="143" t="s">
        <v>49</v>
      </c>
      <c r="J509" s="143" t="s">
        <v>49</v>
      </c>
      <c r="K509" s="143">
        <v>2021</v>
      </c>
      <c r="L509" s="143" t="s">
        <v>2454</v>
      </c>
      <c r="M509" s="143" t="s">
        <v>4026</v>
      </c>
    </row>
    <row r="510" spans="1:13">
      <c r="A510" s="143" t="s">
        <v>7281</v>
      </c>
      <c r="B510" s="143" t="s">
        <v>4027</v>
      </c>
      <c r="C510" s="143" t="s">
        <v>7291</v>
      </c>
      <c r="D510" s="143" t="s">
        <v>333</v>
      </c>
      <c r="E510" s="423" t="s">
        <v>4030</v>
      </c>
      <c r="F510" s="143" t="s">
        <v>7145</v>
      </c>
      <c r="G510" s="143" t="s">
        <v>49</v>
      </c>
      <c r="H510" s="143" t="s">
        <v>49</v>
      </c>
      <c r="I510" s="143" t="s">
        <v>49</v>
      </c>
      <c r="J510" s="143" t="s">
        <v>49</v>
      </c>
      <c r="K510" s="143">
        <v>2021</v>
      </c>
      <c r="L510" s="143" t="s">
        <v>2106</v>
      </c>
      <c r="M510" s="143" t="s">
        <v>4031</v>
      </c>
    </row>
    <row r="511" spans="1:13">
      <c r="A511" s="143" t="s">
        <v>7281</v>
      </c>
      <c r="B511" s="143" t="s">
        <v>3705</v>
      </c>
      <c r="C511" s="143" t="s">
        <v>3707</v>
      </c>
      <c r="D511" s="143" t="s">
        <v>333</v>
      </c>
      <c r="E511" s="423" t="s">
        <v>3708</v>
      </c>
      <c r="F511" s="424"/>
      <c r="G511" s="143" t="s">
        <v>62</v>
      </c>
      <c r="H511" s="143" t="s">
        <v>49</v>
      </c>
      <c r="I511" s="143" t="s">
        <v>49</v>
      </c>
      <c r="J511" s="143" t="s">
        <v>49</v>
      </c>
      <c r="K511" s="143">
        <v>2021</v>
      </c>
      <c r="L511" s="143" t="s">
        <v>1827</v>
      </c>
      <c r="M511" s="143" t="s">
        <v>3709</v>
      </c>
    </row>
    <row r="512" spans="1:13">
      <c r="A512" s="143" t="s">
        <v>7281</v>
      </c>
      <c r="B512" s="143" t="s">
        <v>3993</v>
      </c>
      <c r="C512" s="143" t="s">
        <v>7292</v>
      </c>
      <c r="D512" s="143" t="s">
        <v>333</v>
      </c>
      <c r="E512" s="423" t="s">
        <v>3996</v>
      </c>
      <c r="F512" s="143" t="s">
        <v>7145</v>
      </c>
      <c r="G512" s="143" t="s">
        <v>62</v>
      </c>
      <c r="H512" s="143" t="s">
        <v>49</v>
      </c>
      <c r="I512" s="143" t="s">
        <v>49</v>
      </c>
      <c r="J512" s="143" t="s">
        <v>49</v>
      </c>
      <c r="K512" s="143">
        <v>2021</v>
      </c>
      <c r="L512" s="143" t="s">
        <v>2384</v>
      </c>
      <c r="M512" s="143" t="s">
        <v>3997</v>
      </c>
    </row>
    <row r="513" spans="1:13">
      <c r="A513" s="143" t="s">
        <v>7281</v>
      </c>
      <c r="B513" s="143" t="s">
        <v>1058</v>
      </c>
      <c r="C513" s="143" t="s">
        <v>1057</v>
      </c>
      <c r="D513" s="143" t="s">
        <v>333</v>
      </c>
      <c r="E513" s="423" t="s">
        <v>3737</v>
      </c>
      <c r="F513" s="424"/>
      <c r="G513" s="143" t="s">
        <v>62</v>
      </c>
      <c r="H513" s="143" t="s">
        <v>62</v>
      </c>
      <c r="I513" s="143" t="s">
        <v>49</v>
      </c>
      <c r="J513" s="143" t="s">
        <v>49</v>
      </c>
      <c r="K513" s="143">
        <v>2021</v>
      </c>
      <c r="L513" s="143" t="s">
        <v>1966</v>
      </c>
      <c r="M513" s="143" t="s">
        <v>3738</v>
      </c>
    </row>
    <row r="514" spans="1:13">
      <c r="A514" s="143" t="s">
        <v>7281</v>
      </c>
      <c r="B514" s="143" t="s">
        <v>3740</v>
      </c>
      <c r="C514" s="143" t="s">
        <v>7293</v>
      </c>
      <c r="D514" s="143" t="s">
        <v>333</v>
      </c>
      <c r="E514" s="423" t="s">
        <v>3742</v>
      </c>
      <c r="F514" s="424"/>
      <c r="G514" s="143" t="s">
        <v>49</v>
      </c>
      <c r="H514" s="143" t="s">
        <v>49</v>
      </c>
      <c r="I514" s="143" t="s">
        <v>49</v>
      </c>
      <c r="J514" s="143" t="s">
        <v>49</v>
      </c>
      <c r="K514" s="143">
        <v>2021</v>
      </c>
      <c r="L514" s="143" t="s">
        <v>2454</v>
      </c>
      <c r="M514" s="143" t="s">
        <v>3743</v>
      </c>
    </row>
    <row r="515" spans="1:13">
      <c r="A515" s="143" t="s">
        <v>7281</v>
      </c>
      <c r="B515" s="143" t="s">
        <v>3744</v>
      </c>
      <c r="C515" s="143" t="s">
        <v>7294</v>
      </c>
      <c r="D515" s="143" t="s">
        <v>333</v>
      </c>
      <c r="E515" s="423" t="s">
        <v>3747</v>
      </c>
      <c r="F515" s="424"/>
      <c r="G515" s="143" t="s">
        <v>49</v>
      </c>
      <c r="H515" s="143" t="s">
        <v>49</v>
      </c>
      <c r="I515" s="143" t="s">
        <v>49</v>
      </c>
      <c r="J515" s="143" t="s">
        <v>49</v>
      </c>
      <c r="K515" s="143">
        <v>2021</v>
      </c>
      <c r="L515" s="143" t="s">
        <v>2454</v>
      </c>
      <c r="M515" s="143" t="s">
        <v>3748</v>
      </c>
    </row>
    <row r="516" spans="1:13">
      <c r="A516" s="143" t="s">
        <v>7281</v>
      </c>
      <c r="B516" s="143" t="s">
        <v>3749</v>
      </c>
      <c r="C516" s="143" t="s">
        <v>7295</v>
      </c>
      <c r="D516" s="143" t="s">
        <v>333</v>
      </c>
      <c r="E516" s="423" t="s">
        <v>3751</v>
      </c>
      <c r="F516" s="424"/>
      <c r="G516" s="143" t="s">
        <v>49</v>
      </c>
      <c r="H516" s="143" t="s">
        <v>49</v>
      </c>
      <c r="I516" s="143" t="s">
        <v>49</v>
      </c>
      <c r="J516" s="143" t="s">
        <v>49</v>
      </c>
      <c r="K516" s="143">
        <v>2021</v>
      </c>
      <c r="L516" s="143" t="s">
        <v>2454</v>
      </c>
      <c r="M516" s="143" t="s">
        <v>3743</v>
      </c>
    </row>
    <row r="517" spans="1:13">
      <c r="A517" s="143" t="s">
        <v>7281</v>
      </c>
      <c r="B517" s="143" t="s">
        <v>3752</v>
      </c>
      <c r="C517" s="143" t="s">
        <v>7296</v>
      </c>
      <c r="D517" s="143" t="s">
        <v>333</v>
      </c>
      <c r="E517" s="423" t="s">
        <v>3754</v>
      </c>
      <c r="F517" s="424"/>
      <c r="G517" s="143" t="s">
        <v>49</v>
      </c>
      <c r="H517" s="143" t="s">
        <v>49</v>
      </c>
      <c r="I517" s="143" t="s">
        <v>49</v>
      </c>
      <c r="J517" s="143" t="s">
        <v>49</v>
      </c>
      <c r="K517" s="143">
        <v>2021</v>
      </c>
      <c r="L517" s="143" t="s">
        <v>2454</v>
      </c>
      <c r="M517" s="143" t="s">
        <v>3755</v>
      </c>
    </row>
    <row r="518" spans="1:13">
      <c r="A518" s="143" t="s">
        <v>7281</v>
      </c>
      <c r="B518" s="143" t="s">
        <v>3756</v>
      </c>
      <c r="C518" s="143" t="s">
        <v>7297</v>
      </c>
      <c r="D518" s="143" t="s">
        <v>333</v>
      </c>
      <c r="E518" s="423" t="s">
        <v>3758</v>
      </c>
      <c r="F518" s="424"/>
      <c r="G518" s="143" t="s">
        <v>49</v>
      </c>
      <c r="H518" s="143" t="s">
        <v>49</v>
      </c>
      <c r="I518" s="143" t="s">
        <v>49</v>
      </c>
      <c r="J518" s="143" t="s">
        <v>49</v>
      </c>
      <c r="K518" s="143">
        <v>2021</v>
      </c>
      <c r="L518" s="143" t="s">
        <v>2334</v>
      </c>
      <c r="M518" s="143" t="s">
        <v>3759</v>
      </c>
    </row>
    <row r="519" spans="1:13">
      <c r="A519" s="143" t="s">
        <v>7281</v>
      </c>
      <c r="B519" s="143" t="s">
        <v>3760</v>
      </c>
      <c r="C519" s="143" t="s">
        <v>7298</v>
      </c>
      <c r="D519" s="143" t="s">
        <v>333</v>
      </c>
      <c r="E519" s="423" t="s">
        <v>3763</v>
      </c>
      <c r="F519" s="424"/>
      <c r="G519" s="143" t="s">
        <v>49</v>
      </c>
      <c r="H519" s="143" t="s">
        <v>49</v>
      </c>
      <c r="I519" s="143" t="s">
        <v>49</v>
      </c>
      <c r="J519" s="143" t="s">
        <v>49</v>
      </c>
      <c r="K519" s="143">
        <v>2021</v>
      </c>
      <c r="L519" s="143" t="s">
        <v>2491</v>
      </c>
      <c r="M519" s="143" t="s">
        <v>3764</v>
      </c>
    </row>
    <row r="520" spans="1:13">
      <c r="A520" s="143" t="s">
        <v>7281</v>
      </c>
      <c r="B520" s="143" t="s">
        <v>3984</v>
      </c>
      <c r="C520" s="143" t="s">
        <v>7299</v>
      </c>
      <c r="D520" s="143" t="s">
        <v>333</v>
      </c>
      <c r="E520" s="423" t="s">
        <v>3987</v>
      </c>
      <c r="F520" s="143" t="s">
        <v>7145</v>
      </c>
      <c r="G520" s="143" t="s">
        <v>62</v>
      </c>
      <c r="H520" s="143" t="s">
        <v>49</v>
      </c>
      <c r="I520" s="143" t="s">
        <v>49</v>
      </c>
      <c r="J520" s="143" t="s">
        <v>49</v>
      </c>
      <c r="K520" s="143">
        <v>2021</v>
      </c>
      <c r="L520" s="143">
        <v>20</v>
      </c>
      <c r="M520" s="143" t="s">
        <v>3988</v>
      </c>
    </row>
    <row r="521" spans="1:13">
      <c r="A521" s="143" t="s">
        <v>7281</v>
      </c>
      <c r="B521" s="143" t="s">
        <v>4046</v>
      </c>
      <c r="C521" s="143" t="s">
        <v>7300</v>
      </c>
      <c r="D521" s="143" t="s">
        <v>333</v>
      </c>
      <c r="E521" s="423" t="s">
        <v>4049</v>
      </c>
      <c r="F521" s="424"/>
      <c r="G521" s="143" t="s">
        <v>62</v>
      </c>
      <c r="H521" s="143" t="s">
        <v>49</v>
      </c>
      <c r="I521" s="143" t="s">
        <v>49</v>
      </c>
      <c r="J521" s="143" t="s">
        <v>49</v>
      </c>
      <c r="K521" s="143">
        <v>2021</v>
      </c>
      <c r="L521" s="143" t="s">
        <v>2106</v>
      </c>
      <c r="M521" s="143" t="s">
        <v>4050</v>
      </c>
    </row>
    <row r="522" spans="1:13">
      <c r="A522" s="143" t="s">
        <v>7281</v>
      </c>
      <c r="B522" s="143" t="s">
        <v>4051</v>
      </c>
      <c r="C522" s="143" t="s">
        <v>7301</v>
      </c>
      <c r="D522" s="143" t="s">
        <v>333</v>
      </c>
      <c r="E522" s="423" t="s">
        <v>4054</v>
      </c>
      <c r="F522" s="143" t="s">
        <v>7145</v>
      </c>
      <c r="G522" s="143" t="s">
        <v>49</v>
      </c>
      <c r="H522" s="143" t="s">
        <v>49</v>
      </c>
      <c r="I522" s="143" t="s">
        <v>49</v>
      </c>
      <c r="J522" s="143" t="s">
        <v>49</v>
      </c>
      <c r="K522" s="143">
        <v>2021</v>
      </c>
      <c r="L522" s="143" t="s">
        <v>1902</v>
      </c>
      <c r="M522" s="143" t="s">
        <v>3896</v>
      </c>
    </row>
    <row r="523" spans="1:13">
      <c r="A523" s="143" t="s">
        <v>7281</v>
      </c>
      <c r="B523" s="143" t="s">
        <v>1069</v>
      </c>
      <c r="C523" s="143" t="s">
        <v>1068</v>
      </c>
      <c r="D523" s="143" t="s">
        <v>333</v>
      </c>
      <c r="E523" s="423" t="s">
        <v>3908</v>
      </c>
      <c r="F523" s="424"/>
      <c r="G523" s="143" t="s">
        <v>49</v>
      </c>
      <c r="H523" s="143" t="s">
        <v>49</v>
      </c>
      <c r="I523" s="143" t="s">
        <v>49</v>
      </c>
      <c r="J523" s="143" t="s">
        <v>49</v>
      </c>
      <c r="K523" s="143">
        <v>2021</v>
      </c>
      <c r="L523" s="143" t="s">
        <v>2249</v>
      </c>
      <c r="M523" s="143" t="s">
        <v>3909</v>
      </c>
    </row>
    <row r="524" spans="1:13">
      <c r="A524" s="143" t="s">
        <v>7281</v>
      </c>
      <c r="B524" s="143" t="s">
        <v>1073</v>
      </c>
      <c r="C524" s="143" t="s">
        <v>1072</v>
      </c>
      <c r="D524" s="143" t="s">
        <v>333</v>
      </c>
      <c r="E524" s="423" t="s">
        <v>3916</v>
      </c>
      <c r="F524" s="424"/>
      <c r="G524" s="143" t="s">
        <v>62</v>
      </c>
      <c r="H524" s="143" t="s">
        <v>49</v>
      </c>
      <c r="I524" s="143" t="s">
        <v>49</v>
      </c>
      <c r="J524" s="143" t="s">
        <v>49</v>
      </c>
      <c r="K524" s="143">
        <v>2021</v>
      </c>
      <c r="L524" s="143">
        <v>40</v>
      </c>
      <c r="M524" s="143" t="s">
        <v>3917</v>
      </c>
    </row>
    <row r="525" spans="1:13">
      <c r="A525" s="143" t="s">
        <v>7281</v>
      </c>
      <c r="B525" s="143" t="s">
        <v>3972</v>
      </c>
      <c r="C525" s="143" t="s">
        <v>7302</v>
      </c>
      <c r="D525" s="143" t="s">
        <v>333</v>
      </c>
      <c r="E525" s="423" t="s">
        <v>3976</v>
      </c>
      <c r="F525" s="143" t="s">
        <v>7145</v>
      </c>
      <c r="G525" s="143" t="s">
        <v>49</v>
      </c>
      <c r="H525" s="143" t="s">
        <v>49</v>
      </c>
      <c r="I525" s="143" t="s">
        <v>49</v>
      </c>
      <c r="J525" s="143" t="s">
        <v>49</v>
      </c>
      <c r="K525" s="143">
        <v>2021</v>
      </c>
      <c r="L525" s="143">
        <v>20</v>
      </c>
      <c r="M525" s="143" t="s">
        <v>3977</v>
      </c>
    </row>
    <row r="526" spans="1:13">
      <c r="A526" s="143" t="s">
        <v>7281</v>
      </c>
      <c r="B526" s="143" t="s">
        <v>1075</v>
      </c>
      <c r="C526" s="143" t="s">
        <v>1074</v>
      </c>
      <c r="D526" s="143" t="s">
        <v>333</v>
      </c>
      <c r="E526" s="423" t="s">
        <v>3920</v>
      </c>
      <c r="F526" s="424"/>
      <c r="G526" s="143" t="s">
        <v>62</v>
      </c>
      <c r="H526" s="143" t="s">
        <v>49</v>
      </c>
      <c r="I526" s="143" t="s">
        <v>49</v>
      </c>
      <c r="J526" s="143" t="s">
        <v>49</v>
      </c>
      <c r="K526" s="143">
        <v>2021</v>
      </c>
      <c r="L526" s="143" t="s">
        <v>2334</v>
      </c>
      <c r="M526" s="143" t="s">
        <v>3921</v>
      </c>
    </row>
    <row r="527" spans="1:13">
      <c r="A527" s="143" t="s">
        <v>7281</v>
      </c>
      <c r="B527" s="143" t="s">
        <v>3998</v>
      </c>
      <c r="C527" s="143" t="s">
        <v>7303</v>
      </c>
      <c r="D527" s="143" t="s">
        <v>333</v>
      </c>
      <c r="E527" s="423" t="s">
        <v>4001</v>
      </c>
      <c r="F527" s="143" t="s">
        <v>7145</v>
      </c>
      <c r="G527" s="143" t="s">
        <v>49</v>
      </c>
      <c r="H527" s="143" t="s">
        <v>49</v>
      </c>
      <c r="I527" s="143" t="s">
        <v>49</v>
      </c>
      <c r="J527" s="143" t="s">
        <v>49</v>
      </c>
      <c r="K527" s="143">
        <v>2021</v>
      </c>
      <c r="L527" s="143">
        <v>20</v>
      </c>
      <c r="M527" s="143" t="s">
        <v>3668</v>
      </c>
    </row>
    <row r="528" spans="1:13">
      <c r="A528" s="143" t="s">
        <v>7281</v>
      </c>
      <c r="B528" s="143" t="s">
        <v>1077</v>
      </c>
      <c r="C528" s="143" t="s">
        <v>1076</v>
      </c>
      <c r="D528" s="143" t="s">
        <v>333</v>
      </c>
      <c r="E528" s="423" t="s">
        <v>3924</v>
      </c>
      <c r="F528" s="424"/>
      <c r="G528" s="143" t="s">
        <v>62</v>
      </c>
      <c r="H528" s="143" t="s">
        <v>49</v>
      </c>
      <c r="I528" s="143" t="s">
        <v>49</v>
      </c>
      <c r="J528" s="143" t="s">
        <v>49</v>
      </c>
      <c r="K528" s="143">
        <v>2021</v>
      </c>
      <c r="L528" s="143">
        <v>40</v>
      </c>
      <c r="M528" s="143" t="s">
        <v>3925</v>
      </c>
    </row>
    <row r="529" spans="1:13">
      <c r="A529" s="143" t="s">
        <v>7281</v>
      </c>
      <c r="B529" s="143" t="s">
        <v>4002</v>
      </c>
      <c r="C529" s="143" t="s">
        <v>7304</v>
      </c>
      <c r="D529" s="143" t="s">
        <v>333</v>
      </c>
      <c r="E529" s="423" t="s">
        <v>4005</v>
      </c>
      <c r="F529" s="143" t="s">
        <v>7145</v>
      </c>
      <c r="G529" s="143" t="s">
        <v>49</v>
      </c>
      <c r="H529" s="143" t="s">
        <v>49</v>
      </c>
      <c r="I529" s="143" t="s">
        <v>49</v>
      </c>
      <c r="J529" s="143" t="s">
        <v>49</v>
      </c>
      <c r="K529" s="143">
        <v>2021</v>
      </c>
      <c r="L529" s="143" t="s">
        <v>2106</v>
      </c>
      <c r="M529" s="143" t="s">
        <v>4006</v>
      </c>
    </row>
    <row r="530" spans="1:13">
      <c r="A530" s="143" t="s">
        <v>7281</v>
      </c>
      <c r="B530" s="143" t="s">
        <v>3978</v>
      </c>
      <c r="C530" s="143" t="s">
        <v>7305</v>
      </c>
      <c r="D530" s="143" t="s">
        <v>333</v>
      </c>
      <c r="E530" s="423" t="s">
        <v>3982</v>
      </c>
      <c r="F530" s="143" t="s">
        <v>7145</v>
      </c>
      <c r="G530" s="143" t="s">
        <v>62</v>
      </c>
      <c r="H530" s="143" t="s">
        <v>49</v>
      </c>
      <c r="I530" s="143" t="s">
        <v>49</v>
      </c>
      <c r="J530" s="143" t="s">
        <v>49</v>
      </c>
      <c r="K530" s="143">
        <v>2021</v>
      </c>
      <c r="L530" s="143" t="s">
        <v>2816</v>
      </c>
      <c r="M530" s="143" t="s">
        <v>3983</v>
      </c>
    </row>
    <row r="531" spans="1:13">
      <c r="A531" s="143" t="s">
        <v>7281</v>
      </c>
      <c r="B531" s="143" t="s">
        <v>3710</v>
      </c>
      <c r="C531" s="143" t="s">
        <v>3712</v>
      </c>
      <c r="D531" s="143" t="s">
        <v>333</v>
      </c>
      <c r="E531" s="423" t="s">
        <v>3713</v>
      </c>
      <c r="F531" s="424"/>
      <c r="G531" s="143" t="s">
        <v>62</v>
      </c>
      <c r="H531" s="143" t="s">
        <v>49</v>
      </c>
      <c r="I531" s="143" t="s">
        <v>49</v>
      </c>
      <c r="J531" s="143" t="s">
        <v>49</v>
      </c>
      <c r="K531" s="143">
        <v>2021</v>
      </c>
      <c r="L531" s="143" t="s">
        <v>2249</v>
      </c>
      <c r="M531" s="143" t="s">
        <v>3714</v>
      </c>
    </row>
    <row r="532" spans="1:13">
      <c r="A532" s="143" t="s">
        <v>7281</v>
      </c>
      <c r="B532" s="143" t="s">
        <v>3989</v>
      </c>
      <c r="C532" s="143" t="s">
        <v>7306</v>
      </c>
      <c r="D532" s="143" t="s">
        <v>333</v>
      </c>
      <c r="E532" s="423" t="s">
        <v>3992</v>
      </c>
      <c r="F532" s="143" t="s">
        <v>7145</v>
      </c>
      <c r="G532" s="143" t="s">
        <v>49</v>
      </c>
      <c r="H532" s="143" t="s">
        <v>49</v>
      </c>
      <c r="I532" s="143" t="s">
        <v>49</v>
      </c>
      <c r="J532" s="143" t="s">
        <v>49</v>
      </c>
      <c r="K532" s="143">
        <v>2021</v>
      </c>
      <c r="L532" s="143">
        <v>20</v>
      </c>
      <c r="M532" s="143" t="s">
        <v>3734</v>
      </c>
    </row>
    <row r="533" spans="1:13">
      <c r="A533" s="143" t="s">
        <v>7281</v>
      </c>
      <c r="B533" s="143" t="s">
        <v>1034</v>
      </c>
      <c r="C533" s="143" t="s">
        <v>7307</v>
      </c>
      <c r="D533" s="143" t="s">
        <v>333</v>
      </c>
      <c r="E533" s="423" t="s">
        <v>3652</v>
      </c>
      <c r="F533" s="143" t="s">
        <v>7141</v>
      </c>
      <c r="G533" s="143" t="s">
        <v>62</v>
      </c>
      <c r="H533" s="143" t="s">
        <v>62</v>
      </c>
      <c r="I533" s="143" t="s">
        <v>49</v>
      </c>
      <c r="J533" s="143" t="s">
        <v>49</v>
      </c>
      <c r="K533" s="143">
        <v>2021</v>
      </c>
      <c r="L533" s="143" t="s">
        <v>1887</v>
      </c>
      <c r="M533" s="143" t="s">
        <v>3653</v>
      </c>
    </row>
    <row r="534" spans="1:13">
      <c r="A534" s="143" t="s">
        <v>7281</v>
      </c>
      <c r="B534" s="143" t="s">
        <v>3655</v>
      </c>
      <c r="C534" s="143" t="s">
        <v>7308</v>
      </c>
      <c r="D534" s="143" t="s">
        <v>333</v>
      </c>
      <c r="E534" s="423" t="s">
        <v>3658</v>
      </c>
      <c r="F534" s="143" t="s">
        <v>7145</v>
      </c>
      <c r="G534" s="143" t="s">
        <v>49</v>
      </c>
      <c r="H534" s="143" t="s">
        <v>49</v>
      </c>
      <c r="I534" s="143" t="s">
        <v>49</v>
      </c>
      <c r="J534" s="143" t="s">
        <v>49</v>
      </c>
      <c r="K534" s="143">
        <v>2021</v>
      </c>
      <c r="L534" s="143" t="s">
        <v>2491</v>
      </c>
      <c r="M534" s="143" t="s">
        <v>3659</v>
      </c>
    </row>
    <row r="535" spans="1:13">
      <c r="A535" s="143" t="s">
        <v>7281</v>
      </c>
      <c r="B535" s="143" t="s">
        <v>1051</v>
      </c>
      <c r="C535" s="143" t="s">
        <v>1050</v>
      </c>
      <c r="D535" s="143" t="s">
        <v>333</v>
      </c>
      <c r="E535" s="423" t="s">
        <v>3700</v>
      </c>
      <c r="F535" s="143" t="s">
        <v>7141</v>
      </c>
      <c r="G535" s="143" t="s">
        <v>62</v>
      </c>
      <c r="H535" s="143" t="s">
        <v>62</v>
      </c>
      <c r="I535" s="143" t="s">
        <v>49</v>
      </c>
      <c r="J535" s="143" t="s">
        <v>49</v>
      </c>
      <c r="K535" s="143">
        <v>2021</v>
      </c>
      <c r="L535" s="143" t="s">
        <v>2454</v>
      </c>
      <c r="M535" s="143" t="s">
        <v>3701</v>
      </c>
    </row>
    <row r="536" spans="1:13">
      <c r="A536" s="143" t="s">
        <v>7281</v>
      </c>
      <c r="B536" s="143" t="s">
        <v>1062</v>
      </c>
      <c r="C536" s="143" t="s">
        <v>1061</v>
      </c>
      <c r="D536" s="143" t="s">
        <v>333</v>
      </c>
      <c r="E536" s="423" t="s">
        <v>3766</v>
      </c>
      <c r="F536" s="424"/>
      <c r="G536" s="143" t="s">
        <v>62</v>
      </c>
      <c r="H536" s="143" t="s">
        <v>62</v>
      </c>
      <c r="I536" s="143" t="s">
        <v>49</v>
      </c>
      <c r="J536" s="143" t="s">
        <v>49</v>
      </c>
      <c r="K536" s="143">
        <v>2021</v>
      </c>
      <c r="L536" s="143" t="s">
        <v>2491</v>
      </c>
      <c r="M536" s="143" t="s">
        <v>3767</v>
      </c>
    </row>
    <row r="537" spans="1:13">
      <c r="A537" s="143" t="s">
        <v>7281</v>
      </c>
      <c r="B537" s="143" t="s">
        <v>3768</v>
      </c>
      <c r="C537" s="143" t="s">
        <v>7309</v>
      </c>
      <c r="D537" s="143" t="s">
        <v>333</v>
      </c>
      <c r="E537" s="423" t="s">
        <v>3770</v>
      </c>
      <c r="F537" s="424"/>
      <c r="G537" s="143" t="s">
        <v>49</v>
      </c>
      <c r="H537" s="143" t="s">
        <v>49</v>
      </c>
      <c r="I537" s="143" t="s">
        <v>49</v>
      </c>
      <c r="J537" s="143" t="s">
        <v>49</v>
      </c>
      <c r="K537" s="143">
        <v>2021</v>
      </c>
      <c r="L537" s="143" t="s">
        <v>2245</v>
      </c>
      <c r="M537" s="143" t="s">
        <v>3771</v>
      </c>
    </row>
    <row r="538" spans="1:13">
      <c r="A538" s="143" t="s">
        <v>7281</v>
      </c>
      <c r="B538" s="143" t="s">
        <v>3772</v>
      </c>
      <c r="C538" s="143" t="s">
        <v>7310</v>
      </c>
      <c r="D538" s="143" t="s">
        <v>333</v>
      </c>
      <c r="E538" s="423" t="s">
        <v>3774</v>
      </c>
      <c r="F538" s="424"/>
      <c r="G538" s="143" t="s">
        <v>49</v>
      </c>
      <c r="H538" s="143" t="s">
        <v>49</v>
      </c>
      <c r="I538" s="143" t="s">
        <v>49</v>
      </c>
      <c r="J538" s="143" t="s">
        <v>49</v>
      </c>
      <c r="K538" s="143">
        <v>2021</v>
      </c>
      <c r="L538" s="143" t="s">
        <v>2245</v>
      </c>
      <c r="M538" s="143" t="s">
        <v>3771</v>
      </c>
    </row>
    <row r="539" spans="1:13">
      <c r="A539" s="143" t="s">
        <v>7281</v>
      </c>
      <c r="B539" s="143" t="s">
        <v>1042</v>
      </c>
      <c r="C539" s="143" t="s">
        <v>3679</v>
      </c>
      <c r="D539" s="143" t="s">
        <v>333</v>
      </c>
      <c r="E539" s="423" t="s">
        <v>3681</v>
      </c>
      <c r="F539" s="424"/>
      <c r="G539" s="143" t="s">
        <v>62</v>
      </c>
      <c r="H539" s="143" t="s">
        <v>49</v>
      </c>
      <c r="I539" s="143" t="s">
        <v>49</v>
      </c>
      <c r="J539" s="143" t="s">
        <v>49</v>
      </c>
      <c r="K539" s="143">
        <v>2021</v>
      </c>
      <c r="L539" s="143" t="s">
        <v>1966</v>
      </c>
      <c r="M539" s="143" t="s">
        <v>3682</v>
      </c>
    </row>
    <row r="540" spans="1:13">
      <c r="A540" s="143" t="s">
        <v>7281</v>
      </c>
      <c r="B540" s="143" t="s">
        <v>4055</v>
      </c>
      <c r="C540" s="143" t="s">
        <v>7311</v>
      </c>
      <c r="D540" s="143" t="s">
        <v>333</v>
      </c>
      <c r="E540" s="423" t="s">
        <v>4058</v>
      </c>
      <c r="F540" s="424"/>
      <c r="G540" s="143" t="s">
        <v>62</v>
      </c>
      <c r="H540" s="143" t="s">
        <v>49</v>
      </c>
      <c r="I540" s="143" t="s">
        <v>49</v>
      </c>
      <c r="J540" s="143" t="s">
        <v>49</v>
      </c>
      <c r="K540" s="143">
        <v>2021</v>
      </c>
      <c r="L540" s="143" t="s">
        <v>2391</v>
      </c>
      <c r="M540" s="143" t="s">
        <v>4059</v>
      </c>
    </row>
    <row r="541" spans="1:13">
      <c r="A541" s="143" t="s">
        <v>7281</v>
      </c>
      <c r="B541" s="143" t="s">
        <v>4032</v>
      </c>
      <c r="C541" s="143" t="s">
        <v>7312</v>
      </c>
      <c r="D541" s="143" t="s">
        <v>333</v>
      </c>
      <c r="E541" s="423" t="s">
        <v>4035</v>
      </c>
      <c r="F541" s="143" t="s">
        <v>7145</v>
      </c>
      <c r="G541" s="143" t="s">
        <v>49</v>
      </c>
      <c r="H541" s="143" t="s">
        <v>49</v>
      </c>
      <c r="I541" s="143" t="s">
        <v>49</v>
      </c>
      <c r="J541" s="143" t="s">
        <v>49</v>
      </c>
      <c r="K541" s="143">
        <v>2021</v>
      </c>
      <c r="L541" s="143" t="s">
        <v>2112</v>
      </c>
      <c r="M541" s="143" t="s">
        <v>4036</v>
      </c>
    </row>
    <row r="542" spans="1:13">
      <c r="A542" s="143" t="s">
        <v>7281</v>
      </c>
      <c r="B542" s="143" t="s">
        <v>3719</v>
      </c>
      <c r="C542" s="143" t="s">
        <v>7313</v>
      </c>
      <c r="D542" s="143" t="s">
        <v>333</v>
      </c>
      <c r="E542" s="423" t="s">
        <v>3721</v>
      </c>
      <c r="F542" s="143" t="s">
        <v>7145</v>
      </c>
      <c r="G542" s="143" t="s">
        <v>49</v>
      </c>
      <c r="H542" s="143" t="s">
        <v>49</v>
      </c>
      <c r="I542" s="143" t="s">
        <v>49</v>
      </c>
      <c r="J542" s="143" t="s">
        <v>49</v>
      </c>
      <c r="K542" s="143">
        <v>2021</v>
      </c>
      <c r="L542" s="143">
        <v>20</v>
      </c>
      <c r="M542" s="143" t="s">
        <v>3722</v>
      </c>
    </row>
    <row r="543" spans="1:13">
      <c r="A543" s="143" t="s">
        <v>7281</v>
      </c>
      <c r="B543" s="143" t="s">
        <v>1053</v>
      </c>
      <c r="C543" s="143" t="s">
        <v>1052</v>
      </c>
      <c r="D543" s="143" t="s">
        <v>333</v>
      </c>
      <c r="E543" s="423" t="s">
        <v>3697</v>
      </c>
      <c r="F543" s="424"/>
      <c r="G543" s="143" t="s">
        <v>62</v>
      </c>
      <c r="H543" s="143" t="s">
        <v>62</v>
      </c>
      <c r="I543" s="143" t="s">
        <v>49</v>
      </c>
      <c r="J543" s="143" t="s">
        <v>49</v>
      </c>
      <c r="K543" s="143">
        <v>2021</v>
      </c>
      <c r="L543" s="143" t="s">
        <v>1991</v>
      </c>
      <c r="M543" s="143" t="s">
        <v>3698</v>
      </c>
    </row>
    <row r="544" spans="1:13">
      <c r="A544" s="143" t="s">
        <v>7281</v>
      </c>
      <c r="B544" s="143" t="s">
        <v>3723</v>
      </c>
      <c r="C544" s="143" t="s">
        <v>7314</v>
      </c>
      <c r="D544" s="143" t="s">
        <v>333</v>
      </c>
      <c r="E544" s="423" t="s">
        <v>3725</v>
      </c>
      <c r="F544" s="143" t="s">
        <v>7145</v>
      </c>
      <c r="G544" s="143" t="s">
        <v>49</v>
      </c>
      <c r="H544" s="143" t="s">
        <v>49</v>
      </c>
      <c r="I544" s="143" t="s">
        <v>49</v>
      </c>
      <c r="J544" s="143" t="s">
        <v>49</v>
      </c>
      <c r="K544" s="143">
        <v>2021</v>
      </c>
      <c r="L544" s="143" t="s">
        <v>3097</v>
      </c>
      <c r="M544" s="143" t="s">
        <v>3726</v>
      </c>
    </row>
    <row r="545" spans="1:13">
      <c r="A545" s="143" t="s">
        <v>7281</v>
      </c>
      <c r="B545" s="143" t="s">
        <v>1055</v>
      </c>
      <c r="C545" s="143" t="s">
        <v>1054</v>
      </c>
      <c r="D545" s="143" t="s">
        <v>333</v>
      </c>
      <c r="E545" s="423" t="s">
        <v>3703</v>
      </c>
      <c r="F545" s="424"/>
      <c r="G545" s="143" t="s">
        <v>62</v>
      </c>
      <c r="H545" s="143" t="s">
        <v>62</v>
      </c>
      <c r="I545" s="143" t="s">
        <v>49</v>
      </c>
      <c r="J545" s="143" t="s">
        <v>49</v>
      </c>
      <c r="K545" s="143">
        <v>2021</v>
      </c>
      <c r="L545" s="143">
        <v>40</v>
      </c>
      <c r="M545" s="143" t="s">
        <v>3704</v>
      </c>
    </row>
    <row r="546" spans="1:13">
      <c r="A546" s="143" t="s">
        <v>7281</v>
      </c>
      <c r="B546" s="143" t="s">
        <v>3727</v>
      </c>
      <c r="C546" s="143" t="s">
        <v>7315</v>
      </c>
      <c r="D546" s="143" t="s">
        <v>333</v>
      </c>
      <c r="E546" s="423" t="s">
        <v>3729</v>
      </c>
      <c r="F546" s="143" t="s">
        <v>7145</v>
      </c>
      <c r="G546" s="143" t="s">
        <v>49</v>
      </c>
      <c r="H546" s="143" t="s">
        <v>49</v>
      </c>
      <c r="I546" s="143" t="s">
        <v>49</v>
      </c>
      <c r="J546" s="143" t="s">
        <v>49</v>
      </c>
      <c r="K546" s="143">
        <v>2021</v>
      </c>
      <c r="L546" s="143" t="s">
        <v>2384</v>
      </c>
      <c r="M546" s="143" t="s">
        <v>3730</v>
      </c>
    </row>
    <row r="547" spans="1:13">
      <c r="A547" s="143" t="s">
        <v>7281</v>
      </c>
      <c r="B547" s="143" t="s">
        <v>1060</v>
      </c>
      <c r="C547" s="143" t="s">
        <v>1059</v>
      </c>
      <c r="D547" s="143" t="s">
        <v>333</v>
      </c>
      <c r="E547" s="423" t="s">
        <v>3797</v>
      </c>
      <c r="F547" s="424"/>
      <c r="G547" s="143" t="s">
        <v>62</v>
      </c>
      <c r="H547" s="143" t="s">
        <v>62</v>
      </c>
      <c r="I547" s="143" t="s">
        <v>49</v>
      </c>
      <c r="J547" s="143" t="s">
        <v>49</v>
      </c>
      <c r="K547" s="143">
        <v>2021</v>
      </c>
      <c r="L547" s="143" t="s">
        <v>2334</v>
      </c>
      <c r="M547" s="143" t="s">
        <v>3798</v>
      </c>
    </row>
    <row r="548" spans="1:13">
      <c r="A548" s="143" t="s">
        <v>7281</v>
      </c>
      <c r="B548" s="143" t="s">
        <v>3799</v>
      </c>
      <c r="C548" s="143" t="s">
        <v>7316</v>
      </c>
      <c r="D548" s="143" t="s">
        <v>333</v>
      </c>
      <c r="E548" s="423" t="s">
        <v>3801</v>
      </c>
      <c r="F548" s="424"/>
      <c r="G548" s="143" t="s">
        <v>49</v>
      </c>
      <c r="H548" s="143" t="s">
        <v>49</v>
      </c>
      <c r="I548" s="143" t="s">
        <v>49</v>
      </c>
      <c r="J548" s="143" t="s">
        <v>49</v>
      </c>
      <c r="K548" s="143">
        <v>2021</v>
      </c>
      <c r="L548" s="143" t="s">
        <v>2342</v>
      </c>
      <c r="M548" s="143" t="s">
        <v>3802</v>
      </c>
    </row>
    <row r="549" spans="1:13">
      <c r="A549" s="143" t="s">
        <v>7281</v>
      </c>
      <c r="B549" s="143" t="s">
        <v>3803</v>
      </c>
      <c r="C549" s="143" t="s">
        <v>7317</v>
      </c>
      <c r="D549" s="143" t="s">
        <v>333</v>
      </c>
      <c r="E549" s="423" t="s">
        <v>3805</v>
      </c>
      <c r="F549" s="424"/>
      <c r="G549" s="143" t="s">
        <v>49</v>
      </c>
      <c r="H549" s="143" t="s">
        <v>49</v>
      </c>
      <c r="I549" s="143" t="s">
        <v>49</v>
      </c>
      <c r="J549" s="143" t="s">
        <v>49</v>
      </c>
      <c r="K549" s="143">
        <v>2021</v>
      </c>
      <c r="L549" s="143">
        <v>20</v>
      </c>
      <c r="M549" s="143" t="s">
        <v>3806</v>
      </c>
    </row>
    <row r="550" spans="1:13">
      <c r="A550" s="143" t="s">
        <v>7281</v>
      </c>
      <c r="B550" s="143" t="s">
        <v>3807</v>
      </c>
      <c r="C550" s="143" t="s">
        <v>7318</v>
      </c>
      <c r="D550" s="143" t="s">
        <v>333</v>
      </c>
      <c r="E550" s="423" t="s">
        <v>3809</v>
      </c>
      <c r="F550" s="424"/>
      <c r="G550" s="143" t="s">
        <v>49</v>
      </c>
      <c r="H550" s="143" t="s">
        <v>49</v>
      </c>
      <c r="I550" s="143" t="s">
        <v>49</v>
      </c>
      <c r="J550" s="143" t="s">
        <v>49</v>
      </c>
      <c r="K550" s="143">
        <v>2021</v>
      </c>
      <c r="L550" s="143" t="s">
        <v>1914</v>
      </c>
      <c r="M550" s="143" t="s">
        <v>3810</v>
      </c>
    </row>
    <row r="551" spans="1:13">
      <c r="A551" s="143" t="s">
        <v>7281</v>
      </c>
      <c r="B551" s="143" t="s">
        <v>3811</v>
      </c>
      <c r="C551" s="143" t="s">
        <v>7319</v>
      </c>
      <c r="D551" s="143" t="s">
        <v>333</v>
      </c>
      <c r="E551" s="423" t="s">
        <v>3813</v>
      </c>
      <c r="F551" s="424"/>
      <c r="G551" s="143" t="s">
        <v>49</v>
      </c>
      <c r="H551" s="143" t="s">
        <v>49</v>
      </c>
      <c r="I551" s="143" t="s">
        <v>49</v>
      </c>
      <c r="J551" s="143" t="s">
        <v>49</v>
      </c>
      <c r="K551" s="143">
        <v>2021</v>
      </c>
      <c r="L551" s="143" t="s">
        <v>1914</v>
      </c>
      <c r="M551" s="143" t="s">
        <v>3814</v>
      </c>
    </row>
    <row r="552" spans="1:13">
      <c r="A552" s="143" t="s">
        <v>7281</v>
      </c>
      <c r="B552" s="143" t="s">
        <v>3815</v>
      </c>
      <c r="C552" s="143" t="s">
        <v>7320</v>
      </c>
      <c r="D552" s="143" t="s">
        <v>333</v>
      </c>
      <c r="E552" s="423" t="s">
        <v>3817</v>
      </c>
      <c r="F552" s="424"/>
      <c r="G552" s="143" t="s">
        <v>49</v>
      </c>
      <c r="H552" s="143" t="s">
        <v>49</v>
      </c>
      <c r="I552" s="143" t="s">
        <v>49</v>
      </c>
      <c r="J552" s="143" t="s">
        <v>49</v>
      </c>
      <c r="K552" s="143">
        <v>2021</v>
      </c>
      <c r="L552" s="143" t="s">
        <v>2127</v>
      </c>
      <c r="M552" s="143" t="s">
        <v>3818</v>
      </c>
    </row>
    <row r="553" spans="1:13">
      <c r="A553" s="143" t="s">
        <v>7281</v>
      </c>
      <c r="B553" s="143" t="s">
        <v>3819</v>
      </c>
      <c r="C553" s="143" t="s">
        <v>7321</v>
      </c>
      <c r="D553" s="143" t="s">
        <v>333</v>
      </c>
      <c r="E553" s="423" t="s">
        <v>3822</v>
      </c>
      <c r="F553" s="424"/>
      <c r="G553" s="143" t="s">
        <v>49</v>
      </c>
      <c r="H553" s="143" t="s">
        <v>49</v>
      </c>
      <c r="I553" s="143" t="s">
        <v>49</v>
      </c>
      <c r="J553" s="143" t="s">
        <v>49</v>
      </c>
      <c r="K553" s="143">
        <v>2021</v>
      </c>
      <c r="L553" s="143" t="s">
        <v>2342</v>
      </c>
      <c r="M553" s="143" t="s">
        <v>3802</v>
      </c>
    </row>
    <row r="554" spans="1:13">
      <c r="A554" s="143" t="s">
        <v>7281</v>
      </c>
      <c r="B554" s="143" t="s">
        <v>4037</v>
      </c>
      <c r="C554" s="143" t="s">
        <v>7322</v>
      </c>
      <c r="D554" s="143" t="s">
        <v>333</v>
      </c>
      <c r="E554" s="423" t="s">
        <v>4040</v>
      </c>
      <c r="F554" s="424"/>
      <c r="G554" s="143" t="s">
        <v>62</v>
      </c>
      <c r="H554" s="143" t="s">
        <v>49</v>
      </c>
      <c r="I554" s="143" t="s">
        <v>49</v>
      </c>
      <c r="J554" s="143" t="s">
        <v>49</v>
      </c>
      <c r="K554" s="143">
        <v>2021</v>
      </c>
      <c r="L554" s="143" t="s">
        <v>1914</v>
      </c>
      <c r="M554" s="143" t="s">
        <v>4041</v>
      </c>
    </row>
    <row r="555" spans="1:13">
      <c r="A555" s="143" t="s">
        <v>7281</v>
      </c>
      <c r="B555" s="143" t="s">
        <v>4042</v>
      </c>
      <c r="C555" s="143" t="s">
        <v>7323</v>
      </c>
      <c r="D555" s="143" t="s">
        <v>333</v>
      </c>
      <c r="E555" s="423" t="s">
        <v>4045</v>
      </c>
      <c r="F555" s="143" t="s">
        <v>7145</v>
      </c>
      <c r="G555" s="143" t="s">
        <v>49</v>
      </c>
      <c r="H555" s="143" t="s">
        <v>49</v>
      </c>
      <c r="I555" s="143" t="s">
        <v>49</v>
      </c>
      <c r="J555" s="143" t="s">
        <v>49</v>
      </c>
      <c r="K555" s="143">
        <v>2021</v>
      </c>
      <c r="L555" s="143" t="s">
        <v>1902</v>
      </c>
      <c r="M555" s="143" t="s">
        <v>3896</v>
      </c>
    </row>
    <row r="556" spans="1:13">
      <c r="A556" s="143" t="s">
        <v>7281</v>
      </c>
      <c r="B556" s="143" t="s">
        <v>3889</v>
      </c>
      <c r="C556" s="143" t="s">
        <v>7324</v>
      </c>
      <c r="D556" s="143" t="s">
        <v>333</v>
      </c>
      <c r="E556" s="423" t="s">
        <v>3891</v>
      </c>
      <c r="F556" s="143" t="s">
        <v>7145</v>
      </c>
      <c r="G556" s="143" t="s">
        <v>49</v>
      </c>
      <c r="H556" s="143" t="s">
        <v>49</v>
      </c>
      <c r="I556" s="143" t="s">
        <v>49</v>
      </c>
      <c r="J556" s="143" t="s">
        <v>49</v>
      </c>
      <c r="K556" s="143">
        <v>2021</v>
      </c>
      <c r="L556" s="143" t="s">
        <v>3459</v>
      </c>
      <c r="M556" s="143" t="s">
        <v>3892</v>
      </c>
    </row>
    <row r="557" spans="1:13">
      <c r="A557" s="143" t="s">
        <v>7281</v>
      </c>
      <c r="B557" s="143" t="s">
        <v>3775</v>
      </c>
      <c r="C557" s="143" t="s">
        <v>7325</v>
      </c>
      <c r="D557" s="143" t="s">
        <v>333</v>
      </c>
      <c r="E557" s="423" t="s">
        <v>3778</v>
      </c>
      <c r="F557" s="424"/>
      <c r="G557" s="143" t="s">
        <v>49</v>
      </c>
      <c r="H557" s="143" t="s">
        <v>49</v>
      </c>
      <c r="I557" s="143" t="s">
        <v>49</v>
      </c>
      <c r="J557" s="143" t="s">
        <v>49</v>
      </c>
      <c r="K557" s="143">
        <v>2021</v>
      </c>
      <c r="L557" s="143" t="s">
        <v>2384</v>
      </c>
      <c r="M557" s="143" t="s">
        <v>3779</v>
      </c>
    </row>
    <row r="558" spans="1:13">
      <c r="A558" s="143" t="s">
        <v>7281</v>
      </c>
      <c r="B558" s="143" t="s">
        <v>3780</v>
      </c>
      <c r="C558" s="143" t="s">
        <v>7326</v>
      </c>
      <c r="D558" s="143" t="s">
        <v>333</v>
      </c>
      <c r="E558" s="423" t="s">
        <v>3782</v>
      </c>
      <c r="F558" s="424"/>
      <c r="G558" s="143" t="s">
        <v>49</v>
      </c>
      <c r="H558" s="143" t="s">
        <v>49</v>
      </c>
      <c r="I558" s="143" t="s">
        <v>49</v>
      </c>
      <c r="J558" s="143" t="s">
        <v>49</v>
      </c>
      <c r="K558" s="143">
        <v>2021</v>
      </c>
      <c r="L558" s="143" t="s">
        <v>2342</v>
      </c>
      <c r="M558" s="143" t="s">
        <v>3783</v>
      </c>
    </row>
    <row r="559" spans="1:13">
      <c r="A559" s="143" t="s">
        <v>7281</v>
      </c>
      <c r="B559" s="143" t="s">
        <v>3784</v>
      </c>
      <c r="C559" s="143" t="s">
        <v>7327</v>
      </c>
      <c r="D559" s="143" t="s">
        <v>333</v>
      </c>
      <c r="E559" s="423" t="s">
        <v>3786</v>
      </c>
      <c r="F559" s="424"/>
      <c r="G559" s="143" t="s">
        <v>49</v>
      </c>
      <c r="H559" s="143" t="s">
        <v>49</v>
      </c>
      <c r="I559" s="143" t="s">
        <v>49</v>
      </c>
      <c r="J559" s="143" t="s">
        <v>49</v>
      </c>
      <c r="K559" s="143">
        <v>2021</v>
      </c>
      <c r="L559" s="143" t="s">
        <v>2384</v>
      </c>
      <c r="M559" s="143" t="s">
        <v>3787</v>
      </c>
    </row>
    <row r="560" spans="1:13">
      <c r="A560" s="143" t="s">
        <v>7281</v>
      </c>
      <c r="B560" s="143" t="s">
        <v>3788</v>
      </c>
      <c r="C560" s="143" t="s">
        <v>7328</v>
      </c>
      <c r="D560" s="143" t="s">
        <v>333</v>
      </c>
      <c r="E560" s="423" t="s">
        <v>3790</v>
      </c>
      <c r="F560" s="424"/>
      <c r="G560" s="143" t="s">
        <v>49</v>
      </c>
      <c r="H560" s="143" t="s">
        <v>49</v>
      </c>
      <c r="I560" s="143" t="s">
        <v>49</v>
      </c>
      <c r="J560" s="143" t="s">
        <v>49</v>
      </c>
      <c r="K560" s="143">
        <v>2021</v>
      </c>
      <c r="L560" s="143" t="s">
        <v>2112</v>
      </c>
      <c r="M560" s="143" t="s">
        <v>3791</v>
      </c>
    </row>
    <row r="561" spans="1:13">
      <c r="A561" s="143" t="s">
        <v>7281</v>
      </c>
      <c r="B561" s="143" t="s">
        <v>3792</v>
      </c>
      <c r="C561" s="143" t="s">
        <v>7329</v>
      </c>
      <c r="D561" s="143" t="s">
        <v>333</v>
      </c>
      <c r="E561" s="423" t="s">
        <v>3795</v>
      </c>
      <c r="F561" s="424"/>
      <c r="G561" s="143" t="s">
        <v>49</v>
      </c>
      <c r="H561" s="143" t="s">
        <v>49</v>
      </c>
      <c r="I561" s="143" t="s">
        <v>49</v>
      </c>
      <c r="J561" s="143" t="s">
        <v>49</v>
      </c>
      <c r="K561" s="143">
        <v>2021</v>
      </c>
      <c r="L561" s="143" t="s">
        <v>2384</v>
      </c>
      <c r="M561" s="143" t="s">
        <v>3779</v>
      </c>
    </row>
    <row r="562" spans="1:13">
      <c r="A562" s="143" t="s">
        <v>7281</v>
      </c>
      <c r="B562" s="143" t="s">
        <v>1064</v>
      </c>
      <c r="C562" s="143" t="s">
        <v>1063</v>
      </c>
      <c r="D562" s="143" t="s">
        <v>333</v>
      </c>
      <c r="E562" s="423" t="s">
        <v>3824</v>
      </c>
      <c r="F562" s="424"/>
      <c r="G562" s="143" t="s">
        <v>62</v>
      </c>
      <c r="H562" s="143" t="s">
        <v>62</v>
      </c>
      <c r="I562" s="143" t="s">
        <v>49</v>
      </c>
      <c r="J562" s="143" t="s">
        <v>49</v>
      </c>
      <c r="K562" s="143">
        <v>2021</v>
      </c>
      <c r="L562" s="143" t="s">
        <v>2342</v>
      </c>
      <c r="M562" s="143" t="s">
        <v>3825</v>
      </c>
    </row>
    <row r="563" spans="1:13">
      <c r="A563" s="143" t="s">
        <v>7281</v>
      </c>
      <c r="B563" s="143" t="s">
        <v>3893</v>
      </c>
      <c r="C563" s="143" t="s">
        <v>7330</v>
      </c>
      <c r="D563" s="143" t="s">
        <v>333</v>
      </c>
      <c r="E563" s="423" t="s">
        <v>3895</v>
      </c>
      <c r="F563" s="143" t="s">
        <v>7145</v>
      </c>
      <c r="G563" s="143" t="s">
        <v>49</v>
      </c>
      <c r="H563" s="143" t="s">
        <v>49</v>
      </c>
      <c r="I563" s="143" t="s">
        <v>49</v>
      </c>
      <c r="J563" s="143" t="s">
        <v>49</v>
      </c>
      <c r="K563" s="143">
        <v>2021</v>
      </c>
      <c r="L563" s="143" t="s">
        <v>1902</v>
      </c>
      <c r="M563" s="143" t="s">
        <v>3896</v>
      </c>
    </row>
    <row r="564" spans="1:13">
      <c r="A564" s="143" t="s">
        <v>7281</v>
      </c>
      <c r="B564" s="143" t="s">
        <v>3826</v>
      </c>
      <c r="C564" s="143" t="s">
        <v>7331</v>
      </c>
      <c r="D564" s="143" t="s">
        <v>333</v>
      </c>
      <c r="E564" s="423" t="s">
        <v>3828</v>
      </c>
      <c r="F564" s="424"/>
      <c r="G564" s="143" t="s">
        <v>49</v>
      </c>
      <c r="H564" s="143" t="s">
        <v>49</v>
      </c>
      <c r="I564" s="143" t="s">
        <v>49</v>
      </c>
      <c r="J564" s="143" t="s">
        <v>49</v>
      </c>
      <c r="K564" s="143">
        <v>2021</v>
      </c>
      <c r="L564" s="143" t="s">
        <v>3459</v>
      </c>
      <c r="M564" s="143" t="s">
        <v>3829</v>
      </c>
    </row>
    <row r="565" spans="1:13">
      <c r="A565" s="143" t="s">
        <v>7281</v>
      </c>
      <c r="B565" s="143" t="s">
        <v>3830</v>
      </c>
      <c r="C565" s="143" t="s">
        <v>7332</v>
      </c>
      <c r="D565" s="143" t="s">
        <v>333</v>
      </c>
      <c r="E565" s="423" t="s">
        <v>3833</v>
      </c>
      <c r="F565" s="424"/>
      <c r="G565" s="143" t="s">
        <v>49</v>
      </c>
      <c r="H565" s="143" t="s">
        <v>49</v>
      </c>
      <c r="I565" s="143" t="s">
        <v>49</v>
      </c>
      <c r="J565" s="143" t="s">
        <v>49</v>
      </c>
      <c r="K565" s="143">
        <v>2021</v>
      </c>
      <c r="L565" s="143" t="s">
        <v>2127</v>
      </c>
      <c r="M565" s="143" t="s">
        <v>3834</v>
      </c>
    </row>
    <row r="566" spans="1:13">
      <c r="A566" s="143" t="s">
        <v>7281</v>
      </c>
      <c r="B566" s="143" t="s">
        <v>3835</v>
      </c>
      <c r="C566" s="143" t="s">
        <v>7333</v>
      </c>
      <c r="D566" s="143" t="s">
        <v>333</v>
      </c>
      <c r="E566" s="423" t="s">
        <v>3837</v>
      </c>
      <c r="F566" s="424"/>
      <c r="G566" s="143" t="s">
        <v>49</v>
      </c>
      <c r="H566" s="143" t="s">
        <v>49</v>
      </c>
      <c r="I566" s="143" t="s">
        <v>49</v>
      </c>
      <c r="J566" s="143" t="s">
        <v>49</v>
      </c>
      <c r="K566" s="143">
        <v>2021</v>
      </c>
      <c r="L566" s="143" t="s">
        <v>2127</v>
      </c>
      <c r="M566" s="143" t="s">
        <v>3838</v>
      </c>
    </row>
    <row r="567" spans="1:13">
      <c r="A567" s="143" t="s">
        <v>7281</v>
      </c>
      <c r="B567" s="143" t="s">
        <v>3839</v>
      </c>
      <c r="C567" s="143" t="s">
        <v>7334</v>
      </c>
      <c r="D567" s="143" t="s">
        <v>333</v>
      </c>
      <c r="E567" s="423" t="s">
        <v>3841</v>
      </c>
      <c r="F567" s="424"/>
      <c r="G567" s="143" t="s">
        <v>49</v>
      </c>
      <c r="H567" s="143" t="s">
        <v>49</v>
      </c>
      <c r="I567" s="143" t="s">
        <v>49</v>
      </c>
      <c r="J567" s="143" t="s">
        <v>49</v>
      </c>
      <c r="K567" s="143">
        <v>2021</v>
      </c>
      <c r="L567" s="143" t="s">
        <v>1902</v>
      </c>
      <c r="M567" s="143" t="s">
        <v>3842</v>
      </c>
    </row>
    <row r="568" spans="1:13">
      <c r="A568" s="143" t="s">
        <v>7281</v>
      </c>
      <c r="B568" s="143" t="s">
        <v>3843</v>
      </c>
      <c r="C568" s="143" t="s">
        <v>7335</v>
      </c>
      <c r="D568" s="143" t="s">
        <v>333</v>
      </c>
      <c r="E568" s="423" t="s">
        <v>3845</v>
      </c>
      <c r="F568" s="424"/>
      <c r="G568" s="143" t="s">
        <v>49</v>
      </c>
      <c r="H568" s="143" t="s">
        <v>49</v>
      </c>
      <c r="I568" s="143" t="s">
        <v>49</v>
      </c>
      <c r="J568" s="143" t="s">
        <v>49</v>
      </c>
      <c r="K568" s="143">
        <v>2021</v>
      </c>
      <c r="L568" s="143" t="s">
        <v>1902</v>
      </c>
      <c r="M568" s="143" t="s">
        <v>3846</v>
      </c>
    </row>
    <row r="569" spans="1:13">
      <c r="A569" s="143" t="s">
        <v>7281</v>
      </c>
      <c r="B569" s="143" t="s">
        <v>3847</v>
      </c>
      <c r="C569" s="143" t="s">
        <v>7336</v>
      </c>
      <c r="D569" s="143" t="s">
        <v>333</v>
      </c>
      <c r="E569" s="423" t="s">
        <v>3849</v>
      </c>
      <c r="F569" s="424"/>
      <c r="G569" s="143" t="s">
        <v>49</v>
      </c>
      <c r="H569" s="143" t="s">
        <v>49</v>
      </c>
      <c r="I569" s="143" t="s">
        <v>49</v>
      </c>
      <c r="J569" s="143" t="s">
        <v>49</v>
      </c>
      <c r="K569" s="143">
        <v>2021</v>
      </c>
      <c r="L569" s="143" t="s">
        <v>2228</v>
      </c>
      <c r="M569" s="143" t="s">
        <v>3850</v>
      </c>
    </row>
    <row r="570" spans="1:13">
      <c r="A570" s="143" t="s">
        <v>7281</v>
      </c>
      <c r="B570" s="143" t="s">
        <v>3851</v>
      </c>
      <c r="C570" s="143" t="s">
        <v>7337</v>
      </c>
      <c r="D570" s="143" t="s">
        <v>333</v>
      </c>
      <c r="E570" s="423" t="s">
        <v>3854</v>
      </c>
      <c r="F570" s="424"/>
      <c r="G570" s="143" t="s">
        <v>49</v>
      </c>
      <c r="H570" s="143" t="s">
        <v>49</v>
      </c>
      <c r="I570" s="143" t="s">
        <v>49</v>
      </c>
      <c r="J570" s="143" t="s">
        <v>49</v>
      </c>
      <c r="K570" s="143">
        <v>2021</v>
      </c>
      <c r="L570" s="143" t="s">
        <v>3459</v>
      </c>
      <c r="M570" s="143" t="s">
        <v>3829</v>
      </c>
    </row>
    <row r="571" spans="1:13">
      <c r="A571" s="143" t="s">
        <v>7281</v>
      </c>
      <c r="B571" s="143" t="s">
        <v>1066</v>
      </c>
      <c r="C571" s="143" t="s">
        <v>1065</v>
      </c>
      <c r="D571" s="143" t="s">
        <v>333</v>
      </c>
      <c r="E571" s="423" t="s">
        <v>3856</v>
      </c>
      <c r="F571" s="424"/>
      <c r="G571" s="143" t="s">
        <v>62</v>
      </c>
      <c r="H571" s="143" t="s">
        <v>62</v>
      </c>
      <c r="I571" s="143" t="s">
        <v>49</v>
      </c>
      <c r="J571" s="143" t="s">
        <v>49</v>
      </c>
      <c r="K571" s="143">
        <v>2021</v>
      </c>
      <c r="L571" s="143" t="s">
        <v>2245</v>
      </c>
      <c r="M571" s="143" t="s">
        <v>3857</v>
      </c>
    </row>
    <row r="572" spans="1:13">
      <c r="A572" s="143" t="s">
        <v>7281</v>
      </c>
      <c r="B572" s="143" t="s">
        <v>3897</v>
      </c>
      <c r="C572" s="143" t="s">
        <v>7338</v>
      </c>
      <c r="D572" s="143" t="s">
        <v>333</v>
      </c>
      <c r="E572" s="423" t="s">
        <v>3899</v>
      </c>
      <c r="F572" s="143" t="s">
        <v>7145</v>
      </c>
      <c r="G572" s="143" t="s">
        <v>49</v>
      </c>
      <c r="H572" s="143" t="s">
        <v>49</v>
      </c>
      <c r="I572" s="143" t="s">
        <v>49</v>
      </c>
      <c r="J572" s="143" t="s">
        <v>49</v>
      </c>
      <c r="K572" s="143">
        <v>2021</v>
      </c>
      <c r="L572" s="143">
        <v>20</v>
      </c>
      <c r="M572" s="143" t="s">
        <v>3900</v>
      </c>
    </row>
    <row r="573" spans="1:13">
      <c r="A573" s="143" t="s">
        <v>7281</v>
      </c>
      <c r="B573" s="143" t="s">
        <v>3858</v>
      </c>
      <c r="C573" s="143" t="s">
        <v>7339</v>
      </c>
      <c r="D573" s="143" t="s">
        <v>333</v>
      </c>
      <c r="E573" s="423" t="s">
        <v>3860</v>
      </c>
      <c r="F573" s="424"/>
      <c r="G573" s="143" t="s">
        <v>49</v>
      </c>
      <c r="H573" s="143" t="s">
        <v>49</v>
      </c>
      <c r="I573" s="143" t="s">
        <v>49</v>
      </c>
      <c r="J573" s="143" t="s">
        <v>49</v>
      </c>
      <c r="K573" s="143">
        <v>2021</v>
      </c>
      <c r="L573" s="143" t="s">
        <v>2384</v>
      </c>
      <c r="M573" s="143" t="s">
        <v>3861</v>
      </c>
    </row>
    <row r="574" spans="1:13">
      <c r="A574" s="143" t="s">
        <v>7281</v>
      </c>
      <c r="B574" s="143" t="s">
        <v>3862</v>
      </c>
      <c r="C574" s="143" t="s">
        <v>7340</v>
      </c>
      <c r="D574" s="143" t="s">
        <v>333</v>
      </c>
      <c r="E574" s="423" t="s">
        <v>3864</v>
      </c>
      <c r="F574" s="424"/>
      <c r="G574" s="143" t="s">
        <v>49</v>
      </c>
      <c r="H574" s="143" t="s">
        <v>49</v>
      </c>
      <c r="I574" s="143" t="s">
        <v>49</v>
      </c>
      <c r="J574" s="143" t="s">
        <v>49</v>
      </c>
      <c r="K574" s="143">
        <v>2021</v>
      </c>
      <c r="L574" s="143" t="s">
        <v>2106</v>
      </c>
      <c r="M574" s="143" t="s">
        <v>3865</v>
      </c>
    </row>
    <row r="575" spans="1:13">
      <c r="A575" s="143" t="s">
        <v>7281</v>
      </c>
      <c r="B575" s="143" t="s">
        <v>3866</v>
      </c>
      <c r="C575" s="143" t="s">
        <v>7341</v>
      </c>
      <c r="D575" s="143" t="s">
        <v>333</v>
      </c>
      <c r="E575" s="423" t="s">
        <v>3868</v>
      </c>
      <c r="F575" s="424"/>
      <c r="G575" s="143" t="s">
        <v>49</v>
      </c>
      <c r="H575" s="143" t="s">
        <v>49</v>
      </c>
      <c r="I575" s="143" t="s">
        <v>49</v>
      </c>
      <c r="J575" s="143" t="s">
        <v>49</v>
      </c>
      <c r="K575" s="143">
        <v>2021</v>
      </c>
      <c r="L575" s="143" t="s">
        <v>2384</v>
      </c>
      <c r="M575" s="143" t="s">
        <v>3861</v>
      </c>
    </row>
    <row r="576" spans="1:13">
      <c r="A576" s="143" t="s">
        <v>7281</v>
      </c>
      <c r="B576" s="143" t="s">
        <v>3869</v>
      </c>
      <c r="C576" s="143" t="s">
        <v>7342</v>
      </c>
      <c r="D576" s="143" t="s">
        <v>333</v>
      </c>
      <c r="E576" s="423" t="s">
        <v>3871</v>
      </c>
      <c r="F576" s="424"/>
      <c r="G576" s="143" t="s">
        <v>49</v>
      </c>
      <c r="H576" s="143" t="s">
        <v>49</v>
      </c>
      <c r="I576" s="143" t="s">
        <v>49</v>
      </c>
      <c r="J576" s="143" t="s">
        <v>49</v>
      </c>
      <c r="K576" s="143">
        <v>2021</v>
      </c>
      <c r="L576" s="143" t="s">
        <v>2342</v>
      </c>
      <c r="M576" s="143" t="s">
        <v>3872</v>
      </c>
    </row>
    <row r="577" spans="1:13">
      <c r="A577" s="143" t="s">
        <v>7281</v>
      </c>
      <c r="B577" s="143" t="s">
        <v>3873</v>
      </c>
      <c r="C577" s="143" t="s">
        <v>7343</v>
      </c>
      <c r="D577" s="143" t="s">
        <v>333</v>
      </c>
      <c r="E577" s="423" t="s">
        <v>3875</v>
      </c>
      <c r="F577" s="424"/>
      <c r="G577" s="143" t="s">
        <v>49</v>
      </c>
      <c r="H577" s="143" t="s">
        <v>49</v>
      </c>
      <c r="I577" s="143" t="s">
        <v>49</v>
      </c>
      <c r="J577" s="143" t="s">
        <v>49</v>
      </c>
      <c r="K577" s="143">
        <v>2021</v>
      </c>
      <c r="L577" s="143" t="s">
        <v>2106</v>
      </c>
      <c r="M577" s="143" t="s">
        <v>3876</v>
      </c>
    </row>
    <row r="578" spans="1:13">
      <c r="A578" s="143" t="s">
        <v>7281</v>
      </c>
      <c r="B578" s="143" t="s">
        <v>3877</v>
      </c>
      <c r="C578" s="143" t="s">
        <v>7344</v>
      </c>
      <c r="D578" s="143" t="s">
        <v>333</v>
      </c>
      <c r="E578" s="423" t="s">
        <v>3879</v>
      </c>
      <c r="F578" s="424"/>
      <c r="G578" s="143" t="s">
        <v>49</v>
      </c>
      <c r="H578" s="143" t="s">
        <v>49</v>
      </c>
      <c r="I578" s="143" t="s">
        <v>49</v>
      </c>
      <c r="J578" s="143" t="s">
        <v>49</v>
      </c>
      <c r="K578" s="143">
        <v>2021</v>
      </c>
      <c r="L578" s="143">
        <v>20</v>
      </c>
      <c r="M578" s="143" t="s">
        <v>3880</v>
      </c>
    </row>
    <row r="579" spans="1:13">
      <c r="A579" s="143" t="s">
        <v>7281</v>
      </c>
      <c r="B579" s="143" t="s">
        <v>3881</v>
      </c>
      <c r="C579" s="143" t="s">
        <v>7345</v>
      </c>
      <c r="D579" s="143" t="s">
        <v>333</v>
      </c>
      <c r="E579" s="423" t="s">
        <v>3884</v>
      </c>
      <c r="F579" s="424"/>
      <c r="G579" s="143" t="s">
        <v>49</v>
      </c>
      <c r="H579" s="143" t="s">
        <v>49</v>
      </c>
      <c r="I579" s="143" t="s">
        <v>49</v>
      </c>
      <c r="J579" s="143" t="s">
        <v>49</v>
      </c>
      <c r="K579" s="143">
        <v>2021</v>
      </c>
      <c r="L579" s="143" t="s">
        <v>2384</v>
      </c>
      <c r="M579" s="143" t="s">
        <v>3861</v>
      </c>
    </row>
    <row r="580" spans="1:13">
      <c r="A580" s="143" t="s">
        <v>7281</v>
      </c>
      <c r="B580" s="143" t="s">
        <v>1071</v>
      </c>
      <c r="C580" s="143" t="s">
        <v>1070</v>
      </c>
      <c r="D580" s="143" t="s">
        <v>333</v>
      </c>
      <c r="E580" s="423" t="s">
        <v>3912</v>
      </c>
      <c r="F580" s="424"/>
      <c r="G580" s="143" t="s">
        <v>49</v>
      </c>
      <c r="H580" s="143" t="s">
        <v>49</v>
      </c>
      <c r="I580" s="143" t="s">
        <v>49</v>
      </c>
      <c r="J580" s="143" t="s">
        <v>49</v>
      </c>
      <c r="K580" s="143">
        <v>2021</v>
      </c>
      <c r="L580" s="143" t="s">
        <v>2249</v>
      </c>
      <c r="M580" s="143" t="s">
        <v>3909</v>
      </c>
    </row>
    <row r="581" spans="1:13">
      <c r="A581" s="143" t="s">
        <v>7281</v>
      </c>
      <c r="B581" s="143" t="s">
        <v>1036</v>
      </c>
      <c r="C581" s="143" t="s">
        <v>6250</v>
      </c>
      <c r="D581" s="143" t="s">
        <v>333</v>
      </c>
      <c r="E581" s="423" t="s">
        <v>3662</v>
      </c>
      <c r="F581" s="424"/>
      <c r="G581" s="143" t="s">
        <v>62</v>
      </c>
      <c r="H581" s="143" t="s">
        <v>62</v>
      </c>
      <c r="I581" s="143" t="s">
        <v>49</v>
      </c>
      <c r="J581" s="143" t="s">
        <v>49</v>
      </c>
      <c r="K581" s="143">
        <v>2021</v>
      </c>
      <c r="L581" s="143" t="s">
        <v>2249</v>
      </c>
      <c r="M581" s="143" t="s">
        <v>3663</v>
      </c>
    </row>
    <row r="582" spans="1:13">
      <c r="A582" s="143" t="s">
        <v>7281</v>
      </c>
      <c r="B582" s="143" t="s">
        <v>3664</v>
      </c>
      <c r="C582" s="143" t="s">
        <v>7346</v>
      </c>
      <c r="D582" s="143" t="s">
        <v>333</v>
      </c>
      <c r="E582" s="423" t="s">
        <v>3667</v>
      </c>
      <c r="F582" s="143" t="s">
        <v>7145</v>
      </c>
      <c r="G582" s="143" t="s">
        <v>49</v>
      </c>
      <c r="H582" s="143" t="s">
        <v>49</v>
      </c>
      <c r="I582" s="143" t="s">
        <v>49</v>
      </c>
      <c r="J582" s="143" t="s">
        <v>49</v>
      </c>
      <c r="K582" s="143">
        <v>2021</v>
      </c>
      <c r="L582" s="143">
        <v>20</v>
      </c>
      <c r="M582" s="143" t="s">
        <v>3668</v>
      </c>
    </row>
    <row r="583" spans="1:13">
      <c r="A583" s="143" t="s">
        <v>7281</v>
      </c>
      <c r="B583" s="143" t="s">
        <v>1038</v>
      </c>
      <c r="C583" s="143" t="s">
        <v>1037</v>
      </c>
      <c r="D583" s="143" t="s">
        <v>333</v>
      </c>
      <c r="E583" s="423" t="s">
        <v>3671</v>
      </c>
      <c r="F583" s="424"/>
      <c r="G583" s="143" t="s">
        <v>62</v>
      </c>
      <c r="H583" s="143" t="s">
        <v>62</v>
      </c>
      <c r="I583" s="143" t="s">
        <v>49</v>
      </c>
      <c r="J583" s="143" t="s">
        <v>49</v>
      </c>
      <c r="K583" s="143">
        <v>2021</v>
      </c>
      <c r="L583" s="143" t="s">
        <v>1966</v>
      </c>
      <c r="M583" s="143" t="s">
        <v>3672</v>
      </c>
    </row>
    <row r="584" spans="1:13">
      <c r="A584" s="143" t="s">
        <v>7281</v>
      </c>
      <c r="B584" s="143" t="s">
        <v>3673</v>
      </c>
      <c r="C584" s="143" t="s">
        <v>7347</v>
      </c>
      <c r="D584" s="143" t="s">
        <v>333</v>
      </c>
      <c r="E584" s="423" t="s">
        <v>3676</v>
      </c>
      <c r="F584" s="143" t="s">
        <v>7145</v>
      </c>
      <c r="G584" s="143" t="s">
        <v>49</v>
      </c>
      <c r="H584" s="143" t="s">
        <v>49</v>
      </c>
      <c r="I584" s="143" t="s">
        <v>49</v>
      </c>
      <c r="J584" s="143" t="s">
        <v>49</v>
      </c>
      <c r="K584" s="143">
        <v>2021</v>
      </c>
      <c r="L584" s="143" t="s">
        <v>1991</v>
      </c>
      <c r="M584" s="143" t="s">
        <v>3677</v>
      </c>
    </row>
    <row r="585" spans="1:13">
      <c r="A585" s="143" t="s">
        <v>7281</v>
      </c>
      <c r="B585" s="143" t="s">
        <v>3683</v>
      </c>
      <c r="C585" s="143" t="s">
        <v>7348</v>
      </c>
      <c r="D585" s="143" t="s">
        <v>333</v>
      </c>
      <c r="E585" s="423" t="s">
        <v>3686</v>
      </c>
      <c r="F585" s="143" t="s">
        <v>7145</v>
      </c>
      <c r="G585" s="143" t="s">
        <v>62</v>
      </c>
      <c r="H585" s="143" t="s">
        <v>62</v>
      </c>
      <c r="I585" s="143" t="s">
        <v>49</v>
      </c>
      <c r="J585" s="143" t="s">
        <v>49</v>
      </c>
      <c r="K585" s="143">
        <v>2021</v>
      </c>
      <c r="L585" s="143" t="s">
        <v>2816</v>
      </c>
      <c r="M585" s="143" t="s">
        <v>3687</v>
      </c>
    </row>
    <row r="586" spans="1:13">
      <c r="A586" s="143" t="s">
        <v>7281</v>
      </c>
      <c r="B586" s="143" t="s">
        <v>1049</v>
      </c>
      <c r="C586" s="143" t="s">
        <v>1048</v>
      </c>
      <c r="D586" s="143" t="s">
        <v>333</v>
      </c>
      <c r="E586" s="423" t="s">
        <v>3694</v>
      </c>
      <c r="F586" s="424"/>
      <c r="G586" s="143" t="s">
        <v>62</v>
      </c>
      <c r="H586" s="143" t="s">
        <v>62</v>
      </c>
      <c r="I586" s="143" t="s">
        <v>49</v>
      </c>
      <c r="J586" s="143" t="s">
        <v>49</v>
      </c>
      <c r="K586" s="143">
        <v>2021</v>
      </c>
      <c r="L586" s="143" t="s">
        <v>2454</v>
      </c>
      <c r="M586" s="143" t="s">
        <v>3695</v>
      </c>
    </row>
    <row r="587" spans="1:13">
      <c r="A587" s="143" t="s">
        <v>7281</v>
      </c>
      <c r="B587" s="143" t="s">
        <v>3731</v>
      </c>
      <c r="C587" s="143" t="s">
        <v>7349</v>
      </c>
      <c r="D587" s="143" t="s">
        <v>333</v>
      </c>
      <c r="E587" s="423" t="s">
        <v>3733</v>
      </c>
      <c r="F587" s="143" t="s">
        <v>7145</v>
      </c>
      <c r="G587" s="143" t="s">
        <v>62</v>
      </c>
      <c r="H587" s="143" t="s">
        <v>62</v>
      </c>
      <c r="I587" s="143" t="s">
        <v>49</v>
      </c>
      <c r="J587" s="143" t="s">
        <v>49</v>
      </c>
      <c r="K587" s="143">
        <v>2021</v>
      </c>
      <c r="L587" s="143">
        <v>20</v>
      </c>
      <c r="M587" s="143" t="s">
        <v>3734</v>
      </c>
    </row>
    <row r="588" spans="1:13">
      <c r="A588" s="143" t="s">
        <v>7281</v>
      </c>
      <c r="B588" s="143" t="s">
        <v>3901</v>
      </c>
      <c r="C588" s="143" t="s">
        <v>7350</v>
      </c>
      <c r="D588" s="143" t="s">
        <v>333</v>
      </c>
      <c r="E588" s="423" t="s">
        <v>3903</v>
      </c>
      <c r="F588" s="143" t="s">
        <v>7145</v>
      </c>
      <c r="G588" s="143" t="s">
        <v>62</v>
      </c>
      <c r="H588" s="143" t="s">
        <v>62</v>
      </c>
      <c r="I588" s="143" t="s">
        <v>49</v>
      </c>
      <c r="J588" s="143" t="s">
        <v>49</v>
      </c>
      <c r="K588" s="143">
        <v>2021</v>
      </c>
      <c r="L588" s="143" t="s">
        <v>2127</v>
      </c>
      <c r="M588" s="143" t="s">
        <v>3904</v>
      </c>
    </row>
    <row r="589" spans="1:13">
      <c r="A589" s="143" t="s">
        <v>7281</v>
      </c>
      <c r="B589" s="143" t="s">
        <v>3938</v>
      </c>
      <c r="C589" s="143" t="s">
        <v>7351</v>
      </c>
      <c r="D589" s="143" t="s">
        <v>333</v>
      </c>
      <c r="E589" s="423" t="s">
        <v>3942</v>
      </c>
      <c r="F589" s="424"/>
      <c r="G589" s="143" t="s">
        <v>62</v>
      </c>
      <c r="H589" s="143" t="s">
        <v>49</v>
      </c>
      <c r="I589" s="143" t="s">
        <v>49</v>
      </c>
      <c r="J589" s="143" t="s">
        <v>49</v>
      </c>
      <c r="K589" s="143">
        <v>2021</v>
      </c>
      <c r="L589" s="143" t="s">
        <v>2371</v>
      </c>
      <c r="M589" s="143" t="s">
        <v>3934</v>
      </c>
    </row>
    <row r="590" spans="1:13">
      <c r="A590" s="143" t="s">
        <v>7281</v>
      </c>
      <c r="B590" s="143" t="s">
        <v>1080</v>
      </c>
      <c r="C590" s="143" t="s">
        <v>1079</v>
      </c>
      <c r="D590" s="143" t="s">
        <v>333</v>
      </c>
      <c r="E590" s="423" t="s">
        <v>3929</v>
      </c>
      <c r="F590" s="143" t="s">
        <v>7141</v>
      </c>
      <c r="G590" s="143" t="s">
        <v>62</v>
      </c>
      <c r="H590" s="143" t="s">
        <v>62</v>
      </c>
      <c r="I590" s="143" t="s">
        <v>49</v>
      </c>
      <c r="J590" s="143" t="s">
        <v>49</v>
      </c>
      <c r="K590" s="143">
        <v>2021</v>
      </c>
      <c r="L590" s="143" t="s">
        <v>1780</v>
      </c>
      <c r="M590" s="143" t="s">
        <v>3930</v>
      </c>
    </row>
    <row r="591" spans="1:13">
      <c r="A591" s="143" t="s">
        <v>7281</v>
      </c>
      <c r="B591" s="143" t="s">
        <v>3951</v>
      </c>
      <c r="C591" s="143" t="s">
        <v>3953</v>
      </c>
      <c r="D591" s="143" t="s">
        <v>333</v>
      </c>
      <c r="E591" s="423" t="s">
        <v>3954</v>
      </c>
      <c r="F591" s="143" t="s">
        <v>7145</v>
      </c>
      <c r="G591" s="143" t="s">
        <v>62</v>
      </c>
      <c r="H591" s="143" t="s">
        <v>62</v>
      </c>
      <c r="I591" s="143" t="s">
        <v>49</v>
      </c>
      <c r="J591" s="143" t="s">
        <v>49</v>
      </c>
      <c r="K591" s="143">
        <v>2021</v>
      </c>
      <c r="L591" s="143" t="s">
        <v>1982</v>
      </c>
      <c r="M591" s="143" t="s">
        <v>3955</v>
      </c>
    </row>
    <row r="592" spans="1:13">
      <c r="A592" s="143" t="s">
        <v>7281</v>
      </c>
      <c r="B592" s="143" t="s">
        <v>1083</v>
      </c>
      <c r="C592" s="143" t="s">
        <v>1082</v>
      </c>
      <c r="D592" s="143" t="s">
        <v>333</v>
      </c>
      <c r="E592" s="423" t="s">
        <v>3933</v>
      </c>
      <c r="F592" s="424"/>
      <c r="G592" s="143" t="s">
        <v>62</v>
      </c>
      <c r="H592" s="143" t="s">
        <v>62</v>
      </c>
      <c r="I592" s="143" t="s">
        <v>49</v>
      </c>
      <c r="J592" s="143" t="s">
        <v>49</v>
      </c>
      <c r="K592" s="143">
        <v>2021</v>
      </c>
      <c r="L592" s="143" t="s">
        <v>2371</v>
      </c>
      <c r="M592" s="143" t="s">
        <v>3934</v>
      </c>
    </row>
    <row r="593" spans="1:13">
      <c r="A593" s="143" t="s">
        <v>7281</v>
      </c>
      <c r="B593" s="143" t="s">
        <v>3956</v>
      </c>
      <c r="C593" s="143" t="s">
        <v>7352</v>
      </c>
      <c r="D593" s="143" t="s">
        <v>333</v>
      </c>
      <c r="E593" s="423" t="s">
        <v>3959</v>
      </c>
      <c r="F593" s="143" t="s">
        <v>7145</v>
      </c>
      <c r="G593" s="143" t="s">
        <v>62</v>
      </c>
      <c r="H593" s="143" t="s">
        <v>62</v>
      </c>
      <c r="I593" s="143" t="s">
        <v>49</v>
      </c>
      <c r="J593" s="143" t="s">
        <v>49</v>
      </c>
      <c r="K593" s="143">
        <v>2021</v>
      </c>
      <c r="L593" s="143" t="s">
        <v>2245</v>
      </c>
      <c r="M593" s="143" t="s">
        <v>3960</v>
      </c>
    </row>
    <row r="594" spans="1:13">
      <c r="A594" s="143" t="s">
        <v>7281</v>
      </c>
      <c r="B594" s="143" t="s">
        <v>3947</v>
      </c>
      <c r="C594" s="143" t="s">
        <v>7353</v>
      </c>
      <c r="D594" s="143" t="s">
        <v>333</v>
      </c>
      <c r="E594" s="423" t="s">
        <v>3950</v>
      </c>
      <c r="F594" s="424"/>
      <c r="G594" s="143" t="s">
        <v>62</v>
      </c>
      <c r="H594" s="143" t="s">
        <v>49</v>
      </c>
      <c r="I594" s="143" t="s">
        <v>49</v>
      </c>
      <c r="J594" s="143" t="s">
        <v>49</v>
      </c>
      <c r="K594" s="143">
        <v>2021</v>
      </c>
      <c r="L594" s="143" t="s">
        <v>2371</v>
      </c>
      <c r="M594" s="143" t="s">
        <v>3934</v>
      </c>
    </row>
    <row r="595" spans="1:13">
      <c r="A595" s="143" t="s">
        <v>7281</v>
      </c>
      <c r="B595" s="143" t="s">
        <v>1085</v>
      </c>
      <c r="C595" s="143" t="s">
        <v>1084</v>
      </c>
      <c r="D595" s="143" t="s">
        <v>333</v>
      </c>
      <c r="E595" s="423" t="s">
        <v>3937</v>
      </c>
      <c r="F595" s="424"/>
      <c r="G595" s="143" t="s">
        <v>62</v>
      </c>
      <c r="H595" s="143" t="s">
        <v>62</v>
      </c>
      <c r="I595" s="143" t="s">
        <v>49</v>
      </c>
      <c r="J595" s="143" t="s">
        <v>49</v>
      </c>
      <c r="K595" s="143">
        <v>2021</v>
      </c>
      <c r="L595" s="143" t="s">
        <v>2371</v>
      </c>
      <c r="M595" s="143" t="s">
        <v>3934</v>
      </c>
    </row>
    <row r="596" spans="1:13">
      <c r="A596" s="143" t="s">
        <v>7281</v>
      </c>
      <c r="B596" s="143" t="s">
        <v>3961</v>
      </c>
      <c r="C596" s="143" t="s">
        <v>7354</v>
      </c>
      <c r="D596" s="143" t="s">
        <v>333</v>
      </c>
      <c r="E596" s="423" t="s">
        <v>3964</v>
      </c>
      <c r="F596" s="143" t="s">
        <v>7145</v>
      </c>
      <c r="G596" s="143" t="s">
        <v>62</v>
      </c>
      <c r="H596" s="143" t="s">
        <v>62</v>
      </c>
      <c r="I596" s="143" t="s">
        <v>49</v>
      </c>
      <c r="J596" s="143" t="s">
        <v>49</v>
      </c>
      <c r="K596" s="143">
        <v>2021</v>
      </c>
      <c r="L596" s="143" t="s">
        <v>1991</v>
      </c>
      <c r="M596" s="143" t="s">
        <v>3965</v>
      </c>
    </row>
    <row r="597" spans="1:13">
      <c r="A597" s="143" t="s">
        <v>7281</v>
      </c>
      <c r="B597" s="143" t="s">
        <v>3943</v>
      </c>
      <c r="C597" s="143" t="s">
        <v>7355</v>
      </c>
      <c r="D597" s="143" t="s">
        <v>333</v>
      </c>
      <c r="E597" s="423" t="s">
        <v>3946</v>
      </c>
      <c r="F597" s="424"/>
      <c r="G597" s="143" t="s">
        <v>62</v>
      </c>
      <c r="H597" s="143" t="s">
        <v>49</v>
      </c>
      <c r="I597" s="143" t="s">
        <v>49</v>
      </c>
      <c r="J597" s="143" t="s">
        <v>49</v>
      </c>
      <c r="K597" s="143">
        <v>2021</v>
      </c>
      <c r="L597" s="143" t="s">
        <v>2371</v>
      </c>
      <c r="M597" s="143" t="s">
        <v>3934</v>
      </c>
    </row>
    <row r="598" spans="1:13">
      <c r="A598" s="143" t="s">
        <v>7281</v>
      </c>
      <c r="B598" s="143" t="s">
        <v>4007</v>
      </c>
      <c r="C598" s="143" t="s">
        <v>7356</v>
      </c>
      <c r="D598" s="143" t="s">
        <v>333</v>
      </c>
      <c r="E598" s="423" t="s">
        <v>4010</v>
      </c>
      <c r="F598" s="143" t="s">
        <v>7145</v>
      </c>
      <c r="G598" s="143" t="s">
        <v>62</v>
      </c>
      <c r="H598" s="143" t="s">
        <v>49</v>
      </c>
      <c r="I598" s="143" t="s">
        <v>49</v>
      </c>
      <c r="J598" s="143" t="s">
        <v>49</v>
      </c>
      <c r="K598" s="143">
        <v>2021</v>
      </c>
      <c r="L598" s="143" t="s">
        <v>2245</v>
      </c>
      <c r="M598" s="143" t="s">
        <v>4011</v>
      </c>
    </row>
    <row r="599" spans="1:13">
      <c r="A599" s="143" t="s">
        <v>7281</v>
      </c>
      <c r="B599" s="143" t="s">
        <v>4012</v>
      </c>
      <c r="C599" s="143" t="s">
        <v>7357</v>
      </c>
      <c r="D599" s="143" t="s">
        <v>333</v>
      </c>
      <c r="E599" s="423" t="s">
        <v>4015</v>
      </c>
      <c r="F599" s="143" t="s">
        <v>7145</v>
      </c>
      <c r="G599" s="143" t="s">
        <v>62</v>
      </c>
      <c r="H599" s="143" t="s">
        <v>49</v>
      </c>
      <c r="I599" s="143" t="s">
        <v>49</v>
      </c>
      <c r="J599" s="143" t="s">
        <v>49</v>
      </c>
      <c r="K599" s="143">
        <v>2021</v>
      </c>
      <c r="L599" s="143" t="s">
        <v>1991</v>
      </c>
      <c r="M599" s="143" t="s">
        <v>4016</v>
      </c>
    </row>
    <row r="600" spans="1:13">
      <c r="A600" s="143" t="s">
        <v>7281</v>
      </c>
      <c r="B600" s="143" t="s">
        <v>4017</v>
      </c>
      <c r="C600" s="143" t="s">
        <v>7358</v>
      </c>
      <c r="D600" s="143" t="s">
        <v>333</v>
      </c>
      <c r="E600" s="423" t="s">
        <v>4020</v>
      </c>
      <c r="F600" s="143" t="s">
        <v>7145</v>
      </c>
      <c r="G600" s="143" t="s">
        <v>62</v>
      </c>
      <c r="H600" s="143" t="s">
        <v>49</v>
      </c>
      <c r="I600" s="143" t="s">
        <v>49</v>
      </c>
      <c r="J600" s="143" t="s">
        <v>49</v>
      </c>
      <c r="K600" s="143">
        <v>2021</v>
      </c>
      <c r="L600" s="143" t="s">
        <v>2245</v>
      </c>
      <c r="M600" s="143" t="s">
        <v>4021</v>
      </c>
    </row>
    <row r="601" spans="1:13">
      <c r="A601" s="143" t="s">
        <v>4060</v>
      </c>
      <c r="B601" s="143" t="s">
        <v>1094</v>
      </c>
      <c r="C601" s="143" t="s">
        <v>7359</v>
      </c>
      <c r="D601" s="143" t="s">
        <v>333</v>
      </c>
      <c r="E601" s="423" t="s">
        <v>4090</v>
      </c>
      <c r="F601" s="424"/>
      <c r="G601" s="143" t="s">
        <v>62</v>
      </c>
      <c r="H601" s="143" t="s">
        <v>62</v>
      </c>
      <c r="I601" s="143" t="s">
        <v>49</v>
      </c>
      <c r="J601" s="143" t="s">
        <v>49</v>
      </c>
      <c r="K601" s="143">
        <v>2021</v>
      </c>
      <c r="L601" s="143" t="s">
        <v>2391</v>
      </c>
      <c r="M601" s="143" t="s">
        <v>4091</v>
      </c>
    </row>
    <row r="602" spans="1:13">
      <c r="A602" s="143" t="s">
        <v>4060</v>
      </c>
      <c r="B602" s="143" t="s">
        <v>1104</v>
      </c>
      <c r="C602" s="143" t="s">
        <v>7360</v>
      </c>
      <c r="D602" s="143" t="s">
        <v>333</v>
      </c>
      <c r="E602" s="423" t="s">
        <v>4104</v>
      </c>
      <c r="F602" s="424"/>
      <c r="G602" s="143" t="s">
        <v>62</v>
      </c>
      <c r="H602" s="143" t="s">
        <v>62</v>
      </c>
      <c r="I602" s="143" t="s">
        <v>49</v>
      </c>
      <c r="J602" s="143" t="s">
        <v>49</v>
      </c>
      <c r="K602" s="143">
        <v>2021</v>
      </c>
      <c r="L602" s="143" t="s">
        <v>2454</v>
      </c>
      <c r="M602" s="143" t="s">
        <v>4105</v>
      </c>
    </row>
    <row r="603" spans="1:13">
      <c r="A603" s="143" t="s">
        <v>4060</v>
      </c>
      <c r="B603" s="143" t="s">
        <v>1102</v>
      </c>
      <c r="C603" s="143" t="s">
        <v>7361</v>
      </c>
      <c r="D603" s="143" t="s">
        <v>333</v>
      </c>
      <c r="E603" s="423" t="s">
        <v>4113</v>
      </c>
      <c r="F603" s="424"/>
      <c r="G603" s="143" t="s">
        <v>62</v>
      </c>
      <c r="H603" s="143" t="s">
        <v>62</v>
      </c>
      <c r="I603" s="143" t="s">
        <v>49</v>
      </c>
      <c r="J603" s="143" t="s">
        <v>49</v>
      </c>
      <c r="K603" s="143">
        <v>2021</v>
      </c>
      <c r="L603" s="143" t="s">
        <v>4114</v>
      </c>
      <c r="M603" s="143" t="s">
        <v>4115</v>
      </c>
    </row>
    <row r="604" spans="1:13">
      <c r="A604" s="143" t="s">
        <v>4060</v>
      </c>
      <c r="B604" s="143" t="s">
        <v>4106</v>
      </c>
      <c r="C604" s="143" t="s">
        <v>4108</v>
      </c>
      <c r="D604" s="143" t="s">
        <v>333</v>
      </c>
      <c r="E604" s="423" t="s">
        <v>4110</v>
      </c>
      <c r="F604" s="424"/>
      <c r="G604" s="143" t="s">
        <v>62</v>
      </c>
      <c r="H604" s="143" t="s">
        <v>49</v>
      </c>
      <c r="I604" s="143" t="s">
        <v>49</v>
      </c>
      <c r="J604" s="143" t="s">
        <v>49</v>
      </c>
      <c r="K604" s="143">
        <v>2021</v>
      </c>
      <c r="L604" s="143" t="s">
        <v>2454</v>
      </c>
      <c r="M604" s="143" t="s">
        <v>4105</v>
      </c>
    </row>
    <row r="605" spans="1:13">
      <c r="A605" s="143" t="s">
        <v>4060</v>
      </c>
      <c r="B605" s="143" t="s">
        <v>4116</v>
      </c>
      <c r="C605" s="143" t="s">
        <v>4118</v>
      </c>
      <c r="D605" s="143" t="s">
        <v>333</v>
      </c>
      <c r="E605" s="423" t="s">
        <v>4120</v>
      </c>
      <c r="F605" s="424"/>
      <c r="G605" s="143" t="s">
        <v>62</v>
      </c>
      <c r="H605" s="143" t="s">
        <v>49</v>
      </c>
      <c r="I605" s="143" t="s">
        <v>49</v>
      </c>
      <c r="J605" s="143" t="s">
        <v>49</v>
      </c>
      <c r="K605" s="143">
        <v>2021</v>
      </c>
      <c r="L605" s="143" t="s">
        <v>4114</v>
      </c>
      <c r="M605" s="143" t="s">
        <v>4115</v>
      </c>
    </row>
    <row r="606" spans="1:13">
      <c r="A606" s="143" t="s">
        <v>4060</v>
      </c>
      <c r="B606" s="143" t="s">
        <v>1089</v>
      </c>
      <c r="C606" s="143" t="s">
        <v>7362</v>
      </c>
      <c r="D606" s="143" t="s">
        <v>333</v>
      </c>
      <c r="E606" s="423" t="s">
        <v>4070</v>
      </c>
      <c r="F606" s="424"/>
      <c r="G606" s="143" t="s">
        <v>62</v>
      </c>
      <c r="H606" s="143" t="s">
        <v>62</v>
      </c>
      <c r="I606" s="143" t="s">
        <v>49</v>
      </c>
      <c r="J606" s="143" t="s">
        <v>49</v>
      </c>
      <c r="K606" s="143">
        <v>2021</v>
      </c>
      <c r="L606" s="143" t="s">
        <v>2491</v>
      </c>
      <c r="M606" s="143" t="s">
        <v>4071</v>
      </c>
    </row>
    <row r="607" spans="1:13">
      <c r="A607" s="143" t="s">
        <v>4060</v>
      </c>
      <c r="B607" s="143" t="s">
        <v>1091</v>
      </c>
      <c r="C607" s="143" t="s">
        <v>1090</v>
      </c>
      <c r="D607" s="143" t="s">
        <v>333</v>
      </c>
      <c r="E607" s="423" t="s">
        <v>4079</v>
      </c>
      <c r="F607" s="424"/>
      <c r="G607" s="143" t="s">
        <v>62</v>
      </c>
      <c r="H607" s="143" t="s">
        <v>62</v>
      </c>
      <c r="I607" s="143" t="s">
        <v>49</v>
      </c>
      <c r="J607" s="143" t="s">
        <v>49</v>
      </c>
      <c r="K607" s="143">
        <v>2021</v>
      </c>
      <c r="L607" s="143" t="s">
        <v>1982</v>
      </c>
      <c r="M607" s="143" t="s">
        <v>4080</v>
      </c>
    </row>
    <row r="608" spans="1:13">
      <c r="A608" s="143" t="s">
        <v>4060</v>
      </c>
      <c r="B608" s="143" t="s">
        <v>4141</v>
      </c>
      <c r="C608" s="143" t="s">
        <v>7363</v>
      </c>
      <c r="D608" s="143" t="s">
        <v>333</v>
      </c>
      <c r="E608" s="423" t="s">
        <v>4144</v>
      </c>
      <c r="F608" s="424"/>
      <c r="G608" s="143" t="s">
        <v>62</v>
      </c>
      <c r="H608" s="143" t="s">
        <v>62</v>
      </c>
      <c r="I608" s="143" t="s">
        <v>49</v>
      </c>
      <c r="J608" s="143" t="s">
        <v>49</v>
      </c>
      <c r="K608" s="143">
        <v>2021</v>
      </c>
      <c r="L608" s="143" t="s">
        <v>1914</v>
      </c>
      <c r="M608" s="143" t="s">
        <v>4145</v>
      </c>
    </row>
    <row r="609" spans="1:13">
      <c r="A609" s="143" t="s">
        <v>4060</v>
      </c>
      <c r="B609" s="143" t="s">
        <v>4121</v>
      </c>
      <c r="C609" s="143" t="s">
        <v>6253</v>
      </c>
      <c r="D609" s="143" t="s">
        <v>333</v>
      </c>
      <c r="E609" s="423" t="s">
        <v>4124</v>
      </c>
      <c r="F609" s="424"/>
      <c r="G609" s="143" t="s">
        <v>62</v>
      </c>
      <c r="H609" s="143" t="s">
        <v>62</v>
      </c>
      <c r="I609" s="143" t="s">
        <v>49</v>
      </c>
      <c r="J609" s="143" t="s">
        <v>49</v>
      </c>
      <c r="K609" s="143">
        <v>2021</v>
      </c>
      <c r="L609" s="143" t="s">
        <v>2617</v>
      </c>
      <c r="M609" s="143" t="s">
        <v>4125</v>
      </c>
    </row>
    <row r="610" spans="1:13">
      <c r="A610" s="143" t="s">
        <v>4060</v>
      </c>
      <c r="B610" s="143" t="s">
        <v>4126</v>
      </c>
      <c r="C610" s="143" t="s">
        <v>7364</v>
      </c>
      <c r="D610" s="143" t="s">
        <v>333</v>
      </c>
      <c r="E610" s="423" t="s">
        <v>4129</v>
      </c>
      <c r="F610" s="424"/>
      <c r="G610" s="143" t="s">
        <v>62</v>
      </c>
      <c r="H610" s="143" t="s">
        <v>62</v>
      </c>
      <c r="I610" s="143" t="s">
        <v>49</v>
      </c>
      <c r="J610" s="143" t="s">
        <v>49</v>
      </c>
      <c r="K610" s="143">
        <v>2021</v>
      </c>
      <c r="L610" s="143" t="s">
        <v>2249</v>
      </c>
      <c r="M610" s="143" t="s">
        <v>4130</v>
      </c>
    </row>
    <row r="611" spans="1:13">
      <c r="A611" s="143" t="s">
        <v>4060</v>
      </c>
      <c r="B611" s="143" t="s">
        <v>4061</v>
      </c>
      <c r="C611" s="143" t="s">
        <v>4063</v>
      </c>
      <c r="D611" s="143" t="s">
        <v>333</v>
      </c>
      <c r="E611" s="423" t="s">
        <v>4066</v>
      </c>
      <c r="F611" s="424"/>
      <c r="G611" s="143" t="s">
        <v>62</v>
      </c>
      <c r="H611" s="143" t="s">
        <v>62</v>
      </c>
      <c r="I611" s="143" t="s">
        <v>49</v>
      </c>
      <c r="J611" s="143" t="s">
        <v>49</v>
      </c>
      <c r="K611" s="143">
        <v>2021</v>
      </c>
      <c r="L611" s="143" t="s">
        <v>1982</v>
      </c>
      <c r="M611" s="143" t="s">
        <v>4067</v>
      </c>
    </row>
    <row r="612" spans="1:13">
      <c r="A612" s="143" t="s">
        <v>4060</v>
      </c>
      <c r="B612" s="143" t="s">
        <v>4072</v>
      </c>
      <c r="C612" s="143" t="s">
        <v>4074</v>
      </c>
      <c r="D612" s="143" t="s">
        <v>333</v>
      </c>
      <c r="E612" s="423" t="s">
        <v>4076</v>
      </c>
      <c r="F612" s="424"/>
      <c r="G612" s="143" t="s">
        <v>62</v>
      </c>
      <c r="H612" s="143" t="s">
        <v>62</v>
      </c>
      <c r="I612" s="143" t="s">
        <v>49</v>
      </c>
      <c r="J612" s="143" t="s">
        <v>49</v>
      </c>
      <c r="K612" s="143">
        <v>2021</v>
      </c>
      <c r="L612" s="143" t="s">
        <v>2491</v>
      </c>
      <c r="M612" s="143" t="s">
        <v>4071</v>
      </c>
    </row>
    <row r="613" spans="1:13">
      <c r="A613" s="143" t="s">
        <v>4060</v>
      </c>
      <c r="B613" s="143" t="s">
        <v>4081</v>
      </c>
      <c r="C613" s="143" t="s">
        <v>4083</v>
      </c>
      <c r="D613" s="143" t="s">
        <v>333</v>
      </c>
      <c r="E613" s="423" t="s">
        <v>4085</v>
      </c>
      <c r="F613" s="424"/>
      <c r="G613" s="143" t="s">
        <v>62</v>
      </c>
      <c r="H613" s="143" t="s">
        <v>62</v>
      </c>
      <c r="I613" s="143" t="s">
        <v>49</v>
      </c>
      <c r="J613" s="143" t="s">
        <v>49</v>
      </c>
      <c r="K613" s="143">
        <v>2021</v>
      </c>
      <c r="L613" s="143" t="s">
        <v>1982</v>
      </c>
      <c r="M613" s="143" t="s">
        <v>4086</v>
      </c>
    </row>
    <row r="614" spans="1:13">
      <c r="A614" s="143" t="s">
        <v>4060</v>
      </c>
      <c r="B614" s="143" t="s">
        <v>4146</v>
      </c>
      <c r="C614" s="143" t="s">
        <v>4148</v>
      </c>
      <c r="D614" s="143" t="s">
        <v>333</v>
      </c>
      <c r="E614" s="423" t="s">
        <v>4149</v>
      </c>
      <c r="F614" s="424"/>
      <c r="G614" s="143" t="s">
        <v>62</v>
      </c>
      <c r="H614" s="143" t="s">
        <v>62</v>
      </c>
      <c r="I614" s="143" t="s">
        <v>49</v>
      </c>
      <c r="J614" s="143" t="s">
        <v>49</v>
      </c>
      <c r="K614" s="143">
        <v>2021</v>
      </c>
      <c r="L614" s="143">
        <v>20</v>
      </c>
      <c r="M614" s="143" t="s">
        <v>4150</v>
      </c>
    </row>
    <row r="615" spans="1:13">
      <c r="A615" s="143" t="s">
        <v>4060</v>
      </c>
      <c r="B615" s="143" t="s">
        <v>4092</v>
      </c>
      <c r="C615" s="143" t="s">
        <v>4094</v>
      </c>
      <c r="D615" s="143" t="s">
        <v>333</v>
      </c>
      <c r="E615" s="423" t="s">
        <v>4096</v>
      </c>
      <c r="F615" s="424"/>
      <c r="G615" s="143" t="s">
        <v>62</v>
      </c>
      <c r="H615" s="143" t="s">
        <v>62</v>
      </c>
      <c r="I615" s="143" t="s">
        <v>49</v>
      </c>
      <c r="J615" s="143" t="s">
        <v>49</v>
      </c>
      <c r="K615" s="143">
        <v>2021</v>
      </c>
      <c r="L615" s="143" t="s">
        <v>1991</v>
      </c>
      <c r="M615" s="143" t="s">
        <v>4097</v>
      </c>
    </row>
    <row r="616" spans="1:13">
      <c r="A616" s="143" t="s">
        <v>4060</v>
      </c>
      <c r="B616" s="143" t="s">
        <v>4151</v>
      </c>
      <c r="C616" s="143" t="s">
        <v>4153</v>
      </c>
      <c r="D616" s="143" t="s">
        <v>333</v>
      </c>
      <c r="E616" s="423" t="s">
        <v>4154</v>
      </c>
      <c r="F616" s="424"/>
      <c r="G616" s="143" t="s">
        <v>62</v>
      </c>
      <c r="H616" s="143" t="s">
        <v>62</v>
      </c>
      <c r="I616" s="143" t="s">
        <v>49</v>
      </c>
      <c r="J616" s="143" t="s">
        <v>49</v>
      </c>
      <c r="K616" s="143">
        <v>2021</v>
      </c>
      <c r="L616" s="143" t="s">
        <v>1914</v>
      </c>
      <c r="M616" s="143" t="s">
        <v>4145</v>
      </c>
    </row>
    <row r="617" spans="1:13">
      <c r="A617" s="143" t="s">
        <v>4060</v>
      </c>
      <c r="B617" s="143" t="s">
        <v>4131</v>
      </c>
      <c r="C617" s="143" t="s">
        <v>4133</v>
      </c>
      <c r="D617" s="143" t="s">
        <v>333</v>
      </c>
      <c r="E617" s="423" t="s">
        <v>4135</v>
      </c>
      <c r="F617" s="424"/>
      <c r="G617" s="143" t="s">
        <v>62</v>
      </c>
      <c r="H617" s="143" t="s">
        <v>49</v>
      </c>
      <c r="I617" s="143" t="s">
        <v>49</v>
      </c>
      <c r="J617" s="143" t="s">
        <v>49</v>
      </c>
      <c r="K617" s="143">
        <v>2021</v>
      </c>
      <c r="L617" s="143" t="s">
        <v>2249</v>
      </c>
      <c r="M617" s="143" t="s">
        <v>4130</v>
      </c>
    </row>
    <row r="618" spans="1:13">
      <c r="A618" s="143" t="s">
        <v>4060</v>
      </c>
      <c r="B618" s="143" t="s">
        <v>4136</v>
      </c>
      <c r="C618" s="143" t="s">
        <v>4138</v>
      </c>
      <c r="D618" s="143" t="s">
        <v>333</v>
      </c>
      <c r="E618" s="423" t="s">
        <v>4140</v>
      </c>
      <c r="F618" s="424"/>
      <c r="G618" s="143" t="s">
        <v>62</v>
      </c>
      <c r="H618" s="143" t="s">
        <v>49</v>
      </c>
      <c r="I618" s="143" t="s">
        <v>49</v>
      </c>
      <c r="J618" s="143" t="s">
        <v>49</v>
      </c>
      <c r="K618" s="143">
        <v>2021</v>
      </c>
      <c r="L618" s="143" t="s">
        <v>2249</v>
      </c>
      <c r="M618" s="143" t="s">
        <v>4130</v>
      </c>
    </row>
    <row r="619" spans="1:13">
      <c r="A619" s="143" t="s">
        <v>4060</v>
      </c>
      <c r="B619" s="143" t="s">
        <v>1096</v>
      </c>
      <c r="C619" s="143" t="s">
        <v>1095</v>
      </c>
      <c r="D619" s="143" t="s">
        <v>16</v>
      </c>
      <c r="E619" s="423" t="s">
        <v>4100</v>
      </c>
      <c r="F619" s="424"/>
      <c r="G619" s="143" t="s">
        <v>62</v>
      </c>
      <c r="H619" s="143" t="s">
        <v>49</v>
      </c>
      <c r="I619" s="143" t="s">
        <v>49</v>
      </c>
      <c r="J619" s="143" t="s">
        <v>49</v>
      </c>
      <c r="K619" s="143">
        <v>2021</v>
      </c>
      <c r="L619" s="143" t="s">
        <v>1870</v>
      </c>
      <c r="M619" s="143" t="s">
        <v>4101</v>
      </c>
    </row>
    <row r="620" spans="1:13">
      <c r="A620" s="143" t="s">
        <v>4060</v>
      </c>
      <c r="B620" s="143" t="s">
        <v>4155</v>
      </c>
      <c r="C620" s="143" t="s">
        <v>4156</v>
      </c>
      <c r="D620" s="143" t="s">
        <v>108</v>
      </c>
      <c r="E620" s="423" t="s">
        <v>4157</v>
      </c>
      <c r="F620" s="424"/>
      <c r="G620" s="143" t="s">
        <v>62</v>
      </c>
      <c r="H620" s="143" t="s">
        <v>62</v>
      </c>
      <c r="I620" s="143" t="s">
        <v>49</v>
      </c>
      <c r="J620" s="143" t="s">
        <v>49</v>
      </c>
      <c r="K620" s="143">
        <v>2021</v>
      </c>
      <c r="L620" s="143" t="s">
        <v>1933</v>
      </c>
      <c r="M620" s="143" t="s">
        <v>4158</v>
      </c>
    </row>
    <row r="621" spans="1:13">
      <c r="A621" s="143" t="s">
        <v>4060</v>
      </c>
      <c r="B621" s="143" t="s">
        <v>4159</v>
      </c>
      <c r="C621" s="143" t="s">
        <v>4160</v>
      </c>
      <c r="D621" s="143" t="s">
        <v>108</v>
      </c>
      <c r="E621" s="423" t="s">
        <v>4157</v>
      </c>
      <c r="F621" s="143" t="s">
        <v>7141</v>
      </c>
      <c r="G621" s="143" t="s">
        <v>62</v>
      </c>
      <c r="H621" s="143" t="s">
        <v>62</v>
      </c>
      <c r="I621" s="143" t="s">
        <v>49</v>
      </c>
      <c r="J621" s="143" t="s">
        <v>49</v>
      </c>
      <c r="K621" s="143">
        <v>2021</v>
      </c>
      <c r="L621" s="143" t="s">
        <v>1933</v>
      </c>
      <c r="M621" s="143" t="s">
        <v>4161</v>
      </c>
    </row>
    <row r="622" spans="1:13">
      <c r="A622" s="143" t="s">
        <v>4162</v>
      </c>
      <c r="B622" s="143" t="s">
        <v>1108</v>
      </c>
      <c r="C622" s="143" t="s">
        <v>1107</v>
      </c>
      <c r="D622" s="143" t="s">
        <v>645</v>
      </c>
      <c r="E622" s="423" t="s">
        <v>4166</v>
      </c>
      <c r="F622" s="143" t="s">
        <v>7141</v>
      </c>
      <c r="G622" s="143" t="s">
        <v>49</v>
      </c>
      <c r="H622" s="143" t="s">
        <v>62</v>
      </c>
      <c r="I622" s="143" t="s">
        <v>62</v>
      </c>
      <c r="J622" s="143" t="s">
        <v>62</v>
      </c>
      <c r="K622" s="143">
        <v>2022</v>
      </c>
      <c r="L622" s="143" t="s">
        <v>1982</v>
      </c>
      <c r="M622" s="143" t="s">
        <v>4167</v>
      </c>
    </row>
    <row r="623" spans="1:13">
      <c r="A623" s="143" t="s">
        <v>4162</v>
      </c>
      <c r="B623" s="143" t="s">
        <v>1111</v>
      </c>
      <c r="C623" s="143" t="s">
        <v>1110</v>
      </c>
      <c r="D623" s="143" t="s">
        <v>645</v>
      </c>
      <c r="E623" s="423" t="s">
        <v>4170</v>
      </c>
      <c r="F623" s="143" t="s">
        <v>7141</v>
      </c>
      <c r="G623" s="143" t="s">
        <v>49</v>
      </c>
      <c r="H623" s="143" t="s">
        <v>49</v>
      </c>
      <c r="I623" s="143" t="s">
        <v>62</v>
      </c>
      <c r="J623" s="143" t="s">
        <v>62</v>
      </c>
      <c r="K623" s="143">
        <v>2020</v>
      </c>
      <c r="L623" s="143" t="s">
        <v>2384</v>
      </c>
      <c r="M623" s="143" t="s">
        <v>4171</v>
      </c>
    </row>
    <row r="624" spans="1:13">
      <c r="A624" s="143" t="s">
        <v>4162</v>
      </c>
      <c r="B624" s="143" t="s">
        <v>1114</v>
      </c>
      <c r="C624" s="143" t="s">
        <v>1113</v>
      </c>
      <c r="D624" s="143" t="s">
        <v>645</v>
      </c>
      <c r="E624" s="423" t="s">
        <v>4183</v>
      </c>
      <c r="F624" s="143" t="s">
        <v>7119</v>
      </c>
      <c r="G624" s="143" t="s">
        <v>49</v>
      </c>
      <c r="H624" s="143" t="s">
        <v>49</v>
      </c>
      <c r="I624" s="143" t="s">
        <v>49</v>
      </c>
      <c r="J624" s="143" t="s">
        <v>49</v>
      </c>
      <c r="K624" s="143">
        <v>2020</v>
      </c>
      <c r="L624" s="143" t="s">
        <v>1982</v>
      </c>
      <c r="M624" s="143" t="s">
        <v>4184</v>
      </c>
    </row>
    <row r="625" spans="1:13">
      <c r="A625" s="143" t="s">
        <v>4162</v>
      </c>
      <c r="B625" s="143" t="s">
        <v>1117</v>
      </c>
      <c r="C625" s="143" t="s">
        <v>1116</v>
      </c>
      <c r="D625" s="143" t="s">
        <v>645</v>
      </c>
      <c r="E625" s="423" t="s">
        <v>4175</v>
      </c>
      <c r="F625" s="143" t="s">
        <v>7119</v>
      </c>
      <c r="G625" s="143" t="s">
        <v>49</v>
      </c>
      <c r="H625" s="143" t="s">
        <v>49</v>
      </c>
      <c r="I625" s="143" t="s">
        <v>62</v>
      </c>
      <c r="J625" s="143" t="s">
        <v>62</v>
      </c>
      <c r="K625" s="143">
        <v>2021</v>
      </c>
      <c r="L625" s="143" t="s">
        <v>2249</v>
      </c>
      <c r="M625" s="143" t="s">
        <v>4176</v>
      </c>
    </row>
    <row r="626" spans="1:13">
      <c r="A626" s="143" t="s">
        <v>4162</v>
      </c>
      <c r="B626" s="143" t="s">
        <v>1121</v>
      </c>
      <c r="C626" s="143" t="s">
        <v>1120</v>
      </c>
      <c r="D626" s="143" t="s">
        <v>645</v>
      </c>
      <c r="E626" s="423" t="s">
        <v>4180</v>
      </c>
      <c r="F626" s="143" t="s">
        <v>7141</v>
      </c>
      <c r="G626" s="143" t="s">
        <v>49</v>
      </c>
      <c r="H626" s="143" t="s">
        <v>49</v>
      </c>
      <c r="I626" s="143" t="s">
        <v>62</v>
      </c>
      <c r="J626" s="143" t="s">
        <v>62</v>
      </c>
      <c r="K626" s="143">
        <v>2019</v>
      </c>
      <c r="L626" s="143" t="s">
        <v>2106</v>
      </c>
      <c r="M626" s="143" t="s">
        <v>4181</v>
      </c>
    </row>
    <row r="627" spans="1:13">
      <c r="A627" s="143" t="s">
        <v>4186</v>
      </c>
      <c r="B627" s="143" t="s">
        <v>4191</v>
      </c>
      <c r="C627" s="143" t="s">
        <v>6254</v>
      </c>
      <c r="D627" s="143" t="s">
        <v>645</v>
      </c>
      <c r="E627" s="423" t="s">
        <v>4195</v>
      </c>
      <c r="F627" s="143" t="s">
        <v>7119</v>
      </c>
      <c r="G627" s="143" t="s">
        <v>62</v>
      </c>
      <c r="H627" s="143" t="s">
        <v>62</v>
      </c>
      <c r="I627" s="143" t="s">
        <v>49</v>
      </c>
      <c r="J627" s="143" t="s">
        <v>49</v>
      </c>
      <c r="K627" s="143">
        <v>2022</v>
      </c>
      <c r="L627" s="143" t="s">
        <v>2342</v>
      </c>
      <c r="M627" s="143" t="s">
        <v>4190</v>
      </c>
    </row>
    <row r="628" spans="1:13">
      <c r="A628" s="143" t="s">
        <v>4186</v>
      </c>
      <c r="B628" s="143" t="s">
        <v>1130</v>
      </c>
      <c r="C628" s="143" t="s">
        <v>7365</v>
      </c>
      <c r="D628" s="143" t="s">
        <v>645</v>
      </c>
      <c r="E628" s="423" t="s">
        <v>4189</v>
      </c>
      <c r="F628" s="143" t="s">
        <v>7119</v>
      </c>
      <c r="G628" s="143" t="s">
        <v>62</v>
      </c>
      <c r="H628" s="143" t="s">
        <v>62</v>
      </c>
      <c r="I628" s="143" t="s">
        <v>49</v>
      </c>
      <c r="J628" s="143" t="s">
        <v>49</v>
      </c>
      <c r="K628" s="143">
        <v>2022</v>
      </c>
      <c r="L628" s="143" t="s">
        <v>2342</v>
      </c>
      <c r="M628" s="143" t="s">
        <v>4190</v>
      </c>
    </row>
    <row r="629" spans="1:13">
      <c r="A629" s="143" t="s">
        <v>4186</v>
      </c>
      <c r="B629" s="143" t="s">
        <v>4196</v>
      </c>
      <c r="C629" s="143" t="s">
        <v>6257</v>
      </c>
      <c r="D629" s="143" t="s">
        <v>645</v>
      </c>
      <c r="E629" s="423" t="s">
        <v>4198</v>
      </c>
      <c r="F629" s="143" t="s">
        <v>3</v>
      </c>
      <c r="G629" s="143" t="s">
        <v>62</v>
      </c>
      <c r="H629" s="143" t="s">
        <v>49</v>
      </c>
      <c r="I629" s="143" t="s">
        <v>49</v>
      </c>
      <c r="J629" s="143" t="s">
        <v>49</v>
      </c>
      <c r="K629" s="143">
        <v>2019</v>
      </c>
      <c r="L629" s="143" t="s">
        <v>1914</v>
      </c>
      <c r="M629" s="143" t="s">
        <v>4199</v>
      </c>
    </row>
    <row r="630" spans="1:13">
      <c r="A630" s="143" t="s">
        <v>7366</v>
      </c>
      <c r="B630" s="143" t="s">
        <v>2422</v>
      </c>
      <c r="C630" s="143" t="s">
        <v>7367</v>
      </c>
      <c r="D630" s="143" t="s">
        <v>262</v>
      </c>
      <c r="E630" s="423" t="s">
        <v>2426</v>
      </c>
      <c r="F630" s="143" t="s">
        <v>7141</v>
      </c>
      <c r="G630" s="143" t="s">
        <v>62</v>
      </c>
      <c r="H630" s="143" t="s">
        <v>62</v>
      </c>
      <c r="I630" s="143" t="s">
        <v>49</v>
      </c>
      <c r="J630" s="143" t="s">
        <v>49</v>
      </c>
      <c r="K630" s="143">
        <v>2019</v>
      </c>
      <c r="L630" s="143" t="s">
        <v>1733</v>
      </c>
      <c r="M630" s="143" t="s">
        <v>2427</v>
      </c>
    </row>
    <row r="631" spans="1:13">
      <c r="A631" s="143" t="s">
        <v>7366</v>
      </c>
      <c r="B631" s="143" t="s">
        <v>2201</v>
      </c>
      <c r="C631" s="143" t="s">
        <v>7368</v>
      </c>
      <c r="D631" s="143" t="s">
        <v>16</v>
      </c>
      <c r="E631" s="423" t="s">
        <v>2203</v>
      </c>
      <c r="F631" s="424"/>
      <c r="G631" s="143" t="s">
        <v>49</v>
      </c>
      <c r="H631" s="143" t="s">
        <v>49</v>
      </c>
      <c r="I631" s="143" t="s">
        <v>49</v>
      </c>
      <c r="J631" s="143" t="s">
        <v>49</v>
      </c>
      <c r="K631" s="143">
        <v>2015</v>
      </c>
      <c r="L631" s="143" t="s">
        <v>1820</v>
      </c>
      <c r="M631" s="143" t="s">
        <v>2204</v>
      </c>
    </row>
    <row r="632" spans="1:13">
      <c r="A632" s="143" t="s">
        <v>7366</v>
      </c>
      <c r="B632" s="143" t="s">
        <v>2205</v>
      </c>
      <c r="C632" s="143" t="s">
        <v>7369</v>
      </c>
      <c r="D632" s="143" t="s">
        <v>16</v>
      </c>
      <c r="E632" s="423" t="s">
        <v>2208</v>
      </c>
      <c r="F632" s="424"/>
      <c r="G632" s="143" t="s">
        <v>49</v>
      </c>
      <c r="H632" s="143" t="s">
        <v>49</v>
      </c>
      <c r="I632" s="143" t="s">
        <v>49</v>
      </c>
      <c r="J632" s="143" t="s">
        <v>49</v>
      </c>
      <c r="K632" s="143">
        <v>2021</v>
      </c>
      <c r="L632" s="143" t="s">
        <v>1820</v>
      </c>
      <c r="M632" s="143" t="s">
        <v>2135</v>
      </c>
    </row>
    <row r="633" spans="1:13">
      <c r="A633" s="143" t="s">
        <v>7366</v>
      </c>
      <c r="B633" s="143" t="s">
        <v>631</v>
      </c>
      <c r="C633" s="143" t="s">
        <v>7370</v>
      </c>
      <c r="D633" s="143" t="s">
        <v>16</v>
      </c>
      <c r="E633" s="423" t="s">
        <v>2442</v>
      </c>
      <c r="F633" s="424"/>
      <c r="G633" s="143" t="s">
        <v>62</v>
      </c>
      <c r="H633" s="143" t="s">
        <v>49</v>
      </c>
      <c r="I633" s="143" t="s">
        <v>49</v>
      </c>
      <c r="J633" s="143" t="s">
        <v>49</v>
      </c>
      <c r="K633" s="143">
        <v>2016</v>
      </c>
      <c r="L633" s="143" t="s">
        <v>1870</v>
      </c>
      <c r="M633" s="143" t="s">
        <v>2398</v>
      </c>
    </row>
    <row r="634" spans="1:13">
      <c r="A634" s="143" t="s">
        <v>7366</v>
      </c>
      <c r="B634" s="143" t="s">
        <v>4567</v>
      </c>
      <c r="C634" s="143" t="s">
        <v>6850</v>
      </c>
      <c r="D634" s="143" t="s">
        <v>262</v>
      </c>
      <c r="E634" s="423" t="s">
        <v>4571</v>
      </c>
      <c r="F634" s="143" t="s">
        <v>4</v>
      </c>
      <c r="G634" s="143" t="s">
        <v>49</v>
      </c>
      <c r="H634" s="143" t="s">
        <v>49</v>
      </c>
      <c r="I634" s="143" t="s">
        <v>62</v>
      </c>
      <c r="J634" s="143" t="s">
        <v>49</v>
      </c>
      <c r="K634" s="143">
        <v>2019</v>
      </c>
      <c r="L634" s="143" t="s">
        <v>1820</v>
      </c>
      <c r="M634" s="143" t="s">
        <v>2330</v>
      </c>
    </row>
    <row r="635" spans="1:13">
      <c r="A635" s="143" t="s">
        <v>7366</v>
      </c>
      <c r="B635" s="143" t="s">
        <v>417</v>
      </c>
      <c r="C635" s="143" t="s">
        <v>7371</v>
      </c>
      <c r="D635" s="143" t="s">
        <v>16</v>
      </c>
      <c r="E635" s="423" t="s">
        <v>420</v>
      </c>
      <c r="F635" s="424"/>
      <c r="G635" s="143" t="s">
        <v>49</v>
      </c>
      <c r="H635" s="143" t="s">
        <v>49</v>
      </c>
      <c r="I635" s="143" t="s">
        <v>49</v>
      </c>
      <c r="J635" s="143" t="s">
        <v>49</v>
      </c>
      <c r="K635" s="143">
        <v>2017</v>
      </c>
      <c r="L635" s="143" t="s">
        <v>2127</v>
      </c>
      <c r="M635" s="143" t="s">
        <v>2200</v>
      </c>
    </row>
    <row r="636" spans="1:13">
      <c r="A636" s="143" t="s">
        <v>7366</v>
      </c>
      <c r="B636" s="143" t="s">
        <v>338</v>
      </c>
      <c r="C636" s="143" t="s">
        <v>337</v>
      </c>
      <c r="D636" s="143" t="s">
        <v>16</v>
      </c>
      <c r="E636" s="423" t="s">
        <v>343</v>
      </c>
      <c r="F636" s="424"/>
      <c r="G636" s="143" t="s">
        <v>49</v>
      </c>
      <c r="H636" s="143" t="s">
        <v>49</v>
      </c>
      <c r="I636" s="143" t="s">
        <v>49</v>
      </c>
      <c r="J636" s="143" t="s">
        <v>49</v>
      </c>
      <c r="K636" s="143">
        <v>2021</v>
      </c>
      <c r="L636" s="143" t="s">
        <v>1820</v>
      </c>
      <c r="M636" s="143" t="s">
        <v>2135</v>
      </c>
    </row>
    <row r="637" spans="1:13">
      <c r="A637" s="143" t="s">
        <v>7366</v>
      </c>
      <c r="B637" s="143" t="s">
        <v>394</v>
      </c>
      <c r="C637" s="143" t="s">
        <v>393</v>
      </c>
      <c r="D637" s="143" t="s">
        <v>108</v>
      </c>
      <c r="E637" s="423" t="s">
        <v>396</v>
      </c>
      <c r="F637" s="143" t="s">
        <v>7141</v>
      </c>
      <c r="G637" s="143" t="s">
        <v>62</v>
      </c>
      <c r="H637" s="143" t="s">
        <v>62</v>
      </c>
      <c r="I637" s="143" t="s">
        <v>49</v>
      </c>
      <c r="J637" s="143" t="s">
        <v>62</v>
      </c>
      <c r="K637" s="143">
        <v>2022</v>
      </c>
      <c r="L637" s="143">
        <v>60</v>
      </c>
      <c r="M637" s="143" t="s">
        <v>1854</v>
      </c>
    </row>
    <row r="638" spans="1:13">
      <c r="A638" s="143" t="s">
        <v>7366</v>
      </c>
      <c r="B638" s="143" t="s">
        <v>399</v>
      </c>
      <c r="C638" s="143" t="s">
        <v>398</v>
      </c>
      <c r="D638" s="143" t="s">
        <v>108</v>
      </c>
      <c r="E638" s="423" t="s">
        <v>396</v>
      </c>
      <c r="F638" s="143" t="s">
        <v>7141</v>
      </c>
      <c r="G638" s="143" t="s">
        <v>62</v>
      </c>
      <c r="H638" s="143" t="s">
        <v>62</v>
      </c>
      <c r="I638" s="143" t="s">
        <v>49</v>
      </c>
      <c r="J638" s="143" t="s">
        <v>62</v>
      </c>
      <c r="K638" s="143">
        <v>2022</v>
      </c>
      <c r="L638" s="143">
        <v>60</v>
      </c>
      <c r="M638" s="143" t="s">
        <v>1854</v>
      </c>
    </row>
    <row r="639" spans="1:13">
      <c r="A639" s="143" t="s">
        <v>7366</v>
      </c>
      <c r="B639" s="143" t="s">
        <v>401</v>
      </c>
      <c r="C639" s="143" t="s">
        <v>400</v>
      </c>
      <c r="D639" s="143" t="s">
        <v>108</v>
      </c>
      <c r="E639" s="423" t="s">
        <v>396</v>
      </c>
      <c r="F639" s="143" t="s">
        <v>7141</v>
      </c>
      <c r="G639" s="143" t="s">
        <v>62</v>
      </c>
      <c r="H639" s="143" t="s">
        <v>62</v>
      </c>
      <c r="I639" s="143" t="s">
        <v>49</v>
      </c>
      <c r="J639" s="143" t="s">
        <v>62</v>
      </c>
      <c r="K639" s="143">
        <v>2022</v>
      </c>
      <c r="L639" s="143">
        <v>60</v>
      </c>
      <c r="M639" s="143" t="s">
        <v>1854</v>
      </c>
    </row>
    <row r="640" spans="1:13">
      <c r="A640" s="143" t="s">
        <v>7366</v>
      </c>
      <c r="B640" s="143" t="s">
        <v>403</v>
      </c>
      <c r="C640" s="143" t="s">
        <v>402</v>
      </c>
      <c r="D640" s="143" t="s">
        <v>108</v>
      </c>
      <c r="E640" s="423" t="s">
        <v>396</v>
      </c>
      <c r="F640" s="143" t="s">
        <v>7141</v>
      </c>
      <c r="G640" s="143" t="s">
        <v>62</v>
      </c>
      <c r="H640" s="143" t="s">
        <v>62</v>
      </c>
      <c r="I640" s="143" t="s">
        <v>49</v>
      </c>
      <c r="J640" s="143" t="s">
        <v>62</v>
      </c>
      <c r="K640" s="143">
        <v>2022</v>
      </c>
      <c r="L640" s="143">
        <v>60</v>
      </c>
      <c r="M640" s="143" t="s">
        <v>1854</v>
      </c>
    </row>
    <row r="641" spans="1:13">
      <c r="A641" s="143" t="s">
        <v>7366</v>
      </c>
      <c r="B641" s="143" t="s">
        <v>405</v>
      </c>
      <c r="C641" s="143" t="s">
        <v>404</v>
      </c>
      <c r="D641" s="143" t="s">
        <v>108</v>
      </c>
      <c r="E641" s="423" t="s">
        <v>396</v>
      </c>
      <c r="F641" s="143" t="s">
        <v>7141</v>
      </c>
      <c r="G641" s="143" t="s">
        <v>62</v>
      </c>
      <c r="H641" s="143" t="s">
        <v>62</v>
      </c>
      <c r="I641" s="143" t="s">
        <v>49</v>
      </c>
      <c r="J641" s="143" t="s">
        <v>62</v>
      </c>
      <c r="K641" s="143">
        <v>2022</v>
      </c>
      <c r="L641" s="143">
        <v>60</v>
      </c>
      <c r="M641" s="143" t="s">
        <v>1854</v>
      </c>
    </row>
    <row r="642" spans="1:13">
      <c r="A642" s="143" t="s">
        <v>7366</v>
      </c>
      <c r="B642" s="143" t="s">
        <v>407</v>
      </c>
      <c r="C642" s="143" t="s">
        <v>406</v>
      </c>
      <c r="D642" s="143" t="s">
        <v>108</v>
      </c>
      <c r="E642" s="423" t="s">
        <v>396</v>
      </c>
      <c r="F642" s="143" t="s">
        <v>7141</v>
      </c>
      <c r="G642" s="143" t="s">
        <v>62</v>
      </c>
      <c r="H642" s="143" t="s">
        <v>62</v>
      </c>
      <c r="I642" s="143" t="s">
        <v>49</v>
      </c>
      <c r="J642" s="143" t="s">
        <v>62</v>
      </c>
      <c r="K642" s="143">
        <v>2022</v>
      </c>
      <c r="L642" s="143">
        <v>60</v>
      </c>
      <c r="M642" s="143" t="s">
        <v>1854</v>
      </c>
    </row>
    <row r="643" spans="1:13">
      <c r="A643" s="143" t="s">
        <v>7366</v>
      </c>
      <c r="B643" s="143" t="s">
        <v>409</v>
      </c>
      <c r="C643" s="143" t="s">
        <v>408</v>
      </c>
      <c r="D643" s="143" t="s">
        <v>108</v>
      </c>
      <c r="E643" s="423" t="s">
        <v>396</v>
      </c>
      <c r="F643" s="143" t="s">
        <v>7141</v>
      </c>
      <c r="G643" s="143" t="s">
        <v>62</v>
      </c>
      <c r="H643" s="143" t="s">
        <v>62</v>
      </c>
      <c r="I643" s="143" t="s">
        <v>49</v>
      </c>
      <c r="J643" s="143" t="s">
        <v>62</v>
      </c>
      <c r="K643" s="143">
        <v>2022</v>
      </c>
      <c r="L643" s="143">
        <v>60</v>
      </c>
      <c r="M643" s="143" t="s">
        <v>1854</v>
      </c>
    </row>
    <row r="644" spans="1:13">
      <c r="A644" s="143" t="s">
        <v>7366</v>
      </c>
      <c r="B644" s="143" t="s">
        <v>411</v>
      </c>
      <c r="C644" s="143" t="s">
        <v>410</v>
      </c>
      <c r="D644" s="143" t="s">
        <v>108</v>
      </c>
      <c r="E644" s="423" t="s">
        <v>396</v>
      </c>
      <c r="F644" s="143" t="s">
        <v>7141</v>
      </c>
      <c r="G644" s="143" t="s">
        <v>62</v>
      </c>
      <c r="H644" s="143" t="s">
        <v>62</v>
      </c>
      <c r="I644" s="143" t="s">
        <v>49</v>
      </c>
      <c r="J644" s="143" t="s">
        <v>62</v>
      </c>
      <c r="K644" s="143">
        <v>2022</v>
      </c>
      <c r="L644" s="143">
        <v>60</v>
      </c>
      <c r="M644" s="143" t="s">
        <v>1854</v>
      </c>
    </row>
    <row r="645" spans="1:13">
      <c r="A645" s="143" t="s">
        <v>7366</v>
      </c>
      <c r="B645" s="143" t="s">
        <v>413</v>
      </c>
      <c r="C645" s="143" t="s">
        <v>412</v>
      </c>
      <c r="D645" s="143" t="s">
        <v>108</v>
      </c>
      <c r="E645" s="423" t="s">
        <v>396</v>
      </c>
      <c r="F645" s="143" t="s">
        <v>7141</v>
      </c>
      <c r="G645" s="143" t="s">
        <v>62</v>
      </c>
      <c r="H645" s="143" t="s">
        <v>62</v>
      </c>
      <c r="I645" s="143" t="s">
        <v>49</v>
      </c>
      <c r="J645" s="143" t="s">
        <v>62</v>
      </c>
      <c r="K645" s="143">
        <v>2022</v>
      </c>
      <c r="L645" s="143">
        <v>60</v>
      </c>
      <c r="M645" s="143" t="s">
        <v>1854</v>
      </c>
    </row>
    <row r="646" spans="1:13">
      <c r="A646" s="143" t="s">
        <v>7366</v>
      </c>
      <c r="B646" s="143" t="s">
        <v>2197</v>
      </c>
      <c r="C646" s="143" t="s">
        <v>414</v>
      </c>
      <c r="D646" s="143" t="s">
        <v>108</v>
      </c>
      <c r="E646" s="423" t="s">
        <v>396</v>
      </c>
      <c r="F646" s="143" t="s">
        <v>7141</v>
      </c>
      <c r="G646" s="143" t="s">
        <v>62</v>
      </c>
      <c r="H646" s="143" t="s">
        <v>62</v>
      </c>
      <c r="I646" s="143" t="s">
        <v>49</v>
      </c>
      <c r="J646" s="143" t="s">
        <v>62</v>
      </c>
      <c r="K646" s="143">
        <v>2022</v>
      </c>
      <c r="L646" s="143">
        <v>60</v>
      </c>
      <c r="M646" s="143" t="s">
        <v>1854</v>
      </c>
    </row>
    <row r="647" spans="1:13">
      <c r="A647" s="143" t="s">
        <v>7366</v>
      </c>
      <c r="B647" s="143" t="s">
        <v>378</v>
      </c>
      <c r="C647" s="143" t="s">
        <v>377</v>
      </c>
      <c r="D647" s="143" t="s">
        <v>90</v>
      </c>
      <c r="E647" s="423" t="s">
        <v>380</v>
      </c>
      <c r="F647" s="143" t="s">
        <v>4</v>
      </c>
      <c r="G647" s="143" t="s">
        <v>49</v>
      </c>
      <c r="H647" s="143" t="s">
        <v>49</v>
      </c>
      <c r="I647" s="143" t="s">
        <v>49</v>
      </c>
      <c r="J647" s="143" t="s">
        <v>49</v>
      </c>
      <c r="K647" s="143">
        <v>2021</v>
      </c>
      <c r="L647" s="143" t="s">
        <v>1820</v>
      </c>
      <c r="M647" s="143" t="s">
        <v>2023</v>
      </c>
    </row>
    <row r="648" spans="1:13">
      <c r="A648" s="143" t="s">
        <v>7366</v>
      </c>
      <c r="B648" s="143" t="s">
        <v>382</v>
      </c>
      <c r="C648" s="143" t="s">
        <v>381</v>
      </c>
      <c r="D648" s="143" t="s">
        <v>90</v>
      </c>
      <c r="E648" s="423" t="s">
        <v>384</v>
      </c>
      <c r="F648" s="424"/>
      <c r="G648" s="143" t="s">
        <v>49</v>
      </c>
      <c r="H648" s="143" t="s">
        <v>49</v>
      </c>
      <c r="I648" s="143" t="s">
        <v>49</v>
      </c>
      <c r="J648" s="143" t="s">
        <v>49</v>
      </c>
      <c r="K648" s="143">
        <v>2021</v>
      </c>
      <c r="L648" s="143" t="s">
        <v>1820</v>
      </c>
      <c r="M648" s="143" t="s">
        <v>2159</v>
      </c>
    </row>
    <row r="649" spans="1:13">
      <c r="A649" s="143" t="s">
        <v>7366</v>
      </c>
      <c r="B649" s="143" t="s">
        <v>2169</v>
      </c>
      <c r="C649" s="143" t="s">
        <v>2170</v>
      </c>
      <c r="D649" s="143" t="s">
        <v>90</v>
      </c>
      <c r="E649" s="423" t="s">
        <v>2173</v>
      </c>
      <c r="F649" s="143" t="s">
        <v>4</v>
      </c>
      <c r="G649" s="143" t="s">
        <v>49</v>
      </c>
      <c r="H649" s="143" t="s">
        <v>49</v>
      </c>
      <c r="I649" s="143" t="s">
        <v>49</v>
      </c>
      <c r="J649" s="143" t="s">
        <v>49</v>
      </c>
      <c r="K649" s="143">
        <v>2021</v>
      </c>
      <c r="L649" s="143" t="s">
        <v>1820</v>
      </c>
      <c r="M649" s="143" t="s">
        <v>2023</v>
      </c>
    </row>
    <row r="650" spans="1:13">
      <c r="A650" s="143" t="s">
        <v>7366</v>
      </c>
      <c r="B650" s="143" t="s">
        <v>386</v>
      </c>
      <c r="C650" s="143" t="s">
        <v>385</v>
      </c>
      <c r="D650" s="143" t="s">
        <v>90</v>
      </c>
      <c r="E650" s="423" t="s">
        <v>2174</v>
      </c>
      <c r="F650" s="424"/>
      <c r="G650" s="143" t="s">
        <v>49</v>
      </c>
      <c r="H650" s="143" t="s">
        <v>49</v>
      </c>
      <c r="I650" s="143" t="s">
        <v>49</v>
      </c>
      <c r="J650" s="143" t="s">
        <v>49</v>
      </c>
      <c r="K650" s="143">
        <v>2021</v>
      </c>
      <c r="L650" s="143" t="s">
        <v>1820</v>
      </c>
      <c r="M650" s="143" t="s">
        <v>2023</v>
      </c>
    </row>
    <row r="651" spans="1:13">
      <c r="A651" s="143" t="s">
        <v>7366</v>
      </c>
      <c r="B651" s="143" t="s">
        <v>373</v>
      </c>
      <c r="C651" s="143" t="s">
        <v>372</v>
      </c>
      <c r="D651" s="143" t="s">
        <v>90</v>
      </c>
      <c r="E651" s="423" t="s">
        <v>375</v>
      </c>
      <c r="F651" s="424"/>
      <c r="G651" s="143" t="s">
        <v>49</v>
      </c>
      <c r="H651" s="143" t="s">
        <v>49</v>
      </c>
      <c r="I651" s="143" t="s">
        <v>49</v>
      </c>
      <c r="J651" s="143" t="s">
        <v>49</v>
      </c>
      <c r="K651" s="143">
        <v>2021</v>
      </c>
      <c r="L651" s="143" t="s">
        <v>1820</v>
      </c>
      <c r="M651" s="143" t="s">
        <v>2159</v>
      </c>
    </row>
    <row r="652" spans="1:13">
      <c r="A652" s="143" t="s">
        <v>7366</v>
      </c>
      <c r="B652" s="143" t="s">
        <v>369</v>
      </c>
      <c r="C652" s="143" t="s">
        <v>368</v>
      </c>
      <c r="D652" s="143" t="s">
        <v>90</v>
      </c>
      <c r="E652" s="423" t="s">
        <v>2166</v>
      </c>
      <c r="F652" s="143" t="s">
        <v>4</v>
      </c>
      <c r="G652" s="143" t="s">
        <v>49</v>
      </c>
      <c r="H652" s="143" t="s">
        <v>49</v>
      </c>
      <c r="I652" s="143" t="s">
        <v>49</v>
      </c>
      <c r="J652" s="143" t="s">
        <v>49</v>
      </c>
      <c r="K652" s="143">
        <v>2021</v>
      </c>
      <c r="L652" s="143" t="s">
        <v>1820</v>
      </c>
      <c r="M652" s="143" t="s">
        <v>2159</v>
      </c>
    </row>
    <row r="653" spans="1:13">
      <c r="A653" s="143" t="s">
        <v>7366</v>
      </c>
      <c r="B653" s="143" t="s">
        <v>2162</v>
      </c>
      <c r="C653" s="143" t="s">
        <v>2163</v>
      </c>
      <c r="D653" s="143" t="s">
        <v>90</v>
      </c>
      <c r="E653" s="423" t="s">
        <v>2164</v>
      </c>
      <c r="F653" s="424"/>
      <c r="G653" s="143" t="s">
        <v>49</v>
      </c>
      <c r="H653" s="143" t="s">
        <v>49</v>
      </c>
      <c r="I653" s="143" t="s">
        <v>49</v>
      </c>
      <c r="J653" s="143" t="s">
        <v>49</v>
      </c>
      <c r="K653" s="143">
        <v>2021</v>
      </c>
      <c r="L653" s="143" t="s">
        <v>1820</v>
      </c>
      <c r="M653" s="143" t="s">
        <v>2159</v>
      </c>
    </row>
    <row r="654" spans="1:13">
      <c r="A654" s="143" t="s">
        <v>7366</v>
      </c>
      <c r="B654" s="143" t="s">
        <v>351</v>
      </c>
      <c r="C654" s="143" t="s">
        <v>350</v>
      </c>
      <c r="D654" s="143" t="s">
        <v>90</v>
      </c>
      <c r="E654" s="423" t="s">
        <v>2154</v>
      </c>
      <c r="F654" s="143" t="s">
        <v>4</v>
      </c>
      <c r="G654" s="143" t="s">
        <v>49</v>
      </c>
      <c r="H654" s="143" t="s">
        <v>49</v>
      </c>
      <c r="I654" s="143" t="s">
        <v>49</v>
      </c>
      <c r="J654" s="143" t="s">
        <v>49</v>
      </c>
      <c r="K654" s="143">
        <v>2021</v>
      </c>
      <c r="L654" s="143" t="s">
        <v>1820</v>
      </c>
      <c r="M654" s="143" t="s">
        <v>2020</v>
      </c>
    </row>
    <row r="655" spans="1:13">
      <c r="A655" s="143" t="s">
        <v>7366</v>
      </c>
      <c r="B655" s="143" t="s">
        <v>347</v>
      </c>
      <c r="C655" s="143" t="s">
        <v>346</v>
      </c>
      <c r="D655" s="143" t="s">
        <v>90</v>
      </c>
      <c r="E655" s="423" t="s">
        <v>2153</v>
      </c>
      <c r="F655" s="424"/>
      <c r="G655" s="143" t="s">
        <v>49</v>
      </c>
      <c r="H655" s="143" t="s">
        <v>49</v>
      </c>
      <c r="I655" s="143" t="s">
        <v>49</v>
      </c>
      <c r="J655" s="143" t="s">
        <v>49</v>
      </c>
      <c r="K655" s="143">
        <v>2021</v>
      </c>
      <c r="L655" s="143" t="s">
        <v>1820</v>
      </c>
      <c r="M655" s="143" t="s">
        <v>2020</v>
      </c>
    </row>
    <row r="656" spans="1:13">
      <c r="A656" s="143" t="s">
        <v>7366</v>
      </c>
      <c r="B656" s="143" t="s">
        <v>355</v>
      </c>
      <c r="C656" s="143" t="s">
        <v>6177</v>
      </c>
      <c r="D656" s="143" t="s">
        <v>90</v>
      </c>
      <c r="E656" s="423" t="s">
        <v>2158</v>
      </c>
      <c r="F656" s="143" t="s">
        <v>4</v>
      </c>
      <c r="G656" s="143" t="s">
        <v>49</v>
      </c>
      <c r="H656" s="143" t="s">
        <v>49</v>
      </c>
      <c r="I656" s="143" t="s">
        <v>49</v>
      </c>
      <c r="J656" s="143" t="s">
        <v>49</v>
      </c>
      <c r="K656" s="143">
        <v>2021</v>
      </c>
      <c r="L656" s="143" t="s">
        <v>1820</v>
      </c>
      <c r="M656" s="143" t="s">
        <v>2159</v>
      </c>
    </row>
    <row r="657" spans="1:13">
      <c r="A657" s="143" t="s">
        <v>7366</v>
      </c>
      <c r="B657" s="143" t="s">
        <v>360</v>
      </c>
      <c r="C657" s="143" t="s">
        <v>6337</v>
      </c>
      <c r="D657" s="143" t="s">
        <v>90</v>
      </c>
      <c r="E657" s="423" t="s">
        <v>362</v>
      </c>
      <c r="F657" s="143" t="s">
        <v>4</v>
      </c>
      <c r="G657" s="143" t="s">
        <v>49</v>
      </c>
      <c r="H657" s="143" t="s">
        <v>49</v>
      </c>
      <c r="I657" s="143" t="s">
        <v>49</v>
      </c>
      <c r="J657" s="143" t="s">
        <v>49</v>
      </c>
      <c r="K657" s="143">
        <v>2021</v>
      </c>
      <c r="L657" s="143" t="s">
        <v>1820</v>
      </c>
      <c r="M657" s="143" t="s">
        <v>2020</v>
      </c>
    </row>
    <row r="658" spans="1:13">
      <c r="A658" s="143" t="s">
        <v>7366</v>
      </c>
      <c r="B658" s="143" t="s">
        <v>364</v>
      </c>
      <c r="C658" s="143" t="s">
        <v>6338</v>
      </c>
      <c r="D658" s="143" t="s">
        <v>90</v>
      </c>
      <c r="E658" s="423" t="s">
        <v>366</v>
      </c>
      <c r="F658" s="424"/>
      <c r="G658" s="143" t="s">
        <v>49</v>
      </c>
      <c r="H658" s="143" t="s">
        <v>49</v>
      </c>
      <c r="I658" s="143" t="s">
        <v>49</v>
      </c>
      <c r="J658" s="143" t="s">
        <v>49</v>
      </c>
      <c r="K658" s="143">
        <v>2021</v>
      </c>
      <c r="L658" s="143" t="s">
        <v>1820</v>
      </c>
      <c r="M658" s="143" t="s">
        <v>2159</v>
      </c>
    </row>
    <row r="659" spans="1:13">
      <c r="A659" s="143" t="s">
        <v>7366</v>
      </c>
      <c r="B659" s="143" t="s">
        <v>2182</v>
      </c>
      <c r="C659" s="143" t="s">
        <v>2184</v>
      </c>
      <c r="D659" s="143" t="s">
        <v>101</v>
      </c>
      <c r="E659" s="423" t="s">
        <v>2186</v>
      </c>
      <c r="F659" s="424"/>
      <c r="G659" s="143" t="s">
        <v>49</v>
      </c>
      <c r="H659" s="143" t="s">
        <v>49</v>
      </c>
      <c r="I659" s="143" t="s">
        <v>49</v>
      </c>
      <c r="J659" s="143" t="s">
        <v>49</v>
      </c>
      <c r="K659" s="143">
        <v>2021</v>
      </c>
      <c r="L659" s="143" t="s">
        <v>1887</v>
      </c>
      <c r="M659" s="143" t="s">
        <v>2187</v>
      </c>
    </row>
    <row r="660" spans="1:13">
      <c r="A660" s="143" t="s">
        <v>7366</v>
      </c>
      <c r="B660" s="143" t="s">
        <v>2136</v>
      </c>
      <c r="C660" s="143" t="s">
        <v>6109</v>
      </c>
      <c r="D660" s="143" t="s">
        <v>262</v>
      </c>
      <c r="E660" s="423" t="s">
        <v>2139</v>
      </c>
      <c r="F660" s="424"/>
      <c r="G660" s="143" t="s">
        <v>49</v>
      </c>
      <c r="H660" s="143" t="s">
        <v>49</v>
      </c>
      <c r="I660" s="143" t="s">
        <v>49</v>
      </c>
      <c r="J660" s="143" t="s">
        <v>49</v>
      </c>
      <c r="K660" s="143">
        <v>2021</v>
      </c>
      <c r="L660" s="143" t="s">
        <v>1820</v>
      </c>
      <c r="M660" s="143" t="s">
        <v>2135</v>
      </c>
    </row>
    <row r="661" spans="1:13">
      <c r="A661" s="143" t="s">
        <v>7366</v>
      </c>
      <c r="B661" s="143" t="s">
        <v>2140</v>
      </c>
      <c r="C661" s="143" t="s">
        <v>6111</v>
      </c>
      <c r="D661" s="143" t="s">
        <v>262</v>
      </c>
      <c r="E661" s="423" t="s">
        <v>2142</v>
      </c>
      <c r="F661" s="424"/>
      <c r="G661" s="143" t="s">
        <v>49</v>
      </c>
      <c r="H661" s="143" t="s">
        <v>49</v>
      </c>
      <c r="I661" s="143" t="s">
        <v>49</v>
      </c>
      <c r="J661" s="143" t="s">
        <v>49</v>
      </c>
      <c r="K661" s="143">
        <v>2021</v>
      </c>
      <c r="L661" s="143" t="s">
        <v>1820</v>
      </c>
      <c r="M661" s="143" t="s">
        <v>2135</v>
      </c>
    </row>
    <row r="662" spans="1:13">
      <c r="A662" s="143" t="s">
        <v>7366</v>
      </c>
      <c r="B662" s="143" t="s">
        <v>2175</v>
      </c>
      <c r="C662" s="143" t="s">
        <v>6178</v>
      </c>
      <c r="D662" s="143" t="s">
        <v>262</v>
      </c>
      <c r="E662" s="423" t="s">
        <v>2177</v>
      </c>
      <c r="F662" s="424"/>
      <c r="G662" s="143" t="s">
        <v>49</v>
      </c>
      <c r="H662" s="143" t="s">
        <v>49</v>
      </c>
      <c r="I662" s="143" t="s">
        <v>49</v>
      </c>
      <c r="J662" s="143" t="s">
        <v>49</v>
      </c>
      <c r="K662" s="143">
        <v>2020</v>
      </c>
      <c r="L662" s="143" t="s">
        <v>1820</v>
      </c>
      <c r="M662" s="143" t="s">
        <v>2178</v>
      </c>
    </row>
    <row r="663" spans="1:13">
      <c r="A663" s="143" t="s">
        <v>7366</v>
      </c>
      <c r="B663" s="143" t="s">
        <v>2179</v>
      </c>
      <c r="C663" s="143" t="s">
        <v>1509</v>
      </c>
      <c r="D663" s="143" t="s">
        <v>262</v>
      </c>
      <c r="E663" s="423" t="s">
        <v>2181</v>
      </c>
      <c r="F663" s="424"/>
      <c r="G663" s="143" t="s">
        <v>49</v>
      </c>
      <c r="H663" s="143" t="s">
        <v>49</v>
      </c>
      <c r="I663" s="143" t="s">
        <v>49</v>
      </c>
      <c r="J663" s="143" t="s">
        <v>49</v>
      </c>
      <c r="K663" s="143">
        <v>2020</v>
      </c>
      <c r="L663" s="143" t="s">
        <v>1820</v>
      </c>
      <c r="M663" s="143" t="s">
        <v>2178</v>
      </c>
    </row>
    <row r="664" spans="1:13">
      <c r="A664" s="143" t="s">
        <v>7366</v>
      </c>
      <c r="B664" s="143" t="s">
        <v>2143</v>
      </c>
      <c r="C664" s="143" t="s">
        <v>7372</v>
      </c>
      <c r="D664" s="143" t="s">
        <v>262</v>
      </c>
      <c r="E664" s="423" t="s">
        <v>2145</v>
      </c>
      <c r="F664" s="424"/>
      <c r="G664" s="143" t="s">
        <v>49</v>
      </c>
      <c r="H664" s="143" t="s">
        <v>49</v>
      </c>
      <c r="I664" s="143" t="s">
        <v>49</v>
      </c>
      <c r="J664" s="143" t="s">
        <v>49</v>
      </c>
      <c r="K664" s="143">
        <v>2021</v>
      </c>
      <c r="L664" s="143" t="s">
        <v>1820</v>
      </c>
      <c r="M664" s="143" t="s">
        <v>2135</v>
      </c>
    </row>
    <row r="665" spans="1:13">
      <c r="A665" s="143" t="s">
        <v>7366</v>
      </c>
      <c r="B665" s="143" t="s">
        <v>2146</v>
      </c>
      <c r="C665" s="143" t="s">
        <v>7373</v>
      </c>
      <c r="D665" s="143" t="s">
        <v>262</v>
      </c>
      <c r="E665" s="423" t="s">
        <v>2148</v>
      </c>
      <c r="F665" s="424"/>
      <c r="G665" s="143" t="s">
        <v>49</v>
      </c>
      <c r="H665" s="143" t="s">
        <v>49</v>
      </c>
      <c r="I665" s="143" t="s">
        <v>49</v>
      </c>
      <c r="J665" s="143" t="s">
        <v>49</v>
      </c>
      <c r="K665" s="143">
        <v>2021</v>
      </c>
      <c r="L665" s="143" t="s">
        <v>1820</v>
      </c>
      <c r="M665" s="143" t="s">
        <v>2135</v>
      </c>
    </row>
    <row r="666" spans="1:13">
      <c r="A666" s="143" t="s">
        <v>7366</v>
      </c>
      <c r="B666" s="143" t="s">
        <v>2149</v>
      </c>
      <c r="C666" s="143" t="s">
        <v>7374</v>
      </c>
      <c r="D666" s="143" t="s">
        <v>262</v>
      </c>
      <c r="E666" s="423" t="s">
        <v>2151</v>
      </c>
      <c r="F666" s="424"/>
      <c r="G666" s="143" t="s">
        <v>49</v>
      </c>
      <c r="H666" s="143" t="s">
        <v>49</v>
      </c>
      <c r="I666" s="143" t="s">
        <v>49</v>
      </c>
      <c r="J666" s="143" t="s">
        <v>49</v>
      </c>
      <c r="K666" s="143">
        <v>2021</v>
      </c>
      <c r="L666" s="143" t="s">
        <v>1820</v>
      </c>
      <c r="M666" s="143" t="s">
        <v>2135</v>
      </c>
    </row>
    <row r="667" spans="1:13">
      <c r="A667" s="143" t="s">
        <v>2209</v>
      </c>
      <c r="B667" s="143" t="s">
        <v>442</v>
      </c>
      <c r="C667" s="143" t="s">
        <v>441</v>
      </c>
      <c r="D667" s="143" t="s">
        <v>645</v>
      </c>
      <c r="E667" s="423" t="s">
        <v>444</v>
      </c>
      <c r="F667" s="143" t="s">
        <v>4</v>
      </c>
      <c r="G667" s="143" t="s">
        <v>62</v>
      </c>
      <c r="H667" s="143" t="s">
        <v>49</v>
      </c>
      <c r="I667" s="143" t="s">
        <v>49</v>
      </c>
      <c r="J667" s="143" t="s">
        <v>49</v>
      </c>
      <c r="K667" s="143">
        <v>2021</v>
      </c>
      <c r="L667" s="143" t="s">
        <v>1762</v>
      </c>
      <c r="M667" s="143" t="s">
        <v>2213</v>
      </c>
    </row>
    <row r="668" spans="1:13">
      <c r="A668" s="143" t="s">
        <v>2209</v>
      </c>
      <c r="B668" s="143" t="s">
        <v>446</v>
      </c>
      <c r="C668" s="143" t="s">
        <v>7375</v>
      </c>
      <c r="D668" s="143" t="s">
        <v>645</v>
      </c>
      <c r="E668" s="423" t="s">
        <v>449</v>
      </c>
      <c r="F668" s="143" t="s">
        <v>7117</v>
      </c>
      <c r="G668" s="143" t="s">
        <v>62</v>
      </c>
      <c r="H668" s="143" t="s">
        <v>49</v>
      </c>
      <c r="I668" s="143" t="s">
        <v>49</v>
      </c>
      <c r="J668" s="143" t="s">
        <v>62</v>
      </c>
      <c r="K668" s="143">
        <v>2021</v>
      </c>
      <c r="L668" s="143" t="s">
        <v>1762</v>
      </c>
      <c r="M668" s="143" t="s">
        <v>2213</v>
      </c>
    </row>
    <row r="669" spans="1:13">
      <c r="A669" s="143" t="s">
        <v>2209</v>
      </c>
      <c r="B669" s="143" t="s">
        <v>431</v>
      </c>
      <c r="C669" s="143" t="s">
        <v>430</v>
      </c>
      <c r="D669" s="143" t="s">
        <v>645</v>
      </c>
      <c r="E669" s="423" t="s">
        <v>435</v>
      </c>
      <c r="F669" s="143" t="s">
        <v>7117</v>
      </c>
      <c r="G669" s="143" t="s">
        <v>49</v>
      </c>
      <c r="H669" s="143" t="s">
        <v>49</v>
      </c>
      <c r="I669" s="143" t="s">
        <v>49</v>
      </c>
      <c r="J669" s="143" t="s">
        <v>49</v>
      </c>
      <c r="K669" s="143">
        <v>2021</v>
      </c>
      <c r="L669" s="143" t="s">
        <v>1762</v>
      </c>
      <c r="M669" s="143" t="s">
        <v>2213</v>
      </c>
    </row>
    <row r="670" spans="1:13">
      <c r="A670" s="143" t="s">
        <v>2209</v>
      </c>
      <c r="B670" s="143" t="s">
        <v>488</v>
      </c>
      <c r="C670" s="143" t="s">
        <v>487</v>
      </c>
      <c r="D670" s="143" t="s">
        <v>645</v>
      </c>
      <c r="E670" s="423" t="s">
        <v>491</v>
      </c>
      <c r="F670" s="143" t="s">
        <v>7117</v>
      </c>
      <c r="G670" s="143" t="s">
        <v>49</v>
      </c>
      <c r="H670" s="143" t="s">
        <v>49</v>
      </c>
      <c r="I670" s="143" t="s">
        <v>49</v>
      </c>
      <c r="J670" s="143" t="s">
        <v>49</v>
      </c>
      <c r="K670" s="143">
        <v>2020</v>
      </c>
      <c r="L670" s="143" t="s">
        <v>1733</v>
      </c>
      <c r="M670" s="143" t="s">
        <v>2242</v>
      </c>
    </row>
    <row r="671" spans="1:13">
      <c r="A671" s="143" t="s">
        <v>2209</v>
      </c>
      <c r="B671" s="143" t="s">
        <v>512</v>
      </c>
      <c r="C671" s="143" t="s">
        <v>511</v>
      </c>
      <c r="D671" s="143" t="s">
        <v>645</v>
      </c>
      <c r="E671" s="423" t="s">
        <v>515</v>
      </c>
      <c r="F671" s="143" t="s">
        <v>3</v>
      </c>
      <c r="G671" s="143" t="s">
        <v>49</v>
      </c>
      <c r="H671" s="143" t="s">
        <v>62</v>
      </c>
      <c r="I671" s="143" t="s">
        <v>62</v>
      </c>
      <c r="J671" s="143" t="s">
        <v>62</v>
      </c>
      <c r="K671" s="143">
        <v>2020</v>
      </c>
      <c r="L671" s="143" t="s">
        <v>1848</v>
      </c>
      <c r="M671" s="143" t="s">
        <v>2262</v>
      </c>
    </row>
    <row r="672" spans="1:13">
      <c r="A672" s="143" t="s">
        <v>2209</v>
      </c>
      <c r="B672" s="143" t="s">
        <v>499</v>
      </c>
      <c r="C672" s="143" t="s">
        <v>498</v>
      </c>
      <c r="D672" s="143" t="s">
        <v>645</v>
      </c>
      <c r="E672" s="423" t="s">
        <v>500</v>
      </c>
      <c r="F672" s="143" t="s">
        <v>4</v>
      </c>
      <c r="G672" s="143" t="s">
        <v>49</v>
      </c>
      <c r="H672" s="143" t="s">
        <v>62</v>
      </c>
      <c r="I672" s="143" t="s">
        <v>62</v>
      </c>
      <c r="J672" s="143" t="s">
        <v>62</v>
      </c>
      <c r="K672" s="143">
        <v>2020</v>
      </c>
      <c r="L672" s="143" t="s">
        <v>2249</v>
      </c>
      <c r="M672" s="143" t="s">
        <v>2250</v>
      </c>
    </row>
    <row r="673" spans="1:13">
      <c r="A673" s="143" t="s">
        <v>2209</v>
      </c>
      <c r="B673" s="143" t="s">
        <v>519</v>
      </c>
      <c r="C673" s="143" t="s">
        <v>518</v>
      </c>
      <c r="D673" s="143" t="s">
        <v>645</v>
      </c>
      <c r="E673" s="423" t="s">
        <v>521</v>
      </c>
      <c r="F673" s="143" t="s">
        <v>7173</v>
      </c>
      <c r="G673" s="143" t="s">
        <v>49</v>
      </c>
      <c r="H673" s="143" t="s">
        <v>62</v>
      </c>
      <c r="I673" s="143" t="s">
        <v>62</v>
      </c>
      <c r="J673" s="143" t="s">
        <v>62</v>
      </c>
      <c r="K673" s="143">
        <v>2020</v>
      </c>
      <c r="L673" s="143" t="s">
        <v>2106</v>
      </c>
      <c r="M673" s="143" t="s">
        <v>2264</v>
      </c>
    </row>
    <row r="674" spans="1:13">
      <c r="A674" s="143" t="s">
        <v>2209</v>
      </c>
      <c r="B674" s="143" t="s">
        <v>2269</v>
      </c>
      <c r="C674" s="143" t="s">
        <v>7376</v>
      </c>
      <c r="D674" s="143" t="s">
        <v>645</v>
      </c>
      <c r="E674" s="423" t="s">
        <v>2272</v>
      </c>
      <c r="F674" s="143" t="s">
        <v>4</v>
      </c>
      <c r="G674" s="143" t="s">
        <v>62</v>
      </c>
      <c r="H674" s="143" t="s">
        <v>49</v>
      </c>
      <c r="I674" s="143" t="s">
        <v>62</v>
      </c>
      <c r="J674" s="143" t="s">
        <v>62</v>
      </c>
      <c r="K674" s="143">
        <v>2019</v>
      </c>
      <c r="L674" s="143" t="s">
        <v>2245</v>
      </c>
      <c r="M674" s="143" t="s">
        <v>2273</v>
      </c>
    </row>
    <row r="675" spans="1:13">
      <c r="A675" s="143" t="s">
        <v>2209</v>
      </c>
      <c r="B675" s="143" t="s">
        <v>453</v>
      </c>
      <c r="C675" s="143" t="s">
        <v>452</v>
      </c>
      <c r="D675" s="143" t="s">
        <v>645</v>
      </c>
      <c r="E675" s="423" t="s">
        <v>455</v>
      </c>
      <c r="F675" s="143" t="s">
        <v>4</v>
      </c>
      <c r="G675" s="143" t="s">
        <v>62</v>
      </c>
      <c r="H675" s="143" t="s">
        <v>49</v>
      </c>
      <c r="I675" s="143" t="s">
        <v>49</v>
      </c>
      <c r="J675" s="143" t="s">
        <v>62</v>
      </c>
      <c r="K675" s="143">
        <v>2021</v>
      </c>
      <c r="L675" s="143" t="s">
        <v>1762</v>
      </c>
      <c r="M675" s="143" t="s">
        <v>2213</v>
      </c>
    </row>
    <row r="676" spans="1:13">
      <c r="A676" s="143" t="s">
        <v>2209</v>
      </c>
      <c r="B676" s="143" t="s">
        <v>425</v>
      </c>
      <c r="C676" s="143" t="s">
        <v>424</v>
      </c>
      <c r="D676" s="143" t="s">
        <v>645</v>
      </c>
      <c r="E676" s="423" t="s">
        <v>428</v>
      </c>
      <c r="F676" s="143" t="s">
        <v>4</v>
      </c>
      <c r="G676" s="143" t="s">
        <v>49</v>
      </c>
      <c r="H676" s="143" t="s">
        <v>49</v>
      </c>
      <c r="I676" s="143" t="s">
        <v>49</v>
      </c>
      <c r="J676" s="143" t="s">
        <v>49</v>
      </c>
      <c r="K676" s="143">
        <v>2021</v>
      </c>
      <c r="L676" s="143" t="s">
        <v>1820</v>
      </c>
      <c r="M676" s="143" t="s">
        <v>2135</v>
      </c>
    </row>
    <row r="677" spans="1:13">
      <c r="A677" s="143" t="s">
        <v>2209</v>
      </c>
      <c r="B677" s="143" t="s">
        <v>437</v>
      </c>
      <c r="C677" s="143" t="s">
        <v>436</v>
      </c>
      <c r="D677" s="143" t="s">
        <v>645</v>
      </c>
      <c r="E677" s="423" t="s">
        <v>440</v>
      </c>
      <c r="F677" s="143" t="s">
        <v>4</v>
      </c>
      <c r="G677" s="143" t="s">
        <v>49</v>
      </c>
      <c r="H677" s="143" t="s">
        <v>49</v>
      </c>
      <c r="I677" s="143" t="s">
        <v>49</v>
      </c>
      <c r="J677" s="143" t="s">
        <v>49</v>
      </c>
      <c r="K677" s="143">
        <v>2021</v>
      </c>
      <c r="L677" s="143" t="s">
        <v>1762</v>
      </c>
      <c r="M677" s="143" t="s">
        <v>2215</v>
      </c>
    </row>
    <row r="678" spans="1:13">
      <c r="A678" s="143" t="s">
        <v>2209</v>
      </c>
      <c r="B678" s="143" t="s">
        <v>457</v>
      </c>
      <c r="C678" s="143" t="s">
        <v>456</v>
      </c>
      <c r="D678" s="143" t="s">
        <v>603</v>
      </c>
      <c r="E678" s="423" t="s">
        <v>2224</v>
      </c>
      <c r="F678" s="424"/>
      <c r="G678" s="143" t="s">
        <v>49</v>
      </c>
      <c r="H678" s="143" t="s">
        <v>49</v>
      </c>
      <c r="I678" s="143" t="s">
        <v>49</v>
      </c>
      <c r="J678" s="143" t="s">
        <v>49</v>
      </c>
      <c r="K678" s="143">
        <v>2017</v>
      </c>
      <c r="L678" s="143" t="s">
        <v>1982</v>
      </c>
      <c r="M678" s="143" t="s">
        <v>2225</v>
      </c>
    </row>
    <row r="679" spans="1:13">
      <c r="A679" s="143" t="s">
        <v>2209</v>
      </c>
      <c r="B679" s="143" t="s">
        <v>460</v>
      </c>
      <c r="C679" s="143" t="s">
        <v>459</v>
      </c>
      <c r="D679" s="143" t="s">
        <v>603</v>
      </c>
      <c r="E679" s="423" t="s">
        <v>2224</v>
      </c>
      <c r="F679" s="424"/>
      <c r="G679" s="143" t="s">
        <v>49</v>
      </c>
      <c r="H679" s="143" t="s">
        <v>49</v>
      </c>
      <c r="I679" s="143" t="s">
        <v>49</v>
      </c>
      <c r="J679" s="143" t="s">
        <v>49</v>
      </c>
      <c r="K679" s="143">
        <v>2017</v>
      </c>
      <c r="L679" s="143" t="s">
        <v>1982</v>
      </c>
      <c r="M679" s="143" t="s">
        <v>2225</v>
      </c>
    </row>
    <row r="680" spans="1:13">
      <c r="A680" s="143" t="s">
        <v>2209</v>
      </c>
      <c r="B680" s="143" t="s">
        <v>462</v>
      </c>
      <c r="C680" s="143" t="s">
        <v>461</v>
      </c>
      <c r="D680" s="143" t="s">
        <v>603</v>
      </c>
      <c r="E680" s="423" t="s">
        <v>2224</v>
      </c>
      <c r="F680" s="424"/>
      <c r="G680" s="143" t="s">
        <v>49</v>
      </c>
      <c r="H680" s="143" t="s">
        <v>49</v>
      </c>
      <c r="I680" s="143" t="s">
        <v>49</v>
      </c>
      <c r="J680" s="143" t="s">
        <v>49</v>
      </c>
      <c r="K680" s="143">
        <v>2015</v>
      </c>
      <c r="L680" s="143" t="s">
        <v>2228</v>
      </c>
      <c r="M680" s="143" t="s">
        <v>2229</v>
      </c>
    </row>
    <row r="681" spans="1:13">
      <c r="A681" s="143" t="s">
        <v>2209</v>
      </c>
      <c r="B681" s="143" t="s">
        <v>464</v>
      </c>
      <c r="C681" s="143" t="s">
        <v>463</v>
      </c>
      <c r="D681" s="143" t="s">
        <v>603</v>
      </c>
      <c r="E681" s="423" t="s">
        <v>2224</v>
      </c>
      <c r="F681" s="424"/>
      <c r="G681" s="143" t="s">
        <v>49</v>
      </c>
      <c r="H681" s="143" t="s">
        <v>49</v>
      </c>
      <c r="I681" s="143" t="s">
        <v>49</v>
      </c>
      <c r="J681" s="143" t="s">
        <v>49</v>
      </c>
      <c r="K681" s="143">
        <v>2017</v>
      </c>
      <c r="L681" s="143" t="s">
        <v>1982</v>
      </c>
      <c r="M681" s="143" t="s">
        <v>2225</v>
      </c>
    </row>
    <row r="682" spans="1:13">
      <c r="A682" s="143" t="s">
        <v>2209</v>
      </c>
      <c r="B682" s="143" t="s">
        <v>466</v>
      </c>
      <c r="C682" s="143" t="s">
        <v>465</v>
      </c>
      <c r="D682" s="143" t="s">
        <v>603</v>
      </c>
      <c r="E682" s="423" t="s">
        <v>2224</v>
      </c>
      <c r="F682" s="424"/>
      <c r="G682" s="143" t="s">
        <v>49</v>
      </c>
      <c r="H682" s="143" t="s">
        <v>49</v>
      </c>
      <c r="I682" s="143" t="s">
        <v>49</v>
      </c>
      <c r="J682" s="143" t="s">
        <v>49</v>
      </c>
      <c r="K682" s="143">
        <v>2017</v>
      </c>
      <c r="L682" s="143" t="s">
        <v>1982</v>
      </c>
      <c r="M682" s="143" t="s">
        <v>2225</v>
      </c>
    </row>
    <row r="683" spans="1:13">
      <c r="A683" s="143" t="s">
        <v>2209</v>
      </c>
      <c r="B683" s="143" t="s">
        <v>468</v>
      </c>
      <c r="C683" s="143" t="s">
        <v>467</v>
      </c>
      <c r="D683" s="143" t="s">
        <v>603</v>
      </c>
      <c r="E683" s="423" t="s">
        <v>2224</v>
      </c>
      <c r="F683" s="424"/>
      <c r="G683" s="143" t="s">
        <v>49</v>
      </c>
      <c r="H683" s="143" t="s">
        <v>49</v>
      </c>
      <c r="I683" s="143" t="s">
        <v>49</v>
      </c>
      <c r="J683" s="143" t="s">
        <v>49</v>
      </c>
      <c r="K683" s="143">
        <v>2017</v>
      </c>
      <c r="L683" s="143" t="s">
        <v>1982</v>
      </c>
      <c r="M683" s="143" t="s">
        <v>2225</v>
      </c>
    </row>
    <row r="684" spans="1:13">
      <c r="A684" s="143" t="s">
        <v>2209</v>
      </c>
      <c r="B684" s="143" t="s">
        <v>470</v>
      </c>
      <c r="C684" s="143" t="s">
        <v>469</v>
      </c>
      <c r="D684" s="143" t="s">
        <v>603</v>
      </c>
      <c r="E684" s="423" t="s">
        <v>2224</v>
      </c>
      <c r="F684" s="424"/>
      <c r="G684" s="143" t="s">
        <v>49</v>
      </c>
      <c r="H684" s="143" t="s">
        <v>49</v>
      </c>
      <c r="I684" s="143" t="s">
        <v>49</v>
      </c>
      <c r="J684" s="143" t="s">
        <v>49</v>
      </c>
      <c r="K684" s="143">
        <v>2017</v>
      </c>
      <c r="L684" s="143" t="s">
        <v>1982</v>
      </c>
      <c r="M684" s="143" t="s">
        <v>2225</v>
      </c>
    </row>
    <row r="685" spans="1:13">
      <c r="A685" s="143" t="s">
        <v>2209</v>
      </c>
      <c r="B685" s="143" t="s">
        <v>472</v>
      </c>
      <c r="C685" s="143" t="s">
        <v>471</v>
      </c>
      <c r="D685" s="143" t="s">
        <v>603</v>
      </c>
      <c r="E685" s="423" t="s">
        <v>2224</v>
      </c>
      <c r="F685" s="424"/>
      <c r="G685" s="143" t="s">
        <v>49</v>
      </c>
      <c r="H685" s="143" t="s">
        <v>49</v>
      </c>
      <c r="I685" s="143" t="s">
        <v>49</v>
      </c>
      <c r="J685" s="143" t="s">
        <v>49</v>
      </c>
      <c r="K685" s="143">
        <v>2017</v>
      </c>
      <c r="L685" s="143" t="s">
        <v>1982</v>
      </c>
      <c r="M685" s="143" t="s">
        <v>2225</v>
      </c>
    </row>
    <row r="686" spans="1:13">
      <c r="A686" s="143" t="s">
        <v>2209</v>
      </c>
      <c r="B686" s="143" t="s">
        <v>474</v>
      </c>
      <c r="C686" s="143" t="s">
        <v>473</v>
      </c>
      <c r="D686" s="143" t="s">
        <v>603</v>
      </c>
      <c r="E686" s="423" t="s">
        <v>2224</v>
      </c>
      <c r="F686" s="424"/>
      <c r="G686" s="143" t="s">
        <v>49</v>
      </c>
      <c r="H686" s="143" t="s">
        <v>49</v>
      </c>
      <c r="I686" s="143" t="s">
        <v>49</v>
      </c>
      <c r="J686" s="143" t="s">
        <v>49</v>
      </c>
      <c r="K686" s="143">
        <v>2017</v>
      </c>
      <c r="L686" s="143" t="s">
        <v>1982</v>
      </c>
      <c r="M686" s="143" t="s">
        <v>2225</v>
      </c>
    </row>
    <row r="687" spans="1:13">
      <c r="A687" s="143" t="s">
        <v>2209</v>
      </c>
      <c r="B687" s="143" t="s">
        <v>476</v>
      </c>
      <c r="C687" s="143" t="s">
        <v>475</v>
      </c>
      <c r="D687" s="143" t="s">
        <v>603</v>
      </c>
      <c r="E687" s="423" t="s">
        <v>2224</v>
      </c>
      <c r="F687" s="424"/>
      <c r="G687" s="143" t="s">
        <v>49</v>
      </c>
      <c r="H687" s="143" t="s">
        <v>49</v>
      </c>
      <c r="I687" s="143" t="s">
        <v>49</v>
      </c>
      <c r="J687" s="143" t="s">
        <v>49</v>
      </c>
      <c r="K687" s="143">
        <v>2017</v>
      </c>
      <c r="L687" s="143" t="s">
        <v>1982</v>
      </c>
      <c r="M687" s="143" t="s">
        <v>2225</v>
      </c>
    </row>
    <row r="688" spans="1:13">
      <c r="A688" s="143" t="s">
        <v>2209</v>
      </c>
      <c r="B688" s="143" t="s">
        <v>478</v>
      </c>
      <c r="C688" s="143" t="s">
        <v>477</v>
      </c>
      <c r="D688" s="143" t="s">
        <v>603</v>
      </c>
      <c r="E688" s="423" t="s">
        <v>2224</v>
      </c>
      <c r="F688" s="424"/>
      <c r="G688" s="143" t="s">
        <v>49</v>
      </c>
      <c r="H688" s="143" t="s">
        <v>49</v>
      </c>
      <c r="I688" s="143" t="s">
        <v>49</v>
      </c>
      <c r="J688" s="143" t="s">
        <v>49</v>
      </c>
      <c r="K688" s="143">
        <v>2017</v>
      </c>
      <c r="L688" s="143" t="s">
        <v>1982</v>
      </c>
      <c r="M688" s="143" t="s">
        <v>2225</v>
      </c>
    </row>
    <row r="689" spans="1:13">
      <c r="A689" s="143" t="s">
        <v>2209</v>
      </c>
      <c r="B689" s="143" t="s">
        <v>480</v>
      </c>
      <c r="C689" s="143" t="s">
        <v>479</v>
      </c>
      <c r="D689" s="143" t="s">
        <v>603</v>
      </c>
      <c r="E689" s="423" t="s">
        <v>2224</v>
      </c>
      <c r="F689" s="424"/>
      <c r="G689" s="143" t="s">
        <v>49</v>
      </c>
      <c r="H689" s="143" t="s">
        <v>49</v>
      </c>
      <c r="I689" s="143" t="s">
        <v>49</v>
      </c>
      <c r="J689" s="143" t="s">
        <v>49</v>
      </c>
      <c r="K689" s="143">
        <v>2017</v>
      </c>
      <c r="L689" s="143" t="s">
        <v>1982</v>
      </c>
      <c r="M689" s="143" t="s">
        <v>2225</v>
      </c>
    </row>
    <row r="690" spans="1:13">
      <c r="A690" s="143" t="s">
        <v>2209</v>
      </c>
      <c r="B690" s="143" t="s">
        <v>482</v>
      </c>
      <c r="C690" s="143" t="s">
        <v>481</v>
      </c>
      <c r="D690" s="143" t="s">
        <v>603</v>
      </c>
      <c r="E690" s="423" t="s">
        <v>2224</v>
      </c>
      <c r="F690" s="424"/>
      <c r="G690" s="143" t="s">
        <v>49</v>
      </c>
      <c r="H690" s="143" t="s">
        <v>49</v>
      </c>
      <c r="I690" s="143" t="s">
        <v>49</v>
      </c>
      <c r="J690" s="143" t="s">
        <v>49</v>
      </c>
      <c r="K690" s="143">
        <v>2017</v>
      </c>
      <c r="L690" s="143" t="s">
        <v>1982</v>
      </c>
      <c r="M690" s="143" t="s">
        <v>2225</v>
      </c>
    </row>
    <row r="691" spans="1:13">
      <c r="A691" s="143" t="s">
        <v>2209</v>
      </c>
      <c r="B691" s="143" t="s">
        <v>484</v>
      </c>
      <c r="C691" s="143" t="s">
        <v>483</v>
      </c>
      <c r="D691" s="143" t="s">
        <v>603</v>
      </c>
      <c r="E691" s="423" t="s">
        <v>2224</v>
      </c>
      <c r="F691" s="424"/>
      <c r="G691" s="143" t="s">
        <v>49</v>
      </c>
      <c r="H691" s="143" t="s">
        <v>49</v>
      </c>
      <c r="I691" s="143" t="s">
        <v>49</v>
      </c>
      <c r="J691" s="143" t="s">
        <v>49</v>
      </c>
      <c r="K691" s="143">
        <v>2017</v>
      </c>
      <c r="L691" s="143" t="s">
        <v>1982</v>
      </c>
      <c r="M691" s="143" t="s">
        <v>2225</v>
      </c>
    </row>
    <row r="692" spans="1:13">
      <c r="A692" s="143" t="s">
        <v>2209</v>
      </c>
      <c r="B692" s="143" t="s">
        <v>486</v>
      </c>
      <c r="C692" s="143" t="s">
        <v>485</v>
      </c>
      <c r="D692" s="143" t="s">
        <v>603</v>
      </c>
      <c r="E692" s="423" t="s">
        <v>2224</v>
      </c>
      <c r="F692" s="424"/>
      <c r="G692" s="143" t="s">
        <v>49</v>
      </c>
      <c r="H692" s="143" t="s">
        <v>49</v>
      </c>
      <c r="I692" s="143" t="s">
        <v>49</v>
      </c>
      <c r="J692" s="143" t="s">
        <v>49</v>
      </c>
      <c r="K692" s="143">
        <v>2017</v>
      </c>
      <c r="L692" s="143" t="s">
        <v>1982</v>
      </c>
      <c r="M692" s="143" t="s">
        <v>2225</v>
      </c>
    </row>
    <row r="693" spans="1:13">
      <c r="A693" s="143" t="s">
        <v>2209</v>
      </c>
      <c r="B693" s="143" t="s">
        <v>506</v>
      </c>
      <c r="C693" s="143" t="s">
        <v>7377</v>
      </c>
      <c r="D693" s="143" t="s">
        <v>645</v>
      </c>
      <c r="E693" s="423" t="s">
        <v>508</v>
      </c>
      <c r="F693" s="143" t="s">
        <v>7119</v>
      </c>
      <c r="G693" s="143" t="s">
        <v>49</v>
      </c>
      <c r="H693" s="143" t="s">
        <v>62</v>
      </c>
      <c r="I693" s="143" t="s">
        <v>62</v>
      </c>
      <c r="J693" s="143" t="s">
        <v>62</v>
      </c>
      <c r="K693" s="143">
        <v>2020</v>
      </c>
      <c r="L693" s="143" t="s">
        <v>1833</v>
      </c>
      <c r="M693" s="143" t="s">
        <v>2258</v>
      </c>
    </row>
    <row r="694" spans="1:13">
      <c r="A694" s="143" t="s">
        <v>2209</v>
      </c>
      <c r="B694" s="143" t="s">
        <v>2274</v>
      </c>
      <c r="C694" s="143" t="s">
        <v>2275</v>
      </c>
      <c r="D694" s="143" t="s">
        <v>645</v>
      </c>
      <c r="E694" s="423" t="s">
        <v>2277</v>
      </c>
      <c r="F694" s="143" t="s">
        <v>3</v>
      </c>
      <c r="G694" s="143" t="s">
        <v>49</v>
      </c>
      <c r="H694" s="143" t="s">
        <v>49</v>
      </c>
      <c r="I694" s="143" t="s">
        <v>49</v>
      </c>
      <c r="J694" s="143" t="s">
        <v>49</v>
      </c>
      <c r="K694" s="143">
        <v>2020</v>
      </c>
      <c r="L694" s="143" t="s">
        <v>1733</v>
      </c>
      <c r="M694" s="143" t="s">
        <v>2242</v>
      </c>
    </row>
    <row r="695" spans="1:13">
      <c r="A695" s="143" t="s">
        <v>2209</v>
      </c>
      <c r="B695" s="143" t="s">
        <v>2278</v>
      </c>
      <c r="C695" s="143" t="s">
        <v>7378</v>
      </c>
      <c r="D695" s="143" t="s">
        <v>90</v>
      </c>
      <c r="E695" s="423" t="s">
        <v>2281</v>
      </c>
      <c r="F695" s="143" t="s">
        <v>3</v>
      </c>
      <c r="G695" s="143" t="s">
        <v>49</v>
      </c>
      <c r="H695" s="143" t="s">
        <v>49</v>
      </c>
      <c r="I695" s="143" t="s">
        <v>49</v>
      </c>
      <c r="J695" s="143" t="s">
        <v>49</v>
      </c>
      <c r="K695" s="143">
        <v>2020</v>
      </c>
      <c r="L695" s="143" t="s">
        <v>1733</v>
      </c>
      <c r="M695" s="143" t="s">
        <v>2242</v>
      </c>
    </row>
    <row r="696" spans="1:13">
      <c r="A696" s="143" t="s">
        <v>2209</v>
      </c>
      <c r="B696" s="143" t="s">
        <v>2282</v>
      </c>
      <c r="C696" s="143" t="s">
        <v>2283</v>
      </c>
      <c r="D696" s="143" t="s">
        <v>90</v>
      </c>
      <c r="E696" s="423" t="s">
        <v>2284</v>
      </c>
      <c r="F696" s="143" t="s">
        <v>3</v>
      </c>
      <c r="G696" s="143" t="s">
        <v>49</v>
      </c>
      <c r="H696" s="143" t="s">
        <v>49</v>
      </c>
      <c r="I696" s="143" t="s">
        <v>49</v>
      </c>
      <c r="J696" s="143" t="s">
        <v>49</v>
      </c>
      <c r="K696" s="143">
        <v>2020</v>
      </c>
      <c r="L696" s="143" t="s">
        <v>1733</v>
      </c>
      <c r="M696" s="143" t="s">
        <v>2242</v>
      </c>
    </row>
    <row r="697" spans="1:13">
      <c r="A697" s="143" t="s">
        <v>2209</v>
      </c>
      <c r="B697" s="143" t="s">
        <v>502</v>
      </c>
      <c r="C697" s="143" t="s">
        <v>501</v>
      </c>
      <c r="D697" s="143" t="s">
        <v>645</v>
      </c>
      <c r="E697" s="423" t="s">
        <v>504</v>
      </c>
      <c r="F697" s="143" t="s">
        <v>3</v>
      </c>
      <c r="G697" s="143" t="s">
        <v>49</v>
      </c>
      <c r="H697" s="143" t="s">
        <v>62</v>
      </c>
      <c r="I697" s="143" t="s">
        <v>62</v>
      </c>
      <c r="J697" s="143" t="s">
        <v>62</v>
      </c>
      <c r="K697" s="143">
        <v>2020</v>
      </c>
      <c r="L697" s="143" t="s">
        <v>2253</v>
      </c>
      <c r="M697" s="143" t="s">
        <v>2254</v>
      </c>
    </row>
    <row r="698" spans="1:13">
      <c r="A698" s="143" t="s">
        <v>2209</v>
      </c>
      <c r="B698" s="143" t="s">
        <v>493</v>
      </c>
      <c r="C698" s="143" t="s">
        <v>492</v>
      </c>
      <c r="D698" s="143" t="s">
        <v>645</v>
      </c>
      <c r="E698" s="423" t="s">
        <v>494</v>
      </c>
      <c r="F698" s="143" t="s">
        <v>3</v>
      </c>
      <c r="G698" s="143" t="s">
        <v>49</v>
      </c>
      <c r="H698" s="143" t="s">
        <v>49</v>
      </c>
      <c r="I698" s="143" t="s">
        <v>62</v>
      </c>
      <c r="J698" s="143" t="s">
        <v>62</v>
      </c>
      <c r="K698" s="143">
        <v>2020</v>
      </c>
      <c r="L698" s="143" t="s">
        <v>2245</v>
      </c>
      <c r="M698" s="143" t="s">
        <v>2246</v>
      </c>
    </row>
    <row r="699" spans="1:13">
      <c r="A699" s="143" t="s">
        <v>2209</v>
      </c>
      <c r="B699" s="143" t="s">
        <v>2374</v>
      </c>
      <c r="C699" s="143" t="s">
        <v>2375</v>
      </c>
      <c r="D699" s="143" t="s">
        <v>645</v>
      </c>
      <c r="E699" s="423" t="s">
        <v>2378</v>
      </c>
      <c r="F699" s="424"/>
      <c r="G699" s="143" t="s">
        <v>62</v>
      </c>
      <c r="H699" s="143" t="s">
        <v>49</v>
      </c>
      <c r="I699" s="143" t="s">
        <v>62</v>
      </c>
      <c r="J699" s="143" t="s">
        <v>62</v>
      </c>
      <c r="K699" s="143">
        <v>2019</v>
      </c>
      <c r="L699" s="143" t="s">
        <v>1991</v>
      </c>
      <c r="M699" s="143" t="s">
        <v>2379</v>
      </c>
    </row>
    <row r="700" spans="1:13">
      <c r="A700" s="143" t="s">
        <v>2285</v>
      </c>
      <c r="B700" s="143" t="s">
        <v>530</v>
      </c>
      <c r="C700" s="143" t="s">
        <v>7379</v>
      </c>
      <c r="D700" s="143" t="s">
        <v>645</v>
      </c>
      <c r="E700" s="423" t="s">
        <v>533</v>
      </c>
      <c r="F700" s="143" t="s">
        <v>7117</v>
      </c>
      <c r="G700" s="143" t="s">
        <v>49</v>
      </c>
      <c r="H700" s="143" t="s">
        <v>49</v>
      </c>
      <c r="I700" s="143" t="s">
        <v>49</v>
      </c>
      <c r="J700" s="143" t="s">
        <v>49</v>
      </c>
      <c r="K700" s="143">
        <v>2021</v>
      </c>
      <c r="L700" s="143" t="s">
        <v>1820</v>
      </c>
      <c r="M700" s="143" t="s">
        <v>2135</v>
      </c>
    </row>
    <row r="701" spans="1:13">
      <c r="A701" s="143" t="s">
        <v>2285</v>
      </c>
      <c r="B701" s="143" t="s">
        <v>2316</v>
      </c>
      <c r="C701" s="143" t="s">
        <v>2317</v>
      </c>
      <c r="D701" s="143" t="s">
        <v>2295</v>
      </c>
      <c r="E701" s="423" t="s">
        <v>2296</v>
      </c>
      <c r="F701" s="424"/>
      <c r="G701" s="143" t="s">
        <v>49</v>
      </c>
      <c r="H701" s="143" t="s">
        <v>49</v>
      </c>
      <c r="I701" s="143" t="s">
        <v>49</v>
      </c>
      <c r="J701" s="143" t="s">
        <v>49</v>
      </c>
      <c r="K701" s="143">
        <v>2019</v>
      </c>
      <c r="L701" s="143" t="s">
        <v>1833</v>
      </c>
      <c r="M701" s="143" t="s">
        <v>2297</v>
      </c>
    </row>
    <row r="702" spans="1:13">
      <c r="A702" s="143" t="s">
        <v>2285</v>
      </c>
      <c r="B702" s="143" t="s">
        <v>524</v>
      </c>
      <c r="C702" s="143" t="s">
        <v>525</v>
      </c>
      <c r="D702" s="143" t="s">
        <v>645</v>
      </c>
      <c r="E702" s="423" t="s">
        <v>526</v>
      </c>
      <c r="F702" s="424"/>
      <c r="G702" s="143" t="s">
        <v>49</v>
      </c>
      <c r="H702" s="143" t="s">
        <v>62</v>
      </c>
      <c r="I702" s="143" t="s">
        <v>49</v>
      </c>
      <c r="J702" s="143" t="s">
        <v>49</v>
      </c>
      <c r="K702" s="143">
        <v>2021</v>
      </c>
      <c r="L702" s="143" t="s">
        <v>1857</v>
      </c>
      <c r="M702" s="143" t="s">
        <v>2292</v>
      </c>
    </row>
    <row r="703" spans="1:13">
      <c r="A703" s="143" t="s">
        <v>2285</v>
      </c>
      <c r="B703" s="143" t="s">
        <v>2318</v>
      </c>
      <c r="C703" s="143" t="s">
        <v>2319</v>
      </c>
      <c r="D703" s="143" t="s">
        <v>2295</v>
      </c>
      <c r="E703" s="423" t="s">
        <v>2296</v>
      </c>
      <c r="F703" s="424"/>
      <c r="G703" s="143" t="s">
        <v>49</v>
      </c>
      <c r="H703" s="143" t="s">
        <v>49</v>
      </c>
      <c r="I703" s="143" t="s">
        <v>49</v>
      </c>
      <c r="J703" s="143" t="s">
        <v>49</v>
      </c>
      <c r="K703" s="143">
        <v>2019</v>
      </c>
      <c r="L703" s="143" t="s">
        <v>2320</v>
      </c>
      <c r="M703" s="143" t="s">
        <v>2321</v>
      </c>
    </row>
    <row r="704" spans="1:13">
      <c r="A704" s="143" t="s">
        <v>2285</v>
      </c>
      <c r="B704" s="143" t="s">
        <v>2322</v>
      </c>
      <c r="C704" s="143" t="s">
        <v>7380</v>
      </c>
      <c r="D704" s="143" t="s">
        <v>16</v>
      </c>
      <c r="E704" s="423" t="s">
        <v>2315</v>
      </c>
      <c r="F704" s="424"/>
      <c r="G704" s="143" t="s">
        <v>49</v>
      </c>
      <c r="H704" s="143" t="s">
        <v>49</v>
      </c>
      <c r="I704" s="143" t="s">
        <v>49</v>
      </c>
      <c r="J704" s="143" t="s">
        <v>49</v>
      </c>
      <c r="K704" s="143">
        <v>2021</v>
      </c>
      <c r="L704" s="143" t="s">
        <v>1820</v>
      </c>
      <c r="M704" s="143" t="s">
        <v>2135</v>
      </c>
    </row>
    <row r="705" spans="1:13">
      <c r="A705" s="143" t="s">
        <v>2285</v>
      </c>
      <c r="B705" s="143" t="s">
        <v>2324</v>
      </c>
      <c r="C705" s="143" t="s">
        <v>7381</v>
      </c>
      <c r="D705" s="143" t="s">
        <v>16</v>
      </c>
      <c r="E705" s="423" t="s">
        <v>2315</v>
      </c>
      <c r="F705" s="424"/>
      <c r="G705" s="143" t="s">
        <v>49</v>
      </c>
      <c r="H705" s="143" t="s">
        <v>49</v>
      </c>
      <c r="I705" s="143" t="s">
        <v>49</v>
      </c>
      <c r="J705" s="143" t="s">
        <v>49</v>
      </c>
      <c r="K705" s="143">
        <v>2021</v>
      </c>
      <c r="L705" s="143" t="s">
        <v>1769</v>
      </c>
      <c r="M705" s="143" t="s">
        <v>2312</v>
      </c>
    </row>
    <row r="706" spans="1:13">
      <c r="A706" s="143" t="s">
        <v>2285</v>
      </c>
      <c r="B706" s="143" t="s">
        <v>2326</v>
      </c>
      <c r="C706" s="143" t="s">
        <v>7382</v>
      </c>
      <c r="D706" s="143" t="s">
        <v>16</v>
      </c>
      <c r="E706" s="423" t="s">
        <v>2315</v>
      </c>
      <c r="F706" s="424"/>
      <c r="G706" s="143" t="s">
        <v>49</v>
      </c>
      <c r="H706" s="143" t="s">
        <v>49</v>
      </c>
      <c r="I706" s="143" t="s">
        <v>49</v>
      </c>
      <c r="J706" s="143" t="s">
        <v>49</v>
      </c>
      <c r="K706" s="143">
        <v>2021</v>
      </c>
      <c r="L706" s="143" t="s">
        <v>1857</v>
      </c>
      <c r="M706" s="143" t="s">
        <v>2292</v>
      </c>
    </row>
    <row r="707" spans="1:13">
      <c r="A707" s="143" t="s">
        <v>2285</v>
      </c>
      <c r="B707" s="143" t="s">
        <v>2313</v>
      </c>
      <c r="C707" s="143" t="s">
        <v>7383</v>
      </c>
      <c r="D707" s="143" t="s">
        <v>16</v>
      </c>
      <c r="E707" s="423" t="s">
        <v>2315</v>
      </c>
      <c r="F707" s="424"/>
      <c r="G707" s="143" t="s">
        <v>49</v>
      </c>
      <c r="H707" s="143" t="s">
        <v>49</v>
      </c>
      <c r="I707" s="143" t="s">
        <v>49</v>
      </c>
      <c r="J707" s="143" t="s">
        <v>49</v>
      </c>
      <c r="K707" s="143">
        <v>2021</v>
      </c>
      <c r="L707" s="143" t="s">
        <v>1833</v>
      </c>
      <c r="M707" s="143" t="s">
        <v>2309</v>
      </c>
    </row>
    <row r="708" spans="1:13">
      <c r="A708" s="143" t="s">
        <v>2285</v>
      </c>
      <c r="B708" s="143" t="s">
        <v>2286</v>
      </c>
      <c r="C708" s="143" t="s">
        <v>7384</v>
      </c>
      <c r="D708" s="143" t="s">
        <v>645</v>
      </c>
      <c r="E708" s="423" t="s">
        <v>2288</v>
      </c>
      <c r="F708" s="143" t="s">
        <v>7117</v>
      </c>
      <c r="G708" s="143" t="s">
        <v>49</v>
      </c>
      <c r="H708" s="143" t="s">
        <v>49</v>
      </c>
      <c r="I708" s="143" t="s">
        <v>49</v>
      </c>
      <c r="J708" s="143" t="s">
        <v>49</v>
      </c>
      <c r="K708" s="143">
        <v>2021</v>
      </c>
      <c r="L708" s="143" t="s">
        <v>1820</v>
      </c>
      <c r="M708" s="143" t="s">
        <v>2135</v>
      </c>
    </row>
    <row r="709" spans="1:13">
      <c r="A709" s="143" t="s">
        <v>2285</v>
      </c>
      <c r="B709" s="143" t="s">
        <v>2293</v>
      </c>
      <c r="C709" s="143" t="s">
        <v>2294</v>
      </c>
      <c r="D709" s="143" t="s">
        <v>2295</v>
      </c>
      <c r="E709" s="423" t="s">
        <v>2296</v>
      </c>
      <c r="F709" s="143" t="s">
        <v>4</v>
      </c>
      <c r="G709" s="143" t="s">
        <v>49</v>
      </c>
      <c r="H709" s="143" t="s">
        <v>49</v>
      </c>
      <c r="I709" s="143" t="s">
        <v>49</v>
      </c>
      <c r="J709" s="143" t="s">
        <v>49</v>
      </c>
      <c r="K709" s="143">
        <v>2019</v>
      </c>
      <c r="L709" s="143" t="s">
        <v>1833</v>
      </c>
      <c r="M709" s="143" t="s">
        <v>2297</v>
      </c>
    </row>
    <row r="710" spans="1:13">
      <c r="A710" s="143" t="s">
        <v>2285</v>
      </c>
      <c r="B710" s="143" t="s">
        <v>2328</v>
      </c>
      <c r="C710" s="143" t="s">
        <v>2329</v>
      </c>
      <c r="D710" s="143" t="s">
        <v>2295</v>
      </c>
      <c r="E710" s="423" t="s">
        <v>2296</v>
      </c>
      <c r="F710" s="143" t="s">
        <v>4</v>
      </c>
      <c r="G710" s="143" t="s">
        <v>49</v>
      </c>
      <c r="H710" s="143" t="s">
        <v>49</v>
      </c>
      <c r="I710" s="143" t="s">
        <v>49</v>
      </c>
      <c r="J710" s="143" t="s">
        <v>49</v>
      </c>
      <c r="K710" s="143">
        <v>2019</v>
      </c>
      <c r="L710" s="143" t="s">
        <v>1820</v>
      </c>
      <c r="M710" s="143" t="s">
        <v>2330</v>
      </c>
    </row>
    <row r="711" spans="1:13">
      <c r="A711" s="143" t="s">
        <v>2285</v>
      </c>
      <c r="B711" s="143" t="s">
        <v>535</v>
      </c>
      <c r="C711" s="143" t="s">
        <v>536</v>
      </c>
      <c r="D711" s="143" t="s">
        <v>645</v>
      </c>
      <c r="E711" s="423" t="s">
        <v>537</v>
      </c>
      <c r="F711" s="424"/>
      <c r="G711" s="143" t="s">
        <v>49</v>
      </c>
      <c r="H711" s="143" t="s">
        <v>49</v>
      </c>
      <c r="I711" s="143" t="s">
        <v>49</v>
      </c>
      <c r="J711" s="143" t="s">
        <v>49</v>
      </c>
      <c r="K711" s="143">
        <v>2021</v>
      </c>
      <c r="L711" s="143" t="s">
        <v>1833</v>
      </c>
      <c r="M711" s="143" t="s">
        <v>2309</v>
      </c>
    </row>
    <row r="712" spans="1:13">
      <c r="A712" s="143" t="s">
        <v>2285</v>
      </c>
      <c r="B712" s="143" t="s">
        <v>539</v>
      </c>
      <c r="C712" s="143" t="s">
        <v>538</v>
      </c>
      <c r="D712" s="143" t="s">
        <v>645</v>
      </c>
      <c r="E712" s="423" t="s">
        <v>540</v>
      </c>
      <c r="F712" s="424"/>
      <c r="G712" s="143" t="s">
        <v>49</v>
      </c>
      <c r="H712" s="143" t="s">
        <v>49</v>
      </c>
      <c r="I712" s="143" t="s">
        <v>49</v>
      </c>
      <c r="J712" s="143" t="s">
        <v>49</v>
      </c>
      <c r="K712" s="143">
        <v>2021</v>
      </c>
      <c r="L712" s="143" t="s">
        <v>1769</v>
      </c>
      <c r="M712" s="143" t="s">
        <v>2312</v>
      </c>
    </row>
    <row r="713" spans="1:13">
      <c r="A713" s="143" t="s">
        <v>2285</v>
      </c>
      <c r="B713" s="143" t="s">
        <v>2299</v>
      </c>
      <c r="C713" s="143" t="s">
        <v>7385</v>
      </c>
      <c r="D713" s="143" t="s">
        <v>645</v>
      </c>
      <c r="E713" s="423" t="s">
        <v>2302</v>
      </c>
      <c r="F713" s="143" t="s">
        <v>7117</v>
      </c>
      <c r="G713" s="143" t="s">
        <v>49</v>
      </c>
      <c r="H713" s="143" t="s">
        <v>49</v>
      </c>
      <c r="I713" s="143" t="s">
        <v>49</v>
      </c>
      <c r="J713" s="143" t="s">
        <v>49</v>
      </c>
      <c r="K713" s="143">
        <v>2021</v>
      </c>
      <c r="L713" s="143" t="s">
        <v>1820</v>
      </c>
      <c r="M713" s="143" t="s">
        <v>2135</v>
      </c>
    </row>
    <row r="714" spans="1:13">
      <c r="A714" s="143" t="s">
        <v>2331</v>
      </c>
      <c r="B714" s="143" t="s">
        <v>543</v>
      </c>
      <c r="C714" s="143" t="s">
        <v>6360</v>
      </c>
      <c r="D714" s="143" t="s">
        <v>645</v>
      </c>
      <c r="E714" s="423" t="s">
        <v>545</v>
      </c>
      <c r="F714" s="143" t="s">
        <v>4</v>
      </c>
      <c r="G714" s="143" t="s">
        <v>49</v>
      </c>
      <c r="H714" s="143" t="s">
        <v>49</v>
      </c>
      <c r="I714" s="143" t="s">
        <v>49</v>
      </c>
      <c r="J714" s="143" t="s">
        <v>49</v>
      </c>
      <c r="K714" s="143">
        <v>2015</v>
      </c>
      <c r="L714" s="143" t="s">
        <v>1857</v>
      </c>
      <c r="M714" s="143" t="s">
        <v>2268</v>
      </c>
    </row>
    <row r="715" spans="1:13">
      <c r="A715" s="143" t="s">
        <v>2331</v>
      </c>
      <c r="B715" s="143" t="s">
        <v>548</v>
      </c>
      <c r="C715" s="143" t="s">
        <v>2332</v>
      </c>
      <c r="D715" s="143" t="s">
        <v>645</v>
      </c>
      <c r="E715" s="423" t="s">
        <v>552</v>
      </c>
      <c r="F715" s="143" t="s">
        <v>4</v>
      </c>
      <c r="G715" s="143" t="s">
        <v>62</v>
      </c>
      <c r="H715" s="143" t="s">
        <v>49</v>
      </c>
      <c r="I715" s="143" t="s">
        <v>62</v>
      </c>
      <c r="J715" s="143" t="s">
        <v>62</v>
      </c>
      <c r="K715" s="143">
        <v>2019</v>
      </c>
      <c r="L715" s="143" t="s">
        <v>2334</v>
      </c>
      <c r="M715" s="143" t="s">
        <v>2335</v>
      </c>
    </row>
    <row r="716" spans="1:13">
      <c r="A716" s="143" t="s">
        <v>2331</v>
      </c>
      <c r="B716" s="143" t="s">
        <v>555</v>
      </c>
      <c r="C716" s="143" t="s">
        <v>6188</v>
      </c>
      <c r="D716" s="143" t="s">
        <v>645</v>
      </c>
      <c r="E716" s="423" t="s">
        <v>557</v>
      </c>
      <c r="F716" s="143" t="s">
        <v>4</v>
      </c>
      <c r="G716" s="143" t="s">
        <v>62</v>
      </c>
      <c r="H716" s="143" t="s">
        <v>62</v>
      </c>
      <c r="I716" s="143" t="s">
        <v>62</v>
      </c>
      <c r="J716" s="143" t="s">
        <v>62</v>
      </c>
      <c r="K716" s="143">
        <v>2019</v>
      </c>
      <c r="L716" s="143" t="s">
        <v>2334</v>
      </c>
      <c r="M716" s="143" t="s">
        <v>2339</v>
      </c>
    </row>
    <row r="717" spans="1:13">
      <c r="A717" s="143" t="s">
        <v>2331</v>
      </c>
      <c r="B717" s="143" t="s">
        <v>561</v>
      </c>
      <c r="C717" s="143" t="s">
        <v>6361</v>
      </c>
      <c r="D717" s="143" t="s">
        <v>645</v>
      </c>
      <c r="E717" s="423" t="s">
        <v>563</v>
      </c>
      <c r="F717" s="143" t="s">
        <v>4</v>
      </c>
      <c r="G717" s="143" t="s">
        <v>62</v>
      </c>
      <c r="H717" s="143" t="s">
        <v>62</v>
      </c>
      <c r="I717" s="143" t="s">
        <v>62</v>
      </c>
      <c r="J717" s="143" t="s">
        <v>62</v>
      </c>
      <c r="K717" s="143">
        <v>2019</v>
      </c>
      <c r="L717" s="143" t="s">
        <v>2342</v>
      </c>
      <c r="M717" s="143" t="s">
        <v>2343</v>
      </c>
    </row>
    <row r="718" spans="1:13">
      <c r="A718" s="143" t="s">
        <v>2331</v>
      </c>
      <c r="B718" s="143" t="s">
        <v>582</v>
      </c>
      <c r="C718" s="143" t="s">
        <v>7386</v>
      </c>
      <c r="D718" s="143" t="s">
        <v>645</v>
      </c>
      <c r="E718" s="423" t="s">
        <v>584</v>
      </c>
      <c r="F718" s="143" t="s">
        <v>4</v>
      </c>
      <c r="G718" s="143" t="s">
        <v>62</v>
      </c>
      <c r="H718" s="143" t="s">
        <v>62</v>
      </c>
      <c r="I718" s="143" t="s">
        <v>62</v>
      </c>
      <c r="J718" s="143" t="s">
        <v>62</v>
      </c>
      <c r="K718" s="143">
        <v>2021</v>
      </c>
      <c r="L718" s="143" t="s">
        <v>2366</v>
      </c>
      <c r="M718" s="143" t="s">
        <v>2367</v>
      </c>
    </row>
    <row r="719" spans="1:13">
      <c r="A719" s="143" t="s">
        <v>2331</v>
      </c>
      <c r="B719" s="143" t="s">
        <v>586</v>
      </c>
      <c r="C719" s="143" t="s">
        <v>7387</v>
      </c>
      <c r="D719" s="143" t="s">
        <v>645</v>
      </c>
      <c r="E719" s="423" t="s">
        <v>589</v>
      </c>
      <c r="F719" s="143" t="s">
        <v>4</v>
      </c>
      <c r="G719" s="143" t="s">
        <v>62</v>
      </c>
      <c r="H719" s="143" t="s">
        <v>62</v>
      </c>
      <c r="I719" s="143" t="s">
        <v>62</v>
      </c>
      <c r="J719" s="143" t="s">
        <v>62</v>
      </c>
      <c r="K719" s="143">
        <v>2021</v>
      </c>
      <c r="L719" s="143" t="s">
        <v>2371</v>
      </c>
      <c r="M719" s="143" t="s">
        <v>2372</v>
      </c>
    </row>
    <row r="720" spans="1:13">
      <c r="A720" s="143" t="s">
        <v>2331</v>
      </c>
      <c r="B720" s="143" t="s">
        <v>2403</v>
      </c>
      <c r="C720" s="143" t="s">
        <v>7388</v>
      </c>
      <c r="D720" s="143" t="s">
        <v>16</v>
      </c>
      <c r="E720" s="423" t="s">
        <v>2405</v>
      </c>
      <c r="F720" s="143" t="s">
        <v>4</v>
      </c>
      <c r="G720" s="143" t="s">
        <v>49</v>
      </c>
      <c r="H720" s="143" t="s">
        <v>49</v>
      </c>
      <c r="I720" s="143" t="s">
        <v>49</v>
      </c>
      <c r="J720" s="143" t="s">
        <v>49</v>
      </c>
      <c r="K720" s="143">
        <v>2022</v>
      </c>
      <c r="L720" s="143" t="s">
        <v>2366</v>
      </c>
      <c r="M720" s="143" t="s">
        <v>2406</v>
      </c>
    </row>
    <row r="721" spans="1:13">
      <c r="A721" s="143" t="s">
        <v>2331</v>
      </c>
      <c r="B721" s="143" t="s">
        <v>565</v>
      </c>
      <c r="C721" s="143" t="s">
        <v>7389</v>
      </c>
      <c r="D721" s="143" t="s">
        <v>16</v>
      </c>
      <c r="E721" s="423" t="s">
        <v>567</v>
      </c>
      <c r="F721" s="143" t="s">
        <v>3</v>
      </c>
      <c r="G721" s="143" t="s">
        <v>49</v>
      </c>
      <c r="H721" s="143" t="s">
        <v>49</v>
      </c>
      <c r="I721" s="143" t="s">
        <v>49</v>
      </c>
      <c r="J721" s="143" t="s">
        <v>49</v>
      </c>
      <c r="K721" s="143">
        <v>2019</v>
      </c>
      <c r="L721" s="143" t="s">
        <v>1870</v>
      </c>
      <c r="M721" s="143" t="s">
        <v>2349</v>
      </c>
    </row>
    <row r="722" spans="1:13">
      <c r="A722" s="143" t="s">
        <v>2331</v>
      </c>
      <c r="B722" s="143" t="s">
        <v>2351</v>
      </c>
      <c r="C722" s="143" t="s">
        <v>7390</v>
      </c>
      <c r="D722" s="143" t="s">
        <v>16</v>
      </c>
      <c r="E722" s="423" t="s">
        <v>567</v>
      </c>
      <c r="F722" s="143" t="s">
        <v>3</v>
      </c>
      <c r="G722" s="143" t="s">
        <v>49</v>
      </c>
      <c r="H722" s="143" t="s">
        <v>49</v>
      </c>
      <c r="I722" s="143" t="s">
        <v>49</v>
      </c>
      <c r="J722" s="143" t="s">
        <v>49</v>
      </c>
      <c r="K722" s="143">
        <v>2019</v>
      </c>
      <c r="L722" s="143" t="s">
        <v>1870</v>
      </c>
      <c r="M722" s="143" t="s">
        <v>2349</v>
      </c>
    </row>
    <row r="723" spans="1:13">
      <c r="A723" s="143" t="s">
        <v>2331</v>
      </c>
      <c r="B723" s="143" t="s">
        <v>2354</v>
      </c>
      <c r="C723" s="143" t="s">
        <v>7391</v>
      </c>
      <c r="D723" s="143" t="s">
        <v>16</v>
      </c>
      <c r="E723" s="423" t="s">
        <v>567</v>
      </c>
      <c r="F723" s="143" t="s">
        <v>3</v>
      </c>
      <c r="G723" s="143" t="s">
        <v>49</v>
      </c>
      <c r="H723" s="143" t="s">
        <v>49</v>
      </c>
      <c r="I723" s="143" t="s">
        <v>49</v>
      </c>
      <c r="J723" s="143" t="s">
        <v>49</v>
      </c>
      <c r="K723" s="143">
        <v>2019</v>
      </c>
      <c r="L723" s="143" t="s">
        <v>1870</v>
      </c>
      <c r="M723" s="143" t="s">
        <v>2349</v>
      </c>
    </row>
    <row r="724" spans="1:13">
      <c r="A724" s="143" t="s">
        <v>2331</v>
      </c>
      <c r="B724" s="143" t="s">
        <v>2407</v>
      </c>
      <c r="C724" s="143" t="s">
        <v>2408</v>
      </c>
      <c r="D724" s="143" t="s">
        <v>645</v>
      </c>
      <c r="E724" s="423" t="s">
        <v>2409</v>
      </c>
      <c r="F724" s="143" t="s">
        <v>4</v>
      </c>
      <c r="G724" s="143" t="s">
        <v>49</v>
      </c>
      <c r="H724" s="143" t="s">
        <v>49</v>
      </c>
      <c r="I724" s="143" t="s">
        <v>49</v>
      </c>
      <c r="J724" s="143" t="s">
        <v>49</v>
      </c>
      <c r="K724" s="143">
        <v>2019</v>
      </c>
      <c r="L724" s="143" t="s">
        <v>1857</v>
      </c>
      <c r="M724" s="143" t="s">
        <v>2410</v>
      </c>
    </row>
    <row r="725" spans="1:13">
      <c r="A725" s="143" t="s">
        <v>2331</v>
      </c>
      <c r="B725" s="143" t="s">
        <v>2411</v>
      </c>
      <c r="C725" s="143" t="s">
        <v>7392</v>
      </c>
      <c r="D725" s="143" t="s">
        <v>262</v>
      </c>
      <c r="E725" s="423" t="s">
        <v>2414</v>
      </c>
      <c r="F725" s="143" t="s">
        <v>3</v>
      </c>
      <c r="G725" s="143" t="s">
        <v>62</v>
      </c>
      <c r="H725" s="143" t="s">
        <v>49</v>
      </c>
      <c r="I725" s="143" t="s">
        <v>49</v>
      </c>
      <c r="J725" s="143" t="s">
        <v>49</v>
      </c>
      <c r="K725" s="143">
        <v>2016</v>
      </c>
      <c r="L725" s="143" t="s">
        <v>1870</v>
      </c>
      <c r="M725" s="143" t="s">
        <v>2398</v>
      </c>
    </row>
    <row r="726" spans="1:13">
      <c r="A726" s="143" t="s">
        <v>2331</v>
      </c>
      <c r="B726" s="143" t="s">
        <v>2380</v>
      </c>
      <c r="C726" s="143" t="s">
        <v>2381</v>
      </c>
      <c r="D726" s="143" t="s">
        <v>645</v>
      </c>
      <c r="E726" s="423" t="s">
        <v>2383</v>
      </c>
      <c r="F726" s="424"/>
      <c r="G726" s="143" t="s">
        <v>62</v>
      </c>
      <c r="H726" s="143" t="s">
        <v>62</v>
      </c>
      <c r="I726" s="143" t="s">
        <v>62</v>
      </c>
      <c r="J726" s="143" t="s">
        <v>62</v>
      </c>
      <c r="K726" s="143">
        <v>2019</v>
      </c>
      <c r="L726" s="143" t="s">
        <v>2384</v>
      </c>
      <c r="M726" s="143" t="s">
        <v>2385</v>
      </c>
    </row>
    <row r="727" spans="1:13">
      <c r="A727" s="143" t="s">
        <v>2331</v>
      </c>
      <c r="B727" s="143" t="s">
        <v>2387</v>
      </c>
      <c r="C727" s="143" t="s">
        <v>2388</v>
      </c>
      <c r="D727" s="143" t="s">
        <v>645</v>
      </c>
      <c r="E727" s="423" t="s">
        <v>2390</v>
      </c>
      <c r="F727" s="424"/>
      <c r="G727" s="143" t="s">
        <v>62</v>
      </c>
      <c r="H727" s="143" t="s">
        <v>62</v>
      </c>
      <c r="I727" s="143" t="s">
        <v>62</v>
      </c>
      <c r="J727" s="143" t="s">
        <v>62</v>
      </c>
      <c r="K727" s="143">
        <v>2019</v>
      </c>
      <c r="L727" s="143" t="s">
        <v>2391</v>
      </c>
      <c r="M727" s="143" t="s">
        <v>2392</v>
      </c>
    </row>
    <row r="728" spans="1:13">
      <c r="A728" s="143" t="s">
        <v>2331</v>
      </c>
      <c r="B728" s="143" t="s">
        <v>2399</v>
      </c>
      <c r="C728" s="143" t="s">
        <v>569</v>
      </c>
      <c r="D728" s="143" t="s">
        <v>262</v>
      </c>
      <c r="E728" s="423" t="s">
        <v>2402</v>
      </c>
      <c r="F728" s="424"/>
      <c r="G728" s="143" t="s">
        <v>49</v>
      </c>
      <c r="H728" s="143" t="s">
        <v>49</v>
      </c>
      <c r="I728" s="143" t="s">
        <v>49</v>
      </c>
      <c r="J728" s="143" t="s">
        <v>49</v>
      </c>
      <c r="K728" s="143">
        <v>2019</v>
      </c>
      <c r="L728" s="143" t="s">
        <v>1870</v>
      </c>
      <c r="M728" s="143" t="s">
        <v>2349</v>
      </c>
    </row>
    <row r="729" spans="1:13">
      <c r="A729" s="143" t="s">
        <v>2331</v>
      </c>
      <c r="B729" s="143" t="s">
        <v>2357</v>
      </c>
      <c r="C729" s="143" t="s">
        <v>7393</v>
      </c>
      <c r="D729" s="143" t="s">
        <v>645</v>
      </c>
      <c r="E729" s="423" t="s">
        <v>578</v>
      </c>
      <c r="F729" s="424"/>
      <c r="G729" s="143" t="s">
        <v>62</v>
      </c>
      <c r="H729" s="143" t="s">
        <v>62</v>
      </c>
      <c r="I729" s="143" t="s">
        <v>62</v>
      </c>
      <c r="J729" s="143" t="s">
        <v>62</v>
      </c>
      <c r="K729" s="143">
        <v>2021</v>
      </c>
      <c r="L729" s="143" t="s">
        <v>1780</v>
      </c>
      <c r="M729" s="143" t="s">
        <v>2361</v>
      </c>
    </row>
    <row r="730" spans="1:13">
      <c r="A730" s="143" t="s">
        <v>2331</v>
      </c>
      <c r="B730" s="143" t="s">
        <v>2393</v>
      </c>
      <c r="C730" s="143" t="s">
        <v>2395</v>
      </c>
      <c r="D730" s="143" t="s">
        <v>262</v>
      </c>
      <c r="E730" s="423" t="s">
        <v>2397</v>
      </c>
      <c r="F730" s="424"/>
      <c r="G730" s="143" t="s">
        <v>62</v>
      </c>
      <c r="H730" s="143" t="s">
        <v>62</v>
      </c>
      <c r="I730" s="143" t="s">
        <v>49</v>
      </c>
      <c r="J730" s="143" t="s">
        <v>49</v>
      </c>
      <c r="K730" s="143">
        <v>2016</v>
      </c>
      <c r="L730" s="143" t="s">
        <v>1870</v>
      </c>
      <c r="M730" s="143" t="s">
        <v>2398</v>
      </c>
    </row>
    <row r="731" spans="1:13">
      <c r="A731" s="143" t="s">
        <v>2415</v>
      </c>
      <c r="B731" s="143" t="s">
        <v>594</v>
      </c>
      <c r="C731" s="143" t="s">
        <v>7394</v>
      </c>
      <c r="D731" s="143" t="s">
        <v>16</v>
      </c>
      <c r="E731" s="423" t="s">
        <v>597</v>
      </c>
      <c r="F731" s="143" t="s">
        <v>7128</v>
      </c>
      <c r="G731" s="143" t="s">
        <v>49</v>
      </c>
      <c r="H731" s="143" t="s">
        <v>62</v>
      </c>
      <c r="I731" s="143" t="s">
        <v>49</v>
      </c>
      <c r="J731" s="143" t="s">
        <v>49</v>
      </c>
      <c r="K731" s="143">
        <v>2021</v>
      </c>
      <c r="L731" s="143" t="s">
        <v>1820</v>
      </c>
      <c r="M731" s="143" t="s">
        <v>2418</v>
      </c>
    </row>
    <row r="732" spans="1:13">
      <c r="A732" s="143" t="s">
        <v>2415</v>
      </c>
      <c r="B732" s="143" t="s">
        <v>2450</v>
      </c>
      <c r="C732" s="143" t="s">
        <v>7395</v>
      </c>
      <c r="D732" s="143" t="s">
        <v>16</v>
      </c>
      <c r="E732" s="423" t="s">
        <v>2453</v>
      </c>
      <c r="F732" s="143" t="s">
        <v>3</v>
      </c>
      <c r="G732" s="143" t="s">
        <v>49</v>
      </c>
      <c r="H732" s="143" t="s">
        <v>49</v>
      </c>
      <c r="I732" s="143" t="s">
        <v>49</v>
      </c>
      <c r="J732" s="143" t="s">
        <v>49</v>
      </c>
      <c r="K732" s="143">
        <v>2020</v>
      </c>
      <c r="L732" s="143" t="s">
        <v>2454</v>
      </c>
      <c r="M732" s="143" t="s">
        <v>2455</v>
      </c>
    </row>
    <row r="733" spans="1:13">
      <c r="A733" s="143" t="s">
        <v>2415</v>
      </c>
      <c r="B733" s="143" t="s">
        <v>601</v>
      </c>
      <c r="C733" s="143" t="s">
        <v>1536</v>
      </c>
      <c r="D733" s="143" t="s">
        <v>603</v>
      </c>
      <c r="E733" s="423" t="s">
        <v>2224</v>
      </c>
      <c r="F733" s="143" t="s">
        <v>7141</v>
      </c>
      <c r="G733" s="143" t="s">
        <v>62</v>
      </c>
      <c r="H733" s="143" t="s">
        <v>49</v>
      </c>
      <c r="I733" s="143" t="s">
        <v>49</v>
      </c>
      <c r="J733" s="143" t="s">
        <v>49</v>
      </c>
      <c r="K733" s="143">
        <v>2016</v>
      </c>
      <c r="L733" s="143" t="s">
        <v>1982</v>
      </c>
      <c r="M733" s="143" t="s">
        <v>2421</v>
      </c>
    </row>
    <row r="734" spans="1:13">
      <c r="A734" s="143" t="s">
        <v>2415</v>
      </c>
      <c r="B734" s="143" t="s">
        <v>625</v>
      </c>
      <c r="C734" s="143" t="s">
        <v>624</v>
      </c>
      <c r="D734" s="143" t="s">
        <v>16</v>
      </c>
      <c r="E734" s="423" t="s">
        <v>629</v>
      </c>
      <c r="F734" s="143" t="s">
        <v>7141</v>
      </c>
      <c r="G734" s="143" t="s">
        <v>62</v>
      </c>
      <c r="H734" s="143" t="s">
        <v>49</v>
      </c>
      <c r="I734" s="143" t="s">
        <v>49</v>
      </c>
      <c r="J734" s="143" t="s">
        <v>49</v>
      </c>
      <c r="K734" s="143">
        <v>2020</v>
      </c>
      <c r="L734" s="143" t="s">
        <v>1955</v>
      </c>
      <c r="M734" s="143" t="s">
        <v>2440</v>
      </c>
    </row>
    <row r="735" spans="1:13">
      <c r="A735" s="143" t="s">
        <v>2415</v>
      </c>
      <c r="B735" s="143" t="s">
        <v>2456</v>
      </c>
      <c r="C735" s="143" t="s">
        <v>2457</v>
      </c>
      <c r="D735" s="143" t="s">
        <v>108</v>
      </c>
      <c r="E735" s="423" t="s">
        <v>2458</v>
      </c>
      <c r="F735" s="143" t="s">
        <v>7141</v>
      </c>
      <c r="G735" s="143" t="s">
        <v>62</v>
      </c>
      <c r="H735" s="143" t="s">
        <v>62</v>
      </c>
      <c r="I735" s="143" t="s">
        <v>49</v>
      </c>
      <c r="J735" s="143" t="s">
        <v>49</v>
      </c>
      <c r="K735" s="143">
        <v>2020</v>
      </c>
      <c r="L735" s="143" t="s">
        <v>2459</v>
      </c>
      <c r="M735" s="143" t="s">
        <v>2460</v>
      </c>
    </row>
    <row r="736" spans="1:13">
      <c r="A736" s="143" t="s">
        <v>2415</v>
      </c>
      <c r="B736" s="143" t="s">
        <v>2461</v>
      </c>
      <c r="C736" s="143" t="s">
        <v>7396</v>
      </c>
      <c r="D736" s="143" t="s">
        <v>101</v>
      </c>
      <c r="E736" s="423" t="s">
        <v>2464</v>
      </c>
      <c r="F736" s="143" t="s">
        <v>7141</v>
      </c>
      <c r="G736" s="143" t="s">
        <v>49</v>
      </c>
      <c r="H736" s="143" t="s">
        <v>49</v>
      </c>
      <c r="I736" s="143" t="s">
        <v>49</v>
      </c>
      <c r="J736" s="143" t="s">
        <v>49</v>
      </c>
      <c r="K736" s="143">
        <v>2015</v>
      </c>
      <c r="L736" s="143" t="s">
        <v>1780</v>
      </c>
      <c r="M736" s="143" t="s">
        <v>2465</v>
      </c>
    </row>
    <row r="737" spans="1:13">
      <c r="A737" s="143" t="s">
        <v>2415</v>
      </c>
      <c r="B737" s="143" t="s">
        <v>611</v>
      </c>
      <c r="C737" s="143" t="s">
        <v>610</v>
      </c>
      <c r="D737" s="143" t="s">
        <v>101</v>
      </c>
      <c r="E737" s="423" t="s">
        <v>2433</v>
      </c>
      <c r="F737" s="143" t="s">
        <v>7141</v>
      </c>
      <c r="G737" s="143" t="s">
        <v>49</v>
      </c>
      <c r="H737" s="143" t="s">
        <v>49</v>
      </c>
      <c r="I737" s="143" t="s">
        <v>49</v>
      </c>
      <c r="J737" s="143" t="s">
        <v>49</v>
      </c>
      <c r="K737" s="143">
        <v>2015</v>
      </c>
      <c r="L737" s="143" t="s">
        <v>2371</v>
      </c>
      <c r="M737" s="143" t="s">
        <v>2430</v>
      </c>
    </row>
    <row r="738" spans="1:13">
      <c r="A738" s="143" t="s">
        <v>2415</v>
      </c>
      <c r="B738" s="143" t="s">
        <v>605</v>
      </c>
      <c r="C738" s="143" t="s">
        <v>604</v>
      </c>
      <c r="D738" s="143" t="s">
        <v>101</v>
      </c>
      <c r="E738" s="423" t="s">
        <v>609</v>
      </c>
      <c r="F738" s="143" t="s">
        <v>7141</v>
      </c>
      <c r="G738" s="143" t="s">
        <v>49</v>
      </c>
      <c r="H738" s="143" t="s">
        <v>49</v>
      </c>
      <c r="I738" s="143" t="s">
        <v>49</v>
      </c>
      <c r="J738" s="143" t="s">
        <v>49</v>
      </c>
      <c r="K738" s="143">
        <v>2015</v>
      </c>
      <c r="L738" s="143" t="s">
        <v>2371</v>
      </c>
      <c r="M738" s="143" t="s">
        <v>2430</v>
      </c>
    </row>
    <row r="739" spans="1:13">
      <c r="A739" s="143" t="s">
        <v>2415</v>
      </c>
      <c r="B739" s="143" t="s">
        <v>2466</v>
      </c>
      <c r="C739" s="143" t="s">
        <v>7397</v>
      </c>
      <c r="D739" s="143" t="s">
        <v>101</v>
      </c>
      <c r="E739" s="423" t="s">
        <v>2469</v>
      </c>
      <c r="F739" s="143" t="s">
        <v>7141</v>
      </c>
      <c r="G739" s="143" t="s">
        <v>49</v>
      </c>
      <c r="H739" s="143" t="s">
        <v>49</v>
      </c>
      <c r="I739" s="143" t="s">
        <v>49</v>
      </c>
      <c r="J739" s="143" t="s">
        <v>49</v>
      </c>
      <c r="K739" s="143">
        <v>2014</v>
      </c>
      <c r="L739" s="143" t="s">
        <v>1827</v>
      </c>
      <c r="M739" s="143" t="s">
        <v>2470</v>
      </c>
    </row>
    <row r="740" spans="1:13">
      <c r="A740" s="143" t="s">
        <v>2415</v>
      </c>
      <c r="B740" s="143" t="s">
        <v>2471</v>
      </c>
      <c r="C740" s="143" t="s">
        <v>7398</v>
      </c>
      <c r="D740" s="143" t="s">
        <v>101</v>
      </c>
      <c r="E740" s="423" t="s">
        <v>2474</v>
      </c>
      <c r="F740" s="143" t="s">
        <v>7141</v>
      </c>
      <c r="G740" s="143" t="s">
        <v>49</v>
      </c>
      <c r="H740" s="143" t="s">
        <v>49</v>
      </c>
      <c r="I740" s="143" t="s">
        <v>49</v>
      </c>
      <c r="J740" s="143" t="s">
        <v>49</v>
      </c>
      <c r="K740" s="143">
        <v>2014</v>
      </c>
      <c r="L740" s="143" t="s">
        <v>1827</v>
      </c>
      <c r="M740" s="143" t="s">
        <v>2470</v>
      </c>
    </row>
    <row r="741" spans="1:13">
      <c r="A741" s="143" t="s">
        <v>2415</v>
      </c>
      <c r="B741" s="143" t="s">
        <v>2475</v>
      </c>
      <c r="C741" s="143" t="s">
        <v>7399</v>
      </c>
      <c r="D741" s="143" t="s">
        <v>101</v>
      </c>
      <c r="E741" s="423" t="s">
        <v>2478</v>
      </c>
      <c r="F741" s="143" t="s">
        <v>7141</v>
      </c>
      <c r="G741" s="143" t="s">
        <v>49</v>
      </c>
      <c r="H741" s="143" t="s">
        <v>49</v>
      </c>
      <c r="I741" s="143" t="s">
        <v>49</v>
      </c>
      <c r="J741" s="143" t="s">
        <v>49</v>
      </c>
      <c r="K741" s="143">
        <v>2014</v>
      </c>
      <c r="L741" s="143" t="s">
        <v>2371</v>
      </c>
      <c r="M741" s="143" t="s">
        <v>2479</v>
      </c>
    </row>
    <row r="742" spans="1:13">
      <c r="A742" s="143" t="s">
        <v>2415</v>
      </c>
      <c r="B742" s="143" t="s">
        <v>2480</v>
      </c>
      <c r="C742" s="143" t="s">
        <v>7400</v>
      </c>
      <c r="D742" s="143" t="s">
        <v>101</v>
      </c>
      <c r="E742" s="423" t="s">
        <v>2483</v>
      </c>
      <c r="F742" s="143" t="s">
        <v>7141</v>
      </c>
      <c r="G742" s="143" t="s">
        <v>49</v>
      </c>
      <c r="H742" s="143" t="s">
        <v>49</v>
      </c>
      <c r="I742" s="143" t="s">
        <v>49</v>
      </c>
      <c r="J742" s="143" t="s">
        <v>49</v>
      </c>
      <c r="K742" s="143">
        <v>2014</v>
      </c>
      <c r="L742" s="143" t="s">
        <v>1887</v>
      </c>
      <c r="M742" s="143" t="s">
        <v>2484</v>
      </c>
    </row>
    <row r="743" spans="1:13">
      <c r="A743" s="143" t="s">
        <v>2415</v>
      </c>
      <c r="B743" s="143" t="s">
        <v>2434</v>
      </c>
      <c r="C743" s="143" t="s">
        <v>620</v>
      </c>
      <c r="D743" s="143" t="s">
        <v>101</v>
      </c>
      <c r="E743" s="423" t="s">
        <v>623</v>
      </c>
      <c r="F743" s="143" t="s">
        <v>7141</v>
      </c>
      <c r="G743" s="143" t="s">
        <v>49</v>
      </c>
      <c r="H743" s="143" t="s">
        <v>49</v>
      </c>
      <c r="I743" s="143" t="s">
        <v>49</v>
      </c>
      <c r="J743" s="143" t="s">
        <v>49</v>
      </c>
      <c r="K743" s="143">
        <v>2015</v>
      </c>
      <c r="L743" s="143" t="s">
        <v>1827</v>
      </c>
      <c r="M743" s="143" t="s">
        <v>2436</v>
      </c>
    </row>
    <row r="744" spans="1:13">
      <c r="A744" s="143" t="s">
        <v>2415</v>
      </c>
      <c r="B744" s="143" t="s">
        <v>2437</v>
      </c>
      <c r="C744" s="143" t="s">
        <v>615</v>
      </c>
      <c r="D744" s="143" t="s">
        <v>101</v>
      </c>
      <c r="E744" s="423" t="s">
        <v>618</v>
      </c>
      <c r="F744" s="143" t="s">
        <v>7141</v>
      </c>
      <c r="G744" s="143" t="s">
        <v>49</v>
      </c>
      <c r="H744" s="143" t="s">
        <v>49</v>
      </c>
      <c r="I744" s="143" t="s">
        <v>49</v>
      </c>
      <c r="J744" s="143" t="s">
        <v>49</v>
      </c>
      <c r="K744" s="143">
        <v>2015</v>
      </c>
      <c r="L744" s="143" t="s">
        <v>1827</v>
      </c>
      <c r="M744" s="143" t="s">
        <v>2436</v>
      </c>
    </row>
    <row r="745" spans="1:13">
      <c r="A745" s="143" t="s">
        <v>2415</v>
      </c>
      <c r="B745" s="143" t="s">
        <v>2443</v>
      </c>
      <c r="C745" s="143" t="s">
        <v>7401</v>
      </c>
      <c r="D745" s="143" t="s">
        <v>2447</v>
      </c>
      <c r="E745" s="423" t="s">
        <v>2448</v>
      </c>
      <c r="F745" s="424"/>
      <c r="G745" s="143" t="s">
        <v>62</v>
      </c>
      <c r="H745" s="143" t="s">
        <v>49</v>
      </c>
      <c r="I745" s="143" t="s">
        <v>49</v>
      </c>
      <c r="J745" s="143" t="s">
        <v>62</v>
      </c>
      <c r="K745" s="143">
        <v>2018</v>
      </c>
      <c r="L745" s="143" t="s">
        <v>1780</v>
      </c>
      <c r="M745" s="143" t="s">
        <v>2449</v>
      </c>
    </row>
    <row r="746" spans="1:13">
      <c r="A746" s="143" t="s">
        <v>2415</v>
      </c>
      <c r="B746" s="143" t="s">
        <v>2485</v>
      </c>
      <c r="C746" s="143" t="s">
        <v>7402</v>
      </c>
      <c r="D746" s="143" t="s">
        <v>2447</v>
      </c>
      <c r="E746" s="423" t="s">
        <v>2448</v>
      </c>
      <c r="F746" s="424"/>
      <c r="G746" s="143" t="s">
        <v>62</v>
      </c>
      <c r="H746" s="143" t="s">
        <v>49</v>
      </c>
      <c r="I746" s="143" t="s">
        <v>49</v>
      </c>
      <c r="J746" s="143" t="s">
        <v>62</v>
      </c>
      <c r="K746" s="143">
        <v>2018</v>
      </c>
      <c r="L746" s="143" t="s">
        <v>1780</v>
      </c>
      <c r="M746" s="143" t="s">
        <v>2449</v>
      </c>
    </row>
    <row r="747" spans="1:13">
      <c r="A747" s="143" t="s">
        <v>2415</v>
      </c>
      <c r="B747" s="143" t="s">
        <v>2488</v>
      </c>
      <c r="C747" s="143" t="s">
        <v>7403</v>
      </c>
      <c r="D747" s="143" t="s">
        <v>2447</v>
      </c>
      <c r="E747" s="423" t="s">
        <v>2448</v>
      </c>
      <c r="F747" s="424"/>
      <c r="G747" s="143" t="s">
        <v>62</v>
      </c>
      <c r="H747" s="143" t="s">
        <v>49</v>
      </c>
      <c r="I747" s="143" t="s">
        <v>49</v>
      </c>
      <c r="J747" s="143" t="s">
        <v>62</v>
      </c>
      <c r="K747" s="143">
        <v>2017</v>
      </c>
      <c r="L747" s="143" t="s">
        <v>2491</v>
      </c>
      <c r="M747" s="143" t="s">
        <v>2492</v>
      </c>
    </row>
    <row r="748" spans="1:13">
      <c r="A748" s="143" t="s">
        <v>2415</v>
      </c>
      <c r="B748" s="143" t="s">
        <v>2493</v>
      </c>
      <c r="C748" s="143" t="s">
        <v>7404</v>
      </c>
      <c r="D748" s="143" t="s">
        <v>2447</v>
      </c>
      <c r="E748" s="423" t="s">
        <v>2448</v>
      </c>
      <c r="F748" s="424"/>
      <c r="G748" s="143" t="s">
        <v>62</v>
      </c>
      <c r="H748" s="143" t="s">
        <v>49</v>
      </c>
      <c r="I748" s="143" t="s">
        <v>49</v>
      </c>
      <c r="J748" s="143" t="s">
        <v>62</v>
      </c>
      <c r="K748" s="143">
        <v>2018</v>
      </c>
      <c r="L748" s="143" t="s">
        <v>2371</v>
      </c>
      <c r="M748" s="143" t="s">
        <v>2496</v>
      </c>
    </row>
    <row r="749" spans="1:13">
      <c r="A749" s="143" t="s">
        <v>2415</v>
      </c>
      <c r="B749" s="143" t="s">
        <v>2497</v>
      </c>
      <c r="C749" s="143" t="s">
        <v>7405</v>
      </c>
      <c r="D749" s="143" t="s">
        <v>2447</v>
      </c>
      <c r="E749" s="423" t="s">
        <v>2448</v>
      </c>
      <c r="F749" s="424"/>
      <c r="G749" s="143" t="s">
        <v>62</v>
      </c>
      <c r="H749" s="143" t="s">
        <v>49</v>
      </c>
      <c r="I749" s="143" t="s">
        <v>49</v>
      </c>
      <c r="J749" s="143" t="s">
        <v>62</v>
      </c>
      <c r="K749" s="143">
        <v>2018</v>
      </c>
      <c r="L749" s="143" t="s">
        <v>2371</v>
      </c>
      <c r="M749" s="143" t="s">
        <v>2500</v>
      </c>
    </row>
    <row r="750" spans="1:13">
      <c r="A750" s="143" t="s">
        <v>2415</v>
      </c>
      <c r="B750" s="143" t="s">
        <v>2501</v>
      </c>
      <c r="C750" s="143" t="s">
        <v>7406</v>
      </c>
      <c r="D750" s="143" t="s">
        <v>2447</v>
      </c>
      <c r="E750" s="423" t="s">
        <v>2448</v>
      </c>
      <c r="F750" s="424"/>
      <c r="G750" s="143" t="s">
        <v>62</v>
      </c>
      <c r="H750" s="143" t="s">
        <v>49</v>
      </c>
      <c r="I750" s="143" t="s">
        <v>49</v>
      </c>
      <c r="J750" s="143" t="s">
        <v>62</v>
      </c>
      <c r="K750" s="143">
        <v>2018</v>
      </c>
      <c r="L750" s="143" t="s">
        <v>2371</v>
      </c>
      <c r="M750" s="143" t="s">
        <v>2500</v>
      </c>
    </row>
    <row r="751" spans="1:13">
      <c r="A751" s="143" t="s">
        <v>2415</v>
      </c>
      <c r="B751" s="143" t="s">
        <v>2504</v>
      </c>
      <c r="C751" s="143" t="s">
        <v>7407</v>
      </c>
      <c r="D751" s="143" t="s">
        <v>2447</v>
      </c>
      <c r="E751" s="423" t="s">
        <v>2448</v>
      </c>
      <c r="F751" s="424"/>
      <c r="G751" s="143" t="s">
        <v>62</v>
      </c>
      <c r="H751" s="143" t="s">
        <v>49</v>
      </c>
      <c r="I751" s="143" t="s">
        <v>49</v>
      </c>
      <c r="J751" s="143" t="s">
        <v>62</v>
      </c>
      <c r="K751" s="143">
        <v>2018</v>
      </c>
      <c r="L751" s="143" t="s">
        <v>1780</v>
      </c>
      <c r="M751" s="143" t="s">
        <v>2449</v>
      </c>
    </row>
    <row r="752" spans="1:13">
      <c r="A752" s="143" t="s">
        <v>2415</v>
      </c>
      <c r="B752" s="143" t="s">
        <v>2507</v>
      </c>
      <c r="C752" s="143" t="s">
        <v>7408</v>
      </c>
      <c r="D752" s="143" t="s">
        <v>2447</v>
      </c>
      <c r="E752" s="423" t="s">
        <v>2448</v>
      </c>
      <c r="F752" s="424"/>
      <c r="G752" s="143" t="s">
        <v>62</v>
      </c>
      <c r="H752" s="143" t="s">
        <v>49</v>
      </c>
      <c r="I752" s="143" t="s">
        <v>49</v>
      </c>
      <c r="J752" s="143" t="s">
        <v>62</v>
      </c>
      <c r="K752" s="143">
        <v>2018</v>
      </c>
      <c r="L752" s="143" t="s">
        <v>2371</v>
      </c>
      <c r="M752" s="143" t="s">
        <v>2500</v>
      </c>
    </row>
    <row r="753" spans="1:13">
      <c r="A753" s="143" t="s">
        <v>2415</v>
      </c>
      <c r="B753" s="143" t="s">
        <v>2510</v>
      </c>
      <c r="C753" s="143" t="s">
        <v>7409</v>
      </c>
      <c r="D753" s="143" t="s">
        <v>2447</v>
      </c>
      <c r="E753" s="423" t="s">
        <v>2448</v>
      </c>
      <c r="F753" s="424"/>
      <c r="G753" s="143" t="s">
        <v>62</v>
      </c>
      <c r="H753" s="143" t="s">
        <v>49</v>
      </c>
      <c r="I753" s="143" t="s">
        <v>49</v>
      </c>
      <c r="J753" s="143" t="s">
        <v>62</v>
      </c>
      <c r="K753" s="143">
        <v>2018</v>
      </c>
      <c r="L753" s="143" t="s">
        <v>1780</v>
      </c>
      <c r="M753" s="143" t="s">
        <v>2449</v>
      </c>
    </row>
    <row r="754" spans="1:13">
      <c r="A754" s="143" t="s">
        <v>2415</v>
      </c>
      <c r="B754" s="143" t="s">
        <v>2513</v>
      </c>
      <c r="C754" s="143" t="s">
        <v>7410</v>
      </c>
      <c r="D754" s="143" t="s">
        <v>2447</v>
      </c>
      <c r="E754" s="423" t="s">
        <v>2448</v>
      </c>
      <c r="F754" s="424"/>
      <c r="G754" s="143" t="s">
        <v>62</v>
      </c>
      <c r="H754" s="143" t="s">
        <v>49</v>
      </c>
      <c r="I754" s="143" t="s">
        <v>49</v>
      </c>
      <c r="J754" s="143" t="s">
        <v>62</v>
      </c>
      <c r="K754" s="143">
        <v>2018</v>
      </c>
      <c r="L754" s="143" t="s">
        <v>1780</v>
      </c>
      <c r="M754" s="143" t="s">
        <v>2516</v>
      </c>
    </row>
    <row r="755" spans="1:13">
      <c r="A755" s="143" t="s">
        <v>2415</v>
      </c>
      <c r="B755" s="143" t="s">
        <v>2517</v>
      </c>
      <c r="C755" s="143" t="s">
        <v>7411</v>
      </c>
      <c r="D755" s="143" t="s">
        <v>2447</v>
      </c>
      <c r="E755" s="423" t="s">
        <v>2448</v>
      </c>
      <c r="F755" s="424"/>
      <c r="G755" s="143" t="s">
        <v>62</v>
      </c>
      <c r="H755" s="143" t="s">
        <v>49</v>
      </c>
      <c r="I755" s="143" t="s">
        <v>49</v>
      </c>
      <c r="J755" s="143" t="s">
        <v>62</v>
      </c>
      <c r="K755" s="143">
        <v>2019</v>
      </c>
      <c r="L755" s="143" t="s">
        <v>2391</v>
      </c>
      <c r="M755" s="143" t="s">
        <v>2520</v>
      </c>
    </row>
    <row r="756" spans="1:13">
      <c r="A756" s="143" t="s">
        <v>2415</v>
      </c>
      <c r="B756" s="143" t="s">
        <v>2521</v>
      </c>
      <c r="C756" s="143" t="s">
        <v>7412</v>
      </c>
      <c r="D756" s="143" t="s">
        <v>2447</v>
      </c>
      <c r="E756" s="423" t="s">
        <v>2448</v>
      </c>
      <c r="F756" s="424"/>
      <c r="G756" s="143" t="s">
        <v>62</v>
      </c>
      <c r="H756" s="143" t="s">
        <v>49</v>
      </c>
      <c r="I756" s="143" t="s">
        <v>49</v>
      </c>
      <c r="J756" s="143" t="s">
        <v>62</v>
      </c>
      <c r="K756" s="143">
        <v>2018</v>
      </c>
      <c r="L756" s="143" t="s">
        <v>1780</v>
      </c>
      <c r="M756" s="143" t="s">
        <v>2449</v>
      </c>
    </row>
    <row r="757" spans="1:13">
      <c r="A757" s="143" t="s">
        <v>4880</v>
      </c>
      <c r="B757" s="143" t="s">
        <v>660</v>
      </c>
      <c r="C757" s="143" t="s">
        <v>659</v>
      </c>
      <c r="D757" s="143" t="s">
        <v>16</v>
      </c>
      <c r="E757" s="423" t="s">
        <v>663</v>
      </c>
      <c r="F757" s="143" t="s">
        <v>7119</v>
      </c>
      <c r="G757" s="143" t="s">
        <v>62</v>
      </c>
      <c r="H757" s="143" t="s">
        <v>62</v>
      </c>
      <c r="I757" s="143" t="s">
        <v>49</v>
      </c>
      <c r="J757" s="143" t="s">
        <v>49</v>
      </c>
      <c r="K757" s="143">
        <v>2021</v>
      </c>
      <c r="L757" s="143">
        <v>60</v>
      </c>
      <c r="M757" s="143" t="s">
        <v>2546</v>
      </c>
    </row>
    <row r="758" spans="1:13">
      <c r="A758" s="143" t="s">
        <v>4880</v>
      </c>
      <c r="B758" s="143" t="s">
        <v>656</v>
      </c>
      <c r="C758" s="143" t="s">
        <v>7413</v>
      </c>
      <c r="D758" s="143" t="s">
        <v>645</v>
      </c>
      <c r="E758" s="423" t="s">
        <v>658</v>
      </c>
      <c r="F758" s="424"/>
      <c r="G758" s="143" t="s">
        <v>49</v>
      </c>
      <c r="H758" s="143" t="s">
        <v>49</v>
      </c>
      <c r="I758" s="143" t="s">
        <v>49</v>
      </c>
      <c r="J758" s="143" t="s">
        <v>49</v>
      </c>
      <c r="K758" s="143">
        <v>2021</v>
      </c>
      <c r="L758" s="143" t="s">
        <v>2342</v>
      </c>
      <c r="M758" s="143" t="s">
        <v>2543</v>
      </c>
    </row>
    <row r="759" spans="1:13">
      <c r="A759" s="143" t="s">
        <v>4880</v>
      </c>
      <c r="B759" s="143" t="s">
        <v>648</v>
      </c>
      <c r="C759" s="143" t="s">
        <v>7414</v>
      </c>
      <c r="D759" s="143" t="s">
        <v>90</v>
      </c>
      <c r="E759" s="423" t="s">
        <v>2532</v>
      </c>
      <c r="F759" s="424"/>
      <c r="G759" s="143" t="s">
        <v>49</v>
      </c>
      <c r="H759" s="143" t="s">
        <v>49</v>
      </c>
      <c r="I759" s="143" t="s">
        <v>49</v>
      </c>
      <c r="J759" s="143" t="s">
        <v>49</v>
      </c>
      <c r="K759" s="143">
        <v>2021</v>
      </c>
      <c r="L759" s="143" t="s">
        <v>2106</v>
      </c>
      <c r="M759" s="143" t="s">
        <v>2533</v>
      </c>
    </row>
    <row r="760" spans="1:13">
      <c r="A760" s="143" t="s">
        <v>4880</v>
      </c>
      <c r="B760" s="143" t="s">
        <v>2534</v>
      </c>
      <c r="C760" s="143" t="s">
        <v>7415</v>
      </c>
      <c r="D760" s="143" t="s">
        <v>645</v>
      </c>
      <c r="E760" s="423" t="s">
        <v>2538</v>
      </c>
      <c r="F760" s="143" t="s">
        <v>7141</v>
      </c>
      <c r="G760" s="143" t="s">
        <v>62</v>
      </c>
      <c r="H760" s="143" t="s">
        <v>62</v>
      </c>
      <c r="I760" s="143" t="s">
        <v>49</v>
      </c>
      <c r="J760" s="143" t="s">
        <v>49</v>
      </c>
      <c r="K760" s="143">
        <v>2021</v>
      </c>
      <c r="L760" s="143">
        <v>60</v>
      </c>
      <c r="M760" s="143" t="s">
        <v>2530</v>
      </c>
    </row>
    <row r="761" spans="1:13">
      <c r="A761" s="143" t="s">
        <v>4880</v>
      </c>
      <c r="B761" s="143" t="s">
        <v>643</v>
      </c>
      <c r="C761" s="143" t="s">
        <v>642</v>
      </c>
      <c r="D761" s="143" t="s">
        <v>645</v>
      </c>
      <c r="E761" s="423" t="s">
        <v>2529</v>
      </c>
      <c r="F761" s="143" t="s">
        <v>7141</v>
      </c>
      <c r="G761" s="143" t="s">
        <v>62</v>
      </c>
      <c r="H761" s="143" t="s">
        <v>62</v>
      </c>
      <c r="I761" s="143" t="s">
        <v>49</v>
      </c>
      <c r="J761" s="143" t="s">
        <v>49</v>
      </c>
      <c r="K761" s="143">
        <v>2021</v>
      </c>
      <c r="L761" s="143">
        <v>60</v>
      </c>
      <c r="M761" s="143" t="s">
        <v>2530</v>
      </c>
    </row>
    <row r="762" spans="1:13">
      <c r="A762" s="143" t="s">
        <v>4880</v>
      </c>
      <c r="B762" s="143" t="s">
        <v>2552</v>
      </c>
      <c r="C762" s="143" t="s">
        <v>7416</v>
      </c>
      <c r="D762" s="143" t="s">
        <v>645</v>
      </c>
      <c r="E762" s="423" t="s">
        <v>2556</v>
      </c>
      <c r="F762" s="424"/>
      <c r="G762" s="143" t="s">
        <v>62</v>
      </c>
      <c r="H762" s="143" t="s">
        <v>49</v>
      </c>
      <c r="I762" s="143" t="s">
        <v>49</v>
      </c>
      <c r="J762" s="143" t="s">
        <v>49</v>
      </c>
      <c r="K762" s="143">
        <v>2021</v>
      </c>
      <c r="L762" s="143" t="s">
        <v>2384</v>
      </c>
      <c r="M762" s="143" t="s">
        <v>2557</v>
      </c>
    </row>
    <row r="763" spans="1:13">
      <c r="A763" s="143" t="s">
        <v>4880</v>
      </c>
      <c r="B763" s="143" t="s">
        <v>670</v>
      </c>
      <c r="C763" s="143" t="s">
        <v>7417</v>
      </c>
      <c r="D763" s="143" t="s">
        <v>645</v>
      </c>
      <c r="E763" s="423" t="s">
        <v>672</v>
      </c>
      <c r="F763" s="143" t="s">
        <v>7141</v>
      </c>
      <c r="G763" s="143" t="s">
        <v>62</v>
      </c>
      <c r="H763" s="143" t="s">
        <v>49</v>
      </c>
      <c r="I763" s="143" t="s">
        <v>49</v>
      </c>
      <c r="J763" s="143" t="s">
        <v>49</v>
      </c>
      <c r="K763" s="143">
        <v>2021</v>
      </c>
      <c r="L763" s="143" t="s">
        <v>2384</v>
      </c>
      <c r="M763" s="143" t="s">
        <v>2557</v>
      </c>
    </row>
    <row r="764" spans="1:13">
      <c r="A764" s="143" t="s">
        <v>4880</v>
      </c>
      <c r="B764" s="143" t="s">
        <v>2574</v>
      </c>
      <c r="C764" s="143" t="s">
        <v>6205</v>
      </c>
      <c r="D764" s="143" t="s">
        <v>645</v>
      </c>
      <c r="E764" s="423" t="s">
        <v>2577</v>
      </c>
      <c r="F764" s="424"/>
      <c r="G764" s="143" t="s">
        <v>49</v>
      </c>
      <c r="H764" s="143" t="s">
        <v>49</v>
      </c>
      <c r="I764" s="143" t="s">
        <v>49</v>
      </c>
      <c r="J764" s="143" t="s">
        <v>49</v>
      </c>
      <c r="K764" s="143">
        <v>2021</v>
      </c>
      <c r="L764" s="143" t="s">
        <v>2249</v>
      </c>
      <c r="M764" s="143" t="s">
        <v>2578</v>
      </c>
    </row>
    <row r="765" spans="1:13">
      <c r="A765" s="143" t="s">
        <v>4880</v>
      </c>
      <c r="B765" s="143" t="s">
        <v>653</v>
      </c>
      <c r="C765" s="143" t="s">
        <v>6206</v>
      </c>
      <c r="D765" s="143" t="s">
        <v>645</v>
      </c>
      <c r="E765" s="423" t="s">
        <v>654</v>
      </c>
      <c r="F765" s="424"/>
      <c r="G765" s="143" t="s">
        <v>49</v>
      </c>
      <c r="H765" s="143" t="s">
        <v>49</v>
      </c>
      <c r="I765" s="143" t="s">
        <v>49</v>
      </c>
      <c r="J765" s="143" t="s">
        <v>49</v>
      </c>
      <c r="K765" s="143">
        <v>2021</v>
      </c>
      <c r="L765" s="143" t="s">
        <v>2342</v>
      </c>
      <c r="M765" s="143" t="s">
        <v>2541</v>
      </c>
    </row>
    <row r="766" spans="1:13">
      <c r="A766" s="143" t="s">
        <v>4880</v>
      </c>
      <c r="B766" s="143" t="s">
        <v>666</v>
      </c>
      <c r="C766" s="143" t="s">
        <v>7418</v>
      </c>
      <c r="D766" s="143" t="s">
        <v>645</v>
      </c>
      <c r="E766" s="423" t="s">
        <v>667</v>
      </c>
      <c r="F766" s="143" t="s">
        <v>3</v>
      </c>
      <c r="G766" s="143" t="s">
        <v>62</v>
      </c>
      <c r="H766" s="143" t="s">
        <v>62</v>
      </c>
      <c r="I766" s="143" t="s">
        <v>49</v>
      </c>
      <c r="J766" s="143" t="s">
        <v>49</v>
      </c>
      <c r="K766" s="143">
        <v>2021</v>
      </c>
      <c r="L766" s="143">
        <v>60</v>
      </c>
      <c r="M766" s="143" t="s">
        <v>2530</v>
      </c>
    </row>
    <row r="767" spans="1:13">
      <c r="A767" s="143" t="s">
        <v>4880</v>
      </c>
      <c r="B767" s="143" t="s">
        <v>638</v>
      </c>
      <c r="C767" s="143" t="s">
        <v>7419</v>
      </c>
      <c r="D767" s="143" t="s">
        <v>645</v>
      </c>
      <c r="E767" s="423" t="s">
        <v>641</v>
      </c>
      <c r="F767" s="424"/>
      <c r="G767" s="143" t="s">
        <v>62</v>
      </c>
      <c r="H767" s="143" t="s">
        <v>62</v>
      </c>
      <c r="I767" s="143" t="s">
        <v>62</v>
      </c>
      <c r="J767" s="143" t="s">
        <v>62</v>
      </c>
      <c r="K767" s="143">
        <v>2018</v>
      </c>
      <c r="L767" s="143" t="s">
        <v>2384</v>
      </c>
      <c r="M767" s="143" t="s">
        <v>2526</v>
      </c>
    </row>
    <row r="768" spans="1:13">
      <c r="A768" s="143" t="s">
        <v>4880</v>
      </c>
      <c r="B768" s="143" t="s">
        <v>2583</v>
      </c>
      <c r="C768" s="143" t="s">
        <v>7420</v>
      </c>
      <c r="D768" s="143" t="s">
        <v>645</v>
      </c>
      <c r="E768" s="423" t="s">
        <v>2585</v>
      </c>
      <c r="F768" s="424"/>
      <c r="G768" s="143" t="s">
        <v>49</v>
      </c>
      <c r="H768" s="143" t="s">
        <v>62</v>
      </c>
      <c r="I768" s="143" t="s">
        <v>62</v>
      </c>
      <c r="J768" s="143" t="s">
        <v>62</v>
      </c>
      <c r="K768" s="143">
        <v>2016</v>
      </c>
      <c r="L768" s="143" t="s">
        <v>1741</v>
      </c>
      <c r="M768" s="143" t="s">
        <v>2586</v>
      </c>
    </row>
    <row r="769" spans="1:13">
      <c r="A769" s="143" t="s">
        <v>7421</v>
      </c>
      <c r="B769" s="143" t="s">
        <v>1403</v>
      </c>
      <c r="C769" s="143" t="s">
        <v>1402</v>
      </c>
      <c r="D769" s="143" t="s">
        <v>16</v>
      </c>
      <c r="E769" s="423" t="s">
        <v>4604</v>
      </c>
      <c r="F769" s="424"/>
      <c r="G769" s="143" t="s">
        <v>49</v>
      </c>
      <c r="H769" s="143" t="s">
        <v>49</v>
      </c>
      <c r="I769" s="143" t="s">
        <v>49</v>
      </c>
      <c r="J769" s="143" t="s">
        <v>49</v>
      </c>
      <c r="K769" s="143">
        <v>2021</v>
      </c>
      <c r="L769" s="143" t="s">
        <v>2967</v>
      </c>
      <c r="M769" s="143" t="s">
        <v>4605</v>
      </c>
    </row>
    <row r="770" spans="1:13">
      <c r="A770" s="143" t="s">
        <v>7421</v>
      </c>
      <c r="B770" s="143" t="s">
        <v>4606</v>
      </c>
      <c r="C770" s="143" t="s">
        <v>1409</v>
      </c>
      <c r="D770" s="143" t="s">
        <v>16</v>
      </c>
      <c r="E770" s="423" t="s">
        <v>4604</v>
      </c>
      <c r="F770" s="424"/>
      <c r="G770" s="143" t="s">
        <v>49</v>
      </c>
      <c r="H770" s="143" t="s">
        <v>49</v>
      </c>
      <c r="I770" s="143" t="s">
        <v>49</v>
      </c>
      <c r="J770" s="143" t="s">
        <v>49</v>
      </c>
      <c r="K770" s="143">
        <v>2021</v>
      </c>
      <c r="L770" s="143" t="s">
        <v>2253</v>
      </c>
      <c r="M770" s="143" t="s">
        <v>4609</v>
      </c>
    </row>
    <row r="771" spans="1:13">
      <c r="A771" s="143" t="s">
        <v>7421</v>
      </c>
      <c r="B771" s="143" t="s">
        <v>4592</v>
      </c>
      <c r="C771" s="143" t="s">
        <v>7422</v>
      </c>
      <c r="D771" s="143" t="s">
        <v>16</v>
      </c>
      <c r="E771" s="423" t="s">
        <v>4550</v>
      </c>
      <c r="F771" s="143" t="s">
        <v>3</v>
      </c>
      <c r="G771" s="143" t="s">
        <v>49</v>
      </c>
      <c r="H771" s="143" t="s">
        <v>49</v>
      </c>
      <c r="I771" s="143" t="s">
        <v>49</v>
      </c>
      <c r="J771" s="143" t="s">
        <v>49</v>
      </c>
      <c r="K771" s="143">
        <v>2016</v>
      </c>
      <c r="L771" s="143" t="s">
        <v>1733</v>
      </c>
      <c r="M771" s="143" t="s">
        <v>4553</v>
      </c>
    </row>
    <row r="772" spans="1:13">
      <c r="A772" s="143" t="s">
        <v>7421</v>
      </c>
      <c r="B772" s="143" t="s">
        <v>1398</v>
      </c>
      <c r="C772" s="143" t="s">
        <v>1397</v>
      </c>
      <c r="D772" s="143" t="s">
        <v>16</v>
      </c>
      <c r="E772" s="423" t="s">
        <v>4550</v>
      </c>
      <c r="F772" s="143" t="s">
        <v>3</v>
      </c>
      <c r="G772" s="143" t="s">
        <v>49</v>
      </c>
      <c r="H772" s="143" t="s">
        <v>49</v>
      </c>
      <c r="I772" s="143" t="s">
        <v>49</v>
      </c>
      <c r="J772" s="143" t="s">
        <v>49</v>
      </c>
      <c r="K772" s="143">
        <v>2016</v>
      </c>
      <c r="L772" s="143" t="s">
        <v>2617</v>
      </c>
      <c r="M772" s="143" t="s">
        <v>4551</v>
      </c>
    </row>
    <row r="773" spans="1:13">
      <c r="A773" s="143" t="s">
        <v>7421</v>
      </c>
      <c r="B773" s="143" t="s">
        <v>1394</v>
      </c>
      <c r="C773" s="143" t="s">
        <v>1393</v>
      </c>
      <c r="D773" s="143" t="s">
        <v>16</v>
      </c>
      <c r="E773" s="423" t="s">
        <v>4550</v>
      </c>
      <c r="F773" s="143" t="s">
        <v>3</v>
      </c>
      <c r="G773" s="143" t="s">
        <v>49</v>
      </c>
      <c r="H773" s="143" t="s">
        <v>49</v>
      </c>
      <c r="I773" s="143" t="s">
        <v>49</v>
      </c>
      <c r="J773" s="143" t="s">
        <v>49</v>
      </c>
      <c r="K773" s="143">
        <v>2016</v>
      </c>
      <c r="L773" s="143" t="s">
        <v>1733</v>
      </c>
      <c r="M773" s="143" t="s">
        <v>4553</v>
      </c>
    </row>
    <row r="774" spans="1:13">
      <c r="A774" s="143" t="s">
        <v>7421</v>
      </c>
      <c r="B774" s="143" t="s">
        <v>4557</v>
      </c>
      <c r="C774" s="143" t="s">
        <v>4559</v>
      </c>
      <c r="D774" s="143" t="s">
        <v>16</v>
      </c>
      <c r="E774" s="423" t="s">
        <v>4550</v>
      </c>
      <c r="F774" s="143" t="s">
        <v>3</v>
      </c>
      <c r="G774" s="143" t="s">
        <v>49</v>
      </c>
      <c r="H774" s="143" t="s">
        <v>49</v>
      </c>
      <c r="I774" s="143" t="s">
        <v>49</v>
      </c>
      <c r="J774" s="143" t="s">
        <v>49</v>
      </c>
      <c r="K774" s="143">
        <v>2019</v>
      </c>
      <c r="L774" s="143" t="s">
        <v>1733</v>
      </c>
      <c r="M774" s="143" t="s">
        <v>2427</v>
      </c>
    </row>
    <row r="775" spans="1:13">
      <c r="A775" s="143" t="s">
        <v>7421</v>
      </c>
      <c r="B775" s="143" t="s">
        <v>4561</v>
      </c>
      <c r="C775" s="143" t="s">
        <v>4563</v>
      </c>
      <c r="D775" s="143" t="s">
        <v>16</v>
      </c>
      <c r="E775" s="423" t="s">
        <v>4550</v>
      </c>
      <c r="F775" s="143" t="s">
        <v>3</v>
      </c>
      <c r="G775" s="143" t="s">
        <v>49</v>
      </c>
      <c r="H775" s="143" t="s">
        <v>49</v>
      </c>
      <c r="I775" s="143" t="s">
        <v>49</v>
      </c>
      <c r="J775" s="143" t="s">
        <v>49</v>
      </c>
      <c r="K775" s="143">
        <v>2019</v>
      </c>
      <c r="L775" s="143" t="s">
        <v>1955</v>
      </c>
      <c r="M775" s="143" t="s">
        <v>4566</v>
      </c>
    </row>
    <row r="776" spans="1:13">
      <c r="A776" s="143" t="s">
        <v>7421</v>
      </c>
      <c r="B776" s="143" t="s">
        <v>1400</v>
      </c>
      <c r="C776" s="143" t="s">
        <v>1399</v>
      </c>
      <c r="D776" s="143" t="s">
        <v>16</v>
      </c>
      <c r="E776" s="423" t="s">
        <v>4550</v>
      </c>
      <c r="F776" s="143" t="s">
        <v>3</v>
      </c>
      <c r="G776" s="143" t="s">
        <v>49</v>
      </c>
      <c r="H776" s="143" t="s">
        <v>49</v>
      </c>
      <c r="I776" s="143" t="s">
        <v>49</v>
      </c>
      <c r="J776" s="143" t="s">
        <v>49</v>
      </c>
      <c r="K776" s="143">
        <v>2019</v>
      </c>
      <c r="L776" s="143" t="s">
        <v>1733</v>
      </c>
      <c r="M776" s="143" t="s">
        <v>2427</v>
      </c>
    </row>
    <row r="777" spans="1:13">
      <c r="A777" s="143" t="s">
        <v>7421</v>
      </c>
      <c r="B777" s="143" t="s">
        <v>4594</v>
      </c>
      <c r="C777" s="143" t="s">
        <v>7423</v>
      </c>
      <c r="D777" s="143" t="s">
        <v>262</v>
      </c>
      <c r="E777" s="423" t="s">
        <v>4596</v>
      </c>
      <c r="F777" s="143" t="s">
        <v>3</v>
      </c>
      <c r="G777" s="143" t="s">
        <v>62</v>
      </c>
      <c r="H777" s="143" t="s">
        <v>49</v>
      </c>
      <c r="I777" s="143" t="s">
        <v>49</v>
      </c>
      <c r="J777" s="143" t="s">
        <v>49</v>
      </c>
      <c r="K777" s="143">
        <v>2019</v>
      </c>
      <c r="L777" s="143" t="s">
        <v>1733</v>
      </c>
      <c r="M777" s="143" t="s">
        <v>2427</v>
      </c>
    </row>
    <row r="778" spans="1:13">
      <c r="A778" s="143" t="s">
        <v>7421</v>
      </c>
      <c r="B778" s="143" t="s">
        <v>4597</v>
      </c>
      <c r="C778" s="143" t="s">
        <v>7424</v>
      </c>
      <c r="D778" s="143" t="s">
        <v>262</v>
      </c>
      <c r="E778" s="423" t="s">
        <v>4599</v>
      </c>
      <c r="F778" s="143" t="s">
        <v>3</v>
      </c>
      <c r="G778" s="143" t="s">
        <v>62</v>
      </c>
      <c r="H778" s="143" t="s">
        <v>49</v>
      </c>
      <c r="I778" s="143" t="s">
        <v>49</v>
      </c>
      <c r="J778" s="143" t="s">
        <v>49</v>
      </c>
      <c r="K778" s="143">
        <v>2019</v>
      </c>
      <c r="L778" s="143" t="s">
        <v>1955</v>
      </c>
      <c r="M778" s="143" t="s">
        <v>4566</v>
      </c>
    </row>
    <row r="779" spans="1:13">
      <c r="A779" s="143" t="s">
        <v>7421</v>
      </c>
      <c r="B779" s="143" t="s">
        <v>1416</v>
      </c>
      <c r="C779" s="143" t="s">
        <v>1415</v>
      </c>
      <c r="D779" s="143" t="s">
        <v>16</v>
      </c>
      <c r="E779" s="423" t="s">
        <v>4612</v>
      </c>
      <c r="F779" s="424"/>
      <c r="G779" s="143" t="s">
        <v>49</v>
      </c>
      <c r="H779" s="143" t="s">
        <v>49</v>
      </c>
      <c r="I779" s="143" t="s">
        <v>49</v>
      </c>
      <c r="J779" s="143" t="s">
        <v>49</v>
      </c>
      <c r="K779" s="143">
        <v>2021</v>
      </c>
      <c r="L779" s="143" t="s">
        <v>1933</v>
      </c>
      <c r="M779" s="143" t="s">
        <v>4613</v>
      </c>
    </row>
    <row r="780" spans="1:13">
      <c r="A780" s="143" t="s">
        <v>6493</v>
      </c>
      <c r="B780" s="143" t="s">
        <v>1383</v>
      </c>
      <c r="C780" s="143" t="s">
        <v>1382</v>
      </c>
      <c r="D780" s="143" t="s">
        <v>1371</v>
      </c>
      <c r="E780" s="423" t="s">
        <v>4544</v>
      </c>
      <c r="F780" s="143" t="s">
        <v>7425</v>
      </c>
      <c r="G780" s="143" t="s">
        <v>49</v>
      </c>
      <c r="H780" s="143" t="s">
        <v>49</v>
      </c>
      <c r="I780" s="143" t="s">
        <v>49</v>
      </c>
      <c r="J780" s="143" t="s">
        <v>49</v>
      </c>
      <c r="K780" s="143">
        <v>2020</v>
      </c>
      <c r="L780" s="143" t="s">
        <v>1733</v>
      </c>
      <c r="M780" s="143" t="s">
        <v>2242</v>
      </c>
    </row>
    <row r="781" spans="1:13">
      <c r="A781" s="143" t="s">
        <v>6493</v>
      </c>
      <c r="B781" s="143" t="s">
        <v>1386</v>
      </c>
      <c r="C781" s="143" t="s">
        <v>1385</v>
      </c>
      <c r="D781" s="143" t="s">
        <v>1371</v>
      </c>
      <c r="E781" s="423" t="s">
        <v>4544</v>
      </c>
      <c r="F781" s="143" t="s">
        <v>7425</v>
      </c>
      <c r="G781" s="143" t="s">
        <v>49</v>
      </c>
      <c r="H781" s="143" t="s">
        <v>49</v>
      </c>
      <c r="I781" s="143" t="s">
        <v>49</v>
      </c>
      <c r="J781" s="143" t="s">
        <v>49</v>
      </c>
      <c r="K781" s="143">
        <v>2020</v>
      </c>
      <c r="L781" s="143" t="s">
        <v>1733</v>
      </c>
      <c r="M781" s="143" t="s">
        <v>4591</v>
      </c>
    </row>
    <row r="782" spans="1:13">
      <c r="A782" s="143" t="s">
        <v>6493</v>
      </c>
      <c r="B782" s="143" t="s">
        <v>1380</v>
      </c>
      <c r="C782" s="143" t="s">
        <v>1379</v>
      </c>
      <c r="D782" s="143" t="s">
        <v>1371</v>
      </c>
      <c r="E782" s="423" t="s">
        <v>4544</v>
      </c>
      <c r="F782" s="143" t="s">
        <v>7425</v>
      </c>
      <c r="G782" s="143" t="s">
        <v>49</v>
      </c>
      <c r="H782" s="143" t="s">
        <v>49</v>
      </c>
      <c r="I782" s="143" t="s">
        <v>49</v>
      </c>
      <c r="J782" s="143" t="s">
        <v>49</v>
      </c>
      <c r="K782" s="143">
        <v>2020</v>
      </c>
      <c r="L782" s="143" t="s">
        <v>1733</v>
      </c>
      <c r="M782" s="143" t="s">
        <v>4590</v>
      </c>
    </row>
    <row r="783" spans="1:13">
      <c r="A783" s="143" t="s">
        <v>6493</v>
      </c>
      <c r="B783" s="143" t="s">
        <v>1389</v>
      </c>
      <c r="C783" s="143" t="s">
        <v>1388</v>
      </c>
      <c r="D783" s="143" t="s">
        <v>1371</v>
      </c>
      <c r="E783" s="423" t="s">
        <v>4544</v>
      </c>
      <c r="F783" s="143" t="s">
        <v>7425</v>
      </c>
      <c r="G783" s="143" t="s">
        <v>49</v>
      </c>
      <c r="H783" s="143" t="s">
        <v>49</v>
      </c>
      <c r="I783" s="143" t="s">
        <v>49</v>
      </c>
      <c r="J783" s="143" t="s">
        <v>49</v>
      </c>
      <c r="K783" s="143">
        <v>2020</v>
      </c>
      <c r="L783" s="143" t="s">
        <v>1870</v>
      </c>
      <c r="M783" s="143" t="s">
        <v>4545</v>
      </c>
    </row>
    <row r="784" spans="1:13">
      <c r="A784" s="143" t="s">
        <v>6493</v>
      </c>
      <c r="B784" s="143" t="s">
        <v>1377</v>
      </c>
      <c r="C784" s="143" t="s">
        <v>1376</v>
      </c>
      <c r="D784" s="143" t="s">
        <v>1371</v>
      </c>
      <c r="E784" s="423" t="s">
        <v>4544</v>
      </c>
      <c r="F784" s="143" t="s">
        <v>7425</v>
      </c>
      <c r="G784" s="143" t="s">
        <v>49</v>
      </c>
      <c r="H784" s="143" t="s">
        <v>49</v>
      </c>
      <c r="I784" s="143" t="s">
        <v>49</v>
      </c>
      <c r="J784" s="143" t="s">
        <v>49</v>
      </c>
      <c r="K784" s="143">
        <v>2020</v>
      </c>
      <c r="L784" s="143" t="s">
        <v>1870</v>
      </c>
      <c r="M784" s="143" t="s">
        <v>4545</v>
      </c>
    </row>
    <row r="785" spans="1:13">
      <c r="A785" s="143" t="s">
        <v>6493</v>
      </c>
      <c r="B785" s="143" t="s">
        <v>1369</v>
      </c>
      <c r="C785" s="143" t="s">
        <v>1368</v>
      </c>
      <c r="D785" s="143" t="s">
        <v>1371</v>
      </c>
      <c r="E785" s="423" t="s">
        <v>4544</v>
      </c>
      <c r="F785" s="143" t="s">
        <v>7425</v>
      </c>
      <c r="G785" s="143" t="s">
        <v>49</v>
      </c>
      <c r="H785" s="143" t="s">
        <v>49</v>
      </c>
      <c r="I785" s="143" t="s">
        <v>49</v>
      </c>
      <c r="J785" s="143" t="s">
        <v>49</v>
      </c>
      <c r="K785" s="143">
        <v>2020</v>
      </c>
      <c r="L785" s="143" t="s">
        <v>1870</v>
      </c>
      <c r="M785" s="143" t="s">
        <v>4545</v>
      </c>
    </row>
    <row r="786" spans="1:13">
      <c r="A786" s="143" t="s">
        <v>6493</v>
      </c>
      <c r="B786" s="143" t="s">
        <v>1357</v>
      </c>
      <c r="C786" s="143" t="s">
        <v>1356</v>
      </c>
      <c r="D786" s="143" t="s">
        <v>16</v>
      </c>
      <c r="E786" s="423" t="s">
        <v>4539</v>
      </c>
      <c r="F786" s="424"/>
      <c r="G786" s="143" t="s">
        <v>49</v>
      </c>
      <c r="H786" s="143" t="s">
        <v>49</v>
      </c>
      <c r="I786" s="143" t="s">
        <v>62</v>
      </c>
      <c r="J786" s="143" t="s">
        <v>49</v>
      </c>
      <c r="K786" s="143">
        <v>2021</v>
      </c>
      <c r="L786" s="143" t="s">
        <v>1991</v>
      </c>
      <c r="M786" s="143" t="s">
        <v>4540</v>
      </c>
    </row>
    <row r="787" spans="1:13">
      <c r="A787" s="143" t="s">
        <v>6493</v>
      </c>
      <c r="B787" s="143" t="s">
        <v>1364</v>
      </c>
      <c r="C787" s="143" t="s">
        <v>1363</v>
      </c>
      <c r="D787" s="143" t="s">
        <v>16</v>
      </c>
      <c r="E787" s="423" t="s">
        <v>4542</v>
      </c>
      <c r="F787" s="424"/>
      <c r="G787" s="143" t="s">
        <v>49</v>
      </c>
      <c r="H787" s="143" t="s">
        <v>49</v>
      </c>
      <c r="I787" s="143" t="s">
        <v>62</v>
      </c>
      <c r="J787" s="143" t="s">
        <v>49</v>
      </c>
      <c r="K787" s="143">
        <v>2021</v>
      </c>
      <c r="L787" s="143" t="s">
        <v>1762</v>
      </c>
      <c r="M787" s="143" t="s">
        <v>1763</v>
      </c>
    </row>
    <row r="788" spans="1:13">
      <c r="A788" s="143" t="s">
        <v>6493</v>
      </c>
      <c r="B788" s="143" t="s">
        <v>4574</v>
      </c>
      <c r="C788" s="143" t="s">
        <v>4575</v>
      </c>
      <c r="D788" s="143" t="s">
        <v>1371</v>
      </c>
      <c r="E788" s="423" t="s">
        <v>4544</v>
      </c>
      <c r="F788" s="143" t="s">
        <v>7425</v>
      </c>
      <c r="G788" s="143" t="s">
        <v>49</v>
      </c>
      <c r="H788" s="143" t="s">
        <v>49</v>
      </c>
      <c r="I788" s="143" t="s">
        <v>49</v>
      </c>
      <c r="J788" s="143" t="s">
        <v>49</v>
      </c>
      <c r="K788" s="143">
        <v>2020</v>
      </c>
      <c r="L788" s="143" t="s">
        <v>1870</v>
      </c>
      <c r="M788" s="143" t="s">
        <v>4545</v>
      </c>
    </row>
    <row r="789" spans="1:13">
      <c r="A789" s="143" t="s">
        <v>6493</v>
      </c>
      <c r="B789" s="143" t="s">
        <v>4576</v>
      </c>
      <c r="C789" s="143" t="s">
        <v>4577</v>
      </c>
      <c r="D789" s="143" t="s">
        <v>1371</v>
      </c>
      <c r="E789" s="423" t="s">
        <v>4544</v>
      </c>
      <c r="F789" s="143" t="s">
        <v>7425</v>
      </c>
      <c r="G789" s="143" t="s">
        <v>49</v>
      </c>
      <c r="H789" s="143" t="s">
        <v>49</v>
      </c>
      <c r="I789" s="143" t="s">
        <v>49</v>
      </c>
      <c r="J789" s="143" t="s">
        <v>49</v>
      </c>
      <c r="K789" s="143">
        <v>2020</v>
      </c>
      <c r="L789" s="143" t="s">
        <v>1870</v>
      </c>
      <c r="M789" s="143" t="s">
        <v>4545</v>
      </c>
    </row>
    <row r="790" spans="1:13">
      <c r="A790" s="143" t="s">
        <v>6493</v>
      </c>
      <c r="B790" s="143" t="s">
        <v>4578</v>
      </c>
      <c r="C790" s="143" t="s">
        <v>4579</v>
      </c>
      <c r="D790" s="143" t="s">
        <v>1371</v>
      </c>
      <c r="E790" s="423" t="s">
        <v>4544</v>
      </c>
      <c r="F790" s="143" t="s">
        <v>7425</v>
      </c>
      <c r="G790" s="143" t="s">
        <v>49</v>
      </c>
      <c r="H790" s="143" t="s">
        <v>49</v>
      </c>
      <c r="I790" s="143" t="s">
        <v>49</v>
      </c>
      <c r="J790" s="143" t="s">
        <v>49</v>
      </c>
      <c r="K790" s="143">
        <v>2020</v>
      </c>
      <c r="L790" s="143" t="s">
        <v>1870</v>
      </c>
      <c r="M790" s="143" t="s">
        <v>4545</v>
      </c>
    </row>
    <row r="791" spans="1:13">
      <c r="A791" s="143" t="s">
        <v>6493</v>
      </c>
      <c r="B791" s="143" t="s">
        <v>4580</v>
      </c>
      <c r="C791" s="143" t="s">
        <v>4581</v>
      </c>
      <c r="D791" s="143" t="s">
        <v>1371</v>
      </c>
      <c r="E791" s="423" t="s">
        <v>4544</v>
      </c>
      <c r="F791" s="143" t="s">
        <v>7425</v>
      </c>
      <c r="G791" s="143" t="s">
        <v>49</v>
      </c>
      <c r="H791" s="143" t="s">
        <v>49</v>
      </c>
      <c r="I791" s="143" t="s">
        <v>49</v>
      </c>
      <c r="J791" s="143" t="s">
        <v>49</v>
      </c>
      <c r="K791" s="143">
        <v>2020</v>
      </c>
      <c r="L791" s="143" t="s">
        <v>1870</v>
      </c>
      <c r="M791" s="143" t="s">
        <v>4545</v>
      </c>
    </row>
    <row r="792" spans="1:13">
      <c r="A792" s="143" t="s">
        <v>6493</v>
      </c>
      <c r="B792" s="143" t="s">
        <v>4582</v>
      </c>
      <c r="C792" s="143" t="s">
        <v>4583</v>
      </c>
      <c r="D792" s="143" t="s">
        <v>1371</v>
      </c>
      <c r="E792" s="423" t="s">
        <v>4544</v>
      </c>
      <c r="F792" s="143" t="s">
        <v>7425</v>
      </c>
      <c r="G792" s="143" t="s">
        <v>49</v>
      </c>
      <c r="H792" s="143" t="s">
        <v>49</v>
      </c>
      <c r="I792" s="143" t="s">
        <v>49</v>
      </c>
      <c r="J792" s="143" t="s">
        <v>49</v>
      </c>
      <c r="K792" s="143">
        <v>2020</v>
      </c>
      <c r="L792" s="143" t="s">
        <v>1870</v>
      </c>
      <c r="M792" s="143" t="s">
        <v>4545</v>
      </c>
    </row>
    <row r="793" spans="1:13">
      <c r="A793" s="143" t="s">
        <v>6493</v>
      </c>
      <c r="B793" s="143" t="s">
        <v>4572</v>
      </c>
      <c r="C793" s="143" t="s">
        <v>4573</v>
      </c>
      <c r="D793" s="143" t="s">
        <v>1371</v>
      </c>
      <c r="E793" s="423" t="s">
        <v>4544</v>
      </c>
      <c r="F793" s="143" t="s">
        <v>7425</v>
      </c>
      <c r="G793" s="143" t="s">
        <v>49</v>
      </c>
      <c r="H793" s="143" t="s">
        <v>49</v>
      </c>
      <c r="I793" s="143" t="s">
        <v>49</v>
      </c>
      <c r="J793" s="143" t="s">
        <v>49</v>
      </c>
      <c r="K793" s="143">
        <v>2020</v>
      </c>
      <c r="L793" s="143" t="s">
        <v>1870</v>
      </c>
      <c r="M793" s="143" t="s">
        <v>4545</v>
      </c>
    </row>
    <row r="794" spans="1:13">
      <c r="A794" s="143" t="s">
        <v>6493</v>
      </c>
      <c r="B794" s="143" t="s">
        <v>4584</v>
      </c>
      <c r="C794" s="143" t="s">
        <v>4585</v>
      </c>
      <c r="D794" s="143" t="s">
        <v>1371</v>
      </c>
      <c r="E794" s="423" t="s">
        <v>4544</v>
      </c>
      <c r="F794" s="143" t="s">
        <v>7425</v>
      </c>
      <c r="G794" s="143" t="s">
        <v>49</v>
      </c>
      <c r="H794" s="143" t="s">
        <v>49</v>
      </c>
      <c r="I794" s="143" t="s">
        <v>49</v>
      </c>
      <c r="J794" s="143" t="s">
        <v>49</v>
      </c>
      <c r="K794" s="143">
        <v>2020</v>
      </c>
      <c r="L794" s="143" t="s">
        <v>1870</v>
      </c>
      <c r="M794" s="143" t="s">
        <v>4545</v>
      </c>
    </row>
    <row r="795" spans="1:13">
      <c r="A795" s="143" t="s">
        <v>6493</v>
      </c>
      <c r="B795" s="143" t="s">
        <v>4586</v>
      </c>
      <c r="C795" s="143" t="s">
        <v>4587</v>
      </c>
      <c r="D795" s="143" t="s">
        <v>1371</v>
      </c>
      <c r="E795" s="423" t="s">
        <v>4544</v>
      </c>
      <c r="F795" s="143" t="s">
        <v>7425</v>
      </c>
      <c r="G795" s="143" t="s">
        <v>49</v>
      </c>
      <c r="H795" s="143" t="s">
        <v>49</v>
      </c>
      <c r="I795" s="143" t="s">
        <v>49</v>
      </c>
      <c r="J795" s="143" t="s">
        <v>49</v>
      </c>
      <c r="K795" s="143">
        <v>2020</v>
      </c>
      <c r="L795" s="143" t="s">
        <v>1870</v>
      </c>
      <c r="M795" s="143" t="s">
        <v>4545</v>
      </c>
    </row>
    <row r="796" spans="1:13">
      <c r="A796" s="143" t="s">
        <v>6493</v>
      </c>
      <c r="B796" s="143" t="s">
        <v>1374</v>
      </c>
      <c r="C796" s="143" t="s">
        <v>1373</v>
      </c>
      <c r="D796" s="143" t="s">
        <v>1371</v>
      </c>
      <c r="E796" s="423" t="s">
        <v>4544</v>
      </c>
      <c r="F796" s="143" t="s">
        <v>7425</v>
      </c>
      <c r="G796" s="143" t="s">
        <v>49</v>
      </c>
      <c r="H796" s="143" t="s">
        <v>49</v>
      </c>
      <c r="I796" s="143" t="s">
        <v>49</v>
      </c>
      <c r="J796" s="143" t="s">
        <v>49</v>
      </c>
      <c r="K796" s="143">
        <v>2020</v>
      </c>
      <c r="L796" s="143" t="s">
        <v>1870</v>
      </c>
      <c r="M796" s="143" t="s">
        <v>4545</v>
      </c>
    </row>
    <row r="797" spans="1:13">
      <c r="A797" s="143" t="s">
        <v>6493</v>
      </c>
      <c r="B797" s="143" t="s">
        <v>4619</v>
      </c>
      <c r="C797" s="143" t="s">
        <v>6290</v>
      </c>
      <c r="D797" s="143" t="s">
        <v>4622</v>
      </c>
      <c r="E797" s="423" t="s">
        <v>4623</v>
      </c>
      <c r="F797" s="143" t="s">
        <v>7425</v>
      </c>
      <c r="G797" s="143" t="s">
        <v>49</v>
      </c>
      <c r="H797" s="143" t="s">
        <v>49</v>
      </c>
      <c r="I797" s="143" t="s">
        <v>49</v>
      </c>
      <c r="J797" s="143" t="s">
        <v>49</v>
      </c>
      <c r="K797" s="143">
        <v>2023</v>
      </c>
      <c r="L797" s="143" t="s">
        <v>1870</v>
      </c>
      <c r="M797" s="143" t="s">
        <v>4624</v>
      </c>
    </row>
    <row r="798" spans="1:13">
      <c r="A798" s="143" t="s">
        <v>6493</v>
      </c>
      <c r="B798" s="143" t="s">
        <v>4625</v>
      </c>
      <c r="C798" s="143" t="s">
        <v>6291</v>
      </c>
      <c r="D798" s="143" t="s">
        <v>4622</v>
      </c>
      <c r="E798" s="423" t="s">
        <v>4623</v>
      </c>
      <c r="F798" s="143" t="s">
        <v>7425</v>
      </c>
      <c r="G798" s="143" t="s">
        <v>49</v>
      </c>
      <c r="H798" s="143" t="s">
        <v>49</v>
      </c>
      <c r="I798" s="143" t="s">
        <v>49</v>
      </c>
      <c r="J798" s="143" t="s">
        <v>49</v>
      </c>
      <c r="K798" s="143">
        <v>2023</v>
      </c>
      <c r="L798" s="143" t="s">
        <v>1870</v>
      </c>
      <c r="M798" s="143" t="s">
        <v>4624</v>
      </c>
    </row>
    <row r="799" spans="1:13">
      <c r="A799" s="143" t="s">
        <v>6493</v>
      </c>
      <c r="B799" s="143" t="s">
        <v>4628</v>
      </c>
      <c r="C799" s="143" t="s">
        <v>6292</v>
      </c>
      <c r="D799" s="143" t="s">
        <v>4622</v>
      </c>
      <c r="E799" s="423" t="s">
        <v>4623</v>
      </c>
      <c r="F799" s="143" t="s">
        <v>7425</v>
      </c>
      <c r="G799" s="143" t="s">
        <v>49</v>
      </c>
      <c r="H799" s="143" t="s">
        <v>49</v>
      </c>
      <c r="I799" s="143" t="s">
        <v>49</v>
      </c>
      <c r="J799" s="143" t="s">
        <v>49</v>
      </c>
      <c r="K799" s="143">
        <v>2023</v>
      </c>
      <c r="L799" s="143" t="s">
        <v>1870</v>
      </c>
      <c r="M799" s="143" t="s">
        <v>4624</v>
      </c>
    </row>
    <row r="800" spans="1:13">
      <c r="A800" s="143" t="s">
        <v>6493</v>
      </c>
      <c r="B800" s="143" t="s">
        <v>4631</v>
      </c>
      <c r="C800" s="143" t="s">
        <v>6293</v>
      </c>
      <c r="D800" s="143" t="s">
        <v>4622</v>
      </c>
      <c r="E800" s="423" t="s">
        <v>4623</v>
      </c>
      <c r="F800" s="143" t="s">
        <v>7425</v>
      </c>
      <c r="G800" s="143" t="s">
        <v>49</v>
      </c>
      <c r="H800" s="143" t="s">
        <v>49</v>
      </c>
      <c r="I800" s="143" t="s">
        <v>49</v>
      </c>
      <c r="J800" s="143" t="s">
        <v>49</v>
      </c>
      <c r="K800" s="143">
        <v>2023</v>
      </c>
      <c r="L800" s="143" t="s">
        <v>1870</v>
      </c>
      <c r="M800" s="143" t="s">
        <v>4624</v>
      </c>
    </row>
    <row r="801" spans="1:13">
      <c r="A801" s="143" t="s">
        <v>6493</v>
      </c>
      <c r="B801" s="143" t="s">
        <v>4634</v>
      </c>
      <c r="C801" s="143" t="s">
        <v>7426</v>
      </c>
      <c r="D801" s="143" t="s">
        <v>4622</v>
      </c>
      <c r="E801" s="423" t="s">
        <v>4623</v>
      </c>
      <c r="F801" s="143" t="s">
        <v>7425</v>
      </c>
      <c r="G801" s="143" t="s">
        <v>49</v>
      </c>
      <c r="H801" s="143" t="s">
        <v>49</v>
      </c>
      <c r="I801" s="143" t="s">
        <v>49</v>
      </c>
      <c r="J801" s="143" t="s">
        <v>49</v>
      </c>
      <c r="K801" s="143">
        <v>2023</v>
      </c>
      <c r="L801" s="143" t="s">
        <v>1870</v>
      </c>
      <c r="M801" s="143" t="s">
        <v>4624</v>
      </c>
    </row>
    <row r="802" spans="1:13">
      <c r="A802" s="143" t="s">
        <v>6493</v>
      </c>
      <c r="B802" s="143" t="s">
        <v>4636</v>
      </c>
      <c r="C802" s="143" t="s">
        <v>7427</v>
      </c>
      <c r="D802" s="143" t="s">
        <v>4622</v>
      </c>
      <c r="E802" s="423" t="s">
        <v>4623</v>
      </c>
      <c r="F802" s="143" t="s">
        <v>7425</v>
      </c>
      <c r="G802" s="143" t="s">
        <v>49</v>
      </c>
      <c r="H802" s="143" t="s">
        <v>49</v>
      </c>
      <c r="I802" s="143" t="s">
        <v>49</v>
      </c>
      <c r="J802" s="143" t="s">
        <v>49</v>
      </c>
      <c r="K802" s="143">
        <v>2023</v>
      </c>
      <c r="L802" s="143" t="s">
        <v>1870</v>
      </c>
      <c r="M802" s="143" t="s">
        <v>4624</v>
      </c>
    </row>
    <row r="803" spans="1:13">
      <c r="A803" s="143" t="s">
        <v>6493</v>
      </c>
      <c r="B803" s="143" t="s">
        <v>4638</v>
      </c>
      <c r="C803" s="143" t="s">
        <v>7428</v>
      </c>
      <c r="D803" s="143" t="s">
        <v>4622</v>
      </c>
      <c r="E803" s="423" t="s">
        <v>4623</v>
      </c>
      <c r="F803" s="143" t="s">
        <v>7425</v>
      </c>
      <c r="G803" s="143" t="s">
        <v>49</v>
      </c>
      <c r="H803" s="143" t="s">
        <v>49</v>
      </c>
      <c r="I803" s="143" t="s">
        <v>49</v>
      </c>
      <c r="J803" s="143" t="s">
        <v>49</v>
      </c>
      <c r="K803" s="143">
        <v>2023</v>
      </c>
      <c r="L803" s="143" t="s">
        <v>1870</v>
      </c>
      <c r="M803" s="143" t="s">
        <v>4624</v>
      </c>
    </row>
    <row r="804" spans="1:13">
      <c r="A804" s="143" t="s">
        <v>6493</v>
      </c>
      <c r="B804" s="143" t="s">
        <v>4640</v>
      </c>
      <c r="C804" s="143" t="s">
        <v>7429</v>
      </c>
      <c r="D804" s="143" t="s">
        <v>4622</v>
      </c>
      <c r="E804" s="423" t="s">
        <v>4623</v>
      </c>
      <c r="F804" s="143" t="s">
        <v>7425</v>
      </c>
      <c r="G804" s="143" t="s">
        <v>49</v>
      </c>
      <c r="H804" s="143" t="s">
        <v>49</v>
      </c>
      <c r="I804" s="143" t="s">
        <v>49</v>
      </c>
      <c r="J804" s="143" t="s">
        <v>49</v>
      </c>
      <c r="K804" s="143">
        <v>2023</v>
      </c>
      <c r="L804" s="143" t="s">
        <v>1870</v>
      </c>
      <c r="M804" s="143" t="s">
        <v>4624</v>
      </c>
    </row>
    <row r="805" spans="1:13">
      <c r="A805" s="143" t="s">
        <v>6493</v>
      </c>
      <c r="B805" s="143" t="s">
        <v>4642</v>
      </c>
      <c r="C805" s="143" t="s">
        <v>7430</v>
      </c>
      <c r="D805" s="143" t="s">
        <v>4622</v>
      </c>
      <c r="E805" s="423" t="s">
        <v>4623</v>
      </c>
      <c r="F805" s="143" t="s">
        <v>7425</v>
      </c>
      <c r="G805" s="143" t="s">
        <v>49</v>
      </c>
      <c r="H805" s="143" t="s">
        <v>49</v>
      </c>
      <c r="I805" s="143" t="s">
        <v>49</v>
      </c>
      <c r="J805" s="143" t="s">
        <v>49</v>
      </c>
      <c r="K805" s="143">
        <v>2023</v>
      </c>
      <c r="L805" s="143" t="s">
        <v>1870</v>
      </c>
      <c r="M805" s="143" t="s">
        <v>4624</v>
      </c>
    </row>
    <row r="806" spans="1:13">
      <c r="A806" s="143" t="s">
        <v>6493</v>
      </c>
      <c r="B806" s="143" t="s">
        <v>4644</v>
      </c>
      <c r="C806" s="143" t="s">
        <v>7431</v>
      </c>
      <c r="D806" s="143" t="s">
        <v>4622</v>
      </c>
      <c r="E806" s="423" t="s">
        <v>4623</v>
      </c>
      <c r="F806" s="143" t="s">
        <v>7425</v>
      </c>
      <c r="G806" s="143" t="s">
        <v>49</v>
      </c>
      <c r="H806" s="143" t="s">
        <v>49</v>
      </c>
      <c r="I806" s="143" t="s">
        <v>49</v>
      </c>
      <c r="J806" s="143" t="s">
        <v>49</v>
      </c>
      <c r="K806" s="143">
        <v>2023</v>
      </c>
      <c r="L806" s="143" t="s">
        <v>1870</v>
      </c>
      <c r="M806" s="143" t="s">
        <v>4624</v>
      </c>
    </row>
    <row r="807" spans="1:13" ht="15" customHeight="1">
      <c r="A807" s="143"/>
      <c r="B807" s="143" t="s">
        <v>7432</v>
      </c>
      <c r="C807" s="143" t="s">
        <v>7432</v>
      </c>
      <c r="D807" s="143" t="s">
        <v>245</v>
      </c>
      <c r="E807" s="423" t="s">
        <v>2589</v>
      </c>
      <c r="F807" s="424"/>
      <c r="G807" s="143" t="s">
        <v>62</v>
      </c>
      <c r="H807" s="143" t="s">
        <v>49</v>
      </c>
      <c r="I807" s="143" t="s">
        <v>49</v>
      </c>
      <c r="J807" s="143" t="s">
        <v>49</v>
      </c>
      <c r="K807" s="143">
        <v>2019</v>
      </c>
      <c r="L807" s="143" t="s">
        <v>1808</v>
      </c>
      <c r="M807" s="143" t="s">
        <v>7433</v>
      </c>
    </row>
    <row r="808" spans="1:13" ht="15" customHeight="1">
      <c r="A808" s="143"/>
      <c r="B808" s="143" t="s">
        <v>7434</v>
      </c>
      <c r="C808" s="143" t="s">
        <v>7434</v>
      </c>
      <c r="D808" s="143" t="s">
        <v>245</v>
      </c>
      <c r="E808" s="423" t="s">
        <v>2589</v>
      </c>
      <c r="F808" s="424"/>
      <c r="G808" s="143" t="s">
        <v>62</v>
      </c>
      <c r="H808" s="143" t="s">
        <v>49</v>
      </c>
      <c r="I808" s="143" t="s">
        <v>49</v>
      </c>
      <c r="J808" s="143" t="s">
        <v>49</v>
      </c>
      <c r="K808" s="143">
        <v>2019</v>
      </c>
      <c r="L808" s="143" t="s">
        <v>1808</v>
      </c>
      <c r="M808" s="143" t="s">
        <v>7435</v>
      </c>
    </row>
    <row r="809" spans="1:13" ht="15" customHeight="1">
      <c r="A809" s="143"/>
      <c r="B809" s="143" t="s">
        <v>7436</v>
      </c>
      <c r="C809" s="143" t="s">
        <v>7436</v>
      </c>
      <c r="D809" s="143" t="s">
        <v>245</v>
      </c>
      <c r="E809" s="423" t="s">
        <v>2589</v>
      </c>
      <c r="F809" s="424"/>
      <c r="G809" s="143" t="s">
        <v>62</v>
      </c>
      <c r="H809" s="143" t="s">
        <v>49</v>
      </c>
      <c r="I809" s="143" t="s">
        <v>49</v>
      </c>
      <c r="J809" s="143" t="s">
        <v>49</v>
      </c>
      <c r="K809" s="143">
        <v>2019</v>
      </c>
      <c r="L809" s="143" t="s">
        <v>1808</v>
      </c>
      <c r="M809" s="143" t="s">
        <v>7435</v>
      </c>
    </row>
    <row r="810" spans="1:13" ht="15" customHeight="1">
      <c r="A810" s="143"/>
      <c r="B810" s="143" t="s">
        <v>7437</v>
      </c>
      <c r="C810" s="143" t="s">
        <v>7437</v>
      </c>
      <c r="D810" s="143" t="s">
        <v>245</v>
      </c>
      <c r="E810" s="423" t="s">
        <v>2589</v>
      </c>
      <c r="F810" s="424"/>
      <c r="G810" s="143" t="s">
        <v>62</v>
      </c>
      <c r="H810" s="143" t="s">
        <v>49</v>
      </c>
      <c r="I810" s="143" t="s">
        <v>49</v>
      </c>
      <c r="J810" s="143" t="s">
        <v>49</v>
      </c>
      <c r="K810" s="143">
        <v>2019</v>
      </c>
      <c r="L810" s="143" t="s">
        <v>1808</v>
      </c>
      <c r="M810" s="143" t="s">
        <v>7438</v>
      </c>
    </row>
    <row r="811" spans="1:13" ht="15" customHeight="1">
      <c r="A811" s="143"/>
      <c r="B811" s="143" t="s">
        <v>7439</v>
      </c>
      <c r="C811" s="143" t="s">
        <v>7439</v>
      </c>
      <c r="D811" s="143" t="s">
        <v>245</v>
      </c>
      <c r="E811" s="423" t="s">
        <v>2589</v>
      </c>
      <c r="F811" s="424"/>
      <c r="G811" s="143" t="s">
        <v>62</v>
      </c>
      <c r="H811" s="143" t="s">
        <v>49</v>
      </c>
      <c r="I811" s="143" t="s">
        <v>49</v>
      </c>
      <c r="J811" s="143" t="s">
        <v>49</v>
      </c>
      <c r="K811" s="143">
        <v>2019</v>
      </c>
      <c r="L811" s="143" t="s">
        <v>1808</v>
      </c>
      <c r="M811" s="143" t="s">
        <v>7435</v>
      </c>
    </row>
    <row r="812" spans="1:13" ht="15" customHeight="1">
      <c r="A812" s="143"/>
      <c r="B812" s="143" t="s">
        <v>7440</v>
      </c>
      <c r="C812" s="143" t="s">
        <v>7440</v>
      </c>
      <c r="D812" s="143" t="s">
        <v>245</v>
      </c>
      <c r="E812" s="423" t="s">
        <v>2589</v>
      </c>
      <c r="F812" s="424"/>
      <c r="G812" s="143" t="s">
        <v>62</v>
      </c>
      <c r="H812" s="143" t="s">
        <v>49</v>
      </c>
      <c r="I812" s="143" t="s">
        <v>49</v>
      </c>
      <c r="J812" s="143" t="s">
        <v>49</v>
      </c>
      <c r="K812" s="143">
        <v>2019</v>
      </c>
      <c r="L812" s="143" t="s">
        <v>1808</v>
      </c>
      <c r="M812" s="143" t="s">
        <v>7435</v>
      </c>
    </row>
    <row r="813" spans="1:13" ht="15" customHeight="1">
      <c r="A813" s="143"/>
      <c r="B813" s="143" t="s">
        <v>4531</v>
      </c>
      <c r="C813" s="143" t="s">
        <v>4531</v>
      </c>
      <c r="D813" s="143" t="s">
        <v>645</v>
      </c>
      <c r="E813" s="423" t="s">
        <v>4533</v>
      </c>
      <c r="F813" s="143" t="s">
        <v>4</v>
      </c>
      <c r="G813" s="143" t="s">
        <v>62</v>
      </c>
      <c r="H813" s="143" t="s">
        <v>49</v>
      </c>
      <c r="I813" s="143" t="s">
        <v>62</v>
      </c>
      <c r="J813" s="143" t="s">
        <v>62</v>
      </c>
      <c r="K813" s="143">
        <v>2022</v>
      </c>
      <c r="L813" s="143" t="s">
        <v>2391</v>
      </c>
      <c r="M813" s="143" t="s">
        <v>4534</v>
      </c>
    </row>
    <row r="814" spans="1:13" ht="15" customHeight="1">
      <c r="A814" s="143"/>
      <c r="B814" s="143" t="s">
        <v>7441</v>
      </c>
      <c r="C814" s="143" t="s">
        <v>7441</v>
      </c>
      <c r="D814" s="143" t="s">
        <v>333</v>
      </c>
      <c r="E814" s="423" t="s">
        <v>7442</v>
      </c>
      <c r="F814" s="424"/>
      <c r="G814" s="143" t="s">
        <v>62</v>
      </c>
      <c r="H814" s="143" t="s">
        <v>62</v>
      </c>
      <c r="I814" s="143" t="s">
        <v>49</v>
      </c>
      <c r="J814" s="143" t="s">
        <v>49</v>
      </c>
      <c r="K814" s="143">
        <v>2021</v>
      </c>
      <c r="L814" s="143" t="s">
        <v>1966</v>
      </c>
      <c r="M814" s="143" t="s">
        <v>7443</v>
      </c>
    </row>
    <row r="815" spans="1:13" ht="15" customHeight="1">
      <c r="A815" s="143"/>
      <c r="B815" s="143" t="s">
        <v>7444</v>
      </c>
      <c r="C815" s="143" t="s">
        <v>7444</v>
      </c>
      <c r="D815" s="143" t="s">
        <v>333</v>
      </c>
      <c r="E815" s="423" t="s">
        <v>7445</v>
      </c>
      <c r="F815" s="424"/>
      <c r="G815" s="143" t="s">
        <v>62</v>
      </c>
      <c r="H815" s="143" t="s">
        <v>62</v>
      </c>
      <c r="I815" s="143" t="s">
        <v>49</v>
      </c>
      <c r="J815" s="143" t="s">
        <v>49</v>
      </c>
      <c r="K815" s="143">
        <v>2021</v>
      </c>
      <c r="L815" s="143" t="s">
        <v>2334</v>
      </c>
      <c r="M815" s="143" t="s">
        <v>7446</v>
      </c>
    </row>
    <row r="816" spans="1:13" ht="15" customHeight="1">
      <c r="A816" s="143"/>
      <c r="B816" s="143" t="s">
        <v>7447</v>
      </c>
      <c r="C816" s="143" t="s">
        <v>7447</v>
      </c>
      <c r="D816" s="143" t="s">
        <v>333</v>
      </c>
      <c r="E816" s="423" t="s">
        <v>7448</v>
      </c>
      <c r="F816" s="424"/>
      <c r="G816" s="143" t="s">
        <v>62</v>
      </c>
      <c r="H816" s="143" t="s">
        <v>62</v>
      </c>
      <c r="I816" s="143" t="s">
        <v>49</v>
      </c>
      <c r="J816" s="143" t="s">
        <v>49</v>
      </c>
      <c r="K816" s="143">
        <v>2021</v>
      </c>
      <c r="L816" s="143">
        <v>20</v>
      </c>
      <c r="M816" s="143" t="s">
        <v>7449</v>
      </c>
    </row>
    <row r="817" spans="1:13" ht="15" customHeight="1">
      <c r="A817" s="143"/>
      <c r="B817" s="143" t="s">
        <v>1749</v>
      </c>
      <c r="C817" s="143" t="s">
        <v>1749</v>
      </c>
      <c r="D817" s="143" t="s">
        <v>333</v>
      </c>
      <c r="E817" s="423" t="s">
        <v>7450</v>
      </c>
      <c r="F817" s="424"/>
      <c r="G817" s="143" t="s">
        <v>62</v>
      </c>
      <c r="H817" s="143" t="s">
        <v>49</v>
      </c>
      <c r="I817" s="143" t="s">
        <v>49</v>
      </c>
      <c r="J817" s="143" t="s">
        <v>49</v>
      </c>
      <c r="K817" s="143">
        <v>2022</v>
      </c>
      <c r="L817" s="143" t="s">
        <v>1780</v>
      </c>
      <c r="M817" s="143" t="s">
        <v>1781</v>
      </c>
    </row>
    <row r="818" spans="1:13" ht="15" customHeight="1">
      <c r="A818" s="143"/>
      <c r="B818" s="143" t="s">
        <v>2579</v>
      </c>
      <c r="C818" s="143" t="s">
        <v>2579</v>
      </c>
      <c r="D818" s="143" t="s">
        <v>645</v>
      </c>
      <c r="E818" s="423" t="s">
        <v>2582</v>
      </c>
      <c r="F818" s="424"/>
      <c r="G818" s="143" t="s">
        <v>49</v>
      </c>
      <c r="H818" s="143" t="s">
        <v>49</v>
      </c>
      <c r="I818" s="143" t="s">
        <v>49</v>
      </c>
      <c r="J818" s="143" t="s">
        <v>49</v>
      </c>
      <c r="K818" s="143">
        <v>2021</v>
      </c>
      <c r="L818" s="143" t="s">
        <v>2371</v>
      </c>
      <c r="M818" s="143" t="s">
        <v>2573</v>
      </c>
    </row>
    <row r="819" spans="1:13" ht="15" customHeight="1">
      <c r="A819" s="143"/>
      <c r="B819" s="143" t="s">
        <v>2568</v>
      </c>
      <c r="C819" s="143" t="s">
        <v>2568</v>
      </c>
      <c r="D819" s="143" t="s">
        <v>645</v>
      </c>
      <c r="E819" s="423" t="s">
        <v>2572</v>
      </c>
      <c r="F819" s="424"/>
      <c r="G819" s="143" t="s">
        <v>49</v>
      </c>
      <c r="H819" s="143" t="s">
        <v>49</v>
      </c>
      <c r="I819" s="143" t="s">
        <v>49</v>
      </c>
      <c r="J819" s="143" t="s">
        <v>49</v>
      </c>
      <c r="K819" s="143">
        <v>2021</v>
      </c>
      <c r="L819" s="143" t="s">
        <v>2371</v>
      </c>
      <c r="M819" s="143" t="s">
        <v>2573</v>
      </c>
    </row>
    <row r="820" spans="1:13" ht="15" customHeight="1">
      <c r="A820" s="143"/>
      <c r="B820" s="143" t="s">
        <v>2547</v>
      </c>
      <c r="C820" s="143" t="s">
        <v>2547</v>
      </c>
      <c r="D820" s="143" t="s">
        <v>645</v>
      </c>
      <c r="E820" s="423" t="s">
        <v>2550</v>
      </c>
      <c r="F820" s="424"/>
      <c r="G820" s="143" t="s">
        <v>62</v>
      </c>
      <c r="H820" s="143" t="s">
        <v>62</v>
      </c>
      <c r="I820" s="143" t="s">
        <v>49</v>
      </c>
      <c r="J820" s="143" t="s">
        <v>49</v>
      </c>
      <c r="K820" s="143">
        <v>2021</v>
      </c>
      <c r="L820" s="143">
        <v>60</v>
      </c>
      <c r="M820" s="143" t="s">
        <v>2530</v>
      </c>
    </row>
    <row r="821" spans="1:13" ht="15" customHeight="1">
      <c r="A821" s="143"/>
      <c r="B821" s="143" t="s">
        <v>2559</v>
      </c>
      <c r="C821" s="143" t="s">
        <v>2559</v>
      </c>
      <c r="D821" s="143" t="s">
        <v>645</v>
      </c>
      <c r="E821" s="423" t="s">
        <v>2562</v>
      </c>
      <c r="F821" s="424"/>
      <c r="G821" s="143" t="s">
        <v>62</v>
      </c>
      <c r="H821" s="143" t="s">
        <v>62</v>
      </c>
      <c r="I821" s="143" t="s">
        <v>49</v>
      </c>
      <c r="J821" s="143" t="s">
        <v>49</v>
      </c>
      <c r="K821" s="143">
        <v>2021</v>
      </c>
      <c r="L821" s="143" t="s">
        <v>1769</v>
      </c>
      <c r="M821" s="143" t="s">
        <v>2563</v>
      </c>
    </row>
    <row r="822" spans="1:13" ht="15" customHeight="1">
      <c r="A822" s="143"/>
      <c r="B822" s="143" t="s">
        <v>2564</v>
      </c>
      <c r="C822" s="143" t="s">
        <v>2564</v>
      </c>
      <c r="D822" s="143" t="s">
        <v>645</v>
      </c>
      <c r="E822" s="423" t="s">
        <v>2567</v>
      </c>
      <c r="F822" s="424"/>
      <c r="G822" s="143" t="s">
        <v>49</v>
      </c>
      <c r="H822" s="143" t="s">
        <v>49</v>
      </c>
      <c r="I822" s="143" t="s">
        <v>49</v>
      </c>
      <c r="J822" s="143" t="s">
        <v>49</v>
      </c>
      <c r="K822" s="143">
        <v>2021</v>
      </c>
      <c r="L822" s="143" t="s">
        <v>2384</v>
      </c>
      <c r="M822" s="143" t="s">
        <v>2557</v>
      </c>
    </row>
    <row r="823" spans="1:13" ht="15" customHeight="1">
      <c r="A823" s="143"/>
      <c r="B823" s="143" t="s">
        <v>4526</v>
      </c>
      <c r="C823" s="143" t="s">
        <v>4526</v>
      </c>
      <c r="D823" s="143" t="s">
        <v>108</v>
      </c>
      <c r="E823" s="423" t="s">
        <v>4529</v>
      </c>
      <c r="F823" s="424"/>
      <c r="G823" s="143" t="s">
        <v>49</v>
      </c>
      <c r="H823" s="143" t="s">
        <v>49</v>
      </c>
      <c r="I823" s="143" t="s">
        <v>49</v>
      </c>
      <c r="J823" s="143" t="s">
        <v>49</v>
      </c>
      <c r="K823" s="143">
        <v>2022</v>
      </c>
      <c r="L823" s="143">
        <v>60</v>
      </c>
      <c r="M823" s="143" t="s">
        <v>4530</v>
      </c>
    </row>
    <row r="824" spans="1:13" ht="15" customHeight="1">
      <c r="A824" s="143"/>
      <c r="B824" s="143" t="s">
        <v>4262</v>
      </c>
      <c r="C824" s="143" t="s">
        <v>4262</v>
      </c>
      <c r="D824" s="143" t="s">
        <v>108</v>
      </c>
      <c r="E824" s="423" t="s">
        <v>4266</v>
      </c>
      <c r="F824" s="424"/>
      <c r="G824" s="143" t="s">
        <v>49</v>
      </c>
      <c r="H824" s="143" t="s">
        <v>62</v>
      </c>
      <c r="I824" s="143" t="s">
        <v>49</v>
      </c>
      <c r="J824" s="143" t="s">
        <v>49</v>
      </c>
      <c r="K824" s="143">
        <v>2021</v>
      </c>
      <c r="L824" s="143">
        <v>60</v>
      </c>
      <c r="M824" s="143" t="s">
        <v>4267</v>
      </c>
    </row>
    <row r="825" spans="1:13" ht="15" customHeight="1">
      <c r="A825" s="143"/>
      <c r="B825" s="143" t="s">
        <v>4268</v>
      </c>
      <c r="C825" s="143" t="s">
        <v>4268</v>
      </c>
      <c r="D825" s="143" t="s">
        <v>108</v>
      </c>
      <c r="E825" s="423" t="s">
        <v>187</v>
      </c>
      <c r="F825" s="424"/>
      <c r="G825" s="143" t="s">
        <v>49</v>
      </c>
      <c r="H825" s="143" t="s">
        <v>62</v>
      </c>
      <c r="I825" s="143" t="s">
        <v>49</v>
      </c>
      <c r="J825" s="143" t="s">
        <v>49</v>
      </c>
      <c r="K825" s="143">
        <v>2019</v>
      </c>
      <c r="L825" s="143" t="s">
        <v>2253</v>
      </c>
      <c r="M825" s="143" t="s">
        <v>4272</v>
      </c>
    </row>
    <row r="826" spans="1:13" ht="15" customHeight="1">
      <c r="A826" s="143"/>
      <c r="B826" s="143" t="s">
        <v>4521</v>
      </c>
      <c r="C826" s="143" t="s">
        <v>4521</v>
      </c>
      <c r="D826" s="143" t="s">
        <v>108</v>
      </c>
      <c r="E826" s="423" t="s">
        <v>4524</v>
      </c>
      <c r="F826" s="424"/>
      <c r="G826" s="143" t="s">
        <v>62</v>
      </c>
      <c r="H826" s="143" t="s">
        <v>49</v>
      </c>
      <c r="I826" s="143" t="s">
        <v>49</v>
      </c>
      <c r="J826" s="143" t="s">
        <v>49</v>
      </c>
      <c r="K826" s="143">
        <v>2021</v>
      </c>
      <c r="L826" s="143">
        <v>60</v>
      </c>
      <c r="M826" s="143" t="s">
        <v>4525</v>
      </c>
    </row>
    <row r="827" spans="1:13" ht="15" customHeight="1">
      <c r="A827" s="143"/>
      <c r="B827" s="143" t="s">
        <v>2619</v>
      </c>
      <c r="C827" s="143" t="s">
        <v>2619</v>
      </c>
      <c r="D827" s="143" t="s">
        <v>2001</v>
      </c>
      <c r="E827" s="423" t="s">
        <v>2002</v>
      </c>
      <c r="F827" s="424"/>
      <c r="G827" s="143" t="s">
        <v>49</v>
      </c>
      <c r="H827" s="143" t="s">
        <v>49</v>
      </c>
      <c r="I827" s="143" t="s">
        <v>49</v>
      </c>
      <c r="J827" s="143" t="s">
        <v>49</v>
      </c>
      <c r="K827" s="143">
        <v>2022</v>
      </c>
      <c r="L827" s="143" t="s">
        <v>1808</v>
      </c>
      <c r="M827" s="143" t="s">
        <v>2621</v>
      </c>
    </row>
    <row r="828" spans="1:13" ht="15" customHeight="1">
      <c r="A828" s="143"/>
      <c r="B828" s="143" t="s">
        <v>2630</v>
      </c>
      <c r="C828" s="143" t="s">
        <v>2630</v>
      </c>
      <c r="D828" s="143" t="s">
        <v>2001</v>
      </c>
      <c r="E828" s="423" t="s">
        <v>2002</v>
      </c>
      <c r="F828" s="424"/>
      <c r="G828" s="143" t="s">
        <v>49</v>
      </c>
      <c r="H828" s="143" t="s">
        <v>49</v>
      </c>
      <c r="I828" s="143" t="s">
        <v>49</v>
      </c>
      <c r="J828" s="143" t="s">
        <v>49</v>
      </c>
      <c r="K828" s="143">
        <v>2022</v>
      </c>
      <c r="L828" s="143" t="s">
        <v>1762</v>
      </c>
      <c r="M828" s="143" t="s">
        <v>2632</v>
      </c>
    </row>
    <row r="829" spans="1:13" ht="15" customHeight="1">
      <c r="A829" s="143"/>
      <c r="B829" s="143" t="s">
        <v>2645</v>
      </c>
      <c r="C829" s="143" t="s">
        <v>2645</v>
      </c>
      <c r="D829" s="143" t="s">
        <v>2070</v>
      </c>
      <c r="E829" s="423" t="s">
        <v>2002</v>
      </c>
      <c r="F829" s="424"/>
      <c r="G829" s="143" t="s">
        <v>49</v>
      </c>
      <c r="H829" s="143" t="s">
        <v>49</v>
      </c>
      <c r="I829" s="143" t="s">
        <v>49</v>
      </c>
      <c r="J829" s="143" t="s">
        <v>49</v>
      </c>
      <c r="K829" s="143">
        <v>2022</v>
      </c>
      <c r="L829" s="143" t="s">
        <v>2334</v>
      </c>
      <c r="M829" s="143" t="s">
        <v>2648</v>
      </c>
    </row>
    <row r="830" spans="1:13" ht="15" customHeight="1">
      <c r="A830" s="143"/>
      <c r="B830" s="143" t="s">
        <v>2649</v>
      </c>
      <c r="C830" s="143" t="s">
        <v>2649</v>
      </c>
      <c r="D830" s="143" t="s">
        <v>2070</v>
      </c>
      <c r="E830" s="423" t="s">
        <v>2002</v>
      </c>
      <c r="F830" s="424"/>
      <c r="G830" s="143" t="s">
        <v>49</v>
      </c>
      <c r="H830" s="143" t="s">
        <v>49</v>
      </c>
      <c r="I830" s="143" t="s">
        <v>49</v>
      </c>
      <c r="J830" s="143" t="s">
        <v>49</v>
      </c>
      <c r="K830" s="143">
        <v>2022</v>
      </c>
      <c r="L830" s="143" t="s">
        <v>1762</v>
      </c>
      <c r="M830" s="143" t="s">
        <v>1772</v>
      </c>
    </row>
    <row r="831" spans="1:13" ht="15" customHeight="1">
      <c r="A831" s="143"/>
      <c r="B831" s="143" t="s">
        <v>2652</v>
      </c>
      <c r="C831" s="143" t="s">
        <v>2652</v>
      </c>
      <c r="D831" s="143" t="s">
        <v>2070</v>
      </c>
      <c r="E831" s="423" t="s">
        <v>2002</v>
      </c>
      <c r="F831" s="424"/>
      <c r="G831" s="143" t="s">
        <v>49</v>
      </c>
      <c r="H831" s="143" t="s">
        <v>49</v>
      </c>
      <c r="I831" s="143" t="s">
        <v>49</v>
      </c>
      <c r="J831" s="143" t="s">
        <v>49</v>
      </c>
      <c r="K831" s="143">
        <v>2022</v>
      </c>
      <c r="L831" s="143" t="s">
        <v>1762</v>
      </c>
      <c r="M831" s="143" t="s">
        <v>1772</v>
      </c>
    </row>
    <row r="832" spans="1:13" ht="15" customHeight="1">
      <c r="A832" s="143"/>
      <c r="B832" s="143" t="s">
        <v>2655</v>
      </c>
      <c r="C832" s="143" t="s">
        <v>2655</v>
      </c>
      <c r="D832" s="143" t="s">
        <v>2070</v>
      </c>
      <c r="E832" s="423" t="s">
        <v>2002</v>
      </c>
      <c r="F832" s="424"/>
      <c r="G832" s="143" t="s">
        <v>49</v>
      </c>
      <c r="H832" s="143" t="s">
        <v>49</v>
      </c>
      <c r="I832" s="143" t="s">
        <v>49</v>
      </c>
      <c r="J832" s="143" t="s">
        <v>49</v>
      </c>
      <c r="K832" s="143">
        <v>2022</v>
      </c>
      <c r="L832" s="143" t="s">
        <v>1762</v>
      </c>
      <c r="M832" s="143" t="s">
        <v>1772</v>
      </c>
    </row>
    <row r="833" spans="1:13" ht="15" customHeight="1">
      <c r="A833" s="143"/>
      <c r="B833" s="143" t="s">
        <v>2658</v>
      </c>
      <c r="C833" s="143" t="s">
        <v>2658</v>
      </c>
      <c r="D833" s="143" t="s">
        <v>2070</v>
      </c>
      <c r="E833" s="423" t="s">
        <v>2002</v>
      </c>
      <c r="F833" s="424"/>
      <c r="G833" s="143" t="s">
        <v>49</v>
      </c>
      <c r="H833" s="143" t="s">
        <v>49</v>
      </c>
      <c r="I833" s="143" t="s">
        <v>49</v>
      </c>
      <c r="J833" s="143" t="s">
        <v>49</v>
      </c>
      <c r="K833" s="143">
        <v>2022</v>
      </c>
      <c r="L833" s="143" t="s">
        <v>1762</v>
      </c>
      <c r="M833" s="143" t="s">
        <v>1772</v>
      </c>
    </row>
    <row r="834" spans="1:13" ht="15" customHeight="1">
      <c r="A834" s="143"/>
      <c r="B834" s="143" t="s">
        <v>2661</v>
      </c>
      <c r="C834" s="143" t="s">
        <v>2661</v>
      </c>
      <c r="D834" s="143" t="s">
        <v>2070</v>
      </c>
      <c r="E834" s="423" t="s">
        <v>2002</v>
      </c>
      <c r="F834" s="424"/>
      <c r="G834" s="143" t="s">
        <v>49</v>
      </c>
      <c r="H834" s="143" t="s">
        <v>49</v>
      </c>
      <c r="I834" s="143" t="s">
        <v>49</v>
      </c>
      <c r="J834" s="143" t="s">
        <v>49</v>
      </c>
      <c r="K834" s="143">
        <v>2022</v>
      </c>
      <c r="L834" s="143" t="s">
        <v>1955</v>
      </c>
      <c r="M834" s="143" t="s">
        <v>2664</v>
      </c>
    </row>
    <row r="835" spans="1:13" ht="15" customHeight="1">
      <c r="A835" s="143"/>
      <c r="B835" s="143" t="s">
        <v>2665</v>
      </c>
      <c r="C835" s="143" t="s">
        <v>2665</v>
      </c>
      <c r="D835" s="143" t="s">
        <v>2070</v>
      </c>
      <c r="E835" s="423" t="s">
        <v>2002</v>
      </c>
      <c r="F835" s="424"/>
      <c r="G835" s="143" t="s">
        <v>49</v>
      </c>
      <c r="H835" s="143" t="s">
        <v>49</v>
      </c>
      <c r="I835" s="143" t="s">
        <v>49</v>
      </c>
      <c r="J835" s="143" t="s">
        <v>49</v>
      </c>
      <c r="K835" s="143">
        <v>2022</v>
      </c>
      <c r="L835" s="143" t="s">
        <v>1762</v>
      </c>
      <c r="M835" s="143" t="s">
        <v>1772</v>
      </c>
    </row>
    <row r="836" spans="1:13" ht="15" customHeight="1">
      <c r="A836" s="143"/>
      <c r="B836" s="143" t="s">
        <v>2668</v>
      </c>
      <c r="C836" s="143" t="s">
        <v>2668</v>
      </c>
      <c r="D836" s="143" t="s">
        <v>2070</v>
      </c>
      <c r="E836" s="423" t="s">
        <v>2002</v>
      </c>
      <c r="F836" s="424"/>
      <c r="G836" s="143" t="s">
        <v>49</v>
      </c>
      <c r="H836" s="143" t="s">
        <v>49</v>
      </c>
      <c r="I836" s="143" t="s">
        <v>49</v>
      </c>
      <c r="J836" s="143" t="s">
        <v>49</v>
      </c>
      <c r="K836" s="143">
        <v>2022</v>
      </c>
      <c r="L836" s="143" t="s">
        <v>2671</v>
      </c>
      <c r="M836" s="143" t="s">
        <v>2672</v>
      </c>
    </row>
    <row r="837" spans="1:13" ht="15" customHeight="1">
      <c r="A837" s="143"/>
      <c r="B837" s="143" t="s">
        <v>2633</v>
      </c>
      <c r="C837" s="143" t="s">
        <v>2633</v>
      </c>
      <c r="D837" s="143" t="s">
        <v>2070</v>
      </c>
      <c r="E837" s="423" t="s">
        <v>2002</v>
      </c>
      <c r="F837" s="424"/>
      <c r="G837" s="143" t="s">
        <v>49</v>
      </c>
      <c r="H837" s="143" t="s">
        <v>49</v>
      </c>
      <c r="I837" s="143" t="s">
        <v>49</v>
      </c>
      <c r="J837" s="143" t="s">
        <v>49</v>
      </c>
      <c r="K837" s="143">
        <v>2022</v>
      </c>
      <c r="L837" s="143" t="s">
        <v>1820</v>
      </c>
      <c r="M837" s="143" t="s">
        <v>2636</v>
      </c>
    </row>
    <row r="838" spans="1:13" ht="15" customHeight="1">
      <c r="A838" s="143"/>
      <c r="B838" s="143" t="s">
        <v>2637</v>
      </c>
      <c r="C838" s="143" t="s">
        <v>2637</v>
      </c>
      <c r="D838" s="143" t="s">
        <v>2070</v>
      </c>
      <c r="E838" s="423" t="s">
        <v>2002</v>
      </c>
      <c r="F838" s="424"/>
      <c r="G838" s="143" t="s">
        <v>49</v>
      </c>
      <c r="H838" s="143" t="s">
        <v>49</v>
      </c>
      <c r="I838" s="143" t="s">
        <v>49</v>
      </c>
      <c r="J838" s="143" t="s">
        <v>49</v>
      </c>
      <c r="K838" s="143">
        <v>2022</v>
      </c>
      <c r="L838" s="143" t="s">
        <v>1762</v>
      </c>
      <c r="M838" s="143" t="s">
        <v>1772</v>
      </c>
    </row>
    <row r="839" spans="1:13" ht="15" customHeight="1">
      <c r="A839" s="143"/>
      <c r="B839" s="143" t="s">
        <v>2639</v>
      </c>
      <c r="C839" s="143" t="s">
        <v>2639</v>
      </c>
      <c r="D839" s="143" t="s">
        <v>2070</v>
      </c>
      <c r="E839" s="423" t="s">
        <v>2002</v>
      </c>
      <c r="F839" s="424"/>
      <c r="G839" s="143" t="s">
        <v>49</v>
      </c>
      <c r="H839" s="143" t="s">
        <v>49</v>
      </c>
      <c r="I839" s="143" t="s">
        <v>49</v>
      </c>
      <c r="J839" s="143" t="s">
        <v>49</v>
      </c>
      <c r="K839" s="143">
        <v>2022</v>
      </c>
      <c r="L839" s="143" t="s">
        <v>1762</v>
      </c>
      <c r="M839" s="143" t="s">
        <v>1772</v>
      </c>
    </row>
    <row r="840" spans="1:13" ht="15" customHeight="1">
      <c r="A840" s="143"/>
      <c r="B840" s="143" t="s">
        <v>2641</v>
      </c>
      <c r="C840" s="143" t="s">
        <v>2641</v>
      </c>
      <c r="D840" s="143" t="s">
        <v>2070</v>
      </c>
      <c r="E840" s="423" t="s">
        <v>2002</v>
      </c>
      <c r="F840" s="424"/>
      <c r="G840" s="143" t="s">
        <v>49</v>
      </c>
      <c r="H840" s="143" t="s">
        <v>49</v>
      </c>
      <c r="I840" s="143" t="s">
        <v>49</v>
      </c>
      <c r="J840" s="143" t="s">
        <v>49</v>
      </c>
      <c r="K840" s="143">
        <v>2022</v>
      </c>
      <c r="L840" s="143" t="s">
        <v>1762</v>
      </c>
      <c r="M840" s="143" t="s">
        <v>1772</v>
      </c>
    </row>
    <row r="841" spans="1:13" ht="15" customHeight="1">
      <c r="A841" s="143"/>
      <c r="B841" s="143" t="s">
        <v>2643</v>
      </c>
      <c r="C841" s="143" t="s">
        <v>2643</v>
      </c>
      <c r="D841" s="143" t="s">
        <v>2070</v>
      </c>
      <c r="E841" s="423" t="s">
        <v>2002</v>
      </c>
      <c r="F841" s="424"/>
      <c r="G841" s="143" t="s">
        <v>49</v>
      </c>
      <c r="H841" s="143" t="s">
        <v>49</v>
      </c>
      <c r="I841" s="143" t="s">
        <v>49</v>
      </c>
      <c r="J841" s="143" t="s">
        <v>49</v>
      </c>
      <c r="K841" s="143">
        <v>2022</v>
      </c>
      <c r="L841" s="143" t="s">
        <v>1762</v>
      </c>
      <c r="M841" s="143" t="s">
        <v>1772</v>
      </c>
    </row>
    <row r="842" spans="1:13" ht="15" customHeight="1">
      <c r="A842" s="143"/>
      <c r="B842" s="143" t="s">
        <v>2673</v>
      </c>
      <c r="C842" s="143" t="s">
        <v>2673</v>
      </c>
      <c r="D842" s="143" t="s">
        <v>2070</v>
      </c>
      <c r="E842" s="423" t="s">
        <v>2002</v>
      </c>
      <c r="F842" s="424"/>
      <c r="G842" s="143" t="s">
        <v>49</v>
      </c>
      <c r="H842" s="143" t="s">
        <v>49</v>
      </c>
      <c r="I842" s="143" t="s">
        <v>49</v>
      </c>
      <c r="J842" s="143" t="s">
        <v>49</v>
      </c>
      <c r="K842" s="143">
        <v>2022</v>
      </c>
      <c r="L842" s="143" t="s">
        <v>1955</v>
      </c>
      <c r="M842" s="143" t="s">
        <v>2664</v>
      </c>
    </row>
    <row r="843" spans="1:13" ht="15" customHeight="1">
      <c r="A843" s="143"/>
      <c r="B843" s="143" t="s">
        <v>2067</v>
      </c>
      <c r="C843" s="143" t="s">
        <v>2067</v>
      </c>
      <c r="D843" s="143" t="s">
        <v>2070</v>
      </c>
      <c r="E843" s="423" t="s">
        <v>2002</v>
      </c>
      <c r="F843" s="424"/>
      <c r="G843" s="143" t="s">
        <v>49</v>
      </c>
      <c r="H843" s="143" t="s">
        <v>49</v>
      </c>
      <c r="I843" s="143" t="s">
        <v>49</v>
      </c>
      <c r="J843" s="143" t="s">
        <v>49</v>
      </c>
      <c r="K843" s="143">
        <v>2021</v>
      </c>
      <c r="L843" s="143" t="s">
        <v>1733</v>
      </c>
      <c r="M843" s="143" t="s">
        <v>2071</v>
      </c>
    </row>
    <row r="844" spans="1:13" ht="15" customHeight="1">
      <c r="A844" s="143"/>
      <c r="B844" s="143" t="s">
        <v>2072</v>
      </c>
      <c r="C844" s="143" t="s">
        <v>2072</v>
      </c>
      <c r="D844" s="143" t="s">
        <v>2070</v>
      </c>
      <c r="E844" s="423" t="s">
        <v>2002</v>
      </c>
      <c r="F844" s="424"/>
      <c r="G844" s="143" t="s">
        <v>49</v>
      </c>
      <c r="H844" s="143" t="s">
        <v>49</v>
      </c>
      <c r="I844" s="143" t="s">
        <v>49</v>
      </c>
      <c r="J844" s="143" t="s">
        <v>49</v>
      </c>
      <c r="K844" s="143">
        <v>2021</v>
      </c>
      <c r="L844" s="143" t="s">
        <v>1870</v>
      </c>
      <c r="M844" s="143" t="s">
        <v>2075</v>
      </c>
    </row>
    <row r="845" spans="1:13" ht="15" customHeight="1">
      <c r="A845" s="143"/>
      <c r="B845" s="143" t="s">
        <v>2076</v>
      </c>
      <c r="C845" s="143" t="s">
        <v>2076</v>
      </c>
      <c r="D845" s="143" t="s">
        <v>2070</v>
      </c>
      <c r="E845" s="423" t="s">
        <v>2002</v>
      </c>
      <c r="F845" s="424"/>
      <c r="G845" s="143" t="s">
        <v>49</v>
      </c>
      <c r="H845" s="143" t="s">
        <v>49</v>
      </c>
      <c r="I845" s="143" t="s">
        <v>49</v>
      </c>
      <c r="J845" s="143" t="s">
        <v>49</v>
      </c>
      <c r="K845" s="143">
        <v>2021</v>
      </c>
      <c r="L845" s="143" t="s">
        <v>1870</v>
      </c>
      <c r="M845" s="143" t="s">
        <v>2078</v>
      </c>
    </row>
  </sheetData>
  <hyperlinks>
    <hyperlink ref="E2" r:id="rId1" xr:uid="{45CE5AC5-5137-4D15-8F1C-28E48C759A52}"/>
    <hyperlink ref="E3" r:id="rId2" xr:uid="{6FE631CB-FE4B-4DFD-8F5F-3889AC523BDF}"/>
    <hyperlink ref="E4" r:id="rId3" xr:uid="{EFF1D8A0-F595-4385-A398-3E8DB20AF90B}"/>
    <hyperlink ref="E5" r:id="rId4" xr:uid="{89DF697C-4809-474C-B2F2-E5C53C0CD9FF}"/>
    <hyperlink ref="E6" r:id="rId5" xr:uid="{5F13DFBD-829F-45B4-A1D3-B2DDDB1E8888}"/>
    <hyperlink ref="E7" r:id="rId6" xr:uid="{F73384D3-4A32-4D4C-8F10-EBCB6439971D}"/>
    <hyperlink ref="E8" r:id="rId7" xr:uid="{CF22342F-4569-4AAA-B7D9-2542FC6E2E0A}"/>
    <hyperlink ref="E9" r:id="rId8" xr:uid="{D40E268F-9AF6-4A28-9476-11EBE3048593}"/>
    <hyperlink ref="E10" r:id="rId9" xr:uid="{F935626C-81F9-4392-8958-29ABA45D290E}"/>
    <hyperlink ref="E11" r:id="rId10" xr:uid="{342C0A2F-A398-48C3-B7D4-038E68BDB162}"/>
    <hyperlink ref="E12" r:id="rId11" xr:uid="{06A7D373-010B-496E-BB69-8AE5EAE4552B}"/>
    <hyperlink ref="E13" r:id="rId12" xr:uid="{ACDFA32D-72F2-4C6B-84CF-B0823970119D}"/>
    <hyperlink ref="E14" r:id="rId13" xr:uid="{7B936E5F-464D-450F-9193-DDC51CD968AD}"/>
    <hyperlink ref="E15" r:id="rId14" xr:uid="{CDA35ADD-F1DD-4C84-8821-C275A15EB9D0}"/>
    <hyperlink ref="E16" r:id="rId15" xr:uid="{FC5A0258-BD50-4221-A2FC-AD08421A1A91}"/>
    <hyperlink ref="E17" r:id="rId16" xr:uid="{E223E35E-3F89-40E8-988A-D95BD0252CE1}"/>
    <hyperlink ref="E18" r:id="rId17" xr:uid="{FC4A8CD9-91BF-44C2-AC9F-DF04A89D970B}"/>
    <hyperlink ref="E19" r:id="rId18" xr:uid="{AF0EF5AA-A1F3-4779-A400-9F7B099BB526}"/>
    <hyperlink ref="E20" r:id="rId19" xr:uid="{59E1E75C-B23B-4D90-8C8F-DE869687B34A}"/>
    <hyperlink ref="E21" r:id="rId20" xr:uid="{D73ECF4D-00C1-4B13-AF5F-E7AEC761A3E3}"/>
    <hyperlink ref="E22" r:id="rId21" xr:uid="{24EEBAED-9859-4AB4-9CE6-47242E1DEA2D}"/>
    <hyperlink ref="E23" r:id="rId22" xr:uid="{7CCC690F-25F4-48E7-90AF-872FCE3DEFEF}"/>
    <hyperlink ref="E24" r:id="rId23" xr:uid="{00B9D001-029B-40F2-8F21-428069B760CD}"/>
    <hyperlink ref="E25" r:id="rId24" xr:uid="{3312E232-C80D-476D-83DD-0795AEF90F61}"/>
    <hyperlink ref="E26" r:id="rId25" xr:uid="{F0E69C93-13AA-4654-ABC8-CAFD2B678A81}"/>
    <hyperlink ref="E27" r:id="rId26" xr:uid="{C60DA612-DC87-4BC6-86FA-313407FF1CAE}"/>
    <hyperlink ref="E28" r:id="rId27" xr:uid="{5184972A-2DAB-4196-9C68-622858890CED}"/>
    <hyperlink ref="E29" r:id="rId28" xr:uid="{DDC82344-F4B5-4627-B8D4-0C94EF15B4F0}"/>
    <hyperlink ref="E30" r:id="rId29" xr:uid="{EFDB26A9-5A6F-4C04-BBEA-A065E109CA18}"/>
    <hyperlink ref="E31" r:id="rId30" xr:uid="{887E284A-9289-4732-BB7E-B3336766F90D}"/>
    <hyperlink ref="E32" r:id="rId31" xr:uid="{0B074DD6-3EBD-4D1C-997C-84B12087B089}"/>
    <hyperlink ref="E33" r:id="rId32" xr:uid="{D25C6BEB-25E1-4F42-8079-7A2FCF410A4C}"/>
    <hyperlink ref="E34" r:id="rId33" xr:uid="{8CC39F43-CDFF-4966-9C26-25188CCECD83}"/>
    <hyperlink ref="E35" r:id="rId34" xr:uid="{0B4B236D-8B78-4175-AB7F-122B74DC2770}"/>
    <hyperlink ref="E36" r:id="rId35" xr:uid="{77B07ED9-FE8E-47E5-AC70-951F24F9CB58}"/>
    <hyperlink ref="E37" r:id="rId36" xr:uid="{B64344D1-64C5-4AD5-A61B-A7F960A68863}"/>
    <hyperlink ref="E38" r:id="rId37" xr:uid="{057D1555-7F84-43AF-BA4C-89E46158BFA7}"/>
    <hyperlink ref="E39" r:id="rId38" xr:uid="{BA8AF4C2-ED71-4E7F-96AD-1D22FF3890AF}"/>
    <hyperlink ref="E40" r:id="rId39" xr:uid="{108981D1-C900-4F79-8A34-2951A5F34550}"/>
    <hyperlink ref="E41" r:id="rId40" xr:uid="{63C0896D-10CF-4205-89DE-92F1AD14E3B5}"/>
    <hyperlink ref="E42" r:id="rId41" xr:uid="{9D5481C4-2F73-488C-9B93-76B3A5A81F26}"/>
    <hyperlink ref="E43" r:id="rId42" xr:uid="{79D04CEF-2BBC-4779-AE77-FBC9EB2FE179}"/>
    <hyperlink ref="E44" r:id="rId43" xr:uid="{1A1ABF85-280E-4647-8E60-E6802402A2C7}"/>
    <hyperlink ref="E45" r:id="rId44" xr:uid="{577D197F-8D77-4DF4-9FD4-964D575BE07A}"/>
    <hyperlink ref="E46" r:id="rId45" xr:uid="{BA5EB646-1954-4129-AC9D-313CF9BC2880}"/>
    <hyperlink ref="E47" r:id="rId46" xr:uid="{315DFE7E-0ECF-4B7D-ABAC-0F7E33BF081E}"/>
    <hyperlink ref="E48" r:id="rId47" xr:uid="{767B8731-833C-4582-8657-1DAE35D8EB72}"/>
    <hyperlink ref="E49" r:id="rId48" xr:uid="{ACAE350F-D8E7-4D07-8ED7-5F4287A13D6B}"/>
    <hyperlink ref="E50" r:id="rId49" xr:uid="{3E2EFDA6-3E07-43CC-81B5-F7EBF9F7091A}"/>
    <hyperlink ref="E51" r:id="rId50" xr:uid="{E3B2FEB3-4F1C-4849-AB3C-20C27F32BE3D}"/>
    <hyperlink ref="E52" r:id="rId51" xr:uid="{44030E7C-6D41-4CEC-B610-414D715B2B88}"/>
    <hyperlink ref="E53" r:id="rId52" xr:uid="{CBA6036B-6DEB-4A21-BEDE-31BDCA672AE9}"/>
    <hyperlink ref="E54" r:id="rId53" xr:uid="{D5282010-ED60-4735-A998-6BB7AC71A3C3}"/>
    <hyperlink ref="E55" r:id="rId54" xr:uid="{A9EFCF37-7784-4219-9D2A-81AB13AC8116}"/>
    <hyperlink ref="E56" r:id="rId55" xr:uid="{C0CD9C35-4545-4441-93FD-3ECA44F67088}"/>
    <hyperlink ref="E57" r:id="rId56" xr:uid="{1AB7A457-6443-41D1-B726-999D4599A5A0}"/>
    <hyperlink ref="E58" r:id="rId57" xr:uid="{82226696-6E0F-4FF9-A6A5-D258C8472F5E}"/>
    <hyperlink ref="E59" r:id="rId58" xr:uid="{E9DADF10-3A4E-4154-B59F-0DC1182860B5}"/>
    <hyperlink ref="E60" r:id="rId59" xr:uid="{BFC04AA5-E5A8-4C06-9D17-5CA64BF6AF0F}"/>
    <hyperlink ref="E61" r:id="rId60" xr:uid="{81CF1596-A90B-4D6B-A23C-1F5FEA4818ED}"/>
    <hyperlink ref="E62" r:id="rId61" xr:uid="{97D45D5C-00CD-46F4-A5E3-05D122020903}"/>
    <hyperlink ref="E63" r:id="rId62" xr:uid="{B7C4A7DF-D30F-42F4-BA50-844949EFC76A}"/>
    <hyperlink ref="E64" r:id="rId63" xr:uid="{9F1F0AF6-7890-4740-9FC5-CFD3CF5C1B00}"/>
    <hyperlink ref="E65" r:id="rId64" xr:uid="{29EF0EE5-AF28-4C3E-A302-D2F6E3628FE2}"/>
    <hyperlink ref="E66" r:id="rId65" xr:uid="{707EBDB7-2AD4-4AF3-840C-167C4646793A}"/>
    <hyperlink ref="E67" r:id="rId66" xr:uid="{1E6AAFC6-0E55-432D-B9F0-29D7D1CAD289}"/>
    <hyperlink ref="E68" r:id="rId67" xr:uid="{EBCDE352-1DF8-4182-8F9F-C7BF3E6798B2}"/>
    <hyperlink ref="E69" r:id="rId68" xr:uid="{1222A6CD-7C9F-47E5-BA4C-3D485E4B5590}"/>
    <hyperlink ref="E70" r:id="rId69" xr:uid="{F47CF8C0-6E46-4F8A-A566-AC7B870A7C93}"/>
    <hyperlink ref="E71" r:id="rId70" xr:uid="{D0D770A7-5503-47CE-B6BD-FCEE03E3AB90}"/>
    <hyperlink ref="E72" r:id="rId71" xr:uid="{6E18C2AE-7C72-49DC-A45E-4F8573B7AFBE}"/>
    <hyperlink ref="E73" r:id="rId72" xr:uid="{75068BA0-57CB-41D0-AA76-3A376343FE3B}"/>
    <hyperlink ref="E74" r:id="rId73" xr:uid="{2796FCED-4E66-4D7F-848E-77B77E225E0A}"/>
    <hyperlink ref="E75" r:id="rId74" xr:uid="{CF32B4CB-E2E5-40E5-B008-284F2EE59582}"/>
    <hyperlink ref="E76" r:id="rId75" xr:uid="{8EC250D4-83BF-4C67-805F-9F3AB7F51A6E}"/>
    <hyperlink ref="E77" r:id="rId76" xr:uid="{3E86351F-61EE-4C35-9FAF-E11B1254765B}"/>
    <hyperlink ref="E78" r:id="rId77" xr:uid="{DBAACFE1-EA01-445A-B674-DD9BF758EF8E}"/>
    <hyperlink ref="E79" r:id="rId78" xr:uid="{B35F8F3C-2146-4277-B53D-213443511FCA}"/>
    <hyperlink ref="E80" r:id="rId79" xr:uid="{1BEF0696-A638-4D7A-9498-811846A25706}"/>
    <hyperlink ref="E81" r:id="rId80" xr:uid="{72746FE9-B586-4441-BD5B-0A0B953E5F34}"/>
    <hyperlink ref="E82" r:id="rId81" xr:uid="{532DFAD8-73EC-44FB-A418-CA406FCF4755}"/>
    <hyperlink ref="E83" r:id="rId82" xr:uid="{4CB2844F-02AB-4D2A-BC15-2EFAF4C3F796}"/>
    <hyperlink ref="E84" r:id="rId83" xr:uid="{3A58CB40-9142-4499-8546-6968EFC7D377}"/>
    <hyperlink ref="E85" r:id="rId84" xr:uid="{866ACD42-34F6-4D80-AE40-7E4DD6C4954F}"/>
    <hyperlink ref="E86" r:id="rId85" xr:uid="{3A617B05-5DC7-46F6-BB71-D3FAEDFDB3AF}"/>
    <hyperlink ref="E87" r:id="rId86" xr:uid="{B4D3ECE5-637D-43DD-947C-27CE10FD69EB}"/>
    <hyperlink ref="E88" r:id="rId87" xr:uid="{79C5AFAB-26F9-4404-A4F5-3E57FBEE6AAA}"/>
    <hyperlink ref="E89" r:id="rId88" xr:uid="{DEDC33B6-2D30-4230-AA56-46D64389B56F}"/>
    <hyperlink ref="E90" r:id="rId89" xr:uid="{417C507E-E159-419A-A8C8-6AB4BF7FDE1F}"/>
    <hyperlink ref="E91" r:id="rId90" xr:uid="{3263443D-6034-4230-B714-74C1E5D9E724}"/>
    <hyperlink ref="E92" r:id="rId91" xr:uid="{ADC2798C-329E-4070-A414-0B0843D6C8D3}"/>
    <hyperlink ref="E93" r:id="rId92" xr:uid="{F0EF0DC5-929C-416F-A85F-CDFBE44371E1}"/>
    <hyperlink ref="E94" r:id="rId93" xr:uid="{33C16AD6-7E8F-497D-8458-70D4C430AE79}"/>
    <hyperlink ref="E95" r:id="rId94" xr:uid="{5CCE4B53-E507-41C9-BD16-3CC063EB81CA}"/>
    <hyperlink ref="E96" r:id="rId95" xr:uid="{95E6FA4E-A172-4B39-83A7-B993D8C0682C}"/>
    <hyperlink ref="E97" r:id="rId96" xr:uid="{B7762065-D2FF-4491-B9B6-2E05A7326582}"/>
    <hyperlink ref="E98" r:id="rId97" xr:uid="{BE26EE4A-5703-44C7-8C7A-4BC11EA4DAF0}"/>
    <hyperlink ref="E99" r:id="rId98" xr:uid="{432C95E5-10A9-48A8-9953-8F755C60D243}"/>
    <hyperlink ref="E100" r:id="rId99" xr:uid="{C96714D7-0926-4BCE-B3A4-E29A0717B529}"/>
    <hyperlink ref="E101" r:id="rId100" xr:uid="{2C2AB14C-ECCD-4FCD-BBF6-83D466ED0EB7}"/>
    <hyperlink ref="E102" r:id="rId101" xr:uid="{297F4EE6-95CD-453C-8B46-3CB3F748CAE2}"/>
    <hyperlink ref="E103" r:id="rId102" xr:uid="{B00B7FD0-A0FD-4A4D-A5DD-12AF04352B60}"/>
    <hyperlink ref="E104" r:id="rId103" xr:uid="{35DB17CC-E181-4AC2-8015-0A445E74EA75}"/>
    <hyperlink ref="E105" r:id="rId104" xr:uid="{FE732743-A9ED-4F1D-A92A-FA5654A028B9}"/>
    <hyperlink ref="E106" r:id="rId105" xr:uid="{B9B6472C-7C74-4DC8-9AE4-27FD226E5B75}"/>
    <hyperlink ref="E107" r:id="rId106" xr:uid="{5FB2C91D-D709-4C1A-954E-94465F65BD13}"/>
    <hyperlink ref="E108" r:id="rId107" xr:uid="{1AAFD548-C528-4D46-92DE-FE51166FCA4A}"/>
    <hyperlink ref="E109" r:id="rId108" xr:uid="{2DA86D64-F4E1-49EE-A3B0-794A5D415383}"/>
    <hyperlink ref="E110" r:id="rId109" xr:uid="{BD891D60-014F-4D5F-BE40-722F8733A10C}"/>
    <hyperlink ref="E111" r:id="rId110" xr:uid="{3DD4202D-C6A5-4402-900F-7E33E9E1C0A4}"/>
    <hyperlink ref="E112" r:id="rId111" xr:uid="{8A232CE0-9734-40D4-A5D7-3FE9A4601705}"/>
    <hyperlink ref="E113" r:id="rId112" xr:uid="{9B9C7FE4-973D-4AE2-AAAC-B07F26D5C900}"/>
    <hyperlink ref="E114" r:id="rId113" xr:uid="{934434CB-CB84-4D12-A57F-16C24F505150}"/>
    <hyperlink ref="E115" r:id="rId114" xr:uid="{34AB575B-DCD2-4FE8-A8B3-4C91B8F6AFC1}"/>
    <hyperlink ref="E116" r:id="rId115" xr:uid="{BD779BF8-FF2B-41BF-9E0A-2C1F66E0C6B6}"/>
    <hyperlink ref="E117" r:id="rId116" xr:uid="{8868EFA5-4899-4683-A544-75ADAB7BDD5A}"/>
    <hyperlink ref="E118" r:id="rId117" xr:uid="{53472FA1-3FE3-4D88-AAD4-D9C8C64028BF}"/>
    <hyperlink ref="E119" r:id="rId118" xr:uid="{62A15111-982F-4585-8198-A1D8050FD287}"/>
    <hyperlink ref="E120" r:id="rId119" xr:uid="{BE06DAE0-B7BD-4145-B508-A4E89F15D34E}"/>
    <hyperlink ref="E121" r:id="rId120" xr:uid="{D7A5C4FC-6148-4F0E-8B82-10B44EAE975D}"/>
    <hyperlink ref="E122" r:id="rId121" xr:uid="{A386E753-AD0B-42DC-9953-7A03DD21A0CF}"/>
    <hyperlink ref="E123" r:id="rId122" xr:uid="{6896B9D9-0575-41B0-981E-54E9B9D17BEA}"/>
    <hyperlink ref="E124" r:id="rId123" xr:uid="{54B0CB0A-57EA-48DE-BDD4-6A69282012CC}"/>
    <hyperlink ref="E125" r:id="rId124" xr:uid="{E6361FCA-F610-4400-B00A-4D8EB3FC1840}"/>
    <hyperlink ref="E126" r:id="rId125" xr:uid="{9B70AECC-B274-4674-85A3-B93B9C974964}"/>
    <hyperlink ref="E127" r:id="rId126" xr:uid="{3FCE0D2C-0E4E-40E7-93D6-9D3DB3E0E5E2}"/>
    <hyperlink ref="E128" r:id="rId127" xr:uid="{D2AF203D-185A-4373-8484-3A747E163028}"/>
    <hyperlink ref="E129" r:id="rId128" xr:uid="{489BAC8E-CEBD-44B7-BE1E-FD7228AB1B3F}"/>
    <hyperlink ref="E130" r:id="rId129" xr:uid="{42FFF341-69B9-44A8-A8A5-462CCC94458A}"/>
    <hyperlink ref="E131" r:id="rId130" xr:uid="{94451733-D652-4344-8966-AAC88D308CF5}"/>
    <hyperlink ref="E132" r:id="rId131" xr:uid="{7F6CA92C-04FF-4E56-A6DA-A09E2B3CCE9D}"/>
    <hyperlink ref="E133" r:id="rId132" xr:uid="{452AEA13-5B52-4ABD-9389-213B72DC2D23}"/>
    <hyperlink ref="E134" r:id="rId133" xr:uid="{AC475DF4-A756-4D2D-BDF7-628FAAC65D5C}"/>
    <hyperlink ref="E135" r:id="rId134" xr:uid="{3C8FD179-13D8-4502-8304-F5A493D5DDF4}"/>
    <hyperlink ref="E136" r:id="rId135" xr:uid="{0D720025-8C20-4575-8ED0-F62D644F36E2}"/>
    <hyperlink ref="E137" r:id="rId136" xr:uid="{6FE7045F-4D87-46C5-B3CD-2F970A7360A8}"/>
    <hyperlink ref="E138" r:id="rId137" xr:uid="{766884C2-F638-416C-A479-FEC309009537}"/>
    <hyperlink ref="E139" r:id="rId138" xr:uid="{22166EC0-A06C-421D-9D3C-869C30DE7A7B}"/>
    <hyperlink ref="E140" r:id="rId139" xr:uid="{2C0883B0-128A-4DAE-9A24-6A965E39C15B}"/>
    <hyperlink ref="E141" r:id="rId140" xr:uid="{F85B436E-5ABD-4608-B6CF-40E0206EC8AD}"/>
    <hyperlink ref="E142" r:id="rId141" xr:uid="{197B489F-D87D-4F53-B544-1F8A1EB7769E}"/>
    <hyperlink ref="E143" r:id="rId142" xr:uid="{930B7D58-7392-4F1F-BD2C-0051FFB033A8}"/>
    <hyperlink ref="E144" r:id="rId143" xr:uid="{77666410-22C9-41F3-BCE0-16DF38F173B4}"/>
    <hyperlink ref="E145" r:id="rId144" xr:uid="{7CFC9265-B74D-4A9A-8086-600CB8725826}"/>
    <hyperlink ref="E146" r:id="rId145" xr:uid="{0F9F9D21-09AA-4EA6-A53C-31B84B6AFDD7}"/>
    <hyperlink ref="E147" r:id="rId146" xr:uid="{AEFC610E-CD81-4BC0-BD1C-E1967030BE3C}"/>
    <hyperlink ref="E148" r:id="rId147" xr:uid="{AE0AA20E-6C8A-408A-A0DD-91240F0A59C7}"/>
    <hyperlink ref="E149" r:id="rId148" xr:uid="{00323C1C-3E83-4834-9891-C6F956EC387F}"/>
    <hyperlink ref="E150" r:id="rId149" xr:uid="{97C11D51-EF49-4ECD-9D73-64D6FBC8187D}"/>
    <hyperlink ref="E151" r:id="rId150" xr:uid="{9705C438-B6DE-4423-A65E-810581E6B96C}"/>
    <hyperlink ref="E152" r:id="rId151" xr:uid="{5A955724-5F64-4EF2-8841-6479F10F9C94}"/>
    <hyperlink ref="E153" r:id="rId152" xr:uid="{1DB902DD-CBCC-45E2-B99D-7CDF2544E475}"/>
    <hyperlink ref="E154" r:id="rId153" xr:uid="{EE01E52E-AFFB-468C-AC17-BBEFC9DA6643}"/>
    <hyperlink ref="E155" r:id="rId154" xr:uid="{5ABE4309-0644-42A1-8001-ACE49A4912E3}"/>
    <hyperlink ref="E156" r:id="rId155" xr:uid="{9D91CFB6-DE31-45F1-BEAB-0565AB9C15F2}"/>
    <hyperlink ref="E157" r:id="rId156" xr:uid="{5615FE17-A956-4138-BFF0-BAFCB32795AF}"/>
    <hyperlink ref="E158" r:id="rId157" xr:uid="{522BA82C-DCC2-412D-A0C1-4189E1B94D47}"/>
    <hyperlink ref="E159" r:id="rId158" xr:uid="{190B0D93-6BF3-4230-B95C-BD56654B219F}"/>
    <hyperlink ref="E160" r:id="rId159" xr:uid="{DEF2B296-8128-4254-99A4-622363EE8818}"/>
    <hyperlink ref="E161" r:id="rId160" xr:uid="{C13D84EF-08EF-4963-A367-EA6BB4587A1E}"/>
    <hyperlink ref="E162" r:id="rId161" xr:uid="{D3130A70-7265-40D8-BABC-565F7047FEDE}"/>
    <hyperlink ref="E163" r:id="rId162" xr:uid="{1D9D3B80-B82E-4DDD-B38E-705235513F58}"/>
    <hyperlink ref="E164" r:id="rId163" xr:uid="{FBB74F90-994A-41D7-992C-C7541EE4ED43}"/>
    <hyperlink ref="E165" r:id="rId164" xr:uid="{31607AB7-9CDC-4C51-839E-1DC7B1A1DF8B}"/>
    <hyperlink ref="E166" r:id="rId165" xr:uid="{5E2FFD77-C4E7-4364-B7E3-ABB1F65CAB2D}"/>
    <hyperlink ref="E167" r:id="rId166" xr:uid="{D1C02676-4301-41AF-AE9C-60676F316573}"/>
    <hyperlink ref="E168" r:id="rId167" xr:uid="{F12704CA-CBB9-4033-831B-083B8EB8DB14}"/>
    <hyperlink ref="E169" r:id="rId168" xr:uid="{1542CA53-4FF6-4345-AC57-32C114A55910}"/>
    <hyperlink ref="E170" r:id="rId169" xr:uid="{F089BA0E-5381-405A-AAD3-3BAB9C4DD97C}"/>
    <hyperlink ref="E171" r:id="rId170" xr:uid="{327FD90D-7C48-4C61-8CA2-168A496210AB}"/>
    <hyperlink ref="E172" r:id="rId171" xr:uid="{2B38BFA0-E370-4ECE-A4F5-4C2F5395CA07}"/>
    <hyperlink ref="E173" r:id="rId172" xr:uid="{A86A4502-E0A4-4732-BE16-49175211A2BD}"/>
    <hyperlink ref="E174" r:id="rId173" xr:uid="{B561CEE5-83DB-4193-BFA1-D93DD0F3C672}"/>
    <hyperlink ref="E175" r:id="rId174" xr:uid="{1AE64DA3-144D-4B72-BD0B-F9BC9B398C0C}"/>
    <hyperlink ref="E176" r:id="rId175" xr:uid="{C241750B-ABB1-4124-8C62-3D6A3D042C82}"/>
    <hyperlink ref="E177" r:id="rId176" xr:uid="{D3EC034A-584A-4E39-ACF3-649C0963D71B}"/>
    <hyperlink ref="E178" r:id="rId177" xr:uid="{BDC02048-A56F-4F00-ABA4-9D9A2CCA3F7D}"/>
    <hyperlink ref="E179" r:id="rId178" xr:uid="{D36BED22-2252-42AA-BB9B-C39B61269DC3}"/>
    <hyperlink ref="E180" r:id="rId179" xr:uid="{87C5386A-6E45-41F7-BCBF-429B2E47EFA3}"/>
    <hyperlink ref="E181" r:id="rId180" xr:uid="{3E2D702D-B531-49DE-95B8-814F107EA4DD}"/>
    <hyperlink ref="E182" r:id="rId181" xr:uid="{2FBEA6BA-FF24-4DD6-B744-9987CFEE52C5}"/>
    <hyperlink ref="E183" r:id="rId182" xr:uid="{DFE2DE72-0A33-418B-9910-6FA7093B489C}"/>
    <hyperlink ref="E184" r:id="rId183" xr:uid="{CE2EA2B7-9295-4331-9A26-F462E2B7E0E9}"/>
    <hyperlink ref="E185" r:id="rId184" xr:uid="{289F2A3A-D630-4DAA-8256-BC9A1E5CACB1}"/>
    <hyperlink ref="E186" r:id="rId185" xr:uid="{D575D8CC-78E8-4B52-BD2E-0E46FED255B2}"/>
    <hyperlink ref="E187" r:id="rId186" xr:uid="{13322CCB-3FDA-4B7D-8F98-14543F40D372}"/>
    <hyperlink ref="E188" r:id="rId187" xr:uid="{30F81686-013E-457D-B03B-411E6D7AAB6A}"/>
    <hyperlink ref="E189" r:id="rId188" xr:uid="{C12628FD-9E16-4FEA-BAF8-191F8461DE5D}"/>
    <hyperlink ref="E190" r:id="rId189" xr:uid="{1A57E495-ACAD-4183-96D3-6490F9C68169}"/>
    <hyperlink ref="E191" r:id="rId190" xr:uid="{A86EF0E9-E6FF-4A23-B4F3-4681F26A097C}"/>
    <hyperlink ref="E192" r:id="rId191" xr:uid="{9F4E204E-0413-4B74-AB41-7F41E5845C3A}"/>
    <hyperlink ref="E193" r:id="rId192" xr:uid="{68E97749-819A-4CB2-825E-61A66A002AE2}"/>
    <hyperlink ref="E194" r:id="rId193" xr:uid="{D8A47660-089F-4B6E-989F-C5D81B17A860}"/>
    <hyperlink ref="E195" r:id="rId194" xr:uid="{BF6688E8-B752-499E-AFD9-316DB90CD026}"/>
    <hyperlink ref="E196" r:id="rId195" xr:uid="{57EFC45A-D94D-4D16-832C-F7A44888057D}"/>
    <hyperlink ref="E197" r:id="rId196" xr:uid="{DDFBAFFB-D495-4B45-A8E4-3122B209022F}"/>
    <hyperlink ref="E198" r:id="rId197" xr:uid="{31E383ED-B725-42F6-B7FE-5798856281C9}"/>
    <hyperlink ref="E199" r:id="rId198" xr:uid="{3D0BC111-C628-4632-9BF5-8A4EA1E09627}"/>
    <hyperlink ref="E200" r:id="rId199" xr:uid="{D4C7A95A-4926-40C0-8763-766A6F3E443F}"/>
    <hyperlink ref="E201" r:id="rId200" xr:uid="{8C9D5972-DEAD-4735-9545-4F853AB15987}"/>
    <hyperlink ref="E202" r:id="rId201" xr:uid="{3597B593-2169-41EF-9C74-337D28C96DA9}"/>
    <hyperlink ref="E203" r:id="rId202" xr:uid="{3E50CBD8-7385-4A4B-BCD0-D6E6C77F3D29}"/>
    <hyperlink ref="E204" r:id="rId203" xr:uid="{7DA9BE80-56D1-4A28-9E1E-1C9C104836DC}"/>
    <hyperlink ref="E205" r:id="rId204" xr:uid="{C866A299-4AA6-4C43-B525-963484E15F26}"/>
    <hyperlink ref="E206" r:id="rId205" xr:uid="{9761308D-709D-45C2-A06F-76F38BDBDACF}"/>
    <hyperlink ref="E207" r:id="rId206" xr:uid="{BFDEFAFC-B930-4F2E-99CA-5AC82FBDEBBC}"/>
    <hyperlink ref="E208" r:id="rId207" xr:uid="{EA39167D-4F52-4AA8-B6A0-A4BD1FB43C42}"/>
    <hyperlink ref="E209" r:id="rId208" xr:uid="{27C378DD-4C2A-4CCC-97EE-1885BBBDAB72}"/>
    <hyperlink ref="E210" r:id="rId209" xr:uid="{1F634F1D-E5CA-4FD8-A704-BD9A6441A155}"/>
    <hyperlink ref="E211" r:id="rId210" xr:uid="{1E65E3B7-73FA-426D-B966-793E336E653A}"/>
    <hyperlink ref="E212" r:id="rId211" xr:uid="{032EC450-C555-4F76-B8E3-1F8E86F59D2E}"/>
    <hyperlink ref="E213" r:id="rId212" xr:uid="{A2B26DEB-CF97-4947-B906-9B68B08BEB32}"/>
    <hyperlink ref="E214" r:id="rId213" xr:uid="{A8FA9A92-E8CC-400E-A82C-1DAC3F49F7EC}"/>
    <hyperlink ref="E215" r:id="rId214" xr:uid="{87C85212-B9CE-48D9-825E-DED18A8053A9}"/>
    <hyperlink ref="E216" r:id="rId215" xr:uid="{886D62DE-D1C7-4A23-9F7B-08AFE58A9EC0}"/>
    <hyperlink ref="E217" r:id="rId216" xr:uid="{869E9380-C857-498F-86C0-1AC9E78B9990}"/>
    <hyperlink ref="E218" r:id="rId217" xr:uid="{04C553E0-FD2A-48E5-8919-FAFA18F29D65}"/>
    <hyperlink ref="E219" r:id="rId218" xr:uid="{5C41093F-172B-4731-BE2A-BDF4A8575A5A}"/>
    <hyperlink ref="E220" r:id="rId219" xr:uid="{D4ABD680-1BAD-4FC3-B6D7-61E60B3FF69A}"/>
    <hyperlink ref="E221" r:id="rId220" xr:uid="{2C854196-F51C-4145-B6A9-8D095C0A0490}"/>
    <hyperlink ref="E222" r:id="rId221" xr:uid="{8133D133-298E-4809-AF31-FDEDAC0DBCDB}"/>
    <hyperlink ref="E223" r:id="rId222" xr:uid="{F62828A7-FD50-417F-8563-9ECE0FF8C5E3}"/>
    <hyperlink ref="E224" r:id="rId223" xr:uid="{13B9C679-9B4E-4281-8222-4FC4842D4EEB}"/>
    <hyperlink ref="E225" r:id="rId224" xr:uid="{E58C4A6E-4F9D-4421-8EDF-2064BF509892}"/>
    <hyperlink ref="E226" r:id="rId225" xr:uid="{D5B78A01-E505-4409-A7A3-4BC78AF57261}"/>
    <hyperlink ref="E227" r:id="rId226" xr:uid="{0B19EC52-5985-46C4-9796-C490166A6C8D}"/>
    <hyperlink ref="E228" r:id="rId227" xr:uid="{2A31C491-73D7-4119-A936-50196CE555BC}"/>
    <hyperlink ref="E229" r:id="rId228" xr:uid="{6D196E2E-5FAC-49ED-8D84-4D5B5E3FD521}"/>
    <hyperlink ref="E230" r:id="rId229" xr:uid="{46B1187B-DC84-4A94-A1C9-54357643921F}"/>
    <hyperlink ref="E231" r:id="rId230" xr:uid="{4D902276-D384-44B3-8F68-04663D9EB1F9}"/>
    <hyperlink ref="E232" r:id="rId231" xr:uid="{953EDFEA-09FC-4A61-A7DC-C82207EA42F0}"/>
    <hyperlink ref="E233" r:id="rId232" xr:uid="{31BD1AFA-EECA-4D04-ADFC-C8C4370B1B14}"/>
    <hyperlink ref="E234" r:id="rId233" xr:uid="{CEE6A39C-AF30-443A-AF32-C05DC28CF6C1}"/>
    <hyperlink ref="E235" r:id="rId234" xr:uid="{17737D49-441E-4770-8212-AE8A7B45F671}"/>
    <hyperlink ref="E236" r:id="rId235" xr:uid="{22CE9FD5-FE5B-4A7A-B737-78D35FAF9A40}"/>
    <hyperlink ref="E237" r:id="rId236" xr:uid="{0DEAD504-F2FC-4783-8032-1B128B85D743}"/>
    <hyperlink ref="E238" r:id="rId237" xr:uid="{F0BF8332-298E-4515-819D-1B65874A098D}"/>
    <hyperlink ref="E239" r:id="rId238" xr:uid="{63A24CC7-D1AA-4549-B171-2B8FB5B1C5CA}"/>
    <hyperlink ref="E240" r:id="rId239" xr:uid="{98A51F84-6982-4BD0-8F43-F8E1683A3007}"/>
    <hyperlink ref="E241" r:id="rId240" xr:uid="{D1A8478C-0F7C-4E1C-AE95-9D4E3A6E83A8}"/>
    <hyperlink ref="E242" r:id="rId241" xr:uid="{07D96A3F-02D1-4B7B-B218-6D98CBE8768C}"/>
    <hyperlink ref="E243" r:id="rId242" xr:uid="{5D56FFE6-A3CF-452A-A524-6115D1C5468D}"/>
    <hyperlink ref="E244" r:id="rId243" xr:uid="{A87EEB73-0188-4CDA-AB9B-F476A8268AFC}"/>
    <hyperlink ref="E245" r:id="rId244" xr:uid="{2B941527-A649-4703-AFBA-5DE4067394C9}"/>
    <hyperlink ref="E246" r:id="rId245" xr:uid="{3A8703F3-300C-40EC-8B9B-9ED8FFA16488}"/>
    <hyperlink ref="E247" r:id="rId246" xr:uid="{DED568FA-6C9D-4C89-81C8-DE9A9C82FC0B}"/>
    <hyperlink ref="E248" r:id="rId247" xr:uid="{BA85C21F-F6DF-4611-8066-C84BA01FFCF4}"/>
    <hyperlink ref="E249" r:id="rId248" xr:uid="{BF369B07-2C5D-4FE4-B666-6D52387B782C}"/>
    <hyperlink ref="E250" r:id="rId249" xr:uid="{87064E70-CA37-46E9-997C-65325A6F87B9}"/>
    <hyperlink ref="E251" r:id="rId250" xr:uid="{CA05A71B-F8C6-472A-BA03-844B57097184}"/>
    <hyperlink ref="E252" r:id="rId251" xr:uid="{26317346-9FCF-4DE5-B49B-E14476746F71}"/>
    <hyperlink ref="E253" r:id="rId252" xr:uid="{DC2D2AB1-0333-45A1-AAB9-F6EE910CD2F5}"/>
    <hyperlink ref="E254" r:id="rId253" xr:uid="{231D2AD1-A0F2-430A-AB60-50AD70D50531}"/>
    <hyperlink ref="E255" r:id="rId254" xr:uid="{0733FE01-048A-4FD8-B3F1-265D46DBC59A}"/>
    <hyperlink ref="E256" r:id="rId255" xr:uid="{2169ED92-602B-4865-A811-DAD4C8F6A4AB}"/>
    <hyperlink ref="E257" r:id="rId256" xr:uid="{6A0FAE79-5552-44B7-A96B-8B9753B0A89F}"/>
    <hyperlink ref="E258" r:id="rId257" xr:uid="{EDD7F601-FED7-42DA-BE25-B2211777CE75}"/>
    <hyperlink ref="E259" r:id="rId258" xr:uid="{140A02D0-3378-4999-9511-A854C0B61C21}"/>
    <hyperlink ref="E260" r:id="rId259" xr:uid="{30F97D62-289A-445E-A258-4F59FF3EDAE4}"/>
    <hyperlink ref="E261" r:id="rId260" xr:uid="{5E9B4AD0-0C94-4324-B2AA-7BB33B52C7A2}"/>
    <hyperlink ref="E262" r:id="rId261" xr:uid="{AB6C45A8-6F22-4F9F-BD80-1E93C52EB3B5}"/>
    <hyperlink ref="E263" r:id="rId262" xr:uid="{666C58E7-7F1F-4E9A-8325-C527096F09C7}"/>
    <hyperlink ref="E264" r:id="rId263" xr:uid="{B2DAE18A-A4A2-440B-930E-A1541EA42AB6}"/>
    <hyperlink ref="E265" r:id="rId264" xr:uid="{17074A5F-830B-4846-99F8-1F93D25B24A6}"/>
    <hyperlink ref="E266" r:id="rId265" xr:uid="{99180A45-CB7D-4C9A-B44B-25CAAE509166}"/>
    <hyperlink ref="E267" r:id="rId266" xr:uid="{67CAA227-AC7E-4C57-8265-AB64165BE4AF}"/>
    <hyperlink ref="E268" r:id="rId267" xr:uid="{A58927AD-1676-4A2A-9F2C-F00369E29A45}"/>
    <hyperlink ref="E269" r:id="rId268" xr:uid="{E482B01D-7CAC-41AD-A21D-8437B24E3C1A}"/>
    <hyperlink ref="E270" r:id="rId269" xr:uid="{2FE913B3-49B1-45ED-A63E-A971FB27AE3E}"/>
    <hyperlink ref="E271" r:id="rId270" xr:uid="{08A5EEE7-02A0-404B-8BA2-38EC17A4151D}"/>
    <hyperlink ref="E272" r:id="rId271" xr:uid="{41747508-5C49-4169-89C1-787777519EC6}"/>
    <hyperlink ref="E273" r:id="rId272" xr:uid="{BB02FED9-A1B4-447D-8690-9BBCDA363C4B}"/>
    <hyperlink ref="E274" r:id="rId273" xr:uid="{A7DBFD90-0862-4F62-834B-8C86839F686B}"/>
    <hyperlink ref="E275" r:id="rId274" xr:uid="{18D77FE0-5B58-4C89-9924-B09D1A0A3ACF}"/>
    <hyperlink ref="E276" r:id="rId275" xr:uid="{8A1C94DB-5BB7-4E62-833D-B242E38E0D79}"/>
    <hyperlink ref="E277" r:id="rId276" xr:uid="{18CBC32A-7A33-462A-831B-35CE4DF297CD}"/>
    <hyperlink ref="E278" r:id="rId277" xr:uid="{007CFA00-E307-4628-ABCC-25CDAB8EDD2B}"/>
    <hyperlink ref="E279" r:id="rId278" xr:uid="{F5F333A3-F361-4843-90CC-AC84E275568E}"/>
    <hyperlink ref="E280" r:id="rId279" xr:uid="{4F1CC0CA-B6B9-4C5B-9735-7AA811798DEA}"/>
    <hyperlink ref="E281" r:id="rId280" xr:uid="{126A8FEA-AD91-4993-AF94-8722056B20FC}"/>
    <hyperlink ref="E282" r:id="rId281" xr:uid="{8ABD2639-D198-4D56-99C2-2C002FE4F0D1}"/>
    <hyperlink ref="E283" r:id="rId282" xr:uid="{0B2FBB8A-62AF-4BCF-B3E6-E80F0CFB6AE3}"/>
    <hyperlink ref="E284" r:id="rId283" xr:uid="{B4FE481E-20A3-4CF7-BF64-0FB798159B62}"/>
    <hyperlink ref="E285" r:id="rId284" xr:uid="{E215AF7F-252D-497B-853F-538874F72396}"/>
    <hyperlink ref="E286" r:id="rId285" xr:uid="{3A1B3CC6-B736-4532-A135-BE3E7DACD030}"/>
    <hyperlink ref="E287" r:id="rId286" xr:uid="{1205245C-02EA-44E2-901E-0493178C1997}"/>
    <hyperlink ref="E288" r:id="rId287" xr:uid="{7FA32365-3DE0-424F-B9C2-5957E271E222}"/>
    <hyperlink ref="E289" r:id="rId288" xr:uid="{56693869-95FA-40D1-B99D-843818220CFB}"/>
    <hyperlink ref="E290" r:id="rId289" xr:uid="{FE35C975-C227-4D50-BBE1-47ED772A98D3}"/>
    <hyperlink ref="E291" r:id="rId290" xr:uid="{202DBC3A-2583-4A71-A347-B07B2AB844AF}"/>
    <hyperlink ref="E292" r:id="rId291" xr:uid="{17E64D8A-3358-4402-8EA9-DAECD6649779}"/>
    <hyperlink ref="E293" r:id="rId292" xr:uid="{8B4C75B6-7241-4A97-9C6B-1D8ED8B23699}"/>
    <hyperlink ref="E294" r:id="rId293" xr:uid="{F4860617-7C5C-4C55-B275-4E63BC983D36}"/>
    <hyperlink ref="E295" r:id="rId294" xr:uid="{C6F3CB9F-884B-447C-819C-84522FDDB609}"/>
    <hyperlink ref="E296" r:id="rId295" xr:uid="{EF2F8477-10DB-41D1-91B2-F55DFDFAD8E2}"/>
    <hyperlink ref="E297" r:id="rId296" xr:uid="{A23670B7-E461-4134-9CAD-D268C580BC37}"/>
    <hyperlink ref="E298" r:id="rId297" xr:uid="{62069DCD-D49F-488F-B803-5122783D5DAF}"/>
    <hyperlink ref="E299" r:id="rId298" xr:uid="{FE9D5A8E-C267-4778-B416-FF0B775783B6}"/>
    <hyperlink ref="E300" r:id="rId299" xr:uid="{3BD949DE-F114-4C02-8548-2C2EC4544D38}"/>
    <hyperlink ref="E302" r:id="rId300" xr:uid="{A280C27E-B087-49FF-938D-1E5B4525BFFD}"/>
    <hyperlink ref="E303" r:id="rId301" xr:uid="{4383AB8D-AF67-438E-96E2-BFC362D3FDFB}"/>
    <hyperlink ref="E304" r:id="rId302" xr:uid="{27C8E149-AC39-4BF0-A925-C72E6A450443}"/>
    <hyperlink ref="E305" r:id="rId303" xr:uid="{C357E3D8-DE5C-4F83-8E6B-6C579C06BA14}"/>
    <hyperlink ref="E306" r:id="rId304" xr:uid="{2A9FB24B-30E0-475D-98DD-33CBF086CEAD}"/>
    <hyperlink ref="E307" r:id="rId305" xr:uid="{D255B818-3941-4DC1-947E-BEFD3F5A97F8}"/>
    <hyperlink ref="E308" r:id="rId306" xr:uid="{0101FA34-4528-4A9A-8E67-2B65930CE326}"/>
    <hyperlink ref="E309" r:id="rId307" xr:uid="{06F7780B-DA2B-4602-BE4C-BC1590EC9411}"/>
    <hyperlink ref="E310" r:id="rId308" xr:uid="{A16691D3-8047-4542-BC69-29456057C91F}"/>
    <hyperlink ref="E311" r:id="rId309" xr:uid="{E7FF06A4-0849-4609-8B6C-7A2A8160F0DD}"/>
    <hyperlink ref="E312" r:id="rId310" xr:uid="{C4300731-0DB0-4771-BE4E-F1333E530510}"/>
    <hyperlink ref="E313" r:id="rId311" xr:uid="{12E741DC-ECE1-4514-A6E9-953F0CE294F0}"/>
    <hyperlink ref="E314" r:id="rId312" xr:uid="{4CE3B3EA-6A1B-4022-8FB8-3F48228E1B6F}"/>
    <hyperlink ref="E315" r:id="rId313" xr:uid="{849407F5-23DE-4505-948C-440BBBC4DE24}"/>
    <hyperlink ref="E316" r:id="rId314" xr:uid="{DAEBE6F6-8750-42BE-87EB-513AF8436C71}"/>
    <hyperlink ref="E317" r:id="rId315" xr:uid="{527668EC-568A-418F-AAB7-890DF2308018}"/>
    <hyperlink ref="E318" r:id="rId316" xr:uid="{A6589A60-79BF-459C-8EB3-1CF993C4A250}"/>
    <hyperlink ref="E319" r:id="rId317" xr:uid="{1EB494EC-4CB9-4B05-9435-9F5A2E224A77}"/>
    <hyperlink ref="E320" r:id="rId318" xr:uid="{62C5A802-3123-461F-9613-F3DAD67EFEA9}"/>
    <hyperlink ref="E321" r:id="rId319" xr:uid="{F5AB5DB9-3382-480A-B502-4CB4C5C1D8F6}"/>
    <hyperlink ref="E322" r:id="rId320" xr:uid="{A0A304AA-7978-4C03-9572-0850CEB4B1BA}"/>
    <hyperlink ref="E323" r:id="rId321" xr:uid="{DE4F414B-E4D1-4471-ABDA-8E0272C7F829}"/>
    <hyperlink ref="E324" r:id="rId322" xr:uid="{60734F27-7184-4DC2-B695-E2A0896466C6}"/>
    <hyperlink ref="E325" r:id="rId323" xr:uid="{B97A855A-1717-45FA-A71C-1F8547AEFCAA}"/>
    <hyperlink ref="E326" r:id="rId324" xr:uid="{133587FC-2896-4125-B2FA-C791E9B101BA}"/>
    <hyperlink ref="E327" r:id="rId325" xr:uid="{27B44BC1-D90C-40A7-8627-98DFE0D73EDA}"/>
    <hyperlink ref="E328" r:id="rId326" xr:uid="{DEC9D7BD-976F-40F0-927D-57790FE03201}"/>
    <hyperlink ref="E329" r:id="rId327" xr:uid="{1A1B4115-BA65-47E8-842D-AB725679F406}"/>
    <hyperlink ref="E330" r:id="rId328" xr:uid="{56E5AF42-14B3-4294-A821-EA9D6A80861E}"/>
    <hyperlink ref="E331" r:id="rId329" xr:uid="{EE29A0EE-C7AF-47B4-9647-A5A021F3F12E}"/>
    <hyperlink ref="E332" r:id="rId330" xr:uid="{32C5E3EC-CA13-4BD2-B592-FC019D69E4D5}"/>
    <hyperlink ref="E333" r:id="rId331" xr:uid="{917EDAD2-7178-4222-B00B-055FFE6DC034}"/>
    <hyperlink ref="E334" r:id="rId332" xr:uid="{3A29FB90-6E47-4829-9C4B-651B9EB8F43A}"/>
    <hyperlink ref="E335" r:id="rId333" xr:uid="{FA8AC1CB-D949-4CCE-ABFA-A24911EB50C0}"/>
    <hyperlink ref="E336" r:id="rId334" xr:uid="{869B8306-0404-4AE2-AE45-141EDAEB78CB}"/>
    <hyperlink ref="E337" r:id="rId335" xr:uid="{F612A922-88FC-4B0E-9AD6-044C04BC3199}"/>
    <hyperlink ref="E338" r:id="rId336" xr:uid="{66B9D183-A902-451C-A9B7-D20978337608}"/>
    <hyperlink ref="E339" r:id="rId337" xr:uid="{734FA63A-0975-4B06-AE2A-6D6130B94D8C}"/>
    <hyperlink ref="E340" r:id="rId338" xr:uid="{12E3C7BD-1C6C-4FB0-B11D-CC3B13A18163}"/>
    <hyperlink ref="E341" r:id="rId339" xr:uid="{5EFE62F3-926C-41D2-873D-4005CD9047CD}"/>
    <hyperlink ref="E342" r:id="rId340" xr:uid="{5C750F84-CAFD-4F3A-B5D9-3223117EC189}"/>
    <hyperlink ref="E343" r:id="rId341" xr:uid="{0FD596AF-4F7C-432D-AE4F-36E8F590342F}"/>
    <hyperlink ref="E344" r:id="rId342" xr:uid="{BD231D5D-3FDF-499D-AF9C-C1CD25559DCC}"/>
    <hyperlink ref="E345" r:id="rId343" xr:uid="{E45C7A6D-251B-45B1-A52E-A5D48AA6AF24}"/>
    <hyperlink ref="E346" r:id="rId344" xr:uid="{C2107F10-7A04-4EC5-B6AE-D148C63F0478}"/>
    <hyperlink ref="E347" r:id="rId345" xr:uid="{7602134F-4702-45A6-9446-63D8AD855453}"/>
    <hyperlink ref="E348" r:id="rId346" xr:uid="{E27A471B-4001-4119-84A3-535D609DC0E2}"/>
    <hyperlink ref="E349" r:id="rId347" xr:uid="{0DEA7ADF-83D7-4784-BCD7-9DF7FEC38C30}"/>
    <hyperlink ref="E350" r:id="rId348" xr:uid="{A5B070FF-8AF2-4026-A07B-F997F184F184}"/>
    <hyperlink ref="E351" r:id="rId349" xr:uid="{98DD5C60-1C77-4D5F-9A59-A87C82382CFC}"/>
    <hyperlink ref="E352" r:id="rId350" xr:uid="{D9547CB7-7CA1-416C-B0C9-12D085AF0B5F}"/>
    <hyperlink ref="E353" r:id="rId351" xr:uid="{CD9A08B4-5AE5-4F3D-8A1F-F0FFB815FC7F}"/>
    <hyperlink ref="E354" r:id="rId352" xr:uid="{1E4DDC55-3604-4C39-A524-A8515C415D4B}"/>
    <hyperlink ref="E355" r:id="rId353" xr:uid="{95851EF6-FEE1-4CC0-A54C-7448D238BC3A}"/>
    <hyperlink ref="E356" r:id="rId354" xr:uid="{6F694B6A-1BE1-4F99-B46D-06BD77EB37E4}"/>
    <hyperlink ref="E357" r:id="rId355" xr:uid="{A7C373DB-743B-4450-B61C-49DF1752A9A0}"/>
    <hyperlink ref="E358" r:id="rId356" xr:uid="{4CE81003-5B35-4DB2-B09F-9F2553B291C1}"/>
    <hyperlink ref="E359" r:id="rId357" xr:uid="{39D84CE5-C166-4B19-BF1A-9E6A5B11A654}"/>
    <hyperlink ref="E360" r:id="rId358" xr:uid="{BE3173D5-0823-4733-9362-05B2A30A67FB}"/>
    <hyperlink ref="E361" r:id="rId359" xr:uid="{EE972E17-108F-4FD5-A513-4F380135113B}"/>
    <hyperlink ref="E362" r:id="rId360" xr:uid="{1B8FF852-AD3B-4568-BEAA-0527A00A88A3}"/>
    <hyperlink ref="E363" r:id="rId361" xr:uid="{32C30B60-EBE2-4F8E-945D-3264DFA12A2A}"/>
    <hyperlink ref="E364" r:id="rId362" xr:uid="{CCD4C59D-4CF8-40BC-A372-77D7BFA1B029}"/>
    <hyperlink ref="E365" r:id="rId363" xr:uid="{1C88A607-4EE6-4C75-ADD4-995F805E4023}"/>
    <hyperlink ref="E366" r:id="rId364" xr:uid="{6BD2283E-31ED-4B77-936C-E199BF532CE8}"/>
    <hyperlink ref="E367" r:id="rId365" xr:uid="{575600EF-5BD8-48C9-9F2F-91ED83141421}"/>
    <hyperlink ref="E368" r:id="rId366" xr:uid="{DFAA4796-F2B6-469C-9BE6-E689BCB7D85D}"/>
    <hyperlink ref="E369" r:id="rId367" xr:uid="{6B756C2A-7B4A-4292-913D-51E2FF8AD016}"/>
    <hyperlink ref="E370" r:id="rId368" xr:uid="{F66A39A2-630A-42D5-9997-60DF1B7D35DD}"/>
    <hyperlink ref="E371" r:id="rId369" xr:uid="{991984A7-8244-4EAA-8061-3381773A412B}"/>
    <hyperlink ref="E372" r:id="rId370" xr:uid="{070D89EF-38D4-47AF-AE2B-92E9BAF82EF2}"/>
    <hyperlink ref="E373" r:id="rId371" xr:uid="{DD30FE4C-2A85-4F76-86D2-C6108D059924}"/>
    <hyperlink ref="E374" r:id="rId372" xr:uid="{FCE73EF4-8152-4D94-A771-7BAF8CAC88A4}"/>
    <hyperlink ref="E375" r:id="rId373" xr:uid="{A5408681-E87D-4113-8AA3-3691C92FC4CE}"/>
    <hyperlink ref="E376" r:id="rId374" xr:uid="{7B66F38B-06C9-4067-914F-CA32B51D8224}"/>
    <hyperlink ref="E377" r:id="rId375" xr:uid="{1FFA8361-39AD-48B6-8DE0-98069B05BBCC}"/>
    <hyperlink ref="E378" r:id="rId376" xr:uid="{73E4DE18-F9A8-46A8-8E4E-4545C8AEE806}"/>
    <hyperlink ref="E379" r:id="rId377" xr:uid="{B6612EC0-4949-4EA6-8496-06C4EEAE2BE6}"/>
    <hyperlink ref="E380" r:id="rId378" xr:uid="{09FEC63E-0951-4A04-864A-F6F776DA2AE2}"/>
    <hyperlink ref="E381" r:id="rId379" xr:uid="{8C174BC4-58A7-440D-83C9-631CAC1C7844}"/>
    <hyperlink ref="E382" r:id="rId380" xr:uid="{970C89C2-3D24-445F-A1C1-224DBD798C69}"/>
    <hyperlink ref="E383" r:id="rId381" xr:uid="{35C7FB26-4058-4A1A-8BD2-AF1DAF4B5925}"/>
    <hyperlink ref="E384" r:id="rId382" xr:uid="{3BCB8679-7489-4A6F-B849-BA3526C88C5E}"/>
    <hyperlink ref="E385" r:id="rId383" xr:uid="{665DEC7D-74C0-4C12-BA6D-0BD3C469BDFF}"/>
    <hyperlink ref="E386" r:id="rId384" xr:uid="{08241393-BBF5-47CA-ACBD-0E0CDCA12FDD}"/>
    <hyperlink ref="E387" r:id="rId385" xr:uid="{EAA91B22-2E4B-410F-9008-210A148B0172}"/>
    <hyperlink ref="E388" r:id="rId386" xr:uid="{BA29F22C-16E9-4D23-9040-5591262CF260}"/>
    <hyperlink ref="E389" r:id="rId387" xr:uid="{5DCC124A-52FE-490C-80F2-94C5CD75DE6B}"/>
    <hyperlink ref="E390" r:id="rId388" xr:uid="{BA63BAB0-85C4-42E2-A442-2137290BE64B}"/>
    <hyperlink ref="E391" r:id="rId389" xr:uid="{0D5EEBD2-5F30-4FE5-B436-86B506E89695}"/>
    <hyperlink ref="E392" r:id="rId390" xr:uid="{C7899A54-AC31-43AA-B1E5-B8D51EF79255}"/>
    <hyperlink ref="E393" r:id="rId391" xr:uid="{D24FD2F7-EAA8-41FA-B82E-0E306C78E0B2}"/>
    <hyperlink ref="E394" r:id="rId392" xr:uid="{D4DE7CC1-2929-4A4E-8E86-9E145777419B}"/>
    <hyperlink ref="E395" r:id="rId393" xr:uid="{6F40CE1E-4869-433E-87DD-BC4B12824737}"/>
    <hyperlink ref="E396" r:id="rId394" xr:uid="{B88C89AA-15BC-496A-BEC1-EA2DF73B2278}"/>
    <hyperlink ref="E397" r:id="rId395" xr:uid="{E2A69156-631A-46FA-9C2E-21858C117EA2}"/>
    <hyperlink ref="E398" r:id="rId396" xr:uid="{861419ED-CE72-4579-9D37-D3688B884E53}"/>
    <hyperlink ref="E399" r:id="rId397" xr:uid="{293B2D34-6DE5-46B0-942A-679DA9A55D31}"/>
    <hyperlink ref="E400" r:id="rId398" xr:uid="{B36E70C0-F60C-4CBF-A2CA-94427B9E6549}"/>
    <hyperlink ref="E401" r:id="rId399" xr:uid="{B93B722F-B1FD-4067-BFF5-B89560844C32}"/>
    <hyperlink ref="E402" r:id="rId400" xr:uid="{60152C2C-036E-4622-929D-B00976FB6517}"/>
    <hyperlink ref="E403" r:id="rId401" xr:uid="{C35BCB08-491B-47C9-A48C-F09A9B1396FF}"/>
    <hyperlink ref="E404" r:id="rId402" xr:uid="{82573EE1-70E0-43D9-98AD-DBDE8050466F}"/>
    <hyperlink ref="E405" r:id="rId403" xr:uid="{55421432-8720-445C-A21B-3C12FBE588F9}"/>
    <hyperlink ref="E406" r:id="rId404" xr:uid="{92018068-3712-4A71-99A0-7440E86F4DE9}"/>
    <hyperlink ref="E407" r:id="rId405" xr:uid="{298C3F39-58F9-4CAC-AF2F-448FA8A69284}"/>
    <hyperlink ref="E408" r:id="rId406" xr:uid="{39191057-8B4C-4094-801F-C6B3224E57FF}"/>
    <hyperlink ref="E409" r:id="rId407" xr:uid="{CDE6F66D-8535-4D28-871C-995D21FD3B94}"/>
    <hyperlink ref="E410" r:id="rId408" xr:uid="{E8A2FA62-9059-4EE3-B7D0-F622C2BE3EBD}"/>
    <hyperlink ref="E411" r:id="rId409" xr:uid="{345CA9F2-9FD4-48BB-818D-BE62D85DFE81}"/>
    <hyperlink ref="E412" r:id="rId410" xr:uid="{EE272990-1E80-4583-9CEB-E7E75AB9724E}"/>
    <hyperlink ref="E413" r:id="rId411" xr:uid="{E2E70C3A-329A-493B-8B29-12D9B3DCAFC8}"/>
    <hyperlink ref="E414" r:id="rId412" xr:uid="{7A5DBD10-287B-4387-BB93-F2703E4039BF}"/>
    <hyperlink ref="E415" r:id="rId413" xr:uid="{B0685C0A-7401-45FC-88D4-B98F89077FAE}"/>
    <hyperlink ref="E416" r:id="rId414" xr:uid="{B80DF98D-EFD6-4A7A-97F5-66885CF4BE22}"/>
    <hyperlink ref="E417" r:id="rId415" xr:uid="{7BB211E6-7F16-4E60-BE21-3A03133E2BDB}"/>
    <hyperlink ref="E418" r:id="rId416" xr:uid="{993EC4D6-F512-4D11-8365-21D257DD7A64}"/>
    <hyperlink ref="E419" r:id="rId417" xr:uid="{23F41714-9906-447E-90DF-BEF58F365420}"/>
    <hyperlink ref="E420" r:id="rId418" xr:uid="{33BA911F-814D-4AB1-87E5-93EFECFB7CB0}"/>
    <hyperlink ref="E421" r:id="rId419" xr:uid="{1D521230-93FE-4CF4-8BEE-763F2BF7D2C4}"/>
    <hyperlink ref="E422" r:id="rId420" xr:uid="{BE4A83E4-EAA4-47E5-9303-F0A2F98DD547}"/>
    <hyperlink ref="E423" r:id="rId421" xr:uid="{3DE86D62-5906-4750-9CBB-292426BF6754}"/>
    <hyperlink ref="E424" r:id="rId422" xr:uid="{341F0595-E161-4B7C-A173-6E035E41660E}"/>
    <hyperlink ref="E425" r:id="rId423" xr:uid="{66EFF050-3798-422A-82A9-8E93458A5F3A}"/>
    <hyperlink ref="E426" r:id="rId424" xr:uid="{F9A0053D-D4AC-45D3-800D-FF66575CC3ED}"/>
    <hyperlink ref="E427" r:id="rId425" xr:uid="{5EC54B0D-45C6-40B5-8AE2-828707A60E06}"/>
    <hyperlink ref="E428" r:id="rId426" xr:uid="{90AC0B86-6668-4744-98AE-23DAD54C14FB}"/>
    <hyperlink ref="E429" r:id="rId427" xr:uid="{E7A38368-F514-41CC-B68A-AF0CDB0EB8FC}"/>
    <hyperlink ref="E430" r:id="rId428" xr:uid="{205A10DA-5704-4240-AA12-626271C88A26}"/>
    <hyperlink ref="E431" r:id="rId429" xr:uid="{9CA66A64-4091-4023-9BEF-BFC268AB23F5}"/>
    <hyperlink ref="E432" r:id="rId430" xr:uid="{8DBDD180-B424-45EB-96FE-8B1733875ADE}"/>
    <hyperlink ref="E433" r:id="rId431" xr:uid="{C423FF08-9818-4043-BEEC-3BF6DE9B5685}"/>
    <hyperlink ref="E434" r:id="rId432" xr:uid="{962A63A5-C194-4B97-9662-3640A2B37EB3}"/>
    <hyperlink ref="E435" r:id="rId433" xr:uid="{B7C818E1-C379-4DE8-84D7-9D23F4D23F02}"/>
    <hyperlink ref="E436" r:id="rId434" xr:uid="{137006AB-6318-4836-A097-8CF4E6D62E98}"/>
    <hyperlink ref="E437" r:id="rId435" xr:uid="{D6D6513E-8629-4CA9-A9F5-F446520F343D}"/>
    <hyperlink ref="E438" r:id="rId436" xr:uid="{3F64C767-B21C-4B3E-8962-67B02BDABCD4}"/>
    <hyperlink ref="E439" r:id="rId437" xr:uid="{27D0F5C0-CF35-45CF-89D0-72D2F00A6253}"/>
    <hyperlink ref="E440" r:id="rId438" xr:uid="{49311DB3-08BC-4C32-84DE-A1FB8B6704C8}"/>
    <hyperlink ref="E441" r:id="rId439" xr:uid="{2515B701-FA61-4F0A-A97A-E980235884F8}"/>
    <hyperlink ref="E442" r:id="rId440" xr:uid="{FBD36439-2160-479A-81EC-D580669BA7C2}"/>
    <hyperlink ref="E443" r:id="rId441" xr:uid="{67A1F551-0DE5-4972-854E-5BAF703537A7}"/>
    <hyperlink ref="E444" r:id="rId442" xr:uid="{100D9487-A084-4E43-BDBF-EE3A523164D6}"/>
    <hyperlink ref="E445" r:id="rId443" xr:uid="{17F641DE-5382-4134-858A-DC7E0EE3B210}"/>
    <hyperlink ref="E446" r:id="rId444" xr:uid="{B1DE3E4B-253F-4CA0-94E8-EAA02F536208}"/>
    <hyperlink ref="E447" r:id="rId445" xr:uid="{CD32DFDA-E43D-4A72-BEB7-5C1855D057FE}"/>
    <hyperlink ref="E448" r:id="rId446" xr:uid="{B4260269-DC45-48F6-A691-BF2726E99FF5}"/>
    <hyperlink ref="E449" r:id="rId447" xr:uid="{727E2627-83DA-4D34-8F52-8C660A9F8B97}"/>
    <hyperlink ref="E450" r:id="rId448" xr:uid="{B00F1AC6-2225-4197-ABA5-5B7EE83BECD7}"/>
    <hyperlink ref="E451" r:id="rId449" xr:uid="{F038D6ED-4CFE-4BD3-88DD-613FC5481A99}"/>
    <hyperlink ref="E452" r:id="rId450" xr:uid="{6A5B2FFC-7B65-43C8-8A79-8A30D0BE37A4}"/>
    <hyperlink ref="E453" r:id="rId451" xr:uid="{A0E273A2-9F38-4E0D-A9A1-92150B310064}"/>
    <hyperlink ref="E454" r:id="rId452" xr:uid="{0088762A-A1C6-4FA8-B57B-80AD61C3F30A}"/>
    <hyperlink ref="E455" r:id="rId453" xr:uid="{E83E1C8D-8A39-4F1C-8B04-981FC999FDEA}"/>
    <hyperlink ref="E456" r:id="rId454" xr:uid="{54FDE35F-4B1C-4E62-AFB6-158D03B6D840}"/>
    <hyperlink ref="E457" r:id="rId455" xr:uid="{CA7C1BCD-5F39-4F8F-8C4F-0D5A57098C0B}"/>
    <hyperlink ref="E458" r:id="rId456" xr:uid="{BA250785-EA08-44AB-A34E-FCD24D2C99B5}"/>
    <hyperlink ref="E459" r:id="rId457" xr:uid="{FE8483F3-F3A2-4F9A-B480-8CC9D1E333B3}"/>
    <hyperlink ref="E460" r:id="rId458" xr:uid="{2079ADB4-9FBB-42BD-9073-14947E253EA3}"/>
    <hyperlink ref="E461" r:id="rId459" xr:uid="{93CFDD8B-76F2-4AE9-9A6F-A16F9737B219}"/>
    <hyperlink ref="E462" r:id="rId460" xr:uid="{6FA1F435-4C3D-4D23-B733-09FB020082AB}"/>
    <hyperlink ref="E463" r:id="rId461" xr:uid="{34752AF6-4C75-4F10-9E72-D64D23290F66}"/>
    <hyperlink ref="E464" r:id="rId462" xr:uid="{B42D40EE-DF14-4147-A005-E2C2C6D202A3}"/>
    <hyperlink ref="E465" r:id="rId463" xr:uid="{2A3B3400-41C3-4A74-88AF-7675C33FBE5D}"/>
    <hyperlink ref="E466" r:id="rId464" xr:uid="{A3F62F5D-59EE-4271-B75C-A9DC524997E2}"/>
    <hyperlink ref="E467" r:id="rId465" xr:uid="{CB325044-988C-4F64-AB0A-268077683677}"/>
    <hyperlink ref="E468" r:id="rId466" xr:uid="{2890AFBA-694C-43DD-80F7-9781C0F6A902}"/>
    <hyperlink ref="E469" r:id="rId467" xr:uid="{516DBE3E-B3B6-41E7-BBAD-17F6B5AD87FC}"/>
    <hyperlink ref="E470" r:id="rId468" xr:uid="{87C56116-2F9B-4967-BB5E-B22B24883CE9}"/>
    <hyperlink ref="E471" r:id="rId469" xr:uid="{1D63D1AA-B1B6-424C-BDB7-60D4550335EE}"/>
    <hyperlink ref="E472" r:id="rId470" xr:uid="{9C6A403F-F304-4206-9281-D0EF9C1CA298}"/>
    <hyperlink ref="E473" r:id="rId471" xr:uid="{A7923ACC-B74B-4422-9F69-DCC50ACB3BB1}"/>
    <hyperlink ref="E474" r:id="rId472" xr:uid="{0B370512-BD79-4459-BF4F-19CB6512F0D6}"/>
    <hyperlink ref="E475" r:id="rId473" xr:uid="{E16FAB06-6F1C-4489-B873-60B8B2360185}"/>
    <hyperlink ref="E476" r:id="rId474" xr:uid="{82007614-F34E-4299-B86E-D97672D3CB92}"/>
    <hyperlink ref="E477" r:id="rId475" xr:uid="{86C80CCF-9D21-4D58-855E-EC6ADC03B3C4}"/>
    <hyperlink ref="E478" r:id="rId476" xr:uid="{CB81F6D4-AB46-49C3-A989-281041F131BF}"/>
    <hyperlink ref="E479" r:id="rId477" xr:uid="{B140F31D-AE35-40FD-A793-580958823D4E}"/>
    <hyperlink ref="E480" r:id="rId478" xr:uid="{2C3D8B55-A011-4CD9-B9B5-C5BA9038907D}"/>
    <hyperlink ref="E481" r:id="rId479" xr:uid="{4B9B1A9B-AF40-4845-B151-98B4089F914E}"/>
    <hyperlink ref="E482" r:id="rId480" xr:uid="{23052424-4C1C-439B-B91B-ACB5CAFC56E5}"/>
    <hyperlink ref="E483" r:id="rId481" xr:uid="{0721B7B3-E19D-45EA-86FB-17BEFE59F10C}"/>
    <hyperlink ref="E484" r:id="rId482" xr:uid="{5E4B52F9-8520-4196-8843-6ED74CAB5137}"/>
    <hyperlink ref="E485" r:id="rId483" xr:uid="{EB9C85A4-049A-4AE8-BE47-1CB886DD77EF}"/>
    <hyperlink ref="E486" r:id="rId484" xr:uid="{D105EE67-5D21-4678-8749-676644C57D02}"/>
    <hyperlink ref="E487" r:id="rId485" xr:uid="{D008CE0F-05E6-463E-A82C-DB8B0CA0B138}"/>
    <hyperlink ref="E488" r:id="rId486" xr:uid="{0E360A30-ED50-4EAD-99BF-53CAA666D2F6}"/>
    <hyperlink ref="E489" r:id="rId487" xr:uid="{4B476A70-15E9-4F39-8750-DA68EAD19ED6}"/>
    <hyperlink ref="E490" r:id="rId488" xr:uid="{E58115EE-50BA-493C-9E41-329B01C8B3CB}"/>
    <hyperlink ref="E491" r:id="rId489" xr:uid="{8757E1BD-B829-4267-AB4D-8ABD3AE67087}"/>
    <hyperlink ref="E492" r:id="rId490" xr:uid="{2C79013F-977E-482F-957A-35A7C9B12002}"/>
    <hyperlink ref="E493" r:id="rId491" xr:uid="{2E7F41ED-F2C0-4FDA-A134-BDC96BBA5381}"/>
    <hyperlink ref="E494" r:id="rId492" xr:uid="{DC916DB9-A8E9-4F55-975E-23680C96ED3F}"/>
    <hyperlink ref="E495" r:id="rId493" xr:uid="{AF25BCD6-5ACF-4339-993A-D652C9F86CA7}"/>
    <hyperlink ref="E496" r:id="rId494" xr:uid="{FDBCF530-F008-49D9-BB78-D149AE581E43}"/>
    <hyperlink ref="E497" r:id="rId495" xr:uid="{B6FE5FED-8B8F-4C5C-A93F-8C6DA212193B}"/>
    <hyperlink ref="E498" r:id="rId496" xr:uid="{6DCAD675-5626-4FE1-B4DA-7AADDC4B5D99}"/>
    <hyperlink ref="E499" r:id="rId497" xr:uid="{1AD8BAD5-00F7-45EB-A41E-15068956C248}"/>
    <hyperlink ref="E500" r:id="rId498" xr:uid="{007CC3A8-9B26-4C90-8BCB-60514C4A29F3}"/>
    <hyperlink ref="E501" r:id="rId499" xr:uid="{DB3B627F-CF19-40ED-B574-2E04934C76E2}"/>
    <hyperlink ref="E502" r:id="rId500" xr:uid="{4273CCF5-2C83-4035-86BB-DED6EAB36F32}"/>
    <hyperlink ref="E503" r:id="rId501" xr:uid="{4D9927CF-AACF-4910-8D3A-82F860AD2DEB}"/>
    <hyperlink ref="E504" r:id="rId502" xr:uid="{E658483D-CF94-4D40-AA70-CCF03EEF4156}"/>
    <hyperlink ref="E505" r:id="rId503" xr:uid="{8FCF3675-5C72-4FAE-9176-267A97556B9D}"/>
    <hyperlink ref="E506" r:id="rId504" xr:uid="{E92BC490-9474-41D3-8490-563D6CDECE9B}"/>
    <hyperlink ref="E507" r:id="rId505" xr:uid="{23FAC67B-C163-4E1C-A201-DC82F582B495}"/>
    <hyperlink ref="E508" r:id="rId506" xr:uid="{EBE2F1EF-AED7-47DE-B9CD-3494DF80771E}"/>
    <hyperlink ref="E509" r:id="rId507" xr:uid="{3BDA45FE-4667-4089-9AEF-C0DE483C96B1}"/>
    <hyperlink ref="E510" r:id="rId508" xr:uid="{C888F438-9350-4941-9FC0-8257D2214E40}"/>
    <hyperlink ref="E511" r:id="rId509" xr:uid="{D4FE174F-F81F-4278-AE96-5249E29E7214}"/>
    <hyperlink ref="E512" r:id="rId510" xr:uid="{96A61250-D199-44C8-81F3-7C8F5EA9D464}"/>
    <hyperlink ref="E513" r:id="rId511" xr:uid="{8C7E92C0-F52D-4EF5-90D6-2A335565092A}"/>
    <hyperlink ref="E514" r:id="rId512" xr:uid="{C6279153-EBAE-4B90-A412-23F886FCBC1F}"/>
    <hyperlink ref="E515" r:id="rId513" xr:uid="{250ABCA2-1CA4-4907-818B-26ED9886748D}"/>
    <hyperlink ref="E516" r:id="rId514" xr:uid="{8A27AAD9-45A2-4899-812D-A707DE35B0A1}"/>
    <hyperlink ref="E517" r:id="rId515" xr:uid="{D8CD3DB7-1642-4114-AABD-7D899190ADC0}"/>
    <hyperlink ref="E518" r:id="rId516" xr:uid="{E75F8AE9-90E4-44B8-B944-0A5D3E5F8F30}"/>
    <hyperlink ref="E519" r:id="rId517" xr:uid="{7F35BE85-4C08-42E4-9D0B-B69EE06F94EF}"/>
    <hyperlink ref="E520" r:id="rId518" xr:uid="{AD6A4809-B90F-4CFD-8997-B7913E88752C}"/>
    <hyperlink ref="E521" r:id="rId519" xr:uid="{531D4534-7EE7-46CE-AA1D-DF67414589CD}"/>
    <hyperlink ref="E522" r:id="rId520" xr:uid="{D320D4C2-D11C-48F6-B49D-E6B027C2AF92}"/>
    <hyperlink ref="E523" r:id="rId521" xr:uid="{094B3607-F512-4298-A343-CC13B4360E63}"/>
    <hyperlink ref="E524" r:id="rId522" xr:uid="{4CF5FAB2-A382-40F0-9277-C2500F7191D3}"/>
    <hyperlink ref="E525" r:id="rId523" xr:uid="{8C67A9C8-5E4F-4B55-A9DA-3168E54C6144}"/>
    <hyperlink ref="E526" r:id="rId524" xr:uid="{073CA334-38A4-44AE-ACFE-FDA121A768B6}"/>
    <hyperlink ref="E527" r:id="rId525" xr:uid="{394D7BB6-9C82-4FE3-BB5A-AF71DF2BB2F7}"/>
    <hyperlink ref="E528" r:id="rId526" xr:uid="{7C85106B-95BF-4AA9-9EB4-5CA4E5ADB697}"/>
    <hyperlink ref="E529" r:id="rId527" xr:uid="{343D9D93-05F2-4512-AE89-0B780651E14E}"/>
    <hyperlink ref="E530" r:id="rId528" xr:uid="{2C1B11E1-6430-4635-9F83-67E158F900A5}"/>
    <hyperlink ref="E531" r:id="rId529" xr:uid="{3BEF8D3C-B441-4854-821B-B8776BC350A1}"/>
    <hyperlink ref="E532" r:id="rId530" xr:uid="{9E67854C-9807-4240-9782-C98F66A73D4A}"/>
    <hyperlink ref="E533" r:id="rId531" xr:uid="{3C6BCA22-E92F-4786-B3BE-87CD952C13A2}"/>
    <hyperlink ref="E534" r:id="rId532" xr:uid="{CB6A698D-3FAE-4CEB-816D-4A7ED1FA1964}"/>
    <hyperlink ref="E535" r:id="rId533" xr:uid="{D357A29C-F05A-45D8-B48D-40A88F4F7F4F}"/>
    <hyperlink ref="E536" r:id="rId534" xr:uid="{DB475F68-8323-4F70-89D4-8635AD793C19}"/>
    <hyperlink ref="E537" r:id="rId535" xr:uid="{D2F533FD-5AB8-4CF1-BA85-939C395BE0E9}"/>
    <hyperlink ref="E538" r:id="rId536" xr:uid="{93415D32-2D15-4FFF-B272-4DC6D4913031}"/>
    <hyperlink ref="E539" r:id="rId537" xr:uid="{DE640632-22CE-4E94-B1AB-4CDCA5C0FF4A}"/>
    <hyperlink ref="E540" r:id="rId538" xr:uid="{851D77EA-63C8-4A80-9967-35427EB587E1}"/>
    <hyperlink ref="E541" r:id="rId539" xr:uid="{8391832E-2992-463E-BF57-DAC0FC9BCB3F}"/>
    <hyperlink ref="E542" r:id="rId540" xr:uid="{93A3221F-5937-47AD-B27D-DC03F97C15B4}"/>
    <hyperlink ref="E543" r:id="rId541" xr:uid="{B8B161FD-54A7-4F27-AA40-ABC387F4C196}"/>
    <hyperlink ref="E544" r:id="rId542" xr:uid="{587F61BF-3887-4DC8-9C4D-5656DCC63387}"/>
    <hyperlink ref="E545" r:id="rId543" xr:uid="{C6D9BA61-35CA-4106-AD68-3F3AB6B1571D}"/>
    <hyperlink ref="E546" r:id="rId544" xr:uid="{DE2576C4-095D-4629-8972-3C279E1E3429}"/>
    <hyperlink ref="E547" r:id="rId545" xr:uid="{21E988EF-B7F5-4AB2-A293-2059EBEE2D78}"/>
    <hyperlink ref="E548" r:id="rId546" xr:uid="{7E9BFFED-4539-462C-99ED-482F7F770A1A}"/>
    <hyperlink ref="E549" r:id="rId547" xr:uid="{7ACE3914-425D-4AC3-9711-60E8E26DA0C2}"/>
    <hyperlink ref="E550" r:id="rId548" xr:uid="{99C43F4E-77F9-4580-93A4-CF8270FCC408}"/>
    <hyperlink ref="E551" r:id="rId549" xr:uid="{83305E74-A414-496E-9C01-9E2FCFF19689}"/>
    <hyperlink ref="E552" r:id="rId550" xr:uid="{0B365A07-F424-4B7E-9298-E4518232860B}"/>
    <hyperlink ref="E553" r:id="rId551" xr:uid="{71129484-8EDB-4FF6-A2CC-99B6C66A16B5}"/>
    <hyperlink ref="E554" r:id="rId552" xr:uid="{5AE94D78-A61E-4B91-BB65-B63F82ABC456}"/>
    <hyperlink ref="E555" r:id="rId553" xr:uid="{A6DA207A-7C5F-49AF-A110-95E804EBAF07}"/>
    <hyperlink ref="E556" r:id="rId554" xr:uid="{4536D3FC-1C30-4BC7-A7FA-2E61A8698718}"/>
    <hyperlink ref="E557" r:id="rId555" xr:uid="{6CD85A9C-B9DD-4644-8C05-8B67BA846975}"/>
    <hyperlink ref="E558" r:id="rId556" xr:uid="{5E0B176F-3955-4D07-A3AC-9EFE71150C8D}"/>
    <hyperlink ref="E559" r:id="rId557" xr:uid="{226AD630-DA1C-4218-AC02-BDBE408161C7}"/>
    <hyperlink ref="E560" r:id="rId558" xr:uid="{5E52A60C-E8F1-4280-91FF-0E0D78307D14}"/>
    <hyperlink ref="E561" r:id="rId559" xr:uid="{41C583E4-F61A-4420-84A6-7A8E1641D912}"/>
    <hyperlink ref="E562" r:id="rId560" xr:uid="{8011915D-C2F5-4C69-A2D3-D28EFAB882CC}"/>
    <hyperlink ref="E563" r:id="rId561" xr:uid="{B580FE28-18E3-4BFF-8145-74EFA1BCFDD9}"/>
    <hyperlink ref="E564" r:id="rId562" xr:uid="{3AB2DA47-830E-4CEB-8646-7B8E0C0E99A7}"/>
    <hyperlink ref="E565" r:id="rId563" xr:uid="{550745FB-1CD2-4BA3-B0C4-FD604A7E723E}"/>
    <hyperlink ref="E566" r:id="rId564" xr:uid="{C34602D1-3F9F-4D46-8AEC-FDE443776D94}"/>
    <hyperlink ref="E567" r:id="rId565" xr:uid="{DA5E9809-7B2F-4CAA-8876-943CA5CDB1AF}"/>
    <hyperlink ref="E568" r:id="rId566" xr:uid="{87AAC666-0BEE-4A10-9F4F-3342D3ECD36E}"/>
    <hyperlink ref="E569" r:id="rId567" xr:uid="{0FE2389B-2E1F-4F66-99DB-EA1DFC67B28A}"/>
    <hyperlink ref="E570" r:id="rId568" xr:uid="{4DE03CEF-C033-4FD7-9C5D-00A292B3FD93}"/>
    <hyperlink ref="E571" r:id="rId569" xr:uid="{98F9DBD4-C499-4C59-90CC-F3CA0BDC8E1D}"/>
    <hyperlink ref="E572" r:id="rId570" xr:uid="{8C289AD1-46B0-4A92-9D50-E7D57D876130}"/>
    <hyperlink ref="E573" r:id="rId571" xr:uid="{418A244E-5703-4B14-991C-BF5CC470760B}"/>
    <hyperlink ref="E574" r:id="rId572" xr:uid="{6345878E-73BF-4CB4-B1E5-659C077A17D9}"/>
    <hyperlink ref="E575" r:id="rId573" xr:uid="{185CC3E0-8638-4AB8-AAB7-868834E69980}"/>
    <hyperlink ref="E576" r:id="rId574" xr:uid="{CA7AF9A8-36AA-4706-BC7B-E213B838001B}"/>
    <hyperlink ref="E577" r:id="rId575" xr:uid="{A45A10DF-69BF-4B31-97AA-3C93F1A924D7}"/>
    <hyperlink ref="E578" r:id="rId576" xr:uid="{AF123B8B-F79C-4AF6-B4C3-5B386EF31EC2}"/>
    <hyperlink ref="E579" r:id="rId577" xr:uid="{7650971A-913E-4BDF-BB30-F685CC7A5FEB}"/>
    <hyperlink ref="E580" r:id="rId578" xr:uid="{4F612049-46A7-4E6A-8E46-3AB8B4F8C46C}"/>
    <hyperlink ref="E581" r:id="rId579" xr:uid="{E3673731-7B1A-485D-B408-8CB80A75B280}"/>
    <hyperlink ref="E582" r:id="rId580" xr:uid="{249CC435-CF6A-4E57-81BB-8CDBEBFFD416}"/>
    <hyperlink ref="E583" r:id="rId581" xr:uid="{F4080504-582D-47BE-945B-0EB67B88FA4D}"/>
    <hyperlink ref="E584" r:id="rId582" xr:uid="{FAB8E56A-C959-4030-8A67-20F32EA3CEA2}"/>
    <hyperlink ref="E585" r:id="rId583" xr:uid="{92C26961-137D-4AA7-A7BA-F38521A8FD8C}"/>
    <hyperlink ref="E586" r:id="rId584" xr:uid="{4BB71C1B-E12D-4B15-9D4F-D49DD53F76CE}"/>
    <hyperlink ref="E587" r:id="rId585" xr:uid="{0A4D2AB3-F315-41A0-A090-4836E0FD66DE}"/>
    <hyperlink ref="E588" r:id="rId586" xr:uid="{2180FB95-006F-4424-AA18-935A28CE9ED8}"/>
    <hyperlink ref="E589" r:id="rId587" xr:uid="{6A2AECD1-E6F6-4563-94F7-A871E04AF70A}"/>
    <hyperlink ref="E590" r:id="rId588" xr:uid="{A65C8D46-1EBF-493C-ADC7-0FB295D37A61}"/>
    <hyperlink ref="E591" r:id="rId589" xr:uid="{B4AED3FC-CD5F-4754-9FB6-774B7E578450}"/>
    <hyperlink ref="E592" r:id="rId590" xr:uid="{AE059E38-862A-43C7-9AF8-E4CEDBB0A49E}"/>
    <hyperlink ref="E593" r:id="rId591" xr:uid="{338BD4A6-944B-4FF4-946E-B902FF910F94}"/>
    <hyperlink ref="E594" r:id="rId592" xr:uid="{5ACEE170-CA69-47CA-801B-2F0358BD5CDD}"/>
    <hyperlink ref="E595" r:id="rId593" xr:uid="{0533B2BC-C1EC-4707-A5AD-B293E3089BBD}"/>
    <hyperlink ref="E596" r:id="rId594" xr:uid="{86706D68-792E-4D8D-B2EE-B9C043612CE4}"/>
    <hyperlink ref="E597" r:id="rId595" xr:uid="{7A0F5D62-E32F-4029-9704-81DA256291EA}"/>
    <hyperlink ref="E598" r:id="rId596" xr:uid="{FB8C4411-215F-4A02-91EF-586E4DB13B38}"/>
    <hyperlink ref="E599" r:id="rId597" xr:uid="{6ED0C46F-90DA-4F8F-AD11-B31EC3907C4C}"/>
    <hyperlink ref="E600" r:id="rId598" xr:uid="{281BF423-827C-4A55-B4DD-81FC83BAB586}"/>
    <hyperlink ref="E601" r:id="rId599" xr:uid="{87DC1061-24AF-4FA4-8E01-9D74450D1FF6}"/>
    <hyperlink ref="E602" r:id="rId600" xr:uid="{FF4C0BCB-2EDE-4E46-B55D-7E0B27881F44}"/>
    <hyperlink ref="E603" r:id="rId601" xr:uid="{79E05787-3C77-4E96-A28A-B10E3395FC50}"/>
    <hyperlink ref="E604" r:id="rId602" xr:uid="{BF7A0962-617D-4263-BE12-E04D757D320B}"/>
    <hyperlink ref="E605" r:id="rId603" xr:uid="{110A9B7A-310A-4757-8030-5847099E0E75}"/>
    <hyperlink ref="E606" r:id="rId604" xr:uid="{52F2E122-9928-4FE1-9CB4-3B2C38E48726}"/>
    <hyperlink ref="E607" r:id="rId605" xr:uid="{E58C7857-FA43-42C2-B150-9A03B91A7A10}"/>
    <hyperlink ref="E608" r:id="rId606" xr:uid="{2D472B47-F76E-4212-BB70-E53781E5741C}"/>
    <hyperlink ref="E609" r:id="rId607" xr:uid="{75875345-2197-4036-8465-2CF62F313A54}"/>
    <hyperlink ref="E610" r:id="rId608" xr:uid="{F22482B6-1CAB-4E19-8A07-7743779F1EAB}"/>
    <hyperlink ref="E611" r:id="rId609" xr:uid="{192E8E35-5BEC-4657-8C47-50DA43C3C9C4}"/>
    <hyperlink ref="E612" r:id="rId610" xr:uid="{70966790-FDD4-42A8-8B2E-C2DC00A98347}"/>
    <hyperlink ref="E613" r:id="rId611" xr:uid="{BFCCFDC5-5FBB-4A5D-9E36-21970EC94234}"/>
    <hyperlink ref="E614" r:id="rId612" xr:uid="{FDC26853-4D35-47FE-94C6-96D442650E96}"/>
    <hyperlink ref="E615" r:id="rId613" xr:uid="{DFED4853-D5E4-4671-8D48-5F495A1FF0D6}"/>
    <hyperlink ref="E616" r:id="rId614" xr:uid="{30576E3A-EBD9-492A-B0A6-EBAAACE296F3}"/>
    <hyperlink ref="E617" r:id="rId615" xr:uid="{62EFDD6F-0932-4646-AC47-AB9402D5A30E}"/>
    <hyperlink ref="E618" r:id="rId616" xr:uid="{5C1B3486-CA9D-49A4-B5DF-253C78D1DAAA}"/>
    <hyperlink ref="E619" r:id="rId617" xr:uid="{116233E0-A37B-4BCA-9F4F-7E255EE7A996}"/>
    <hyperlink ref="E620" r:id="rId618" xr:uid="{3E0CBBB1-2DF8-4EF9-B5BE-7B467AF99295}"/>
    <hyperlink ref="E621" r:id="rId619" xr:uid="{DBAE8891-4FB4-4006-8BE7-C1557A004146}"/>
    <hyperlink ref="E622" r:id="rId620" xr:uid="{A23B201E-E482-4D9A-9D59-FDC07FAEA97D}"/>
    <hyperlink ref="E623" r:id="rId621" xr:uid="{7B0536C9-B741-4F68-A266-5C5D34A67666}"/>
    <hyperlink ref="E624" r:id="rId622" xr:uid="{320362E5-072C-480B-9895-B245761D9FDB}"/>
    <hyperlink ref="E625" r:id="rId623" xr:uid="{075DD629-B32E-4A5D-8B79-F528AB256335}"/>
    <hyperlink ref="E626" r:id="rId624" xr:uid="{B16C1904-3E0A-4886-BB7C-0DBE36796F4F}"/>
    <hyperlink ref="E627" r:id="rId625" xr:uid="{F63399EE-F3E1-485D-8418-36F1239E8837}"/>
    <hyperlink ref="E628" r:id="rId626" xr:uid="{12896C80-9E65-41F6-A0F5-8672BF13D487}"/>
    <hyperlink ref="E629" r:id="rId627" xr:uid="{F0258CBD-9535-42E1-B147-AFB3DC0DC2A0}"/>
    <hyperlink ref="E630" r:id="rId628" xr:uid="{7A0CC351-FDF8-4ED3-9188-3690ED5F288C}"/>
    <hyperlink ref="E631" r:id="rId629" xr:uid="{5F843446-FB78-4C7A-8C6B-51B702CAA7CB}"/>
    <hyperlink ref="E632" r:id="rId630" xr:uid="{8512E7A0-55A4-4537-8B49-631CC0B1C726}"/>
    <hyperlink ref="E633" r:id="rId631" xr:uid="{3345BD46-F782-4510-A25C-333A01652683}"/>
    <hyperlink ref="E634" r:id="rId632" xr:uid="{BC220EE9-6A04-450B-B5B1-B298601B5976}"/>
    <hyperlink ref="E635" r:id="rId633" xr:uid="{51E66598-00E7-4D08-9378-11ACA83856F4}"/>
    <hyperlink ref="E636" r:id="rId634" xr:uid="{333A5150-1475-4CC3-B1F4-24A7ED47A2D7}"/>
    <hyperlink ref="E637" r:id="rId635" xr:uid="{766AFA74-A292-4AAA-9C82-531DF6EC1E2D}"/>
    <hyperlink ref="E638" r:id="rId636" xr:uid="{21A27F7E-1F86-4B43-B8F7-9D5F7E4DDB6C}"/>
    <hyperlink ref="E639" r:id="rId637" xr:uid="{9AAF0A40-971F-4C21-BC06-0D45AADFB0DA}"/>
    <hyperlink ref="E640" r:id="rId638" xr:uid="{00886151-8D05-4CD9-892A-809541A44A80}"/>
    <hyperlink ref="E641" r:id="rId639" xr:uid="{C8174C56-F261-4EE0-8A23-C064D7960784}"/>
    <hyperlink ref="E642" r:id="rId640" xr:uid="{4F93439E-5D90-443C-8DA3-DCFD5C3102B3}"/>
    <hyperlink ref="E643" r:id="rId641" xr:uid="{799A80F0-4B5E-4200-98A2-7C018D62F4F7}"/>
    <hyperlink ref="E644" r:id="rId642" xr:uid="{70EFF24F-B2F9-444A-8979-231C865BA5FE}"/>
    <hyperlink ref="E645" r:id="rId643" xr:uid="{E2E92D54-5847-4A03-BBA3-E329F2758B05}"/>
    <hyperlink ref="E646" r:id="rId644" xr:uid="{0862459E-C4A8-4F6A-8F6A-1AD0520B3B3B}"/>
    <hyperlink ref="E647" r:id="rId645" xr:uid="{29E411C3-D6E5-40E9-AE2A-3B5CADBF834D}"/>
    <hyperlink ref="E648" r:id="rId646" xr:uid="{F610C85F-9F50-4EC4-91D8-F4CB6F6EDC6F}"/>
    <hyperlink ref="E649" r:id="rId647" xr:uid="{C7BB9E71-78FB-4C36-B061-A376CD2AA4D0}"/>
    <hyperlink ref="E650" r:id="rId648" xr:uid="{D2F5FF82-450E-4816-ADFD-192DD31CEF3E}"/>
    <hyperlink ref="E651" r:id="rId649" xr:uid="{CE9F5DA2-8640-44CC-A36D-9D4BF0CF75CE}"/>
    <hyperlink ref="E652" r:id="rId650" xr:uid="{97B46DC0-8144-4757-8607-D588DB3ED8AE}"/>
    <hyperlink ref="E653" r:id="rId651" xr:uid="{7EF2E6BD-1740-4B3C-8393-C5119C971138}"/>
    <hyperlink ref="E654" r:id="rId652" xr:uid="{1ED710B3-4FE1-4291-86B6-F3AE4BF2B7F3}"/>
    <hyperlink ref="E655" r:id="rId653" xr:uid="{368140A7-8C93-4D03-8FC5-E06ADBFD7CCD}"/>
    <hyperlink ref="E656" r:id="rId654" xr:uid="{0C748890-2F0D-4F59-B7C2-311A68579E17}"/>
    <hyperlink ref="E657" r:id="rId655" xr:uid="{1FDAE71B-43E4-4854-8F05-F3F542C840B8}"/>
    <hyperlink ref="E658" r:id="rId656" xr:uid="{E7A8CE3F-C4D5-4BB1-9C3E-F5F12A0A091C}"/>
    <hyperlink ref="E659" r:id="rId657" xr:uid="{C3795A7E-1EE3-4567-A4C4-DF2976AC1489}"/>
    <hyperlink ref="E660" r:id="rId658" xr:uid="{FFE4C6FB-02B8-4E54-8FCA-DADEAC439DD5}"/>
    <hyperlink ref="E661" r:id="rId659" xr:uid="{B27513A5-AA27-42AE-866C-838597F949FC}"/>
    <hyperlink ref="E662" r:id="rId660" xr:uid="{698794E8-F532-4E3B-B618-6E54C97416B0}"/>
    <hyperlink ref="E663" r:id="rId661" xr:uid="{49027226-B0CE-419F-B9A3-28EF376FDF35}"/>
    <hyperlink ref="E664" r:id="rId662" xr:uid="{D63DAD1F-117D-428A-BD83-282CE3B46C46}"/>
    <hyperlink ref="E665" r:id="rId663" xr:uid="{9FDA2E0B-E27E-483F-BF28-A5C1ADE79482}"/>
    <hyperlink ref="E666" r:id="rId664" xr:uid="{E55429A6-0014-45B3-AC42-5124360023E8}"/>
    <hyperlink ref="E667" r:id="rId665" xr:uid="{6728F299-19D9-4C26-9237-8FCBD6BBC1E9}"/>
    <hyperlink ref="E668" r:id="rId666" xr:uid="{AEF19687-EE10-49C0-9781-22D8D0B93B7A}"/>
    <hyperlink ref="E669" r:id="rId667" xr:uid="{F5457AE3-9CB5-451E-A0FB-042713B3BE79}"/>
    <hyperlink ref="E670" r:id="rId668" xr:uid="{75D5269F-1A44-453D-A633-0C0DEC5A4E13}"/>
    <hyperlink ref="E671" r:id="rId669" xr:uid="{17C62DD0-8F12-450F-A186-5335B0488EE4}"/>
    <hyperlink ref="E672" r:id="rId670" xr:uid="{1342B6BE-E3EA-41C1-9652-9614C3E4D1F3}"/>
    <hyperlink ref="E673" r:id="rId671" xr:uid="{BA4C27E1-2797-461F-8033-627C60AE48C3}"/>
    <hyperlink ref="E674" r:id="rId672" xr:uid="{A71B1EF6-4FD0-48BE-A487-2806793792F1}"/>
    <hyperlink ref="E675" r:id="rId673" xr:uid="{4A9735EE-7277-4FCA-91E6-FDBE5A0812E3}"/>
    <hyperlink ref="E676" r:id="rId674" xr:uid="{75B7F0A9-7B68-41D1-83CA-C628907CE0F6}"/>
    <hyperlink ref="E677" r:id="rId675" xr:uid="{49D64132-A57E-4598-BB07-36371872036F}"/>
    <hyperlink ref="E678" r:id="rId676" xr:uid="{0A6951D6-8C6D-463C-B96C-746503E9BB5E}"/>
    <hyperlink ref="E679" r:id="rId677" xr:uid="{4311F5F1-7C1C-40DD-9774-B6A27B7F998B}"/>
    <hyperlink ref="E680" r:id="rId678" xr:uid="{89FE57FE-078A-4094-AC29-0082B4C01AF9}"/>
    <hyperlink ref="E681" r:id="rId679" xr:uid="{D89653A3-736A-400E-BBA9-A54522DAE520}"/>
    <hyperlink ref="E682" r:id="rId680" xr:uid="{6EF2426B-6076-4D3A-8761-E0E1FA4BB5DE}"/>
    <hyperlink ref="E683" r:id="rId681" xr:uid="{5BA4FF65-23FF-4837-9574-D269AE9A788C}"/>
    <hyperlink ref="E684" r:id="rId682" xr:uid="{E6A2330F-0B50-4A98-A120-E8DF268AC59F}"/>
    <hyperlink ref="E685" r:id="rId683" xr:uid="{494135E1-AD92-401F-9847-E1EE8F60DF4D}"/>
    <hyperlink ref="E686" r:id="rId684" xr:uid="{ADE1DA08-EC3E-4C73-9C08-C8266EA61054}"/>
    <hyperlink ref="E687" r:id="rId685" xr:uid="{5014D2EA-9143-4BBE-9DA1-C807A69B2FE2}"/>
    <hyperlink ref="E688" r:id="rId686" xr:uid="{001682B0-2DCD-4FAC-B5E9-6909E824BF96}"/>
    <hyperlink ref="E689" r:id="rId687" xr:uid="{2A44EEEE-1866-41E3-89BB-5E3A37AB498E}"/>
    <hyperlink ref="E690" r:id="rId688" xr:uid="{94CD471D-A553-43B1-93AF-4C64970C90CA}"/>
    <hyperlink ref="E691" r:id="rId689" xr:uid="{141DE0E5-0249-40E0-918F-59117A77F609}"/>
    <hyperlink ref="E692" r:id="rId690" xr:uid="{9CBB169C-76B3-4B7C-8B64-5355B494FD4C}"/>
    <hyperlink ref="E693" r:id="rId691" xr:uid="{9F4A8A55-0145-4EFB-B091-02B8442581E0}"/>
    <hyperlink ref="E694" r:id="rId692" xr:uid="{9B338F0D-539F-4E8E-92D3-CF2875B9D64A}"/>
    <hyperlink ref="E695" r:id="rId693" xr:uid="{D9E471C3-79E1-4AB2-A0B5-2F44431F104A}"/>
    <hyperlink ref="E696" r:id="rId694" xr:uid="{EACE9A07-F975-4AB1-9A3B-94EE46C479CD}"/>
    <hyperlink ref="E697" r:id="rId695" xr:uid="{43F0F9ED-C659-4C6C-8A86-55C1378532D6}"/>
    <hyperlink ref="E698" r:id="rId696" xr:uid="{CFC439AD-CC50-451D-9E3F-1E58ABCBAC50}"/>
    <hyperlink ref="E699" r:id="rId697" xr:uid="{3078320F-B99F-4DAA-9C6B-8C82D2981170}"/>
    <hyperlink ref="E700" r:id="rId698" xr:uid="{30BE76F2-5886-4E07-9B78-55860C6B6697}"/>
    <hyperlink ref="E701" r:id="rId699" xr:uid="{3A9B3928-85C8-4C72-ADA6-8FC7E86C9B29}"/>
    <hyperlink ref="E702" r:id="rId700" xr:uid="{81CCAB50-5B07-4C66-8579-223D3BE1C5E3}"/>
    <hyperlink ref="E703" r:id="rId701" xr:uid="{BC48C247-BB46-45C9-9570-C90D3BE95688}"/>
    <hyperlink ref="E704" r:id="rId702" xr:uid="{A66E81F0-D5B1-4BA0-9AD9-21683CCA2901}"/>
    <hyperlink ref="E705" r:id="rId703" xr:uid="{0C3D7E6E-7D2B-4EE0-ADFB-3456436AF3BF}"/>
    <hyperlink ref="E706" r:id="rId704" xr:uid="{2AEA2AEB-5D93-4E7C-9C79-5C5BC8634A14}"/>
    <hyperlink ref="E707" r:id="rId705" xr:uid="{48E09B6C-A0FA-43F1-AC87-B5420C11A9BC}"/>
    <hyperlink ref="E708" r:id="rId706" xr:uid="{22D386C4-7814-489C-8920-6072778F088D}"/>
    <hyperlink ref="E709" r:id="rId707" xr:uid="{8F839F2B-0FBC-4414-8BCC-4A29689F00CB}"/>
    <hyperlink ref="E710" r:id="rId708" xr:uid="{53932A32-2891-48DC-8D5B-1F84048708CD}"/>
    <hyperlink ref="E711" r:id="rId709" xr:uid="{C7E22B11-4775-4D7E-85F7-E84CE7056C99}"/>
    <hyperlink ref="E712" r:id="rId710" xr:uid="{A3DD3B7D-1AD5-4946-92EC-E9A7B398EB51}"/>
    <hyperlink ref="E713" r:id="rId711" xr:uid="{7BCDCA88-967B-47D7-B869-E5BE8D292E84}"/>
    <hyperlink ref="E714" r:id="rId712" xr:uid="{C9650577-85A9-44A2-9F2B-33289BA0F22E}"/>
    <hyperlink ref="E715" r:id="rId713" xr:uid="{F39810CD-6E17-4B45-A81B-B3CE55979B4F}"/>
    <hyperlink ref="E716" r:id="rId714" xr:uid="{E5F8B26B-7DD0-43BA-AED2-1CDA5A45E203}"/>
    <hyperlink ref="E717" r:id="rId715" xr:uid="{59BCC4D8-A863-4FBE-B69F-CC8CB9CAB282}"/>
    <hyperlink ref="E718" r:id="rId716" xr:uid="{9FD52C3B-408D-487F-9F33-AF5EFDC0839F}"/>
    <hyperlink ref="E719" r:id="rId717" xr:uid="{BD2B433A-B1E9-4267-939C-075FCD55594E}"/>
    <hyperlink ref="E720" r:id="rId718" xr:uid="{E6C66EF8-2529-4CED-A38B-CF9548D350C4}"/>
    <hyperlink ref="E721" r:id="rId719" xr:uid="{E98EC5B8-3617-443F-97AD-2167E0E07A0B}"/>
    <hyperlink ref="E722" r:id="rId720" xr:uid="{BC0E7E27-EE10-4036-AF6B-4C1619F6D4B7}"/>
    <hyperlink ref="E723" r:id="rId721" xr:uid="{2D87A022-346D-4F02-A419-6C6B1ED4BF54}"/>
    <hyperlink ref="E724" r:id="rId722" xr:uid="{0D81EB1D-8657-42C1-898E-B9C2F62FE372}"/>
    <hyperlink ref="E725" r:id="rId723" xr:uid="{9F05FB6C-F078-47D1-9626-4AE6C4BEB018}"/>
    <hyperlink ref="E726" r:id="rId724" xr:uid="{BF8BF642-3594-4255-B353-9E0CECBBE55A}"/>
    <hyperlink ref="E727" r:id="rId725" xr:uid="{668C0788-9F10-414B-A527-E7122841FCBB}"/>
    <hyperlink ref="E728" r:id="rId726" xr:uid="{DD7953AF-136D-4A93-B013-B6330D8CFC55}"/>
    <hyperlink ref="E729" r:id="rId727" xr:uid="{9D854331-5A19-4910-A424-EB45C1E2265F}"/>
    <hyperlink ref="E730" r:id="rId728" xr:uid="{AA04B83B-9441-4A70-9C62-00A4E12A762B}"/>
    <hyperlink ref="E731" r:id="rId729" xr:uid="{7807A9A3-C76C-4DD1-BEC2-2AF2259388EB}"/>
    <hyperlink ref="E732" r:id="rId730" xr:uid="{05037165-F656-4B41-936A-B93930130D47}"/>
    <hyperlink ref="E733" r:id="rId731" xr:uid="{8880942C-9DEA-4A20-A5E6-4A1E7A46E6AC}"/>
    <hyperlink ref="E734" r:id="rId732" xr:uid="{FD776985-041A-4207-BB32-365BAEB22C0C}"/>
    <hyperlink ref="E735" r:id="rId733" xr:uid="{756E083B-FD54-406E-83A3-CA68A90EDC72}"/>
    <hyperlink ref="E736" r:id="rId734" xr:uid="{AA1BA875-1F50-4ACF-AAC0-570BEF8B7884}"/>
    <hyperlink ref="E737" r:id="rId735" xr:uid="{7A616CE6-DA74-44E1-B53E-11C9D12AA617}"/>
    <hyperlink ref="E738" r:id="rId736" xr:uid="{5D8612F0-D7DE-4F6C-862B-0820958758B4}"/>
    <hyperlink ref="E739" r:id="rId737" xr:uid="{3FB29DB9-D02C-4B9E-9255-2D32BB379968}"/>
    <hyperlink ref="E740" r:id="rId738" xr:uid="{5963F29B-5726-4DF0-B699-B08BF4D7C17B}"/>
    <hyperlink ref="E741" r:id="rId739" xr:uid="{68493E9B-64D3-4520-A4F9-981792C24670}"/>
    <hyperlink ref="E742" r:id="rId740" xr:uid="{A5E5083A-FC14-4F82-B54A-0B068721E6DF}"/>
    <hyperlink ref="E743" r:id="rId741" xr:uid="{CBED0D1F-46EE-4397-83F7-D41321900F4F}"/>
    <hyperlink ref="E744" r:id="rId742" xr:uid="{DB28AB5C-C906-4CD8-95D3-463FC933943E}"/>
    <hyperlink ref="E745" r:id="rId743" xr:uid="{94798465-7EF8-4BA4-A709-3547D8CFD944}"/>
    <hyperlink ref="E746" r:id="rId744" xr:uid="{E116B0AB-C6E1-4B89-8FCB-90D38710889C}"/>
    <hyperlink ref="E747" r:id="rId745" xr:uid="{536280F3-4FA8-4B87-A384-9D811D9A328E}"/>
    <hyperlink ref="E748" r:id="rId746" xr:uid="{147CCC45-AB6B-4D1F-916D-BA74C0D43B75}"/>
    <hyperlink ref="E749" r:id="rId747" xr:uid="{3CD79C40-0205-4C76-A434-A1D0ED963995}"/>
    <hyperlink ref="E750" r:id="rId748" xr:uid="{F8ECD38A-46F9-4240-B75E-D7FD39654BFE}"/>
    <hyperlink ref="E751" r:id="rId749" xr:uid="{6E5B43C5-F88C-4163-8621-310BA97913E6}"/>
    <hyperlink ref="E752" r:id="rId750" xr:uid="{865ABED8-AB53-45C8-B290-D086CFC49983}"/>
    <hyperlink ref="E753" r:id="rId751" xr:uid="{8A6187EA-45A8-480D-B05E-1D72C636764B}"/>
    <hyperlink ref="E754" r:id="rId752" xr:uid="{1EF95050-7BD3-4AE3-800A-96085F0D6C46}"/>
    <hyperlink ref="E755" r:id="rId753" xr:uid="{48230C1E-20AA-4D4C-A57D-4831ED38C926}"/>
    <hyperlink ref="E756" r:id="rId754" xr:uid="{E70ACC61-DDF9-48BE-AC9F-C3DF8C816FC9}"/>
    <hyperlink ref="E757" r:id="rId755" xr:uid="{D1CB566B-71DF-46F2-8EED-A4327B30B030}"/>
    <hyperlink ref="E758" r:id="rId756" xr:uid="{73B2BAAA-69E4-4027-BEBC-0CC7771AF566}"/>
    <hyperlink ref="E759" r:id="rId757" xr:uid="{D6E985F8-ACC3-49E6-A4FD-1559AB7EE543}"/>
    <hyperlink ref="E760" r:id="rId758" xr:uid="{90FEE9A9-F95B-47FF-A334-A3F42EEBD760}"/>
    <hyperlink ref="E761" r:id="rId759" xr:uid="{83AFA896-209F-4C5D-86BB-05140A1665A4}"/>
    <hyperlink ref="E762" r:id="rId760" xr:uid="{F6A77F8D-A373-469D-A189-1EDEEA206176}"/>
    <hyperlink ref="E763" r:id="rId761" xr:uid="{F4CFE6FE-DB9C-4612-9CC6-39C25E2D82BE}"/>
    <hyperlink ref="E764" r:id="rId762" xr:uid="{90070B10-11B9-4891-8CEE-C1240CFE189F}"/>
    <hyperlink ref="E765" r:id="rId763" xr:uid="{1696D239-E76F-4DC0-9861-101A110BCD5D}"/>
    <hyperlink ref="E766" r:id="rId764" xr:uid="{2C1DEDC9-2FF5-41BF-ABFB-83B739F89012}"/>
    <hyperlink ref="E767" r:id="rId765" xr:uid="{27948AD6-D8F8-4974-9036-0CB45DA6C053}"/>
    <hyperlink ref="E768" r:id="rId766" xr:uid="{1AF2FD94-0309-409B-8D65-38F88C7F7144}"/>
    <hyperlink ref="E769" r:id="rId767" xr:uid="{EC67E4BB-1891-47CD-95B8-9301DE0D33D3}"/>
    <hyperlink ref="E770" r:id="rId768" xr:uid="{D1A4D7A5-E434-425E-9437-DCBF96F32B64}"/>
    <hyperlink ref="E771" r:id="rId769" xr:uid="{9EEAFEE4-0851-4A7C-BB89-23E2FE02F208}"/>
    <hyperlink ref="E772" r:id="rId770" xr:uid="{C6C39CCF-7A6F-48F2-A4E7-2F88732F23A6}"/>
    <hyperlink ref="E773" r:id="rId771" xr:uid="{7E46528C-3BF3-4B7D-831A-0CF2C9E71BC6}"/>
    <hyperlink ref="E774" r:id="rId772" xr:uid="{C9B5DDF7-3A13-4C00-BC9B-BC6E9B8F3D17}"/>
    <hyperlink ref="E775" r:id="rId773" xr:uid="{0674403A-ABEA-44F6-90FD-669E8A0962E9}"/>
    <hyperlink ref="E776" r:id="rId774" xr:uid="{EE3C530A-B9D3-47C7-AA51-4BB0E5D63069}"/>
    <hyperlink ref="E777" r:id="rId775" xr:uid="{0025FD21-D500-4C05-B26C-723EF7E20335}"/>
    <hyperlink ref="E778" r:id="rId776" xr:uid="{2E9E6618-3658-4C80-A4C2-B939EED1AA8C}"/>
    <hyperlink ref="E779" r:id="rId777" xr:uid="{DD93A480-6579-43EC-95DD-BD7BFD1C16EB}"/>
    <hyperlink ref="E780" r:id="rId778" xr:uid="{442B5E7D-8ACC-4273-8844-898B0469FB08}"/>
    <hyperlink ref="E781" r:id="rId779" xr:uid="{ABC8E5C2-C36F-49A1-B7A1-829D69F15269}"/>
    <hyperlink ref="E782" r:id="rId780" xr:uid="{5E270483-87EE-4D29-93B2-1D0127D844CF}"/>
    <hyperlink ref="E783" r:id="rId781" xr:uid="{5193CD28-6673-4568-8493-7948FD521F86}"/>
    <hyperlink ref="E784" r:id="rId782" xr:uid="{7804A83B-BC1C-4777-AA93-9262FFC67E5B}"/>
    <hyperlink ref="E785" r:id="rId783" xr:uid="{2C061441-A911-4DFA-A9CA-1E6BE5596C8A}"/>
    <hyperlink ref="E786" r:id="rId784" xr:uid="{4CEB306D-A7C2-4F4F-ABCD-919E4F8066DC}"/>
    <hyperlink ref="E787" r:id="rId785" xr:uid="{46C7A1C8-9816-4DA7-BE4D-BF5A9F008F07}"/>
    <hyperlink ref="E788" r:id="rId786" xr:uid="{F901F398-65FC-4E9A-AB2B-CA11EFA92BEE}"/>
    <hyperlink ref="E789" r:id="rId787" xr:uid="{F2D01E18-142A-4D1B-A37F-63341F0AB1E2}"/>
    <hyperlink ref="E790" r:id="rId788" xr:uid="{0C4F9166-FDF7-414A-B4F7-F727419A61D2}"/>
    <hyperlink ref="E791" r:id="rId789" xr:uid="{59C22D4E-1102-4771-9E1B-7E8CAAAD89B1}"/>
    <hyperlink ref="E792" r:id="rId790" xr:uid="{F045B5E0-47A4-4CA2-A2EB-D58E91F7B246}"/>
    <hyperlink ref="E793" r:id="rId791" xr:uid="{D6324ACB-91EB-4BD2-928D-8A41590D2C39}"/>
    <hyperlink ref="E794" r:id="rId792" xr:uid="{9A4A6825-202E-47C1-B6DA-A3B5C14D4587}"/>
    <hyperlink ref="E795" r:id="rId793" xr:uid="{F840DFD1-4905-4BB2-9BF1-CB315A1006D1}"/>
    <hyperlink ref="E796" r:id="rId794" xr:uid="{8DBDD24C-7C87-4DBE-91F4-7A130FE6D4CE}"/>
    <hyperlink ref="E797" r:id="rId795" xr:uid="{CD655CD7-553C-43C1-98EF-6ECE15943422}"/>
    <hyperlink ref="E798" r:id="rId796" xr:uid="{9D579077-F857-4E84-8D86-984F3A52E603}"/>
    <hyperlink ref="E799" r:id="rId797" xr:uid="{138CC1ED-C81B-4C62-B728-A60A64739D5F}"/>
    <hyperlink ref="E800" r:id="rId798" xr:uid="{6B3251EF-5FC3-416E-A3DC-9CD7F3EF36F3}"/>
    <hyperlink ref="E801" r:id="rId799" xr:uid="{F1291BFD-D7DB-42AC-A4D9-0B4952E7702A}"/>
    <hyperlink ref="E802" r:id="rId800" xr:uid="{21B9F271-EDFF-4705-854B-D46D2DFD49E0}"/>
    <hyperlink ref="E803" r:id="rId801" xr:uid="{60BCCC12-2A8A-459B-B7C6-BA41AB2B55AA}"/>
    <hyperlink ref="E804" r:id="rId802" xr:uid="{B5E9CD75-5E56-487C-A58A-A9E640CF6E03}"/>
    <hyperlink ref="E805" r:id="rId803" xr:uid="{69F731B8-2285-4E09-B088-D988FD32FEC6}"/>
    <hyperlink ref="E806" r:id="rId804" xr:uid="{44BA60C4-5E43-43DC-ABB4-E2636E9050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defaultRowHeight="15"/>
  <cols>
    <col min="1" max="1" width="42.140625" customWidth="1"/>
    <col min="2" max="2" width="26" customWidth="1"/>
  </cols>
  <sheetData>
    <row r="1" spans="1:3">
      <c r="A1" t="s">
        <v>7451</v>
      </c>
      <c r="B1" t="s">
        <v>7452</v>
      </c>
      <c r="C1" t="s">
        <v>1431</v>
      </c>
    </row>
    <row r="2" spans="1:3">
      <c r="A2" t="s">
        <v>1674</v>
      </c>
      <c r="B2" t="s">
        <v>6576</v>
      </c>
      <c r="C2" t="s">
        <v>1460</v>
      </c>
    </row>
    <row r="3" spans="1:3">
      <c r="A3" s="326" t="s">
        <v>48</v>
      </c>
      <c r="B3" t="s">
        <v>1677</v>
      </c>
      <c r="C3" t="s">
        <v>1492</v>
      </c>
    </row>
    <row r="4" spans="1:3">
      <c r="A4" t="s">
        <v>118</v>
      </c>
      <c r="B4" t="s">
        <v>1495</v>
      </c>
      <c r="C4" t="s">
        <v>1440</v>
      </c>
    </row>
    <row r="5" spans="1:3">
      <c r="A5" t="s">
        <v>195</v>
      </c>
      <c r="B5" t="s">
        <v>1453</v>
      </c>
      <c r="C5" t="s">
        <v>62</v>
      </c>
    </row>
    <row r="6" spans="1:3">
      <c r="A6" t="s">
        <v>239</v>
      </c>
      <c r="B6" t="s">
        <v>1521</v>
      </c>
      <c r="C6" t="s">
        <v>49</v>
      </c>
    </row>
    <row r="7" spans="1:3">
      <c r="A7" t="s">
        <v>288</v>
      </c>
      <c r="B7" t="s">
        <v>1641</v>
      </c>
      <c r="C7" t="s">
        <v>56</v>
      </c>
    </row>
    <row r="8" spans="1:3">
      <c r="A8" t="s">
        <v>325</v>
      </c>
      <c r="B8" s="143" t="s">
        <v>1624</v>
      </c>
    </row>
    <row r="9" spans="1:3">
      <c r="A9" t="s">
        <v>334</v>
      </c>
      <c r="B9" t="s">
        <v>1541</v>
      </c>
    </row>
    <row r="10" spans="1:3">
      <c r="A10" t="s">
        <v>336</v>
      </c>
      <c r="B10" t="s">
        <v>192</v>
      </c>
    </row>
    <row r="11" spans="1:3">
      <c r="A11" t="s">
        <v>423</v>
      </c>
      <c r="B11" t="s">
        <v>1563</v>
      </c>
    </row>
    <row r="12" spans="1:3">
      <c r="A12" t="s">
        <v>522</v>
      </c>
      <c r="B12" t="s">
        <v>1489</v>
      </c>
    </row>
    <row r="13" spans="1:3">
      <c r="A13" t="s">
        <v>541</v>
      </c>
      <c r="B13" t="s">
        <v>1435</v>
      </c>
    </row>
    <row r="14" spans="1:3">
      <c r="A14" t="s">
        <v>592</v>
      </c>
      <c r="B14" t="s">
        <v>1444</v>
      </c>
    </row>
    <row r="15" spans="1:3">
      <c r="A15" t="s">
        <v>636</v>
      </c>
      <c r="B15" t="s">
        <v>6522</v>
      </c>
    </row>
    <row r="16" spans="1:3">
      <c r="A16" t="s">
        <v>674</v>
      </c>
    </row>
    <row r="17" spans="1:1">
      <c r="A17" t="s">
        <v>781</v>
      </c>
    </row>
    <row r="18" spans="1:1">
      <c r="A18" t="s">
        <v>910</v>
      </c>
    </row>
    <row r="19" spans="1:1">
      <c r="A19" t="s">
        <v>964</v>
      </c>
    </row>
    <row r="20" spans="1:1">
      <c r="A20" t="s">
        <v>976</v>
      </c>
    </row>
    <row r="21" spans="1:1">
      <c r="A21" t="s">
        <v>1026</v>
      </c>
    </row>
    <row r="22" spans="1:1">
      <c r="A22" t="s">
        <v>1086</v>
      </c>
    </row>
    <row r="23" spans="1:1">
      <c r="A23" t="s">
        <v>1105</v>
      </c>
    </row>
    <row r="24" spans="1:1">
      <c r="A24" t="s">
        <v>1128</v>
      </c>
    </row>
    <row r="25" spans="1:1">
      <c r="A25" t="s">
        <v>1136</v>
      </c>
    </row>
    <row r="26" spans="1:1">
      <c r="A26" t="s">
        <v>1152</v>
      </c>
    </row>
    <row r="27" spans="1:1">
      <c r="A27" t="s">
        <v>1153</v>
      </c>
    </row>
    <row r="28" spans="1:1">
      <c r="A28" t="s">
        <v>1154</v>
      </c>
    </row>
    <row r="29" spans="1:1">
      <c r="A29" t="s">
        <v>1192</v>
      </c>
    </row>
    <row r="30" spans="1:1">
      <c r="A30" t="s">
        <v>1251</v>
      </c>
    </row>
    <row r="31" spans="1:1">
      <c r="A31" t="s">
        <v>1280</v>
      </c>
    </row>
    <row r="32" spans="1:1">
      <c r="A32" t="s">
        <v>1309</v>
      </c>
    </row>
    <row r="33" spans="1:1">
      <c r="A33" t="s">
        <v>1317</v>
      </c>
    </row>
    <row r="34" spans="1:1">
      <c r="A34" t="s">
        <v>4723</v>
      </c>
    </row>
    <row r="35" spans="1:1">
      <c r="A35" t="s">
        <v>6288</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spe:Receivers xmlns:spe="http://schemas.microsoft.com/sharepoint/events"/>
</file>

<file path=customXml/item3.xml><?xml version="1.0" encoding="utf-8"?>
<?mso-contentType ?>
<SharedContentType xmlns="Microsoft.SharePoint.Taxonomy.ContentTypeSync" SourceId="73f51738-d318-4883-9d64-4f0bd0ccc55e" ContentTypeId="0x0101009BA85F8052A6DA4FA3E31FF9F74C6970" PreviousValue="false"/>
</file>

<file path=customXml/item4.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6.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5BEE26C-1AE9-4143-83BF-DA85EA15A310}"/>
</file>

<file path=customXml/itemProps2.xml><?xml version="1.0" encoding="utf-8"?>
<ds:datastoreItem xmlns:ds="http://schemas.openxmlformats.org/officeDocument/2006/customXml" ds:itemID="{B26720C1-F4B6-4CB3-83F8-2430D4B58A59}"/>
</file>

<file path=customXml/itemProps3.xml><?xml version="1.0" encoding="utf-8"?>
<ds:datastoreItem xmlns:ds="http://schemas.openxmlformats.org/officeDocument/2006/customXml" ds:itemID="{988D892D-BA22-447B-8DC8-582ADB17219B}"/>
</file>

<file path=customXml/itemProps4.xml><?xml version="1.0" encoding="utf-8"?>
<ds:datastoreItem xmlns:ds="http://schemas.openxmlformats.org/officeDocument/2006/customXml" ds:itemID="{A1D1D4BF-BF58-4CEB-A94A-47FE3DE77574}"/>
</file>

<file path=customXml/itemProps5.xml><?xml version="1.0" encoding="utf-8"?>
<ds:datastoreItem xmlns:ds="http://schemas.openxmlformats.org/officeDocument/2006/customXml" ds:itemID="{6D9E21D7-25B3-4259-BD11-85D554F99E4A}"/>
</file>

<file path=customXml/itemProps6.xml><?xml version="1.0" encoding="utf-8"?>
<ds:datastoreItem xmlns:ds="http://schemas.openxmlformats.org/officeDocument/2006/customXml" ds:itemID="{67C4B78C-E6C3-4A25-ACF2-709CDF182DD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
  <cp:revision/>
  <dcterms:created xsi:type="dcterms:W3CDTF">2022-10-12T07:14:17Z</dcterms:created>
  <dcterms:modified xsi:type="dcterms:W3CDTF">2023-11-13T15:13:04Z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