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ace\Documents\TNC_beyond50\PathTo100\LandUsePathwaysTo100\"/>
    </mc:Choice>
  </mc:AlternateContent>
  <xr:revisionPtr revIDLastSave="0" documentId="13_ncr:1_{CEFE1A42-85F1-4A95-A31A-7A1C400F1239}" xr6:coauthVersionLast="43" xr6:coauthVersionMax="43" xr10:uidLastSave="{00000000-0000-0000-0000-000000000000}"/>
  <bookViews>
    <workbookView xWindow="19620" yWindow="1005" windowWidth="31350" windowHeight="17715" tabRatio="787" xr2:uid="{5EE7BFBC-F38D-446C-97BF-3E0085318EFC}"/>
  </bookViews>
  <sheets>
    <sheet name="Total Resource Cost" sheetId="1" r:id="rId1"/>
    <sheet name="Cost Breakdown" sheetId="5" r:id="rId2"/>
    <sheet name="Selected MW by RESOLVE Zone" sheetId="2" r:id="rId3"/>
    <sheet name="Selected MWh by RESOLVE Zone" sheetId="7" r:id="rId4"/>
    <sheet name="Selected and Total MW and MWh" sheetId="11" r:id="rId5"/>
  </sheets>
  <externalReferences>
    <externalReference r:id="rId6"/>
  </externalReferences>
  <definedNames>
    <definedName name="ctProject">[1]REN_Supply_Curve!$C$3</definedName>
    <definedName name="sc_cf">[1]REN_Supply_Curve!$S$8</definedName>
    <definedName name="sc_remainingpotential">[1]REN_Supply_Curve!$AP$8</definedName>
    <definedName name="sc_resolvename">[1]REN_Supply_Curve!$AK$8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" i="1"/>
  <c r="V6" i="1" l="1"/>
  <c r="V9" i="1"/>
  <c r="V7" i="1"/>
  <c r="V8" i="1"/>
  <c r="M62" i="1" l="1"/>
  <c r="O64" i="1"/>
  <c r="N50" i="1"/>
  <c r="L63" i="1"/>
  <c r="L48" i="1"/>
  <c r="L39" i="1"/>
  <c r="L4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Q20" i="1" s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L36" i="1" s="1"/>
  <c r="K37" i="1"/>
  <c r="K38" i="1"/>
  <c r="K39" i="1"/>
  <c r="K40" i="1"/>
  <c r="L40" i="1" s="1"/>
  <c r="K41" i="1"/>
  <c r="K42" i="1"/>
  <c r="K43" i="1"/>
  <c r="K44" i="1"/>
  <c r="L44" i="1" s="1"/>
  <c r="K45" i="1"/>
  <c r="N45" i="1" s="1"/>
  <c r="K46" i="1"/>
  <c r="K47" i="1"/>
  <c r="O47" i="1" s="1"/>
  <c r="K48" i="1"/>
  <c r="N48" i="1" s="1"/>
  <c r="K49" i="1"/>
  <c r="M49" i="1" s="1"/>
  <c r="K50" i="1"/>
  <c r="K51" i="1"/>
  <c r="K52" i="1"/>
  <c r="N52" i="1" s="1"/>
  <c r="K53" i="1"/>
  <c r="K54" i="1"/>
  <c r="L54" i="1" s="1"/>
  <c r="K55" i="1"/>
  <c r="K56" i="1"/>
  <c r="O56" i="1" s="1"/>
  <c r="K57" i="1"/>
  <c r="O57" i="1" s="1"/>
  <c r="K58" i="1"/>
  <c r="O58" i="1" s="1"/>
  <c r="K59" i="1"/>
  <c r="M59" i="1" s="1"/>
  <c r="K60" i="1"/>
  <c r="N60" i="1" s="1"/>
  <c r="K61" i="1"/>
  <c r="N61" i="1" s="1"/>
  <c r="K62" i="1"/>
  <c r="N62" i="1" s="1"/>
  <c r="K63" i="1"/>
  <c r="N63" i="1" s="1"/>
  <c r="K64" i="1"/>
  <c r="N64" i="1" s="1"/>
  <c r="K65" i="1"/>
  <c r="K66" i="1"/>
  <c r="N66" i="1" s="1"/>
  <c r="K6" i="1"/>
  <c r="O35" i="1" s="1"/>
  <c r="M51" i="1" l="1"/>
  <c r="M43" i="1"/>
  <c r="M35" i="1"/>
  <c r="L64" i="1"/>
  <c r="M58" i="1"/>
  <c r="O50" i="1"/>
  <c r="M42" i="1"/>
  <c r="M34" i="1"/>
  <c r="N36" i="1"/>
  <c r="M54" i="1"/>
  <c r="O41" i="1"/>
  <c r="N35" i="1"/>
  <c r="O48" i="1"/>
  <c r="M50" i="1"/>
  <c r="M57" i="1"/>
  <c r="L51" i="1"/>
  <c r="M64" i="1"/>
  <c r="M56" i="1"/>
  <c r="L50" i="1"/>
  <c r="N40" i="1"/>
  <c r="M48" i="1"/>
  <c r="N33" i="1"/>
  <c r="O63" i="1"/>
  <c r="L55" i="1"/>
  <c r="M47" i="1"/>
  <c r="M39" i="1"/>
  <c r="L59" i="1"/>
  <c r="N39" i="1"/>
  <c r="O40" i="1"/>
  <c r="M41" i="1"/>
  <c r="M65" i="1"/>
  <c r="O54" i="1"/>
  <c r="O46" i="1"/>
  <c r="M38" i="1"/>
  <c r="L34" i="1"/>
  <c r="L56" i="1"/>
  <c r="O39" i="1"/>
  <c r="M40" i="1"/>
  <c r="O49" i="1"/>
  <c r="L53" i="1"/>
  <c r="N37" i="1"/>
  <c r="Q29" i="1"/>
  <c r="L35" i="1"/>
  <c r="L57" i="1"/>
  <c r="N54" i="1"/>
  <c r="O65" i="1"/>
  <c r="M66" i="1"/>
  <c r="P21" i="1"/>
  <c r="Q21" i="1"/>
  <c r="P12" i="1"/>
  <c r="Q12" i="1"/>
  <c r="N53" i="1"/>
  <c r="L37" i="1"/>
  <c r="L49" i="1"/>
  <c r="L52" i="1"/>
  <c r="L65" i="1"/>
  <c r="N38" i="1"/>
  <c r="N49" i="1"/>
  <c r="N57" i="1"/>
  <c r="N65" i="1"/>
  <c r="O45" i="1"/>
  <c r="O37" i="1"/>
  <c r="O62" i="1"/>
  <c r="M46" i="1"/>
  <c r="M63" i="1"/>
  <c r="M55" i="1"/>
  <c r="O36" i="1"/>
  <c r="O61" i="1"/>
  <c r="M45" i="1"/>
  <c r="Q32" i="1"/>
  <c r="P32" i="1"/>
  <c r="L47" i="1"/>
  <c r="L60" i="1"/>
  <c r="L62" i="1"/>
  <c r="N43" i="1"/>
  <c r="N47" i="1"/>
  <c r="N59" i="1"/>
  <c r="O43" i="1"/>
  <c r="O60" i="1"/>
  <c r="O52" i="1"/>
  <c r="M44" i="1"/>
  <c r="M36" i="1"/>
  <c r="M61" i="1"/>
  <c r="M53" i="1"/>
  <c r="P61" i="1"/>
  <c r="Q61" i="1"/>
  <c r="P13" i="1"/>
  <c r="Q13" i="1"/>
  <c r="M33" i="1"/>
  <c r="O44" i="1"/>
  <c r="O53" i="1"/>
  <c r="M37" i="1"/>
  <c r="L61" i="1"/>
  <c r="Q55" i="1"/>
  <c r="P55" i="1"/>
  <c r="Q31" i="1"/>
  <c r="P31" i="1"/>
  <c r="P23" i="1"/>
  <c r="Q23" i="1"/>
  <c r="L43" i="1"/>
  <c r="L45" i="1"/>
  <c r="N34" i="1"/>
  <c r="N42" i="1"/>
  <c r="N58" i="1"/>
  <c r="O34" i="1"/>
  <c r="O42" i="1"/>
  <c r="O33" i="1"/>
  <c r="O59" i="1"/>
  <c r="O51" i="1"/>
  <c r="M60" i="1"/>
  <c r="M52" i="1"/>
  <c r="N55" i="1"/>
  <c r="P38" i="1"/>
  <c r="Q38" i="1"/>
  <c r="Q30" i="1"/>
  <c r="P30" i="1"/>
  <c r="Q22" i="1"/>
  <c r="P22" i="1"/>
  <c r="P14" i="1"/>
  <c r="Q14" i="1"/>
  <c r="L33" i="1"/>
  <c r="L42" i="1"/>
  <c r="L58" i="1"/>
  <c r="N41" i="1"/>
  <c r="N51" i="1"/>
  <c r="N56" i="1"/>
  <c r="O66" i="1"/>
  <c r="Q45" i="1"/>
  <c r="P45" i="1"/>
  <c r="N44" i="1"/>
  <c r="L38" i="1"/>
  <c r="L46" i="1"/>
  <c r="L66" i="1"/>
  <c r="N46" i="1"/>
  <c r="O38" i="1"/>
  <c r="O55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M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M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BE6" i="5" l="1"/>
  <c r="BB6" i="5"/>
  <c r="AY6" i="5"/>
  <c r="AV6" i="5"/>
  <c r="AS6" i="5"/>
  <c r="AO6" i="5"/>
  <c r="AJ6" i="5"/>
  <c r="AG6" i="5"/>
  <c r="AD6" i="5"/>
  <c r="AA6" i="5"/>
  <c r="X6" i="5"/>
  <c r="T6" i="5"/>
  <c r="O6" i="5"/>
  <c r="L6" i="5"/>
  <c r="I6" i="5"/>
  <c r="F6" i="5"/>
  <c r="C6" i="5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</calcChain>
</file>

<file path=xl/sharedStrings.xml><?xml version="1.0" encoding="utf-8"?>
<sst xmlns="http://schemas.openxmlformats.org/spreadsheetml/2006/main" count="1154" uniqueCount="277">
  <si>
    <t>Scenario</t>
  </si>
  <si>
    <t>In-State Base</t>
  </si>
  <si>
    <t>RESOLVE Resource</t>
  </si>
  <si>
    <t>Zone</t>
  </si>
  <si>
    <t>Technology</t>
  </si>
  <si>
    <t>Northern_California_Solar</t>
  </si>
  <si>
    <t>Northern California</t>
  </si>
  <si>
    <t>Solar</t>
  </si>
  <si>
    <t>Solano_Solar</t>
  </si>
  <si>
    <t>Solano</t>
  </si>
  <si>
    <t>Central_Valley_North_Los_Banos_Solar</t>
  </si>
  <si>
    <t>Central Valley North Los Banos</t>
  </si>
  <si>
    <t>Westlands_Solar</t>
  </si>
  <si>
    <t>Westlands</t>
  </si>
  <si>
    <t>Greater_Carrizo_Solar</t>
  </si>
  <si>
    <t>Greater Carrizo</t>
  </si>
  <si>
    <t>Tehachapi_Solar</t>
  </si>
  <si>
    <t>Tehachapi</t>
  </si>
  <si>
    <t>Kramer_Inyokern_Solar</t>
  </si>
  <si>
    <t>Kramer Inyokern</t>
  </si>
  <si>
    <t>Mountain_Pass_El_Dorado_Solar</t>
  </si>
  <si>
    <t>Mountain Pass El Dorado</t>
  </si>
  <si>
    <t>Southern_California_Desert_Solar</t>
  </si>
  <si>
    <t>Southern California Desert</t>
  </si>
  <si>
    <t>Riverside_East_Palm_Springs_Solar</t>
  </si>
  <si>
    <t>Riverside East Palm Springs</t>
  </si>
  <si>
    <t>Greater_Imperial_Solar</t>
  </si>
  <si>
    <t>Greater Imperial</t>
  </si>
  <si>
    <t>Distributed_Solar</t>
  </si>
  <si>
    <t>N/A</t>
  </si>
  <si>
    <t>Baja_California_Solar</t>
  </si>
  <si>
    <t>Baja California</t>
  </si>
  <si>
    <t>Utah_Solar</t>
  </si>
  <si>
    <t>Utah</t>
  </si>
  <si>
    <t>Southern_Nevada_Solar</t>
  </si>
  <si>
    <t>Southern Nevada</t>
  </si>
  <si>
    <t>Arizona_Solar</t>
  </si>
  <si>
    <t>Arizona</t>
  </si>
  <si>
    <t>New_Mexico_Solar</t>
  </si>
  <si>
    <t>New Mexico</t>
  </si>
  <si>
    <t>Utah_Solar_REC</t>
  </si>
  <si>
    <t>Southern_Nevada_Solar_REC</t>
  </si>
  <si>
    <t>Arizona_Solar_REC</t>
  </si>
  <si>
    <t>New_Mexico_Solar_REC</t>
  </si>
  <si>
    <t>Northern_California_Wind</t>
  </si>
  <si>
    <t>Wind</t>
  </si>
  <si>
    <t>Solano_Wind</t>
  </si>
  <si>
    <t>Central_Valley_North_Los_Banos_Wind</t>
  </si>
  <si>
    <t>Greater_Carrizo_Wind</t>
  </si>
  <si>
    <t>Tehachapi_Wind</t>
  </si>
  <si>
    <t>Kramer_Inyokern_Wind</t>
  </si>
  <si>
    <t>Southern_California_Desert_Wind</t>
  </si>
  <si>
    <t>Riverside_East_Palm_Springs_Wind</t>
  </si>
  <si>
    <t>Greater_Imperial_Wind</t>
  </si>
  <si>
    <t>Distributed_Wind</t>
  </si>
  <si>
    <t>Baja_California_Wind</t>
  </si>
  <si>
    <t>Pacific_Northwest_Wind</t>
  </si>
  <si>
    <t>Pacific Northwest</t>
  </si>
  <si>
    <t>NW_Ext_Tx_Wind</t>
  </si>
  <si>
    <t>NW Ext Tx</t>
  </si>
  <si>
    <t>Idaho_Wind</t>
  </si>
  <si>
    <t>Idaho</t>
  </si>
  <si>
    <t>Utah_Wind</t>
  </si>
  <si>
    <t>Wyoming_Wind</t>
  </si>
  <si>
    <t>Wyoming</t>
  </si>
  <si>
    <t>Southern_Nevada_Wind</t>
  </si>
  <si>
    <t>Arizona_Wind</t>
  </si>
  <si>
    <t>New_Mexico_Wind</t>
  </si>
  <si>
    <t>SW_Ext_Tx_Wind</t>
  </si>
  <si>
    <t>SW Ext Tx</t>
  </si>
  <si>
    <t>Oregon_Wind_REC</t>
  </si>
  <si>
    <t>Oregon</t>
  </si>
  <si>
    <t>Wyoming_Wind_REC</t>
  </si>
  <si>
    <t>New_Mexico_Wind_REC</t>
  </si>
  <si>
    <t>InState_Biomass</t>
  </si>
  <si>
    <t>Greater_Imperial_Geothermal</t>
  </si>
  <si>
    <t>Geothermal</t>
  </si>
  <si>
    <t>Northern_California_Geothermal</t>
  </si>
  <si>
    <t>Pacific_Northwest_Geothermal</t>
  </si>
  <si>
    <t>Southern_Nevada_Geothermal</t>
  </si>
  <si>
    <t>In-State Base High DER</t>
  </si>
  <si>
    <t>In-State Base Low Batt. Cost</t>
  </si>
  <si>
    <t>Total Revenue Requirement</t>
  </si>
  <si>
    <t>New Renewables Fixed Costs</t>
  </si>
  <si>
    <t>Incremental DER Costs</t>
  </si>
  <si>
    <t>New Storage Fixed Costs</t>
  </si>
  <si>
    <t>New Thermal Fleet Fixed Costs</t>
  </si>
  <si>
    <t>New DR Fixed Costs</t>
  </si>
  <si>
    <t>New Transmission Fixed Costs</t>
  </si>
  <si>
    <t>Total Operating Costs</t>
  </si>
  <si>
    <t>GWh</t>
  </si>
  <si>
    <t>MW</t>
  </si>
  <si>
    <t>Existing Resources (MW)</t>
  </si>
  <si>
    <t>Cap Factor</t>
  </si>
  <si>
    <t>Unit</t>
  </si>
  <si>
    <t>Nuclear</t>
  </si>
  <si>
    <t>CHP</t>
  </si>
  <si>
    <t>Gas</t>
  </si>
  <si>
    <t>Hydro (Large)</t>
  </si>
  <si>
    <t>Biomass</t>
  </si>
  <si>
    <t>Hydro (Small)</t>
  </si>
  <si>
    <t>Customer Solar</t>
  </si>
  <si>
    <t>Battery Storage</t>
  </si>
  <si>
    <t>Pumped Storage</t>
  </si>
  <si>
    <t>Shed DR</t>
  </si>
  <si>
    <t>Shift DR</t>
  </si>
  <si>
    <t>Hydrogen Load</t>
  </si>
  <si>
    <t>In-State Renewables</t>
  </si>
  <si>
    <t>Out-Of-State Renewables</t>
  </si>
  <si>
    <t>Imports</t>
  </si>
  <si>
    <t>Exports</t>
  </si>
  <si>
    <t>Net Imports</t>
  </si>
  <si>
    <t>Curtailment</t>
  </si>
  <si>
    <t>%</t>
  </si>
  <si>
    <t>Retail Sales</t>
  </si>
  <si>
    <t>Base</t>
  </si>
  <si>
    <t>In-State Base - High DER</t>
  </si>
  <si>
    <t>In-State Base - Low Batt</t>
  </si>
  <si>
    <t>Constrained</t>
  </si>
  <si>
    <t>Unconstrained</t>
  </si>
  <si>
    <t>ConstrainedVunconstrained</t>
  </si>
  <si>
    <t>Sensitivity</t>
  </si>
  <si>
    <t>Geography</t>
  </si>
  <si>
    <t>In-State</t>
  </si>
  <si>
    <t>HighDER</t>
  </si>
  <si>
    <t>LowBattCost</t>
  </si>
  <si>
    <t>Total resource cost in 2050, including DER</t>
  </si>
  <si>
    <t>Percentage increase calculations for 2050</t>
  </si>
  <si>
    <t>$/kwh</t>
  </si>
  <si>
    <t>Maximum rate</t>
  </si>
  <si>
    <t>Minimum rate</t>
  </si>
  <si>
    <t>Average rate calculations</t>
  </si>
  <si>
    <t>% increase compared to In-State SL1</t>
  </si>
  <si>
    <t xml:space="preserve">% increase compared to In-State Base </t>
  </si>
  <si>
    <t>% increase compared to Base within each geography (excluding non-modeled costs)</t>
  </si>
  <si>
    <t xml:space="preserve">% increase compared to In-State Base (excluding non-modeled costs) </t>
  </si>
  <si>
    <t>% increase compared to SL1  within each Geography</t>
  </si>
  <si>
    <t>% increase compared to Base within each Geography</t>
  </si>
  <si>
    <t>Scenario information</t>
  </si>
  <si>
    <t>Part-West</t>
  </si>
  <si>
    <t>Full-West</t>
  </si>
  <si>
    <t>SL1</t>
  </si>
  <si>
    <t>SL2</t>
  </si>
  <si>
    <t>SL3</t>
  </si>
  <si>
    <t>SL4</t>
  </si>
  <si>
    <t>In-State SL1 Constrained</t>
  </si>
  <si>
    <t>In-State SL2 Constrained</t>
  </si>
  <si>
    <t>In-State SL3 Constrained</t>
  </si>
  <si>
    <t>In-State SL4 Constrained</t>
  </si>
  <si>
    <t>In-State SL1Unconstrained</t>
  </si>
  <si>
    <t>In-State SL2Unconstrained</t>
  </si>
  <si>
    <t>In-State SL3Unconstrained</t>
  </si>
  <si>
    <t>In-State SL4Unconstrained</t>
  </si>
  <si>
    <t>Part-West Base</t>
  </si>
  <si>
    <t>Part-West SL1 Constrained</t>
  </si>
  <si>
    <t>Part-West SL2 Constrained</t>
  </si>
  <si>
    <t>Part-West SL3 Constrained</t>
  </si>
  <si>
    <t>Part-West SL4 Constrained</t>
  </si>
  <si>
    <t>Part-West SL1Unconstrained</t>
  </si>
  <si>
    <t>Part-West SL2Unconstrained</t>
  </si>
  <si>
    <t>Part-West SL3Unconstrained</t>
  </si>
  <si>
    <t>Part-West SL4Unconstrained</t>
  </si>
  <si>
    <t>Full-West Base</t>
  </si>
  <si>
    <t>Full-West SL1 Constrained</t>
  </si>
  <si>
    <t>Full-West SL2 Constrained</t>
  </si>
  <si>
    <t>Full-West SL3 Constrained</t>
  </si>
  <si>
    <t>Full-West SL4 Constrained</t>
  </si>
  <si>
    <t>Full-West SL1Unconstrained</t>
  </si>
  <si>
    <t>Full-West SL2Unconstrained</t>
  </si>
  <si>
    <t>Full-West SL3Unconstrained</t>
  </si>
  <si>
    <t>Full-West SL4Unconstrained</t>
  </si>
  <si>
    <t>Data Table S4: Total resource cost of each portfolio</t>
  </si>
  <si>
    <t>Siting Levels</t>
  </si>
  <si>
    <t>In-State SL2 Unconstrained</t>
  </si>
  <si>
    <t>In-State SL3 Unconstrained</t>
  </si>
  <si>
    <t>In-State SL1 Unconstrained</t>
  </si>
  <si>
    <t>In-State SL4 Unconstrained</t>
  </si>
  <si>
    <t>In-State SL1 Constrained - High DER</t>
  </si>
  <si>
    <t>In-State SL2 Constrained - High DER</t>
  </si>
  <si>
    <t>In-State SL3 Constrained - High DER</t>
  </si>
  <si>
    <t>In-State SL4 Constrained - High DER</t>
  </si>
  <si>
    <t>In-State SL3 Unconstrained - High DER</t>
  </si>
  <si>
    <t>In-State SL1 Constrained - Low Batt</t>
  </si>
  <si>
    <t>In-State SL2 Constrained - Low Batt</t>
  </si>
  <si>
    <t>In-State SL3 Constrained - Low Batt</t>
  </si>
  <si>
    <t>In-State SL4 Constrained - Low Batt</t>
  </si>
  <si>
    <t>In-State SL3 Unconstrained - Low Batt</t>
  </si>
  <si>
    <t>Part-West SL3 Unconstrained</t>
  </si>
  <si>
    <t>Part-West SL2 Unconstrained</t>
  </si>
  <si>
    <t>Part-West SL4 Unconstrained</t>
  </si>
  <si>
    <t>Part-West SL1 Unconstrained</t>
  </si>
  <si>
    <t>Part-West Base - High DER</t>
  </si>
  <si>
    <t>Part-West SL1 Constrained - High DER</t>
  </si>
  <si>
    <t>Part-West SL2 Constrained - High DER</t>
  </si>
  <si>
    <t>Part-West SL3 Constrained - High DER</t>
  </si>
  <si>
    <t>Part-West SL4 Constrained - High DER</t>
  </si>
  <si>
    <t>Part-West Base - Low Batt</t>
  </si>
  <si>
    <t>Part-West SL1 Constrained - Low Batt</t>
  </si>
  <si>
    <t>Part-West SL2 Constrained - Low Batt</t>
  </si>
  <si>
    <t>Part-West SL3 Constrained - Low Batt</t>
  </si>
  <si>
    <t>Part-West SL4 Constrained - Low Batt</t>
  </si>
  <si>
    <t>Full-West SL2 Unconstrained</t>
  </si>
  <si>
    <t>Full-West SL3 Unconstrained</t>
  </si>
  <si>
    <t>Full-West SL1 Unconstrained</t>
  </si>
  <si>
    <t>Full-West SL4 Unconstrained</t>
  </si>
  <si>
    <t>Full-West Base - High DER</t>
  </si>
  <si>
    <t>Full-West SL1 Constrained - High DER</t>
  </si>
  <si>
    <t>Full-West SL2 Constrained - High DER</t>
  </si>
  <si>
    <t>Full-West SL3 Constrained - High DER</t>
  </si>
  <si>
    <t>Full-West SL4 Constrained - High DER</t>
  </si>
  <si>
    <t>Full-West SL3 Unconstrained - High DER</t>
  </si>
  <si>
    <t>Full-West Base - Low Batt</t>
  </si>
  <si>
    <t>Full-West SL1 Constrained - Low Batt</t>
  </si>
  <si>
    <t>Full-West SL2 Constrained - Low Batt</t>
  </si>
  <si>
    <t>Full-West SL3 Constrained - Low Batt</t>
  </si>
  <si>
    <t>Full-West SL4 Constrained - Low Batt</t>
  </si>
  <si>
    <t>Full-West SL3 Unconstrained - Low Batt</t>
  </si>
  <si>
    <t>Base (no sensitivity) - 2050 Selected Resources (MW)</t>
  </si>
  <si>
    <t>High DER -  2050 Selected Resources (MW)</t>
  </si>
  <si>
    <t>Low Battery Cost - 2050 Selected Resources (MW)</t>
  </si>
  <si>
    <t xml:space="preserve">Total resource cost in millions 2016 USD </t>
  </si>
  <si>
    <t>In-State SL3 Unconstrained High DER</t>
  </si>
  <si>
    <t>In-State SL3 Unconstrained Low Batt. Costs</t>
  </si>
  <si>
    <t>Full-West Base High DER</t>
  </si>
  <si>
    <t>Full-West Base Low Batt Cost</t>
  </si>
  <si>
    <t>Full-West SL3 Unconstrained High DER</t>
  </si>
  <si>
    <t>Full-West SL3 Unconstrained Low Batt. Costs</t>
  </si>
  <si>
    <t>Part-West Base High DER</t>
  </si>
  <si>
    <t>Part-West Base Low Batt Cost</t>
  </si>
  <si>
    <t>In-State SL1 Constrained High DER</t>
  </si>
  <si>
    <t>In-State SL1 Constrained Low Batt. Costs</t>
  </si>
  <si>
    <t>In-State SL2 Constrained High DER</t>
  </si>
  <si>
    <t>In-State SL2 Constrained Low Batt. Costs</t>
  </si>
  <si>
    <t>In-State SL3 Constrained High DER</t>
  </si>
  <si>
    <t>In-State SL3 Constrained Low Batt. Costs</t>
  </si>
  <si>
    <t>In-State SL4 Constrained High DER</t>
  </si>
  <si>
    <t>In-State SL4 Constrained Low Batt. Costs</t>
  </si>
  <si>
    <t>Full-West SL1 Constrained High DER</t>
  </si>
  <si>
    <t>Full-West SL1 Constrained Low Batt. Costs</t>
  </si>
  <si>
    <t>Full-West SL2 Constrained High DER</t>
  </si>
  <si>
    <t>Full-West SL2 Constrained Low Batt. Costs</t>
  </si>
  <si>
    <t>Full-West SL3 Constrained High DER</t>
  </si>
  <si>
    <t>Full-West SL3 Constrained Low Batt. Costs</t>
  </si>
  <si>
    <t>Full-West SL4 Constrained High DER</t>
  </si>
  <si>
    <t>Full-West SL4 Constrained Low Batt. Costs</t>
  </si>
  <si>
    <t>Part-West SL1 Constrained High DER</t>
  </si>
  <si>
    <t>Part-West SL1 Constrained Low Batt. Costs</t>
  </si>
  <si>
    <t>Part-West SL2 Constrained High DER</t>
  </si>
  <si>
    <t>Part-West SL2 Constrained Low Batt. Costs</t>
  </si>
  <si>
    <t>Part-West SL3 Constrained High DER</t>
  </si>
  <si>
    <t>Part-West SL3 Constrained Low Batt. Costs</t>
  </si>
  <si>
    <t>Part-West SL4 Constrained High DER</t>
  </si>
  <si>
    <t>Part-West SL4 Constrained Low Batt. Costs</t>
  </si>
  <si>
    <t>Cost categories</t>
  </si>
  <si>
    <t>Data Table S5: Cost breakdown of each portfolio</t>
  </si>
  <si>
    <t>Costs in millions 2016 USD</t>
  </si>
  <si>
    <t>Zone and technology information</t>
  </si>
  <si>
    <t>Base (no sensitivity) - 2050 Generation of selected resources (MWh)</t>
  </si>
  <si>
    <t>High DER - 2050 Generation of selected resources (MWh)</t>
  </si>
  <si>
    <t>Low Battery Cost - 2050 Generation of selected resources (MWh)</t>
  </si>
  <si>
    <t>SB 100 in 2050</t>
  </si>
  <si>
    <t>Data Table S6: Selected capacity (MW) by RESOLVE Zone by 2050 for all portfolios</t>
  </si>
  <si>
    <t>ratio</t>
  </si>
  <si>
    <t>Base (no sensitivity) - 2050 Total Capacity (MW)</t>
  </si>
  <si>
    <t>Base (no sensitivity) - 2050 Selected Capacity (MW)</t>
  </si>
  <si>
    <t>Base (no sensitivity) -  2050 Energy Balance - Delivered Energy (GWh)</t>
  </si>
  <si>
    <t>High DER - 2050 Total Capacity (MW)</t>
  </si>
  <si>
    <t>Low Battery Cost  - 2050 Total Capacity (MW)</t>
  </si>
  <si>
    <t>High DER  - 2050 Selected Capacity (MW)</t>
  </si>
  <si>
    <t>Low Battery Cost  - 2050 Selected Capacity (MW)</t>
  </si>
  <si>
    <t>High DER  -  2050 Energy Balance - Delivered Energy (GWh)</t>
  </si>
  <si>
    <t>Low Battery Cost  -  2050 Energy Balance - Delivered Energy (GWh)</t>
  </si>
  <si>
    <t>Data Table S7: Generation (MWh) of selected capacity (MW) by RESOLVE Zone by 2050 for all portfolios</t>
  </si>
  <si>
    <t>Data Table S9: Selected capacity (MW) across all RESOLVE Zone by 2050 for all portfolios</t>
  </si>
  <si>
    <t>Data Table S10: Generation (MWh) across all RESOLVE Zones by 2050 for all portfolios</t>
  </si>
  <si>
    <t>Data Table S8: Total (selected + existing and contracted) Capacity (MW) across all RESOLVE Zones by 2050 for all portfolios</t>
  </si>
  <si>
    <t>DER cost to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</si>
</sst>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507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</cellStyleXfs>
  <cellXfs count="104">
    <xf numFmtId="0" fontId="0" fillId="0" borderId="0" xfId="0"/>
    <xf numFmtId="0" fontId="5" fillId="2" borderId="2" xfId="0" applyFont="1" applyFill="1" applyBorder="1"/>
    <xf numFmtId="165" fontId="0" fillId="0" borderId="0" xfId="0" applyNumberFormat="1"/>
    <xf numFmtId="0" fontId="0" fillId="0" borderId="3" xfId="0" applyBorder="1"/>
    <xf numFmtId="0" fontId="3" fillId="0" borderId="0" xfId="0" applyFont="1"/>
    <xf numFmtId="165" fontId="0" fillId="0" borderId="0" xfId="1" applyNumberFormat="1" applyFont="1"/>
    <xf numFmtId="165" fontId="0" fillId="0" borderId="3" xfId="1" applyNumberFormat="1" applyFont="1" applyBorder="1"/>
    <xf numFmtId="164" fontId="0" fillId="0" borderId="0" xfId="2" applyNumberFormat="1" applyFont="1"/>
    <xf numFmtId="0" fontId="6" fillId="0" borderId="0" xfId="0" applyFont="1"/>
    <xf numFmtId="44" fontId="0" fillId="0" borderId="0" xfId="2" applyFont="1"/>
    <xf numFmtId="0" fontId="7" fillId="0" borderId="0" xfId="0" applyFont="1"/>
    <xf numFmtId="0" fontId="4" fillId="0" borderId="0" xfId="0" applyFont="1"/>
    <xf numFmtId="9" fontId="0" fillId="0" borderId="0" xfId="3" applyFont="1"/>
    <xf numFmtId="0" fontId="2" fillId="3" borderId="0" xfId="0" applyFont="1" applyFill="1" applyAlignment="1">
      <alignment wrapText="1"/>
    </xf>
    <xf numFmtId="0" fontId="5" fillId="2" borderId="4" xfId="0" applyFont="1" applyFill="1" applyBorder="1"/>
    <xf numFmtId="0" fontId="8" fillId="2" borderId="5" xfId="0" applyFont="1" applyFill="1" applyBorder="1" applyAlignment="1">
      <alignment horizontal="right"/>
    </xf>
    <xf numFmtId="0" fontId="6" fillId="0" borderId="3" xfId="0" applyFont="1" applyBorder="1"/>
    <xf numFmtId="0" fontId="9" fillId="0" borderId="6" xfId="0" applyFont="1" applyBorder="1" applyAlignment="1">
      <alignment horizontal="right"/>
    </xf>
    <xf numFmtId="0" fontId="6" fillId="0" borderId="7" xfId="0" applyFont="1" applyBorder="1"/>
    <xf numFmtId="0" fontId="9" fillId="0" borderId="8" xfId="0" applyFont="1" applyBorder="1" applyAlignment="1">
      <alignment horizontal="right"/>
    </xf>
    <xf numFmtId="0" fontId="6" fillId="0" borderId="4" xfId="0" applyFont="1" applyBorder="1"/>
    <xf numFmtId="0" fontId="9" fillId="0" borderId="5" xfId="0" applyFont="1" applyBorder="1" applyAlignment="1">
      <alignment horizontal="right"/>
    </xf>
    <xf numFmtId="0" fontId="6" fillId="0" borderId="9" xfId="0" applyFont="1" applyBorder="1"/>
    <xf numFmtId="0" fontId="9" fillId="0" borderId="10" xfId="0" applyFont="1" applyBorder="1" applyAlignment="1">
      <alignment horizontal="right"/>
    </xf>
    <xf numFmtId="0" fontId="4" fillId="0" borderId="3" xfId="0" applyFont="1" applyBorder="1"/>
    <xf numFmtId="0" fontId="4" fillId="0" borderId="9" xfId="0" applyFont="1" applyBorder="1"/>
    <xf numFmtId="9" fontId="0" fillId="0" borderId="3" xfId="3" applyFont="1" applyBorder="1"/>
    <xf numFmtId="0" fontId="0" fillId="0" borderId="0" xfId="0" applyAlignment="1">
      <alignment wrapText="1"/>
    </xf>
    <xf numFmtId="0" fontId="9" fillId="0" borderId="0" xfId="0" applyFont="1" applyAlignment="1">
      <alignment horizontal="right"/>
    </xf>
    <xf numFmtId="165" fontId="0" fillId="0" borderId="6" xfId="1" applyNumberFormat="1" applyFont="1" applyBorder="1"/>
    <xf numFmtId="0" fontId="0" fillId="0" borderId="9" xfId="0" applyBorder="1"/>
    <xf numFmtId="165" fontId="0" fillId="0" borderId="10" xfId="1" applyNumberFormat="1" applyFont="1" applyBorder="1"/>
    <xf numFmtId="165" fontId="0" fillId="0" borderId="9" xfId="1" applyNumberFormat="1" applyFont="1" applyBorder="1"/>
    <xf numFmtId="165" fontId="0" fillId="0" borderId="1" xfId="1" applyNumberFormat="1" applyFont="1" applyBorder="1"/>
    <xf numFmtId="166" fontId="6" fillId="4" borderId="1" xfId="3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wrapText="1"/>
    </xf>
    <xf numFmtId="0" fontId="0" fillId="0" borderId="1" xfId="0" applyBorder="1"/>
    <xf numFmtId="0" fontId="11" fillId="7" borderId="9" xfId="0" applyFont="1" applyFill="1" applyBorder="1"/>
    <xf numFmtId="0" fontId="0" fillId="7" borderId="12" xfId="0" applyFill="1" applyBorder="1"/>
    <xf numFmtId="0" fontId="11" fillId="7" borderId="7" xfId="0" applyFont="1" applyFill="1" applyBorder="1"/>
    <xf numFmtId="0" fontId="12" fillId="7" borderId="12" xfId="0" applyFont="1" applyFill="1" applyBorder="1"/>
    <xf numFmtId="0" fontId="0" fillId="7" borderId="8" xfId="0" applyFill="1" applyBorder="1"/>
    <xf numFmtId="0" fontId="12" fillId="7" borderId="1" xfId="0" applyFont="1" applyFill="1" applyBorder="1"/>
    <xf numFmtId="166" fontId="0" fillId="0" borderId="6" xfId="3" applyNumberFormat="1" applyFont="1" applyBorder="1"/>
    <xf numFmtId="44" fontId="0" fillId="0" borderId="13" xfId="2" applyFont="1" applyBorder="1"/>
    <xf numFmtId="44" fontId="0" fillId="0" borderId="3" xfId="2" applyFont="1" applyBorder="1"/>
    <xf numFmtId="44" fontId="0" fillId="0" borderId="6" xfId="2" applyFont="1" applyBorder="1"/>
    <xf numFmtId="0" fontId="2" fillId="3" borderId="0" xfId="0" applyFont="1" applyFill="1" applyBorder="1"/>
    <xf numFmtId="0" fontId="2" fillId="3" borderId="6" xfId="0" applyFont="1" applyFill="1" applyBorder="1" applyAlignment="1">
      <alignment wrapText="1"/>
    </xf>
    <xf numFmtId="0" fontId="0" fillId="0" borderId="0" xfId="0" applyBorder="1"/>
    <xf numFmtId="0" fontId="2" fillId="3" borderId="7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165" fontId="0" fillId="0" borderId="0" xfId="1" applyNumberFormat="1" applyFont="1" applyBorder="1"/>
    <xf numFmtId="0" fontId="12" fillId="7" borderId="8" xfId="0" applyFont="1" applyFill="1" applyBorder="1"/>
    <xf numFmtId="0" fontId="12" fillId="7" borderId="9" xfId="0" applyFont="1" applyFill="1" applyBorder="1"/>
    <xf numFmtId="0" fontId="11" fillId="7" borderId="1" xfId="0" applyFont="1" applyFill="1" applyBorder="1"/>
    <xf numFmtId="0" fontId="11" fillId="7" borderId="10" xfId="0" applyFont="1" applyFill="1" applyBorder="1"/>
    <xf numFmtId="0" fontId="9" fillId="0" borderId="0" xfId="0" applyFont="1" applyFill="1" applyBorder="1" applyAlignment="1">
      <alignment horizontal="right"/>
    </xf>
    <xf numFmtId="0" fontId="2" fillId="3" borderId="12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0" fillId="7" borderId="4" xfId="0" applyFill="1" applyBorder="1"/>
    <xf numFmtId="0" fontId="0" fillId="7" borderId="2" xfId="0" applyFill="1" applyBorder="1"/>
    <xf numFmtId="0" fontId="0" fillId="7" borderId="7" xfId="0" applyFill="1" applyBorder="1"/>
    <xf numFmtId="0" fontId="6" fillId="0" borderId="1" xfId="0" applyFont="1" applyBorder="1"/>
    <xf numFmtId="164" fontId="0" fillId="0" borderId="1" xfId="2" applyNumberFormat="1" applyFont="1" applyBorder="1"/>
    <xf numFmtId="0" fontId="3" fillId="7" borderId="4" xfId="0" applyFont="1" applyFill="1" applyBorder="1"/>
    <xf numFmtId="164" fontId="0" fillId="0" borderId="3" xfId="2" applyNumberFormat="1" applyFont="1" applyBorder="1"/>
    <xf numFmtId="164" fontId="0" fillId="0" borderId="0" xfId="2" applyNumberFormat="1" applyFont="1" applyBorder="1"/>
    <xf numFmtId="164" fontId="0" fillId="0" borderId="6" xfId="2" applyNumberFormat="1" applyFont="1" applyBorder="1"/>
    <xf numFmtId="164" fontId="0" fillId="4" borderId="0" xfId="2" applyNumberFormat="1" applyFont="1" applyFill="1" applyBorder="1"/>
    <xf numFmtId="164" fontId="0" fillId="0" borderId="9" xfId="2" applyNumberFormat="1" applyFont="1" applyBorder="1"/>
    <xf numFmtId="164" fontId="0" fillId="0" borderId="10" xfId="2" applyNumberFormat="1" applyFont="1" applyBorder="1"/>
    <xf numFmtId="0" fontId="5" fillId="5" borderId="12" xfId="4" applyFont="1" applyBorder="1"/>
    <xf numFmtId="0" fontId="2" fillId="5" borderId="8" xfId="4" applyFont="1" applyBorder="1" applyAlignment="1">
      <alignment wrapText="1"/>
    </xf>
    <xf numFmtId="0" fontId="2" fillId="6" borderId="2" xfId="5" applyFont="1" applyBorder="1" applyAlignment="1">
      <alignment wrapText="1"/>
    </xf>
    <xf numFmtId="0" fontId="2" fillId="6" borderId="12" xfId="5" applyFont="1" applyBorder="1" applyAlignment="1">
      <alignment wrapText="1"/>
    </xf>
    <xf numFmtId="0" fontId="2" fillId="6" borderId="8" xfId="5" applyFont="1" applyBorder="1" applyAlignment="1">
      <alignment wrapText="1"/>
    </xf>
    <xf numFmtId="0" fontId="2" fillId="5" borderId="11" xfId="4" applyFont="1" applyBorder="1"/>
    <xf numFmtId="44" fontId="0" fillId="0" borderId="0" xfId="2" applyFont="1" applyBorder="1"/>
    <xf numFmtId="1" fontId="0" fillId="0" borderId="0" xfId="0" applyNumberFormat="1" applyBorder="1"/>
    <xf numFmtId="166" fontId="0" fillId="0" borderId="0" xfId="3" applyNumberFormat="1" applyFont="1" applyBorder="1"/>
    <xf numFmtId="44" fontId="0" fillId="0" borderId="9" xfId="2" applyFont="1" applyBorder="1"/>
    <xf numFmtId="44" fontId="0" fillId="0" borderId="1" xfId="2" applyFont="1" applyBorder="1"/>
    <xf numFmtId="44" fontId="0" fillId="0" borderId="10" xfId="2" applyFont="1" applyBorder="1"/>
    <xf numFmtId="1" fontId="0" fillId="0" borderId="1" xfId="0" applyNumberFormat="1" applyBorder="1"/>
    <xf numFmtId="166" fontId="0" fillId="0" borderId="1" xfId="3" applyNumberFormat="1" applyFont="1" applyBorder="1"/>
    <xf numFmtId="166" fontId="0" fillId="0" borderId="10" xfId="3" applyNumberFormat="1" applyFont="1" applyBorder="1"/>
    <xf numFmtId="44" fontId="0" fillId="0" borderId="14" xfId="2" applyFont="1" applyBorder="1"/>
    <xf numFmtId="0" fontId="2" fillId="3" borderId="3" xfId="0" applyFont="1" applyFill="1" applyBorder="1"/>
    <xf numFmtId="166" fontId="6" fillId="4" borderId="0" xfId="3" applyNumberFormat="1" applyFont="1" applyFill="1" applyBorder="1" applyAlignment="1">
      <alignment horizontal="center"/>
    </xf>
    <xf numFmtId="0" fontId="11" fillId="7" borderId="11" xfId="0" applyFont="1" applyFill="1" applyBorder="1" applyAlignment="1">
      <alignment wrapText="1"/>
    </xf>
    <xf numFmtId="0" fontId="11" fillId="7" borderId="14" xfId="0" applyFont="1" applyFill="1" applyBorder="1" applyAlignment="1">
      <alignment wrapText="1"/>
    </xf>
    <xf numFmtId="0" fontId="11" fillId="7" borderId="4" xfId="0" applyFont="1" applyFill="1" applyBorder="1"/>
    <xf numFmtId="0" fontId="11" fillId="7" borderId="2" xfId="0" applyFont="1" applyFill="1" applyBorder="1"/>
    <xf numFmtId="0" fontId="11" fillId="7" borderId="5" xfId="0" applyFont="1" applyFill="1" applyBorder="1"/>
    <xf numFmtId="0" fontId="11" fillId="7" borderId="4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left"/>
    </xf>
  </cellXfs>
  <cellStyles count="6">
    <cellStyle name="Accent1" xfId="4" builtinId="29"/>
    <cellStyle name="Accent2" xfId="5" builtinId="33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E3%20Projects\TNC%20RESOLVE\RESOLVE\RESOLVE_Scenario_Tool_CEC_EPIC%202018-07-23_TN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shboard"/>
      <sheetName val="REN_Candidate"/>
      <sheetName val="Scenario Settings"/>
      <sheetName val="Inputs2Write"/>
      <sheetName val="SYS_Fuel_Costs"/>
      <sheetName val="SYS_Planning_Reserve"/>
      <sheetName val="SYS_Local_Needs"/>
      <sheetName val="SYS_RPS_GHG_Targets"/>
      <sheetName val="SYS_Regional_Settings"/>
      <sheetName val="SYS_Reserves"/>
      <sheetName val="SYS_Baseline_Costs"/>
      <sheetName val="LOADS_Forecast"/>
      <sheetName val="LOADS_EV_Char"/>
      <sheetName val="LOADS_Hydrogen"/>
      <sheetName val="LOADS_Profiles"/>
      <sheetName val="DR_Conventional"/>
      <sheetName val="DR_Advanced"/>
      <sheetName val="REN_Baseline"/>
      <sheetName val="REN_Supply_Curve"/>
      <sheetName val="REN_Tx_Costs"/>
      <sheetName val="REN_Profiles"/>
      <sheetName val="REN_Existing_Resources"/>
      <sheetName val="CONV_Baseline"/>
      <sheetName val="CONV_Candidate"/>
      <sheetName val="CONV_OpChar"/>
      <sheetName val="CONV_CAISO_Gen_List"/>
      <sheetName val="HYD_OpChar"/>
      <sheetName val="STOR_Inputs"/>
      <sheetName val="COSTS_Cost_Table"/>
      <sheetName val="COSTS_Resource_Char"/>
      <sheetName val="COSTS_Pro_Forma"/>
      <sheetName val="PCMInputs2Write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C3">
            <v>1280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E3">
      <a:dk1>
        <a:sysClr val="windowText" lastClr="000000"/>
      </a:dk1>
      <a:lt1>
        <a:sysClr val="window" lastClr="FFFFFF"/>
      </a:lt1>
      <a:dk2>
        <a:srgbClr val="315361"/>
      </a:dk2>
      <a:lt2>
        <a:srgbClr val="EEECE1"/>
      </a:lt2>
      <a:accent1>
        <a:srgbClr val="034E6E"/>
      </a:accent1>
      <a:accent2>
        <a:srgbClr val="AF7E00"/>
      </a:accent2>
      <a:accent3>
        <a:srgbClr val="AF2200"/>
      </a:accent3>
      <a:accent4>
        <a:srgbClr val="007E33"/>
      </a:accent4>
      <a:accent5>
        <a:srgbClr val="AF5D00"/>
      </a:accent5>
      <a:accent6>
        <a:srgbClr val="0A1978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0A9DE-D7B6-49FE-88EF-806419F061C3}">
  <sheetPr codeName="Sheet1"/>
  <dimension ref="A1:V66"/>
  <sheetViews>
    <sheetView tabSelected="1" zoomScaleNormal="100" workbookViewId="0"/>
  </sheetViews>
  <sheetFormatPr defaultRowHeight="15" x14ac:dyDescent="0.25"/>
  <cols>
    <col min="1" max="1" width="32.85546875" bestFit="1" customWidth="1"/>
    <col min="2" max="2" width="15.140625" customWidth="1"/>
    <col min="3" max="3" width="15.7109375" customWidth="1"/>
    <col min="4" max="4" width="14.140625" customWidth="1"/>
    <col min="5" max="5" width="13.28515625" customWidth="1"/>
    <col min="6" max="8" width="12.28515625" customWidth="1"/>
    <col min="9" max="9" width="12.5703125" bestFit="1" customWidth="1"/>
    <col min="10" max="10" width="10.5703125" bestFit="1" customWidth="1"/>
    <col min="11" max="13" width="14.42578125" customWidth="1"/>
    <col min="14" max="14" width="16.28515625" customWidth="1"/>
    <col min="15" max="15" width="15.42578125" customWidth="1"/>
    <col min="16" max="16" width="18" customWidth="1"/>
    <col min="17" max="17" width="18.85546875" customWidth="1"/>
    <col min="18" max="18" width="16.140625" customWidth="1"/>
  </cols>
  <sheetData>
    <row r="1" spans="1:22" ht="18.75" x14ac:dyDescent="0.3">
      <c r="A1" s="4" t="s">
        <v>171</v>
      </c>
    </row>
    <row r="2" spans="1:22" ht="18.75" x14ac:dyDescent="0.3">
      <c r="A2" s="4"/>
    </row>
    <row r="3" spans="1:22" ht="15.75" x14ac:dyDescent="0.25">
      <c r="A3" s="39" t="s">
        <v>138</v>
      </c>
      <c r="B3" s="40"/>
      <c r="C3" s="40"/>
      <c r="D3" s="40"/>
      <c r="E3" s="40"/>
      <c r="F3" s="39" t="s">
        <v>220</v>
      </c>
      <c r="G3" s="40"/>
      <c r="H3" s="40"/>
      <c r="I3" s="40"/>
      <c r="J3" s="40"/>
      <c r="K3" s="39" t="s">
        <v>127</v>
      </c>
      <c r="L3" s="40"/>
      <c r="M3" s="40"/>
      <c r="N3" s="40"/>
      <c r="O3" s="40"/>
      <c r="P3" s="40"/>
      <c r="Q3" s="54"/>
      <c r="R3" s="91" t="s">
        <v>131</v>
      </c>
    </row>
    <row r="4" spans="1:22" ht="15.75" x14ac:dyDescent="0.25">
      <c r="A4" s="55"/>
      <c r="B4" s="42"/>
      <c r="C4" s="42"/>
      <c r="D4" s="42"/>
      <c r="E4" s="42"/>
      <c r="F4" s="37"/>
      <c r="G4" s="42"/>
      <c r="H4" s="42"/>
      <c r="I4" s="42"/>
      <c r="J4" s="42"/>
      <c r="K4" s="37" t="s">
        <v>118</v>
      </c>
      <c r="L4" s="56" t="s">
        <v>118</v>
      </c>
      <c r="M4" s="56" t="s">
        <v>118</v>
      </c>
      <c r="N4" s="56" t="s">
        <v>118</v>
      </c>
      <c r="O4" s="56" t="s">
        <v>118</v>
      </c>
      <c r="P4" s="56" t="s">
        <v>119</v>
      </c>
      <c r="Q4" s="57" t="s">
        <v>119</v>
      </c>
      <c r="R4" s="92"/>
    </row>
    <row r="5" spans="1:22" ht="98.25" customHeight="1" x14ac:dyDescent="0.25">
      <c r="A5" s="14" t="s">
        <v>0</v>
      </c>
      <c r="B5" s="1" t="s">
        <v>122</v>
      </c>
      <c r="C5" s="1" t="s">
        <v>172</v>
      </c>
      <c r="D5" s="35" t="s">
        <v>120</v>
      </c>
      <c r="E5" s="1" t="s">
        <v>121</v>
      </c>
      <c r="F5" s="14">
        <v>2020</v>
      </c>
      <c r="G5" s="1">
        <v>2030</v>
      </c>
      <c r="H5" s="1">
        <v>2040</v>
      </c>
      <c r="I5" s="73">
        <v>2050</v>
      </c>
      <c r="J5" s="74" t="s">
        <v>276</v>
      </c>
      <c r="K5" s="75" t="s">
        <v>126</v>
      </c>
      <c r="L5" s="76" t="s">
        <v>137</v>
      </c>
      <c r="M5" s="76" t="s">
        <v>133</v>
      </c>
      <c r="N5" s="76" t="s">
        <v>134</v>
      </c>
      <c r="O5" s="76" t="s">
        <v>135</v>
      </c>
      <c r="P5" s="76" t="s">
        <v>136</v>
      </c>
      <c r="Q5" s="77" t="s">
        <v>132</v>
      </c>
      <c r="R5" s="78" t="s">
        <v>128</v>
      </c>
    </row>
    <row r="6" spans="1:22" x14ac:dyDescent="0.25">
      <c r="A6" s="3" t="s">
        <v>1</v>
      </c>
      <c r="B6" s="49" t="s">
        <v>123</v>
      </c>
      <c r="C6" s="49" t="s">
        <v>115</v>
      </c>
      <c r="D6" s="49" t="s">
        <v>118</v>
      </c>
      <c r="E6" s="49" t="s">
        <v>115</v>
      </c>
      <c r="F6" s="45">
        <v>50348.730970124663</v>
      </c>
      <c r="G6" s="79">
        <v>62152.299616517725</v>
      </c>
      <c r="H6" s="79">
        <v>86072.749095052801</v>
      </c>
      <c r="I6" s="79">
        <v>108825.64665194764</v>
      </c>
      <c r="J6" s="46">
        <v>0</v>
      </c>
      <c r="K6" s="80">
        <f>J6+I6</f>
        <v>108825.64665194764</v>
      </c>
      <c r="L6" s="81">
        <v>0</v>
      </c>
      <c r="M6" s="81">
        <v>0</v>
      </c>
      <c r="N6" s="81">
        <v>0</v>
      </c>
      <c r="O6" s="81">
        <v>0</v>
      </c>
      <c r="P6" s="81"/>
      <c r="Q6" s="43"/>
      <c r="R6" s="44">
        <f>I6/'Selected and Total MW and MWh'!$C$65</f>
        <v>0.26968748100782136</v>
      </c>
      <c r="T6" t="s">
        <v>118</v>
      </c>
      <c r="U6" t="s">
        <v>129</v>
      </c>
      <c r="V6" s="9">
        <f>MAX(R61,R55,R44,R38,R29:R32,R20:R23,R11:R14)</f>
        <v>0.2835703849946597</v>
      </c>
    </row>
    <row r="7" spans="1:22" x14ac:dyDescent="0.25">
      <c r="A7" s="3" t="s">
        <v>145</v>
      </c>
      <c r="B7" s="49" t="s">
        <v>123</v>
      </c>
      <c r="C7" s="49" t="s">
        <v>141</v>
      </c>
      <c r="D7" s="49" t="s">
        <v>118</v>
      </c>
      <c r="E7" s="49" t="s">
        <v>115</v>
      </c>
      <c r="F7" s="45">
        <v>50400.449056305071</v>
      </c>
      <c r="G7" s="79">
        <v>62274.773521606221</v>
      </c>
      <c r="H7" s="79">
        <v>86743.800906597549</v>
      </c>
      <c r="I7" s="79">
        <v>110190.78978639358</v>
      </c>
      <c r="J7" s="46">
        <v>0</v>
      </c>
      <c r="K7" s="80">
        <f t="shared" ref="K7:K66" si="0">J7+I7</f>
        <v>110190.78978639358</v>
      </c>
      <c r="L7" s="81">
        <f>(K7-$K$6)/$K$6</f>
        <v>1.2544314474068965E-2</v>
      </c>
      <c r="M7" s="81">
        <f>(K7-$K$6)/$K$6</f>
        <v>1.2544314474068965E-2</v>
      </c>
      <c r="N7" s="81">
        <f>(K7 - $K$6)/($K$6-64500)</f>
        <v>3.0798042162030321E-2</v>
      </c>
      <c r="O7" s="81">
        <f>(K7 - $K$6)/($K$6-64500)</f>
        <v>3.0798042162030321E-2</v>
      </c>
      <c r="P7" s="81"/>
      <c r="Q7" s="43"/>
      <c r="R7" s="44">
        <f>I7/'Selected and Total MW and MWh'!$C$65</f>
        <v>0.273070525579303</v>
      </c>
      <c r="U7" t="s">
        <v>130</v>
      </c>
      <c r="V7" s="9">
        <f>MIN(R61,R55,R44,R38,R29:R32,R20:R23,R11:R14)</f>
        <v>0.23630963949147346</v>
      </c>
    </row>
    <row r="8" spans="1:22" x14ac:dyDescent="0.25">
      <c r="A8" s="3" t="s">
        <v>146</v>
      </c>
      <c r="B8" s="49" t="s">
        <v>123</v>
      </c>
      <c r="C8" s="49" t="s">
        <v>142</v>
      </c>
      <c r="D8" s="49" t="s">
        <v>118</v>
      </c>
      <c r="E8" s="49" t="s">
        <v>115</v>
      </c>
      <c r="F8" s="45">
        <v>50373.870677944571</v>
      </c>
      <c r="G8" s="79">
        <v>62404.414122850561</v>
      </c>
      <c r="H8" s="79">
        <v>87037.551600384904</v>
      </c>
      <c r="I8" s="79">
        <v>111483.04306166616</v>
      </c>
      <c r="J8" s="46">
        <v>0</v>
      </c>
      <c r="K8" s="80">
        <f t="shared" si="0"/>
        <v>111483.04306166616</v>
      </c>
      <c r="L8" s="81">
        <f t="shared" ref="L8:L13" si="1">(K8-$K$6)/$K$6</f>
        <v>2.441884327338352E-2</v>
      </c>
      <c r="M8" s="81">
        <f t="shared" ref="M8:M32" si="2">(K8-$K$6)/$K$6</f>
        <v>2.441884327338352E-2</v>
      </c>
      <c r="N8" s="81">
        <f t="shared" ref="N8:N14" si="3">(K8 - $K$6)/($K$6-64500)</f>
        <v>5.9951667046954621E-2</v>
      </c>
      <c r="O8" s="81">
        <f t="shared" ref="O8:O32" si="4">(K8 - $K$6)/($K$6-64500)</f>
        <v>5.9951667046954621E-2</v>
      </c>
      <c r="P8" s="81"/>
      <c r="Q8" s="43"/>
      <c r="R8" s="44">
        <f>I8/'Selected and Total MW and MWh'!$C$65</f>
        <v>0.27627293733934499</v>
      </c>
      <c r="T8" t="s">
        <v>119</v>
      </c>
      <c r="U8" t="s">
        <v>129</v>
      </c>
      <c r="V8" s="9">
        <f>MAX(R6:R10,R15:R19,R24:R28,R33:R37,R39:R43,R45:R54,R56:R60,R62:R66)</f>
        <v>0.30905969461655741</v>
      </c>
    </row>
    <row r="9" spans="1:22" x14ac:dyDescent="0.25">
      <c r="A9" s="3" t="s">
        <v>147</v>
      </c>
      <c r="B9" s="49" t="s">
        <v>123</v>
      </c>
      <c r="C9" s="49" t="s">
        <v>143</v>
      </c>
      <c r="D9" s="49" t="s">
        <v>118</v>
      </c>
      <c r="E9" s="49" t="s">
        <v>115</v>
      </c>
      <c r="F9" s="45">
        <v>50282.558448914162</v>
      </c>
      <c r="G9" s="79">
        <v>62778.678181003947</v>
      </c>
      <c r="H9" s="79">
        <v>87900.654711262177</v>
      </c>
      <c r="I9" s="79">
        <v>117929.33977784797</v>
      </c>
      <c r="J9" s="46">
        <v>0</v>
      </c>
      <c r="K9" s="80">
        <f t="shared" si="0"/>
        <v>117929.33977784797</v>
      </c>
      <c r="L9" s="81">
        <f t="shared" si="1"/>
        <v>8.365393090671247E-2</v>
      </c>
      <c r="M9" s="81">
        <f t="shared" si="2"/>
        <v>8.365393090671247E-2</v>
      </c>
      <c r="N9" s="81">
        <f t="shared" si="3"/>
        <v>0.205382071408547</v>
      </c>
      <c r="O9" s="81">
        <f t="shared" si="4"/>
        <v>0.205382071408547</v>
      </c>
      <c r="P9" s="81"/>
      <c r="Q9" s="43"/>
      <c r="R9" s="44">
        <f>I9/'Selected and Total MW and MWh'!$C$65</f>
        <v>0.292247898910455</v>
      </c>
      <c r="U9" t="s">
        <v>130</v>
      </c>
      <c r="V9" s="9">
        <f>MIN(R6:R10,R15:R19,R24:R28,R33:R37,R39:R43,R45:R54,R56:R60,R62:R66)</f>
        <v>0.23720022001391666</v>
      </c>
    </row>
    <row r="10" spans="1:22" x14ac:dyDescent="0.25">
      <c r="A10" s="3" t="s">
        <v>148</v>
      </c>
      <c r="B10" s="49" t="s">
        <v>123</v>
      </c>
      <c r="C10" s="49" t="s">
        <v>144</v>
      </c>
      <c r="D10" s="49" t="s">
        <v>118</v>
      </c>
      <c r="E10" s="49" t="s">
        <v>115</v>
      </c>
      <c r="F10" s="45">
        <v>50349.636472583203</v>
      </c>
      <c r="G10" s="79">
        <v>62893.445785481439</v>
      </c>
      <c r="H10" s="79">
        <v>89302.211360473419</v>
      </c>
      <c r="I10" s="79">
        <v>124713.32000659271</v>
      </c>
      <c r="J10" s="46">
        <v>0</v>
      </c>
      <c r="K10" s="80">
        <f t="shared" si="0"/>
        <v>124713.32000659271</v>
      </c>
      <c r="L10" s="81">
        <f t="shared" si="1"/>
        <v>0.1459919958523925</v>
      </c>
      <c r="M10" s="81">
        <f t="shared" si="2"/>
        <v>0.1459919958523925</v>
      </c>
      <c r="N10" s="81">
        <f t="shared" si="3"/>
        <v>0.35843071798585879</v>
      </c>
      <c r="O10" s="81">
        <f t="shared" si="4"/>
        <v>0.35843071798585879</v>
      </c>
      <c r="P10" s="81"/>
      <c r="Q10" s="43"/>
      <c r="R10" s="44">
        <f>I10/'Selected and Total MW and MWh'!$C$65</f>
        <v>0.30905969461655741</v>
      </c>
    </row>
    <row r="11" spans="1:22" x14ac:dyDescent="0.25">
      <c r="A11" s="3" t="s">
        <v>149</v>
      </c>
      <c r="B11" s="49" t="s">
        <v>123</v>
      </c>
      <c r="C11" s="49" t="s">
        <v>141</v>
      </c>
      <c r="D11" s="49" t="s">
        <v>119</v>
      </c>
      <c r="E11" s="49" t="s">
        <v>115</v>
      </c>
      <c r="F11" s="45">
        <v>50680.354255046841</v>
      </c>
      <c r="G11" s="79">
        <v>61423.548936423489</v>
      </c>
      <c r="H11" s="79">
        <v>83483.844563703009</v>
      </c>
      <c r="I11" s="79">
        <v>106401.81044568765</v>
      </c>
      <c r="J11" s="46">
        <v>0</v>
      </c>
      <c r="K11" s="80">
        <f t="shared" si="0"/>
        <v>106401.81044568765</v>
      </c>
      <c r="L11" s="81">
        <f t="shared" si="1"/>
        <v>-2.2272656132354924E-2</v>
      </c>
      <c r="M11" s="81">
        <f t="shared" si="2"/>
        <v>-2.2272656132354924E-2</v>
      </c>
      <c r="N11" s="81">
        <f t="shared" si="3"/>
        <v>-5.4682478189034836E-2</v>
      </c>
      <c r="O11" s="81">
        <f t="shared" si="4"/>
        <v>-5.4682478189034836E-2</v>
      </c>
      <c r="P11" s="81">
        <v>0</v>
      </c>
      <c r="Q11" s="43">
        <v>0</v>
      </c>
      <c r="R11" s="44">
        <f>I11/'Selected and Total MW and MWh'!$C$65</f>
        <v>0.26368082448013319</v>
      </c>
    </row>
    <row r="12" spans="1:22" x14ac:dyDescent="0.25">
      <c r="A12" s="3" t="s">
        <v>150</v>
      </c>
      <c r="B12" s="49" t="s">
        <v>123</v>
      </c>
      <c r="C12" s="49" t="s">
        <v>142</v>
      </c>
      <c r="D12" s="49" t="s">
        <v>119</v>
      </c>
      <c r="E12" s="49" t="s">
        <v>115</v>
      </c>
      <c r="F12" s="45">
        <v>50497.519569081953</v>
      </c>
      <c r="G12" s="79">
        <v>61890.634370755717</v>
      </c>
      <c r="H12" s="79">
        <v>84548.079460299894</v>
      </c>
      <c r="I12" s="79">
        <v>107840.67816049558</v>
      </c>
      <c r="J12" s="46">
        <v>0</v>
      </c>
      <c r="K12" s="80">
        <f t="shared" si="0"/>
        <v>107840.67816049558</v>
      </c>
      <c r="L12" s="81">
        <f t="shared" si="1"/>
        <v>-9.0508857218394873E-3</v>
      </c>
      <c r="M12" s="81">
        <f t="shared" si="2"/>
        <v>-9.0508857218394873E-3</v>
      </c>
      <c r="N12" s="81">
        <f t="shared" si="3"/>
        <v>-2.2221187187322924E-2</v>
      </c>
      <c r="O12" s="81">
        <f t="shared" si="4"/>
        <v>-2.2221187187322924E-2</v>
      </c>
      <c r="P12" s="81">
        <f>(K12-$K$11)/$K$11</f>
        <v>1.3522962708819636E-2</v>
      </c>
      <c r="Q12" s="43">
        <f>(K12-$K$11)/$K$11</f>
        <v>1.3522962708819636E-2</v>
      </c>
      <c r="R12" s="44">
        <f>I12/'Selected and Total MW and MWh'!$C$65</f>
        <v>0.26724657043660882</v>
      </c>
    </row>
    <row r="13" spans="1:22" x14ac:dyDescent="0.25">
      <c r="A13" s="3" t="s">
        <v>151</v>
      </c>
      <c r="B13" s="49" t="s">
        <v>123</v>
      </c>
      <c r="C13" s="49" t="s">
        <v>143</v>
      </c>
      <c r="D13" s="49" t="s">
        <v>119</v>
      </c>
      <c r="E13" s="49" t="s">
        <v>115</v>
      </c>
      <c r="F13" s="45">
        <v>50289.031049131358</v>
      </c>
      <c r="G13" s="79">
        <v>62734.131065881673</v>
      </c>
      <c r="H13" s="79">
        <v>87416.941802446978</v>
      </c>
      <c r="I13" s="79">
        <v>112676.98493165926</v>
      </c>
      <c r="J13" s="46">
        <v>0</v>
      </c>
      <c r="K13" s="80">
        <f t="shared" si="0"/>
        <v>112676.98493165926</v>
      </c>
      <c r="L13" s="81">
        <f t="shared" si="1"/>
        <v>3.5389987546126787E-2</v>
      </c>
      <c r="M13" s="81">
        <f t="shared" si="2"/>
        <v>3.5389987546126787E-2</v>
      </c>
      <c r="N13" s="81">
        <f t="shared" si="3"/>
        <v>8.6887356882866723E-2</v>
      </c>
      <c r="O13" s="81">
        <f t="shared" si="4"/>
        <v>8.6887356882866723E-2</v>
      </c>
      <c r="P13" s="81">
        <f t="shared" ref="P13:P14" si="5">(K13-$K$11)/$K$11</f>
        <v>5.8976200307933192E-2</v>
      </c>
      <c r="Q13" s="43">
        <f t="shared" ref="Q13:Q14" si="6">(K13-$K$11)/$K$11</f>
        <v>5.8976200307933192E-2</v>
      </c>
      <c r="R13" s="44">
        <f>I13/'Selected and Total MW and MWh'!$C$65</f>
        <v>0.27923171760203447</v>
      </c>
    </row>
    <row r="14" spans="1:22" x14ac:dyDescent="0.25">
      <c r="A14" s="3" t="s">
        <v>152</v>
      </c>
      <c r="B14" s="49" t="s">
        <v>123</v>
      </c>
      <c r="C14" s="49" t="s">
        <v>144</v>
      </c>
      <c r="D14" s="49" t="s">
        <v>119</v>
      </c>
      <c r="E14" s="49" t="s">
        <v>115</v>
      </c>
      <c r="F14" s="45">
        <v>50252.721470327262</v>
      </c>
      <c r="G14" s="79">
        <v>62974.542672707757</v>
      </c>
      <c r="H14" s="79">
        <v>87866.082875701395</v>
      </c>
      <c r="I14" s="79">
        <v>114427.74578583648</v>
      </c>
      <c r="J14" s="46">
        <v>0</v>
      </c>
      <c r="K14" s="80">
        <f t="shared" si="0"/>
        <v>114427.74578583648</v>
      </c>
      <c r="L14" s="81">
        <f>(K14-$K$6)/$K$6</f>
        <v>5.1477747261229632E-2</v>
      </c>
      <c r="M14" s="81">
        <f t="shared" si="2"/>
        <v>5.1477747261229632E-2</v>
      </c>
      <c r="N14" s="81">
        <f t="shared" si="3"/>
        <v>0.12638505147770224</v>
      </c>
      <c r="O14" s="81">
        <f t="shared" si="4"/>
        <v>0.12638505147770224</v>
      </c>
      <c r="P14" s="81">
        <f t="shared" si="5"/>
        <v>7.5430439637543936E-2</v>
      </c>
      <c r="Q14" s="43">
        <f t="shared" si="6"/>
        <v>7.5430439637543936E-2</v>
      </c>
      <c r="R14" s="44">
        <f>I14/'Selected and Total MW and MWh'!$C$65</f>
        <v>0.2835703849946597</v>
      </c>
    </row>
    <row r="15" spans="1:22" x14ac:dyDescent="0.25">
      <c r="A15" s="3" t="s">
        <v>162</v>
      </c>
      <c r="B15" s="49" t="s">
        <v>140</v>
      </c>
      <c r="C15" s="49" t="s">
        <v>115</v>
      </c>
      <c r="D15" s="49" t="s">
        <v>118</v>
      </c>
      <c r="E15" s="49" t="s">
        <v>115</v>
      </c>
      <c r="F15" s="45">
        <v>50291.973959199488</v>
      </c>
      <c r="G15" s="79">
        <v>61910.107927203018</v>
      </c>
      <c r="H15" s="79">
        <v>81215.626646951656</v>
      </c>
      <c r="I15" s="79">
        <v>96864.844264448431</v>
      </c>
      <c r="J15" s="46">
        <v>0</v>
      </c>
      <c r="K15" s="80">
        <f t="shared" si="0"/>
        <v>96864.844264448431</v>
      </c>
      <c r="L15" s="81">
        <v>0</v>
      </c>
      <c r="M15" s="81">
        <f t="shared" si="2"/>
        <v>-0.10990793765510923</v>
      </c>
      <c r="N15" s="81">
        <v>0</v>
      </c>
      <c r="O15" s="81">
        <f t="shared" si="4"/>
        <v>-0.26983932082068468</v>
      </c>
      <c r="P15" s="81"/>
      <c r="Q15" s="43"/>
      <c r="R15" s="44">
        <f>I15/'Selected and Total MW and MWh'!$C$65</f>
        <v>0.2400466861588503</v>
      </c>
    </row>
    <row r="16" spans="1:22" x14ac:dyDescent="0.25">
      <c r="A16" s="3" t="s">
        <v>163</v>
      </c>
      <c r="B16" s="49" t="s">
        <v>140</v>
      </c>
      <c r="C16" s="49" t="s">
        <v>141</v>
      </c>
      <c r="D16" s="49" t="s">
        <v>118</v>
      </c>
      <c r="E16" s="49" t="s">
        <v>115</v>
      </c>
      <c r="F16" s="45">
        <v>50304.782943528902</v>
      </c>
      <c r="G16" s="79">
        <v>61884.071615468201</v>
      </c>
      <c r="H16" s="79">
        <v>81330.31939401319</v>
      </c>
      <c r="I16" s="79">
        <v>97245.375939412217</v>
      </c>
      <c r="J16" s="46">
        <v>0</v>
      </c>
      <c r="K16" s="80">
        <f t="shared" si="0"/>
        <v>97245.375939412217</v>
      </c>
      <c r="L16" s="81">
        <f>(K16-$K$15)/$K$15</f>
        <v>3.9284807388416934E-3</v>
      </c>
      <c r="M16" s="81">
        <f t="shared" si="2"/>
        <v>-0.10641122813239144</v>
      </c>
      <c r="N16" s="81">
        <f>(K16 - $K$15)/($K$15-64500)</f>
        <v>1.1757562367812341E-2</v>
      </c>
      <c r="O16" s="81">
        <f t="shared" si="4"/>
        <v>-0.26125441109670966</v>
      </c>
      <c r="P16" s="81"/>
      <c r="Q16" s="43"/>
      <c r="R16" s="44">
        <f>I16/'Selected and Total MW and MWh'!$C$65</f>
        <v>0.24098970494184813</v>
      </c>
    </row>
    <row r="17" spans="1:18" x14ac:dyDescent="0.25">
      <c r="A17" s="3" t="s">
        <v>164</v>
      </c>
      <c r="B17" s="49" t="s">
        <v>140</v>
      </c>
      <c r="C17" s="49" t="s">
        <v>142</v>
      </c>
      <c r="D17" s="49" t="s">
        <v>118</v>
      </c>
      <c r="E17" s="49" t="s">
        <v>115</v>
      </c>
      <c r="F17" s="45">
        <v>50275.397692800907</v>
      </c>
      <c r="G17" s="79">
        <v>61966.98475347762</v>
      </c>
      <c r="H17" s="79">
        <v>81489.024054372989</v>
      </c>
      <c r="I17" s="79">
        <v>97516.723899555625</v>
      </c>
      <c r="J17" s="46">
        <v>0</v>
      </c>
      <c r="K17" s="80">
        <f t="shared" si="0"/>
        <v>97516.723899555625</v>
      </c>
      <c r="L17" s="81">
        <f t="shared" ref="L17:L23" si="7">(K17-$K$15)/$K$15</f>
        <v>6.7297856106340601E-3</v>
      </c>
      <c r="M17" s="81">
        <f t="shared" si="2"/>
        <v>-0.10391780890180098</v>
      </c>
      <c r="N17" s="81">
        <f t="shared" ref="N17:N23" si="8">(K17 - $K$15)/($K$15-64500)</f>
        <v>2.0141596535450026E-2</v>
      </c>
      <c r="O17" s="81">
        <f t="shared" si="4"/>
        <v>-0.25513271901460477</v>
      </c>
      <c r="P17" s="81"/>
      <c r="Q17" s="43"/>
      <c r="R17" s="44">
        <f>I17/'Selected and Total MW and MWh'!$C$65</f>
        <v>0.24166214889324253</v>
      </c>
    </row>
    <row r="18" spans="1:18" x14ac:dyDescent="0.25">
      <c r="A18" s="3" t="s">
        <v>165</v>
      </c>
      <c r="B18" s="49" t="s">
        <v>140</v>
      </c>
      <c r="C18" s="49" t="s">
        <v>143</v>
      </c>
      <c r="D18" s="49" t="s">
        <v>118</v>
      </c>
      <c r="E18" s="49" t="s">
        <v>115</v>
      </c>
      <c r="F18" s="45">
        <v>50273.497485010841</v>
      </c>
      <c r="G18" s="79">
        <v>62338.120799181299</v>
      </c>
      <c r="H18" s="79">
        <v>84880.780139015696</v>
      </c>
      <c r="I18" s="79">
        <v>105479.93990641017</v>
      </c>
      <c r="J18" s="46">
        <v>0</v>
      </c>
      <c r="K18" s="80">
        <f t="shared" si="0"/>
        <v>105479.93990641017</v>
      </c>
      <c r="L18" s="81">
        <f t="shared" si="7"/>
        <v>8.8939343343616736E-2</v>
      </c>
      <c r="M18" s="81">
        <f t="shared" si="2"/>
        <v>-3.0743734114789069E-2</v>
      </c>
      <c r="N18" s="81">
        <f t="shared" si="8"/>
        <v>0.26618684062154141</v>
      </c>
      <c r="O18" s="81">
        <f t="shared" si="4"/>
        <v>-7.5480156483863858E-2</v>
      </c>
      <c r="P18" s="81"/>
      <c r="Q18" s="43"/>
      <c r="R18" s="44">
        <f>I18/'Selected and Total MW and MWh'!$C$65</f>
        <v>0.26139628079762972</v>
      </c>
    </row>
    <row r="19" spans="1:18" x14ac:dyDescent="0.25">
      <c r="A19" s="3" t="s">
        <v>166</v>
      </c>
      <c r="B19" s="49" t="s">
        <v>140</v>
      </c>
      <c r="C19" s="49" t="s">
        <v>144</v>
      </c>
      <c r="D19" s="49" t="s">
        <v>118</v>
      </c>
      <c r="E19" s="49" t="s">
        <v>115</v>
      </c>
      <c r="F19" s="45">
        <v>50270.5085638655</v>
      </c>
      <c r="G19" s="79">
        <v>62745.053738879113</v>
      </c>
      <c r="H19" s="79">
        <v>86943.453766156774</v>
      </c>
      <c r="I19" s="79">
        <v>112860.55670670835</v>
      </c>
      <c r="J19" s="46">
        <v>0</v>
      </c>
      <c r="K19" s="80">
        <f t="shared" si="0"/>
        <v>112860.55670670835</v>
      </c>
      <c r="L19" s="81">
        <f t="shared" si="7"/>
        <v>0.16513434325657303</v>
      </c>
      <c r="M19" s="81">
        <f t="shared" si="2"/>
        <v>3.707683049810296E-2</v>
      </c>
      <c r="N19" s="81">
        <f t="shared" si="8"/>
        <v>0.49423109567780638</v>
      </c>
      <c r="O19" s="81">
        <f t="shared" si="4"/>
        <v>9.1028791670959577E-2</v>
      </c>
      <c r="P19" s="81"/>
      <c r="Q19" s="43"/>
      <c r="R19" s="44">
        <f>I19/'Selected and Total MW and MWh'!$C$65</f>
        <v>0.27968663802860877</v>
      </c>
    </row>
    <row r="20" spans="1:18" x14ac:dyDescent="0.25">
      <c r="A20" s="3" t="s">
        <v>167</v>
      </c>
      <c r="B20" s="49" t="s">
        <v>140</v>
      </c>
      <c r="C20" s="49" t="s">
        <v>141</v>
      </c>
      <c r="D20" s="49" t="s">
        <v>119</v>
      </c>
      <c r="E20" s="49" t="s">
        <v>115</v>
      </c>
      <c r="F20" s="45">
        <v>50602.601289308106</v>
      </c>
      <c r="G20" s="79">
        <v>61439.770187319766</v>
      </c>
      <c r="H20" s="79">
        <v>80336.862989117551</v>
      </c>
      <c r="I20" s="79">
        <v>95356.852426540325</v>
      </c>
      <c r="J20" s="46">
        <v>0</v>
      </c>
      <c r="K20" s="80">
        <f t="shared" si="0"/>
        <v>95356.852426540325</v>
      </c>
      <c r="L20" s="81">
        <f t="shared" si="7"/>
        <v>-1.5567999405348481E-2</v>
      </c>
      <c r="M20" s="81">
        <f t="shared" si="2"/>
        <v>-0.12376489035239989</v>
      </c>
      <c r="N20" s="81">
        <f t="shared" si="8"/>
        <v>-4.6593514419118617E-2</v>
      </c>
      <c r="O20" s="81">
        <f t="shared" si="4"/>
        <v>-0.30386007295429956</v>
      </c>
      <c r="P20" s="81">
        <v>0</v>
      </c>
      <c r="Q20" s="43">
        <f>(K20-$K$11)/$K$11</f>
        <v>-0.10380423014310619</v>
      </c>
      <c r="R20" s="44">
        <f>I20/'Selected and Total MW and MWh'!$C$65</f>
        <v>0.23630963949147346</v>
      </c>
    </row>
    <row r="21" spans="1:18" x14ac:dyDescent="0.25">
      <c r="A21" s="3" t="s">
        <v>168</v>
      </c>
      <c r="B21" s="49" t="s">
        <v>140</v>
      </c>
      <c r="C21" s="49" t="s">
        <v>142</v>
      </c>
      <c r="D21" s="49" t="s">
        <v>119</v>
      </c>
      <c r="E21" s="49" t="s">
        <v>115</v>
      </c>
      <c r="F21" s="45">
        <v>50407.987234802174</v>
      </c>
      <c r="G21" s="79">
        <v>61717.504242625582</v>
      </c>
      <c r="H21" s="79">
        <v>80804.606504397918</v>
      </c>
      <c r="I21" s="79">
        <v>96194.306430299199</v>
      </c>
      <c r="J21" s="46">
        <v>0</v>
      </c>
      <c r="K21" s="80">
        <f t="shared" si="0"/>
        <v>96194.306430299199</v>
      </c>
      <c r="L21" s="81">
        <f t="shared" si="7"/>
        <v>-6.9224065680487008E-3</v>
      </c>
      <c r="M21" s="81">
        <f t="shared" si="2"/>
        <v>-0.11606951679365352</v>
      </c>
      <c r="N21" s="81">
        <f t="shared" si="8"/>
        <v>-2.0718092405153113E-2</v>
      </c>
      <c r="O21" s="81">
        <f t="shared" si="4"/>
        <v>-0.28496685724253112</v>
      </c>
      <c r="P21" s="81">
        <f>(K21-$K$20)/$K$20</f>
        <v>8.7823159264198668E-3</v>
      </c>
      <c r="Q21" s="43">
        <f>(K21-$K$11)/$K$11</f>
        <v>-9.5933555760301881E-2</v>
      </c>
      <c r="R21" s="44">
        <f>I21/'Selected and Total MW and MWh'!$C$65</f>
        <v>0.23838498540194594</v>
      </c>
    </row>
    <row r="22" spans="1:18" x14ac:dyDescent="0.25">
      <c r="A22" s="3" t="s">
        <v>169</v>
      </c>
      <c r="B22" s="49" t="s">
        <v>140</v>
      </c>
      <c r="C22" s="49" t="s">
        <v>143</v>
      </c>
      <c r="D22" s="49" t="s">
        <v>119</v>
      </c>
      <c r="E22" s="49" t="s">
        <v>115</v>
      </c>
      <c r="F22" s="45">
        <v>50211.95300526738</v>
      </c>
      <c r="G22" s="79">
        <v>62275.83100104909</v>
      </c>
      <c r="H22" s="79">
        <v>82207.732052773528</v>
      </c>
      <c r="I22" s="79">
        <v>99278.318100040793</v>
      </c>
      <c r="J22" s="46">
        <v>0</v>
      </c>
      <c r="K22" s="80">
        <f t="shared" si="0"/>
        <v>99278.318100040793</v>
      </c>
      <c r="L22" s="81">
        <f t="shared" si="7"/>
        <v>2.491589032036632E-2</v>
      </c>
      <c r="M22" s="81">
        <f t="shared" si="2"/>
        <v>-8.773050145469527E-2</v>
      </c>
      <c r="N22" s="81">
        <f t="shared" si="8"/>
        <v>7.4570846560305326E-2</v>
      </c>
      <c r="O22" s="81">
        <f t="shared" si="4"/>
        <v>-0.21539062084923563</v>
      </c>
      <c r="P22" s="81">
        <f t="shared" ref="P22:P23" si="9">(K22-$K$20)/$K$20</f>
        <v>4.1124109843300796E-2</v>
      </c>
      <c r="Q22" s="43">
        <f t="shared" ref="Q22:Q23" si="10">(K22-$K$11)/$K$11</f>
        <v>-6.6948976862409776E-2</v>
      </c>
      <c r="R22" s="44">
        <f>I22/'Selected and Total MW and MWh'!$C$65</f>
        <v>0.24602766306295162</v>
      </c>
    </row>
    <row r="23" spans="1:18" x14ac:dyDescent="0.25">
      <c r="A23" s="3" t="s">
        <v>170</v>
      </c>
      <c r="B23" s="49" t="s">
        <v>140</v>
      </c>
      <c r="C23" s="49" t="s">
        <v>144</v>
      </c>
      <c r="D23" s="49" t="s">
        <v>119</v>
      </c>
      <c r="E23" s="49" t="s">
        <v>115</v>
      </c>
      <c r="F23" s="45">
        <v>50270.508524520694</v>
      </c>
      <c r="G23" s="79">
        <v>62533.763338877354</v>
      </c>
      <c r="H23" s="79">
        <v>85133.378412881604</v>
      </c>
      <c r="I23" s="79">
        <v>105242.11121836981</v>
      </c>
      <c r="J23" s="46">
        <v>0</v>
      </c>
      <c r="K23" s="80">
        <f t="shared" si="0"/>
        <v>105242.11121836981</v>
      </c>
      <c r="L23" s="81">
        <f t="shared" si="7"/>
        <v>8.6484080137999325E-2</v>
      </c>
      <c r="M23" s="81">
        <f t="shared" si="2"/>
        <v>-3.2929144405076605E-2</v>
      </c>
      <c r="N23" s="81">
        <f t="shared" si="8"/>
        <v>0.25883847564573315</v>
      </c>
      <c r="O23" s="81">
        <f t="shared" si="4"/>
        <v>-8.0845643645457488E-2</v>
      </c>
      <c r="P23" s="81">
        <f t="shared" si="9"/>
        <v>0.10366595100697934</v>
      </c>
      <c r="Q23" s="43">
        <f t="shared" si="10"/>
        <v>-1.0899243372459311E-2</v>
      </c>
      <c r="R23" s="44">
        <f>I23/'Selected and Total MW and MWh'!$C$65</f>
        <v>0.26080690300147347</v>
      </c>
    </row>
    <row r="24" spans="1:18" x14ac:dyDescent="0.25">
      <c r="A24" s="3" t="s">
        <v>153</v>
      </c>
      <c r="B24" s="49" t="s">
        <v>139</v>
      </c>
      <c r="C24" s="49" t="s">
        <v>115</v>
      </c>
      <c r="D24" s="49" t="s">
        <v>118</v>
      </c>
      <c r="E24" s="49" t="s">
        <v>115</v>
      </c>
      <c r="F24" s="45">
        <v>50282.615790630189</v>
      </c>
      <c r="G24" s="79">
        <v>62031.042773028297</v>
      </c>
      <c r="H24" s="79">
        <v>84618.564884389212</v>
      </c>
      <c r="I24" s="79">
        <v>105383.20428187198</v>
      </c>
      <c r="J24" s="46">
        <v>0</v>
      </c>
      <c r="K24" s="80">
        <f t="shared" si="0"/>
        <v>105383.20428187198</v>
      </c>
      <c r="L24" s="81">
        <v>0</v>
      </c>
      <c r="M24" s="81">
        <f t="shared" si="2"/>
        <v>-3.1632638775724205E-2</v>
      </c>
      <c r="N24" s="81">
        <v>0</v>
      </c>
      <c r="O24" s="81">
        <f t="shared" si="4"/>
        <v>-7.7662541442571398E-2</v>
      </c>
      <c r="P24" s="81"/>
      <c r="Q24" s="43"/>
      <c r="R24" s="44">
        <f>I24/'Selected and Total MW and MWh'!$C$65</f>
        <v>0.261156554338766</v>
      </c>
    </row>
    <row r="25" spans="1:18" x14ac:dyDescent="0.25">
      <c r="A25" s="3" t="s">
        <v>154</v>
      </c>
      <c r="B25" s="49" t="s">
        <v>139</v>
      </c>
      <c r="C25" s="49" t="s">
        <v>141</v>
      </c>
      <c r="D25" s="49" t="s">
        <v>118</v>
      </c>
      <c r="E25" s="49" t="s">
        <v>115</v>
      </c>
      <c r="F25" s="45">
        <v>50291.712156235044</v>
      </c>
      <c r="G25" s="79">
        <v>62162.731437062517</v>
      </c>
      <c r="H25" s="79">
        <v>85286.922039421333</v>
      </c>
      <c r="I25" s="79">
        <v>106330.26180409275</v>
      </c>
      <c r="J25" s="46">
        <v>0</v>
      </c>
      <c r="K25" s="80">
        <f t="shared" si="0"/>
        <v>106330.26180409275</v>
      </c>
      <c r="L25" s="81">
        <f>(K25-$K$24)/$K$24</f>
        <v>8.9867975516064545E-3</v>
      </c>
      <c r="M25" s="81">
        <f t="shared" si="2"/>
        <v>-2.2930117344818278E-2</v>
      </c>
      <c r="N25" s="81">
        <f>(K25 - $K$24)/($K$24-64500)</f>
        <v>2.3164953404611308E-2</v>
      </c>
      <c r="O25" s="81">
        <f t="shared" si="4"/>
        <v>-5.6296637191760951E-2</v>
      </c>
      <c r="P25" s="81"/>
      <c r="Q25" s="43"/>
      <c r="R25" s="44">
        <f>I25/'Selected and Total MW and MWh'!$C$65</f>
        <v>0.26350351542188361</v>
      </c>
    </row>
    <row r="26" spans="1:18" x14ac:dyDescent="0.25">
      <c r="A26" s="3" t="s">
        <v>155</v>
      </c>
      <c r="B26" s="49" t="s">
        <v>139</v>
      </c>
      <c r="C26" s="49" t="s">
        <v>142</v>
      </c>
      <c r="D26" s="49" t="s">
        <v>118</v>
      </c>
      <c r="E26" s="49" t="s">
        <v>115</v>
      </c>
      <c r="F26" s="45">
        <v>50278.174503795322</v>
      </c>
      <c r="G26" s="79">
        <v>62323.537407001299</v>
      </c>
      <c r="H26" s="79">
        <v>85713.563717732366</v>
      </c>
      <c r="I26" s="79">
        <v>106816.48427452688</v>
      </c>
      <c r="J26" s="46">
        <v>0</v>
      </c>
      <c r="K26" s="80">
        <f t="shared" si="0"/>
        <v>106816.48427452688</v>
      </c>
      <c r="L26" s="81">
        <f t="shared" ref="L26:L32" si="11">(K26-$K$24)/$K$24</f>
        <v>1.360064919663349E-2</v>
      </c>
      <c r="M26" s="81">
        <f t="shared" si="2"/>
        <v>-1.8462214002243165E-2</v>
      </c>
      <c r="N26" s="81">
        <f t="shared" ref="N26:N32" si="12">(K26 - $K$24)/($K$24-64500)</f>
        <v>3.5057917250640641E-2</v>
      </c>
      <c r="O26" s="81">
        <f t="shared" si="4"/>
        <v>-4.5327311143298875E-2</v>
      </c>
      <c r="P26" s="81"/>
      <c r="Q26" s="43"/>
      <c r="R26" s="44">
        <f>I26/'Selected and Total MW and MWh'!$C$65</f>
        <v>0.26470845301972912</v>
      </c>
    </row>
    <row r="27" spans="1:18" x14ac:dyDescent="0.25">
      <c r="A27" s="3" t="s">
        <v>156</v>
      </c>
      <c r="B27" s="49" t="s">
        <v>139</v>
      </c>
      <c r="C27" s="49" t="s">
        <v>143</v>
      </c>
      <c r="D27" s="49" t="s">
        <v>118</v>
      </c>
      <c r="E27" s="49" t="s">
        <v>115</v>
      </c>
      <c r="F27" s="45">
        <v>50281.095772116845</v>
      </c>
      <c r="G27" s="79">
        <v>62659.565205214923</v>
      </c>
      <c r="H27" s="79">
        <v>86367.067890675084</v>
      </c>
      <c r="I27" s="79">
        <v>108786.23280713308</v>
      </c>
      <c r="J27" s="46">
        <v>0</v>
      </c>
      <c r="K27" s="80">
        <f t="shared" si="0"/>
        <v>108786.23280713308</v>
      </c>
      <c r="L27" s="81">
        <f t="shared" si="11"/>
        <v>3.2291943943542581E-2</v>
      </c>
      <c r="M27" s="81">
        <f t="shared" si="2"/>
        <v>-3.6217423031363881E-4</v>
      </c>
      <c r="N27" s="81">
        <f t="shared" si="12"/>
        <v>8.3237813303446068E-2</v>
      </c>
      <c r="O27" s="81">
        <f t="shared" si="4"/>
        <v>-8.8918826439323567E-4</v>
      </c>
      <c r="P27" s="81"/>
      <c r="Q27" s="43"/>
      <c r="R27" s="44">
        <f>I27/'Selected and Total MW and MWh'!$C$65</f>
        <v>0.26958980715196218</v>
      </c>
    </row>
    <row r="28" spans="1:18" x14ac:dyDescent="0.25">
      <c r="A28" s="3" t="s">
        <v>157</v>
      </c>
      <c r="B28" s="49" t="s">
        <v>139</v>
      </c>
      <c r="C28" s="49" t="s">
        <v>144</v>
      </c>
      <c r="D28" s="49" t="s">
        <v>118</v>
      </c>
      <c r="E28" s="49" t="s">
        <v>115</v>
      </c>
      <c r="F28" s="45">
        <v>50270.508550967803</v>
      </c>
      <c r="G28" s="79">
        <v>62803.250173725763</v>
      </c>
      <c r="H28" s="79">
        <v>87222.364302095244</v>
      </c>
      <c r="I28" s="79">
        <v>115184.36553185477</v>
      </c>
      <c r="J28" s="46">
        <v>0</v>
      </c>
      <c r="K28" s="80">
        <f t="shared" si="0"/>
        <v>115184.36553185477</v>
      </c>
      <c r="L28" s="81">
        <f t="shared" si="11"/>
        <v>9.3004965229253195E-2</v>
      </c>
      <c r="M28" s="81">
        <f t="shared" si="2"/>
        <v>5.8430333984083233E-2</v>
      </c>
      <c r="N28" s="81">
        <f t="shared" si="12"/>
        <v>0.23973564259807109</v>
      </c>
      <c r="O28" s="81">
        <f t="shared" si="4"/>
        <v>0.1434546218769655</v>
      </c>
      <c r="P28" s="81"/>
      <c r="Q28" s="43"/>
      <c r="R28" s="44">
        <f>I28/'Selected and Total MW and MWh'!$C$65</f>
        <v>0.28544541059443451</v>
      </c>
    </row>
    <row r="29" spans="1:18" x14ac:dyDescent="0.25">
      <c r="A29" s="3" t="s">
        <v>158</v>
      </c>
      <c r="B29" s="49" t="s">
        <v>139</v>
      </c>
      <c r="C29" s="49" t="s">
        <v>141</v>
      </c>
      <c r="D29" s="49" t="s">
        <v>119</v>
      </c>
      <c r="E29" s="49" t="s">
        <v>115</v>
      </c>
      <c r="F29" s="45">
        <v>50625.946697537853</v>
      </c>
      <c r="G29" s="79">
        <v>61397.767182230338</v>
      </c>
      <c r="H29" s="79">
        <v>82579.772390868311</v>
      </c>
      <c r="I29" s="79">
        <v>102996.37602085422</v>
      </c>
      <c r="J29" s="46">
        <v>0</v>
      </c>
      <c r="K29" s="80">
        <f t="shared" si="0"/>
        <v>102996.37602085422</v>
      </c>
      <c r="L29" s="81">
        <f t="shared" si="11"/>
        <v>-2.264903859474254E-2</v>
      </c>
      <c r="M29" s="81">
        <f t="shared" si="2"/>
        <v>-5.3565228513981815E-2</v>
      </c>
      <c r="N29" s="81">
        <f t="shared" si="12"/>
        <v>-5.8381633801538872E-2</v>
      </c>
      <c r="O29" s="81">
        <f t="shared" si="4"/>
        <v>-0.13151010918951322</v>
      </c>
      <c r="P29" s="81">
        <v>0</v>
      </c>
      <c r="Q29" s="43">
        <f>(K29-$K$11)/$K$11</f>
        <v>-3.2005418052277537E-2</v>
      </c>
      <c r="R29" s="44">
        <f>I29/'Selected and Total MW and MWh'!$C$65</f>
        <v>0.2552416094602773</v>
      </c>
    </row>
    <row r="30" spans="1:18" x14ac:dyDescent="0.25">
      <c r="A30" s="3" t="s">
        <v>159</v>
      </c>
      <c r="B30" s="49" t="s">
        <v>139</v>
      </c>
      <c r="C30" s="49" t="s">
        <v>142</v>
      </c>
      <c r="D30" s="49" t="s">
        <v>119</v>
      </c>
      <c r="E30" s="49" t="s">
        <v>115</v>
      </c>
      <c r="F30" s="45">
        <v>50378.624003329802</v>
      </c>
      <c r="G30" s="79">
        <v>61866.33426839202</v>
      </c>
      <c r="H30" s="79">
        <v>83494.857008808118</v>
      </c>
      <c r="I30" s="79">
        <v>104093.17690549509</v>
      </c>
      <c r="J30" s="46">
        <v>0</v>
      </c>
      <c r="K30" s="80">
        <f t="shared" si="0"/>
        <v>104093.17690549509</v>
      </c>
      <c r="L30" s="81">
        <f t="shared" si="11"/>
        <v>-1.2241299599568196E-2</v>
      </c>
      <c r="M30" s="81">
        <f t="shared" si="2"/>
        <v>-4.3486713766913841E-2</v>
      </c>
      <c r="N30" s="81">
        <f t="shared" si="12"/>
        <v>-3.1553969387592834E-2</v>
      </c>
      <c r="O30" s="81">
        <f t="shared" si="4"/>
        <v>-0.10676594937492268</v>
      </c>
      <c r="P30" s="81">
        <f>(K30-$K$29)/$K$29</f>
        <v>1.0648926952719073E-2</v>
      </c>
      <c r="Q30" s="43">
        <f t="shared" ref="Q30:Q32" si="13">(K30-$K$11)/$K$11</f>
        <v>-2.1697314458488402E-2</v>
      </c>
      <c r="R30" s="44">
        <f>I30/'Selected and Total MW and MWh'!$C$65</f>
        <v>0.25795965871471427</v>
      </c>
    </row>
    <row r="31" spans="1:18" x14ac:dyDescent="0.25">
      <c r="A31" s="3" t="s">
        <v>160</v>
      </c>
      <c r="B31" s="49" t="s">
        <v>139</v>
      </c>
      <c r="C31" s="49" t="s">
        <v>143</v>
      </c>
      <c r="D31" s="49" t="s">
        <v>119</v>
      </c>
      <c r="E31" s="49" t="s">
        <v>115</v>
      </c>
      <c r="F31" s="45">
        <v>50274.315213373877</v>
      </c>
      <c r="G31" s="79">
        <v>62622.430126319872</v>
      </c>
      <c r="H31" s="79">
        <v>85679.9564949942</v>
      </c>
      <c r="I31" s="79">
        <v>106427.06595618195</v>
      </c>
      <c r="J31" s="46">
        <v>0</v>
      </c>
      <c r="K31" s="80">
        <f t="shared" si="0"/>
        <v>106427.06595618195</v>
      </c>
      <c r="L31" s="81">
        <f t="shared" si="11"/>
        <v>9.9053893969471493E-3</v>
      </c>
      <c r="M31" s="81">
        <f t="shared" si="2"/>
        <v>-2.2040582983503573E-2</v>
      </c>
      <c r="N31" s="81">
        <f t="shared" si="12"/>
        <v>2.5532775442770977E-2</v>
      </c>
      <c r="O31" s="81">
        <f t="shared" si="4"/>
        <v>-5.4112706230768491E-2</v>
      </c>
      <c r="P31" s="81">
        <f t="shared" ref="P31:P32" si="14">(K31-$K$29)/$K$29</f>
        <v>3.3308841222074607E-2</v>
      </c>
      <c r="Q31" s="43">
        <f t="shared" si="13"/>
        <v>2.3735978164764134E-4</v>
      </c>
      <c r="R31" s="44">
        <f>I31/'Selected and Total MW and MWh'!$C$65</f>
        <v>0.26374341170305649</v>
      </c>
    </row>
    <row r="32" spans="1:18" x14ac:dyDescent="0.25">
      <c r="A32" s="3" t="s">
        <v>161</v>
      </c>
      <c r="B32" s="49" t="s">
        <v>139</v>
      </c>
      <c r="C32" s="49" t="s">
        <v>144</v>
      </c>
      <c r="D32" s="49" t="s">
        <v>119</v>
      </c>
      <c r="E32" s="49" t="s">
        <v>115</v>
      </c>
      <c r="F32" s="45">
        <v>50270.508557089794</v>
      </c>
      <c r="G32" s="79">
        <v>62721.286325769805</v>
      </c>
      <c r="H32" s="79">
        <v>86210.287901074815</v>
      </c>
      <c r="I32" s="79">
        <v>106962.205883531</v>
      </c>
      <c r="J32" s="46">
        <v>0</v>
      </c>
      <c r="K32" s="80">
        <f t="shared" si="0"/>
        <v>106962.205883531</v>
      </c>
      <c r="L32" s="81">
        <f t="shared" si="11"/>
        <v>1.498342750554078E-2</v>
      </c>
      <c r="M32" s="81">
        <f t="shared" si="2"/>
        <v>-1.7123176620088446E-2</v>
      </c>
      <c r="N32" s="81">
        <f t="shared" si="12"/>
        <v>3.8622256483921653E-2</v>
      </c>
      <c r="O32" s="81">
        <f t="shared" si="4"/>
        <v>-4.2039787553437936E-2</v>
      </c>
      <c r="P32" s="81">
        <f t="shared" si="14"/>
        <v>3.8504557304752128E-2</v>
      </c>
      <c r="Q32" s="43">
        <f t="shared" si="13"/>
        <v>5.2667847990181234E-3</v>
      </c>
      <c r="R32" s="44">
        <f>I32/'Selected and Total MW and MWh'!$C$65</f>
        <v>0.26506957463829772</v>
      </c>
    </row>
    <row r="33" spans="1:18" x14ac:dyDescent="0.25">
      <c r="A33" s="3" t="s">
        <v>1</v>
      </c>
      <c r="B33" s="49" t="s">
        <v>123</v>
      </c>
      <c r="C33" s="49" t="s">
        <v>115</v>
      </c>
      <c r="D33" s="49" t="s">
        <v>118</v>
      </c>
      <c r="E33" s="49" t="s">
        <v>124</v>
      </c>
      <c r="F33" s="45">
        <v>50322.885163988183</v>
      </c>
      <c r="G33" s="79">
        <v>61606.975997927322</v>
      </c>
      <c r="H33" s="79">
        <v>85065.632504457142</v>
      </c>
      <c r="I33" s="79">
        <v>107316.24424595374</v>
      </c>
      <c r="J33" s="46">
        <v>2192</v>
      </c>
      <c r="K33" s="80">
        <f t="shared" si="0"/>
        <v>109508.24424595374</v>
      </c>
      <c r="L33" s="81">
        <f t="shared" ref="L33:L38" si="15">(K33-$K$6)/$K$6</f>
        <v>6.2723963974156373E-3</v>
      </c>
      <c r="M33" s="81">
        <f>(K33-$K$6)/$K$6</f>
        <v>6.2723963974156373E-3</v>
      </c>
      <c r="N33" s="81">
        <f>(K33 - $K$6)/($K$6-64500)</f>
        <v>1.5399608253117512E-2</v>
      </c>
      <c r="O33" s="81">
        <f>(K33 - $K$6)/($K$6-64500)</f>
        <v>1.5399608253117512E-2</v>
      </c>
      <c r="P33" s="81"/>
      <c r="Q33" s="43"/>
      <c r="R33" s="44">
        <f>I33/'Selected and Total MW and MWh'!$C$65</f>
        <v>0.26594693872552699</v>
      </c>
    </row>
    <row r="34" spans="1:18" x14ac:dyDescent="0.25">
      <c r="A34" s="3" t="s">
        <v>145</v>
      </c>
      <c r="B34" s="49" t="s">
        <v>123</v>
      </c>
      <c r="C34" s="49" t="s">
        <v>141</v>
      </c>
      <c r="D34" s="49" t="s">
        <v>118</v>
      </c>
      <c r="E34" s="49" t="s">
        <v>124</v>
      </c>
      <c r="F34" s="45">
        <v>50326.154692967953</v>
      </c>
      <c r="G34" s="79">
        <v>61738.007423986928</v>
      </c>
      <c r="H34" s="79">
        <v>85775.156444652137</v>
      </c>
      <c r="I34" s="79">
        <v>108620.37173555228</v>
      </c>
      <c r="J34" s="46">
        <v>2192</v>
      </c>
      <c r="K34" s="80">
        <f t="shared" si="0"/>
        <v>110812.37173555228</v>
      </c>
      <c r="L34" s="81">
        <f t="shared" si="15"/>
        <v>1.8256037475786392E-2</v>
      </c>
      <c r="M34" s="81">
        <f t="shared" ref="M34:M66" si="16">(K34-$K$6)/$K$6</f>
        <v>1.8256037475786392E-2</v>
      </c>
      <c r="N34" s="81">
        <f>(K34 - $K$6)/($K$6-64500)</f>
        <v>4.4821119005995343E-2</v>
      </c>
      <c r="O34" s="81">
        <f>(K34 - $K$6)/($K$6-64500)</f>
        <v>4.4821119005995343E-2</v>
      </c>
      <c r="P34" s="81"/>
      <c r="Q34" s="43"/>
      <c r="R34" s="44">
        <f>I34/'Selected and Total MW and MWh'!$C$65</f>
        <v>0.26917877670125467</v>
      </c>
    </row>
    <row r="35" spans="1:18" x14ac:dyDescent="0.25">
      <c r="A35" s="3" t="s">
        <v>146</v>
      </c>
      <c r="B35" s="49" t="s">
        <v>123</v>
      </c>
      <c r="C35" s="49" t="s">
        <v>142</v>
      </c>
      <c r="D35" s="49" t="s">
        <v>118</v>
      </c>
      <c r="E35" s="49" t="s">
        <v>124</v>
      </c>
      <c r="F35" s="45">
        <v>50299.926952885216</v>
      </c>
      <c r="G35" s="79">
        <v>61867.115276735232</v>
      </c>
      <c r="H35" s="79">
        <v>86057.426082779435</v>
      </c>
      <c r="I35" s="79">
        <v>109590.67126925681</v>
      </c>
      <c r="J35" s="46">
        <v>2192</v>
      </c>
      <c r="K35" s="80">
        <f t="shared" si="0"/>
        <v>111782.67126925681</v>
      </c>
      <c r="L35" s="81">
        <f t="shared" si="15"/>
        <v>2.7172129992174516E-2</v>
      </c>
      <c r="M35" s="81">
        <f t="shared" si="16"/>
        <v>2.7172129992174516E-2</v>
      </c>
      <c r="N35" s="81">
        <f t="shared" ref="N35:N37" si="17">(K35 - $K$6)/($K$6-64500)</f>
        <v>6.6711370068173459E-2</v>
      </c>
      <c r="O35" s="81">
        <f t="shared" ref="O35:O66" si="18">(K35 - $K$6)/($K$6-64500)</f>
        <v>6.6711370068173459E-2</v>
      </c>
      <c r="P35" s="81"/>
      <c r="Q35" s="43"/>
      <c r="R35" s="44">
        <f>I35/'Selected and Total MW and MWh'!$C$65</f>
        <v>0.27158333523243205</v>
      </c>
    </row>
    <row r="36" spans="1:18" x14ac:dyDescent="0.25">
      <c r="A36" s="3" t="s">
        <v>147</v>
      </c>
      <c r="B36" s="49" t="s">
        <v>123</v>
      </c>
      <c r="C36" s="49" t="s">
        <v>143</v>
      </c>
      <c r="D36" s="49" t="s">
        <v>118</v>
      </c>
      <c r="E36" s="49" t="s">
        <v>124</v>
      </c>
      <c r="F36" s="45">
        <v>50225.870444916596</v>
      </c>
      <c r="G36" s="79">
        <v>62218.271862387352</v>
      </c>
      <c r="H36" s="79">
        <v>86825.844734838247</v>
      </c>
      <c r="I36" s="79">
        <v>115484.92422382011</v>
      </c>
      <c r="J36" s="46">
        <v>2192</v>
      </c>
      <c r="K36" s="80">
        <f t="shared" si="0"/>
        <v>117676.92422382011</v>
      </c>
      <c r="L36" s="81">
        <f t="shared" si="15"/>
        <v>8.133448175301114E-2</v>
      </c>
      <c r="M36" s="81">
        <f t="shared" si="16"/>
        <v>8.133448175301114E-2</v>
      </c>
      <c r="N36" s="81">
        <f t="shared" si="17"/>
        <v>0.19968750013675332</v>
      </c>
      <c r="O36" s="81">
        <f t="shared" si="18"/>
        <v>0.19968750013675332</v>
      </c>
      <c r="P36" s="81"/>
      <c r="Q36" s="43"/>
      <c r="R36" s="44">
        <f>I36/'Selected and Total MW and MWh'!$C$65</f>
        <v>0.28619024344427163</v>
      </c>
    </row>
    <row r="37" spans="1:18" x14ac:dyDescent="0.25">
      <c r="A37" s="3" t="s">
        <v>148</v>
      </c>
      <c r="B37" s="49" t="s">
        <v>123</v>
      </c>
      <c r="C37" s="49" t="s">
        <v>144</v>
      </c>
      <c r="D37" s="49" t="s">
        <v>118</v>
      </c>
      <c r="E37" s="49" t="s">
        <v>124</v>
      </c>
      <c r="F37" s="45">
        <v>50240.6073528614</v>
      </c>
      <c r="G37" s="79">
        <v>62370.808596094168</v>
      </c>
      <c r="H37" s="79">
        <v>88058.806783386142</v>
      </c>
      <c r="I37" s="79">
        <v>121757.97915101472</v>
      </c>
      <c r="J37" s="46">
        <v>2192</v>
      </c>
      <c r="K37" s="80">
        <f t="shared" si="0"/>
        <v>123949.97915101472</v>
      </c>
      <c r="L37" s="81">
        <f t="shared" si="15"/>
        <v>0.13897764878382557</v>
      </c>
      <c r="M37" s="81">
        <f t="shared" si="16"/>
        <v>0.13897764878382557</v>
      </c>
      <c r="N37" s="81">
        <f t="shared" si="17"/>
        <v>0.34120951732133453</v>
      </c>
      <c r="O37" s="81">
        <f t="shared" si="18"/>
        <v>0.34120951732133453</v>
      </c>
      <c r="P37" s="81"/>
      <c r="Q37" s="43"/>
      <c r="R37" s="44">
        <f>I37/'Selected and Total MW and MWh'!$C$65</f>
        <v>0.30173588395812506</v>
      </c>
    </row>
    <row r="38" spans="1:18" x14ac:dyDescent="0.25">
      <c r="A38" s="3" t="s">
        <v>151</v>
      </c>
      <c r="B38" s="49" t="s">
        <v>123</v>
      </c>
      <c r="C38" s="49" t="s">
        <v>143</v>
      </c>
      <c r="D38" s="49" t="s">
        <v>119</v>
      </c>
      <c r="E38" s="49" t="s">
        <v>124</v>
      </c>
      <c r="F38" s="45">
        <v>50203.926447943668</v>
      </c>
      <c r="G38" s="79">
        <v>62196.917454566159</v>
      </c>
      <c r="H38" s="79">
        <v>86460.525527173711</v>
      </c>
      <c r="I38" s="79">
        <v>111121.76787852035</v>
      </c>
      <c r="J38" s="46">
        <v>2192</v>
      </c>
      <c r="K38" s="80">
        <f t="shared" si="0"/>
        <v>113313.76787852035</v>
      </c>
      <c r="L38" s="81">
        <f t="shared" si="15"/>
        <v>4.1241392673979436E-2</v>
      </c>
      <c r="M38" s="81">
        <f t="shared" si="16"/>
        <v>4.1241392673979436E-2</v>
      </c>
      <c r="N38" s="81">
        <f>(K38 - $K$11)/($K$11-64500)</f>
        <v>0.1649560570131415</v>
      </c>
      <c r="O38" s="81">
        <f t="shared" si="18"/>
        <v>0.10125337283433637</v>
      </c>
      <c r="P38" s="81">
        <f>(K38-$K$11)/$K$11</f>
        <v>6.4960900607615876E-2</v>
      </c>
      <c r="Q38" s="43">
        <f>(K38-$K$11)/$K$11</f>
        <v>6.4960900607615876E-2</v>
      </c>
      <c r="R38" s="44">
        <f>I38/'Selected and Total MW and MWh'!$C$65</f>
        <v>0.27537763924472536</v>
      </c>
    </row>
    <row r="39" spans="1:18" x14ac:dyDescent="0.25">
      <c r="A39" s="3" t="s">
        <v>162</v>
      </c>
      <c r="B39" s="49" t="s">
        <v>140</v>
      </c>
      <c r="C39" s="49" t="s">
        <v>115</v>
      </c>
      <c r="D39" s="49" t="s">
        <v>118</v>
      </c>
      <c r="E39" s="49" t="s">
        <v>124</v>
      </c>
      <c r="F39" s="45">
        <v>50138.832558399416</v>
      </c>
      <c r="G39" s="79">
        <v>61470.631619137806</v>
      </c>
      <c r="H39" s="79">
        <v>80404.793536235549</v>
      </c>
      <c r="I39" s="79">
        <v>95716.223951270833</v>
      </c>
      <c r="J39" s="46">
        <v>2192</v>
      </c>
      <c r="K39" s="80">
        <f t="shared" si="0"/>
        <v>97908.223951270833</v>
      </c>
      <c r="L39" s="81">
        <f>(K39-$K$15)/$K$15</f>
        <v>1.077150017372552E-2</v>
      </c>
      <c r="M39" s="81">
        <f t="shared" si="16"/>
        <v>-0.10032031085092953</v>
      </c>
      <c r="N39" s="81">
        <f>(K39 - $K$15)/($K$15-64500)</f>
        <v>3.2238056772252575E-2</v>
      </c>
      <c r="O39" s="81">
        <f t="shared" si="18"/>
        <v>-0.24630035939243541</v>
      </c>
      <c r="P39" s="81"/>
      <c r="Q39" s="43"/>
      <c r="R39" s="44">
        <f>I39/'Selected and Total MW and MWh'!$C$65</f>
        <v>0.23720022001391666</v>
      </c>
    </row>
    <row r="40" spans="1:18" x14ac:dyDescent="0.25">
      <c r="A40" s="3" t="s">
        <v>163</v>
      </c>
      <c r="B40" s="49" t="s">
        <v>140</v>
      </c>
      <c r="C40" s="49" t="s">
        <v>141</v>
      </c>
      <c r="D40" s="49" t="s">
        <v>118</v>
      </c>
      <c r="E40" s="49" t="s">
        <v>124</v>
      </c>
      <c r="F40" s="45">
        <v>50158.109203082793</v>
      </c>
      <c r="G40" s="79">
        <v>61446.163452646026</v>
      </c>
      <c r="H40" s="79">
        <v>80528.569979736261</v>
      </c>
      <c r="I40" s="79">
        <v>96089.224785903032</v>
      </c>
      <c r="J40" s="46">
        <v>2192</v>
      </c>
      <c r="K40" s="80">
        <f t="shared" si="0"/>
        <v>98281.224785903032</v>
      </c>
      <c r="L40" s="81">
        <f>(K40-$K$15)/$K$15</f>
        <v>1.4622235055556109E-2</v>
      </c>
      <c r="M40" s="81">
        <f t="shared" si="16"/>
        <v>-9.6892802298417527E-2</v>
      </c>
      <c r="N40" s="81">
        <f>(K40 - $K$15)/($K$15-64500)</f>
        <v>4.3762933319918422E-2</v>
      </c>
      <c r="O40" s="81">
        <f t="shared" si="18"/>
        <v>-0.23788534770493397</v>
      </c>
      <c r="P40" s="81"/>
      <c r="Q40" s="43"/>
      <c r="R40" s="44">
        <f>I40/'Selected and Total MW and MWh'!$C$65</f>
        <v>0.23812457616157637</v>
      </c>
    </row>
    <row r="41" spans="1:18" x14ac:dyDescent="0.25">
      <c r="A41" s="3" t="s">
        <v>164</v>
      </c>
      <c r="B41" s="49" t="s">
        <v>140</v>
      </c>
      <c r="C41" s="49" t="s">
        <v>142</v>
      </c>
      <c r="D41" s="49" t="s">
        <v>118</v>
      </c>
      <c r="E41" s="49" t="s">
        <v>124</v>
      </c>
      <c r="F41" s="45">
        <v>50148.910822250517</v>
      </c>
      <c r="G41" s="79">
        <v>61515.797323681283</v>
      </c>
      <c r="H41" s="79">
        <v>80663.475892599381</v>
      </c>
      <c r="I41" s="79">
        <v>96356.832822887853</v>
      </c>
      <c r="J41" s="46">
        <v>2192</v>
      </c>
      <c r="K41" s="80">
        <f t="shared" si="0"/>
        <v>98548.832822887853</v>
      </c>
      <c r="L41" s="81">
        <f t="shared" ref="L41:L44" si="19">(K41-$K$15)/$K$15</f>
        <v>1.7384930221350525E-2</v>
      </c>
      <c r="M41" s="81">
        <f t="shared" si="16"/>
        <v>-9.443374926066532E-2</v>
      </c>
      <c r="N41" s="81">
        <f t="shared" ref="N41:N43" si="20">(K41 - $K$15)/($K$15-64500)</f>
        <v>5.2031412376954328E-2</v>
      </c>
      <c r="O41" s="81">
        <f t="shared" si="18"/>
        <v>-0.23184802942086868</v>
      </c>
      <c r="P41" s="81"/>
      <c r="Q41" s="43"/>
      <c r="R41" s="44">
        <f>I41/'Selected and Total MW and MWh'!$C$65</f>
        <v>0.23878775198099239</v>
      </c>
    </row>
    <row r="42" spans="1:18" x14ac:dyDescent="0.25">
      <c r="A42" s="3" t="s">
        <v>165</v>
      </c>
      <c r="B42" s="49" t="s">
        <v>140</v>
      </c>
      <c r="C42" s="49" t="s">
        <v>143</v>
      </c>
      <c r="D42" s="49" t="s">
        <v>118</v>
      </c>
      <c r="E42" s="49" t="s">
        <v>124</v>
      </c>
      <c r="F42" s="45">
        <v>50171.701281767666</v>
      </c>
      <c r="G42" s="79">
        <v>61803.954740414585</v>
      </c>
      <c r="H42" s="79">
        <v>83963.379230455728</v>
      </c>
      <c r="I42" s="79">
        <v>104016.7586799572</v>
      </c>
      <c r="J42" s="46">
        <v>2192</v>
      </c>
      <c r="K42" s="80">
        <f t="shared" si="0"/>
        <v>106208.7586799572</v>
      </c>
      <c r="L42" s="81">
        <f t="shared" si="19"/>
        <v>9.6463422684076899E-2</v>
      </c>
      <c r="M42" s="81">
        <f t="shared" si="16"/>
        <v>-2.4046610817392299E-2</v>
      </c>
      <c r="N42" s="81">
        <f t="shared" si="20"/>
        <v>0.2887056813609547</v>
      </c>
      <c r="O42" s="81">
        <f t="shared" si="18"/>
        <v>-5.9037784435243018E-2</v>
      </c>
      <c r="P42" s="81"/>
      <c r="Q42" s="43"/>
      <c r="R42" s="44">
        <f>I42/'Selected and Total MW and MWh'!$C$65</f>
        <v>0.25777028204310748</v>
      </c>
    </row>
    <row r="43" spans="1:18" x14ac:dyDescent="0.25">
      <c r="A43" s="3" t="s">
        <v>166</v>
      </c>
      <c r="B43" s="49" t="s">
        <v>140</v>
      </c>
      <c r="C43" s="49" t="s">
        <v>144</v>
      </c>
      <c r="D43" s="49" t="s">
        <v>118</v>
      </c>
      <c r="E43" s="49" t="s">
        <v>124</v>
      </c>
      <c r="F43" s="45">
        <v>50194.639071200865</v>
      </c>
      <c r="G43" s="79">
        <v>62204.695990361724</v>
      </c>
      <c r="H43" s="79">
        <v>85926.761414560344</v>
      </c>
      <c r="I43" s="79">
        <v>110795.75998832876</v>
      </c>
      <c r="J43" s="46">
        <v>2192</v>
      </c>
      <c r="K43" s="80">
        <f t="shared" si="0"/>
        <v>112987.75998832876</v>
      </c>
      <c r="L43" s="81">
        <f t="shared" si="19"/>
        <v>0.16644754705704723</v>
      </c>
      <c r="M43" s="81">
        <f t="shared" si="16"/>
        <v>3.8245702777146194E-2</v>
      </c>
      <c r="N43" s="81">
        <f t="shared" si="20"/>
        <v>0.4981613874654342</v>
      </c>
      <c r="O43" s="81">
        <f t="shared" si="18"/>
        <v>9.3898536191986806E-2</v>
      </c>
      <c r="P43" s="81"/>
      <c r="Q43" s="43"/>
      <c r="R43" s="44">
        <f>I43/'Selected and Total MW and MWh'!$C$65</f>
        <v>0.27456973918256783</v>
      </c>
    </row>
    <row r="44" spans="1:18" x14ac:dyDescent="0.25">
      <c r="A44" s="3" t="s">
        <v>169</v>
      </c>
      <c r="B44" s="49" t="s">
        <v>140</v>
      </c>
      <c r="C44" s="49" t="s">
        <v>143</v>
      </c>
      <c r="D44" s="49" t="s">
        <v>119</v>
      </c>
      <c r="E44" s="49" t="s">
        <v>124</v>
      </c>
      <c r="F44" s="45">
        <v>50109.571774246775</v>
      </c>
      <c r="G44" s="79">
        <v>61766.528973981192</v>
      </c>
      <c r="H44" s="79">
        <v>81327.80282178543</v>
      </c>
      <c r="I44" s="79">
        <v>98061.139762980893</v>
      </c>
      <c r="J44" s="46">
        <v>2192</v>
      </c>
      <c r="K44" s="80">
        <f t="shared" si="0"/>
        <v>100253.13976298089</v>
      </c>
      <c r="L44" s="81">
        <f t="shared" si="19"/>
        <v>3.4979620565766416E-2</v>
      </c>
      <c r="M44" s="81">
        <f t="shared" si="16"/>
        <v>-7.8772855045684445E-2</v>
      </c>
      <c r="N44" s="81">
        <f>(K44 - $K$20)/($K$20-64500)</f>
        <v>0.15867747198444701</v>
      </c>
      <c r="O44" s="81">
        <f t="shared" si="18"/>
        <v>-0.19339834918325044</v>
      </c>
      <c r="P44" s="81"/>
      <c r="Q44" s="43"/>
      <c r="R44" s="44">
        <f>I44/'Selected and Total MW and MWh'!$C$65</f>
        <v>0.24301129909216054</v>
      </c>
    </row>
    <row r="45" spans="1:18" x14ac:dyDescent="0.25">
      <c r="A45" s="3" t="s">
        <v>153</v>
      </c>
      <c r="B45" s="49" t="s">
        <v>139</v>
      </c>
      <c r="C45" s="49" t="s">
        <v>115</v>
      </c>
      <c r="D45" s="49" t="s">
        <v>118</v>
      </c>
      <c r="E45" s="49" t="s">
        <v>124</v>
      </c>
      <c r="F45" s="45">
        <v>50201.646077709956</v>
      </c>
      <c r="G45" s="79">
        <v>61540.147222208805</v>
      </c>
      <c r="H45" s="79">
        <v>83680.026000466372</v>
      </c>
      <c r="I45" s="79">
        <v>104034.28885137255</v>
      </c>
      <c r="J45" s="46">
        <v>2192</v>
      </c>
      <c r="K45" s="80">
        <f t="shared" si="0"/>
        <v>106226.28885137255</v>
      </c>
      <c r="L45" s="81">
        <f>(K45-$K$24)/$K$24</f>
        <v>8.000179679918857E-3</v>
      </c>
      <c r="M45" s="81">
        <f t="shared" si="16"/>
        <v>-2.388552588976111E-2</v>
      </c>
      <c r="N45" s="81">
        <f>(K45 - $K$24)/($K$24-64500)</f>
        <v>2.0621783060052419E-2</v>
      </c>
      <c r="O45" s="81">
        <f t="shared" si="18"/>
        <v>-5.8642298464040017E-2</v>
      </c>
      <c r="P45" s="81">
        <f>(K45-$K$29)/$K$29</f>
        <v>3.1359480355545213E-2</v>
      </c>
      <c r="Q45" s="43">
        <f>(K45-$K$11)/$K$11</f>
        <v>-1.6496109754137328E-3</v>
      </c>
      <c r="R45" s="44">
        <f>I45/'Selected and Total MW and MWh'!$C$65</f>
        <v>0.25781372463146868</v>
      </c>
    </row>
    <row r="46" spans="1:18" x14ac:dyDescent="0.25">
      <c r="A46" s="3" t="s">
        <v>154</v>
      </c>
      <c r="B46" s="49" t="s">
        <v>139</v>
      </c>
      <c r="C46" s="49" t="s">
        <v>141</v>
      </c>
      <c r="D46" s="49" t="s">
        <v>118</v>
      </c>
      <c r="E46" s="49" t="s">
        <v>124</v>
      </c>
      <c r="F46" s="45">
        <v>50236.378814519943</v>
      </c>
      <c r="G46" s="79">
        <v>61611.698910750412</v>
      </c>
      <c r="H46" s="79">
        <v>84333.848206873867</v>
      </c>
      <c r="I46" s="79">
        <v>104962.89302801655</v>
      </c>
      <c r="J46" s="46">
        <v>2192</v>
      </c>
      <c r="K46" s="80">
        <f t="shared" si="0"/>
        <v>107154.89302801655</v>
      </c>
      <c r="L46" s="81">
        <f>(K46-$K$24)/$K$24</f>
        <v>1.6811870147787289E-2</v>
      </c>
      <c r="M46" s="81">
        <f t="shared" si="16"/>
        <v>-1.5352572443466252E-2</v>
      </c>
      <c r="N46" s="81">
        <f>(K46 - $K$24)/($K$24-64500)</f>
        <v>4.3335369065730441E-2</v>
      </c>
      <c r="O46" s="81">
        <f t="shared" si="18"/>
        <v>-3.7692707272837384E-2</v>
      </c>
      <c r="P46" s="81"/>
      <c r="Q46" s="43"/>
      <c r="R46" s="44">
        <f>I46/'Selected and Total MW and MWh'!$C$65</f>
        <v>0.26011495535195694</v>
      </c>
    </row>
    <row r="47" spans="1:18" x14ac:dyDescent="0.25">
      <c r="A47" s="3" t="s">
        <v>155</v>
      </c>
      <c r="B47" s="49" t="s">
        <v>139</v>
      </c>
      <c r="C47" s="49" t="s">
        <v>142</v>
      </c>
      <c r="D47" s="49" t="s">
        <v>118</v>
      </c>
      <c r="E47" s="49" t="s">
        <v>124</v>
      </c>
      <c r="F47" s="45">
        <v>50208.46387448554</v>
      </c>
      <c r="G47" s="79">
        <v>61772.101683949084</v>
      </c>
      <c r="H47" s="79">
        <v>84777.786235725056</v>
      </c>
      <c r="I47" s="79">
        <v>105457.06571484482</v>
      </c>
      <c r="J47" s="46">
        <v>2192</v>
      </c>
      <c r="K47" s="80">
        <f t="shared" si="0"/>
        <v>107649.06571484482</v>
      </c>
      <c r="L47" s="81">
        <f t="shared" ref="L47:L49" si="21">(K47-$K$24)/$K$24</f>
        <v>2.1501162812550937E-2</v>
      </c>
      <c r="M47" s="81">
        <f t="shared" si="16"/>
        <v>-1.0811614479680726E-2</v>
      </c>
      <c r="N47" s="81">
        <f t="shared" ref="N47:N49" si="22">(K47 - $K$24)/($K$24-64500)</f>
        <v>5.5422794587007211E-2</v>
      </c>
      <c r="O47" s="81">
        <f t="shared" si="18"/>
        <v>-2.6544021937040758E-2</v>
      </c>
      <c r="P47" s="81"/>
      <c r="Q47" s="43"/>
      <c r="R47" s="44">
        <f>I47/'Selected and Total MW and MWh'!$C$65</f>
        <v>0.26133959486657266</v>
      </c>
    </row>
    <row r="48" spans="1:18" x14ac:dyDescent="0.25">
      <c r="A48" s="3" t="s">
        <v>156</v>
      </c>
      <c r="B48" s="49" t="s">
        <v>139</v>
      </c>
      <c r="C48" s="49" t="s">
        <v>143</v>
      </c>
      <c r="D48" s="49" t="s">
        <v>118</v>
      </c>
      <c r="E48" s="49" t="s">
        <v>124</v>
      </c>
      <c r="F48" s="45">
        <v>50202.065341373615</v>
      </c>
      <c r="G48" s="79">
        <v>62132.192115452221</v>
      </c>
      <c r="H48" s="79">
        <v>85394.968604336435</v>
      </c>
      <c r="I48" s="79">
        <v>107106.60064306308</v>
      </c>
      <c r="J48" s="46">
        <v>2192</v>
      </c>
      <c r="K48" s="80">
        <f t="shared" si="0"/>
        <v>109298.60064306308</v>
      </c>
      <c r="L48" s="81">
        <f t="shared" si="21"/>
        <v>3.7153893619693519E-2</v>
      </c>
      <c r="M48" s="81">
        <f t="shared" si="16"/>
        <v>4.3459791479858673E-3</v>
      </c>
      <c r="N48" s="81">
        <f t="shared" si="22"/>
        <v>9.577029075793915E-2</v>
      </c>
      <c r="O48" s="81">
        <f t="shared" si="18"/>
        <v>1.0669985140412187E-2</v>
      </c>
      <c r="P48" s="81"/>
      <c r="Q48" s="43"/>
      <c r="R48" s="44">
        <f>I48/'Selected and Total MW and MWh'!$C$65</f>
        <v>0.26542740811015825</v>
      </c>
    </row>
    <row r="49" spans="1:18" x14ac:dyDescent="0.25">
      <c r="A49" s="3" t="s">
        <v>157</v>
      </c>
      <c r="B49" s="49" t="s">
        <v>139</v>
      </c>
      <c r="C49" s="49" t="s">
        <v>144</v>
      </c>
      <c r="D49" s="49" t="s">
        <v>118</v>
      </c>
      <c r="E49" s="49" t="s">
        <v>124</v>
      </c>
      <c r="F49" s="45">
        <v>50194.639110713033</v>
      </c>
      <c r="G49" s="79">
        <v>62259.462929820183</v>
      </c>
      <c r="H49" s="79">
        <v>86204.154702997039</v>
      </c>
      <c r="I49" s="79">
        <v>112819.80060278579</v>
      </c>
      <c r="J49" s="46">
        <v>2192</v>
      </c>
      <c r="K49" s="80">
        <f t="shared" si="0"/>
        <v>115011.80060278579</v>
      </c>
      <c r="L49" s="81">
        <f t="shared" si="21"/>
        <v>9.1367465873972528E-2</v>
      </c>
      <c r="M49" s="81">
        <f t="shared" si="16"/>
        <v>5.684463305440364E-2</v>
      </c>
      <c r="N49" s="81">
        <f t="shared" si="22"/>
        <v>0.23551471784180159</v>
      </c>
      <c r="O49" s="81">
        <f t="shared" si="18"/>
        <v>0.13956150486450578</v>
      </c>
      <c r="P49" s="81"/>
      <c r="Q49" s="43"/>
      <c r="R49" s="44">
        <f>I49/'Selected and Total MW and MWh'!$C$65</f>
        <v>0.2795856378384815</v>
      </c>
    </row>
    <row r="50" spans="1:18" x14ac:dyDescent="0.25">
      <c r="A50" s="3" t="s">
        <v>1</v>
      </c>
      <c r="B50" s="49" t="s">
        <v>123</v>
      </c>
      <c r="C50" s="49" t="s">
        <v>115</v>
      </c>
      <c r="D50" s="49" t="s">
        <v>118</v>
      </c>
      <c r="E50" s="49" t="s">
        <v>125</v>
      </c>
      <c r="F50" s="45">
        <v>50348.633991757612</v>
      </c>
      <c r="G50" s="79">
        <v>62111.711258031268</v>
      </c>
      <c r="H50" s="79">
        <v>85148.129265660653</v>
      </c>
      <c r="I50" s="79">
        <v>106270.52293281068</v>
      </c>
      <c r="J50" s="46">
        <v>0</v>
      </c>
      <c r="K50" s="80">
        <f t="shared" si="0"/>
        <v>106270.52293281068</v>
      </c>
      <c r="L50" s="81">
        <f>(K50-$K$6)/$K$6</f>
        <v>-2.3479058454932963E-2</v>
      </c>
      <c r="M50" s="81">
        <f t="shared" si="16"/>
        <v>-2.3479058454932963E-2</v>
      </c>
      <c r="N50" s="81">
        <f>(K50 - $K$6)/($K$6-64500)</f>
        <v>-5.7644364202968437E-2</v>
      </c>
      <c r="O50" s="81">
        <f t="shared" si="18"/>
        <v>-5.7644364202968437E-2</v>
      </c>
      <c r="P50" s="81"/>
      <c r="Q50" s="43"/>
      <c r="R50" s="44">
        <f>I50/'Selected and Total MW and MWh'!$C$65</f>
        <v>0.2633554728766751</v>
      </c>
    </row>
    <row r="51" spans="1:18" x14ac:dyDescent="0.25">
      <c r="A51" s="3" t="s">
        <v>145</v>
      </c>
      <c r="B51" s="49" t="s">
        <v>123</v>
      </c>
      <c r="C51" s="49" t="s">
        <v>141</v>
      </c>
      <c r="D51" s="49" t="s">
        <v>118</v>
      </c>
      <c r="E51" s="49" t="s">
        <v>125</v>
      </c>
      <c r="F51" s="45">
        <v>50402.146850873469</v>
      </c>
      <c r="G51" s="79">
        <v>62234.270178835846</v>
      </c>
      <c r="H51" s="79">
        <v>85657.18188990037</v>
      </c>
      <c r="I51" s="79">
        <v>107365.61863139777</v>
      </c>
      <c r="J51" s="46">
        <v>0</v>
      </c>
      <c r="K51" s="80">
        <f t="shared" si="0"/>
        <v>107365.61863139777</v>
      </c>
      <c r="L51" s="81">
        <f>(K51-$K$6)/$K$6</f>
        <v>-1.3416212680264751E-2</v>
      </c>
      <c r="M51" s="81">
        <f t="shared" si="16"/>
        <v>-1.3416212680264751E-2</v>
      </c>
      <c r="N51" s="81">
        <f>(K51 - $K$6)/($K$6-64500)</f>
        <v>-3.2938673901686179E-2</v>
      </c>
      <c r="O51" s="81">
        <f t="shared" si="18"/>
        <v>-3.2938673901686179E-2</v>
      </c>
      <c r="P51" s="81"/>
      <c r="Q51" s="43"/>
      <c r="R51" s="44">
        <f>I51/'Selected and Total MW and MWh'!$C$65</f>
        <v>0.2660692964054156</v>
      </c>
    </row>
    <row r="52" spans="1:18" x14ac:dyDescent="0.25">
      <c r="A52" s="3" t="s">
        <v>146</v>
      </c>
      <c r="B52" s="49" t="s">
        <v>123</v>
      </c>
      <c r="C52" s="49" t="s">
        <v>142</v>
      </c>
      <c r="D52" s="49" t="s">
        <v>118</v>
      </c>
      <c r="E52" s="49" t="s">
        <v>125</v>
      </c>
      <c r="F52" s="45">
        <v>50375.944201192695</v>
      </c>
      <c r="G52" s="79">
        <v>62366.44067606864</v>
      </c>
      <c r="H52" s="79">
        <v>85885.426967545049</v>
      </c>
      <c r="I52" s="79">
        <v>108539.88936359994</v>
      </c>
      <c r="J52" s="46">
        <v>0</v>
      </c>
      <c r="K52" s="80">
        <f t="shared" si="0"/>
        <v>108539.88936359994</v>
      </c>
      <c r="L52" s="81">
        <f t="shared" ref="L52:L55" si="23">(K52-$K$6)/$K$6</f>
        <v>-2.6258266974661043E-3</v>
      </c>
      <c r="M52" s="81">
        <f t="shared" si="16"/>
        <v>-2.6258266974661043E-3</v>
      </c>
      <c r="N52" s="81">
        <f t="shared" ref="N52:N55" si="24">(K52 - $K$6)/($K$6-64500)</f>
        <v>-6.4467708861984741E-3</v>
      </c>
      <c r="O52" s="81">
        <f t="shared" si="18"/>
        <v>-6.4467708861984741E-3</v>
      </c>
      <c r="P52" s="81"/>
      <c r="Q52" s="43"/>
      <c r="R52" s="44">
        <f>I52/'Selected and Total MW and MWh'!$C$65</f>
        <v>0.26897932842021866</v>
      </c>
    </row>
    <row r="53" spans="1:18" x14ac:dyDescent="0.25">
      <c r="A53" s="3" t="s">
        <v>147</v>
      </c>
      <c r="B53" s="49" t="s">
        <v>123</v>
      </c>
      <c r="C53" s="49" t="s">
        <v>143</v>
      </c>
      <c r="D53" s="49" t="s">
        <v>118</v>
      </c>
      <c r="E53" s="49" t="s">
        <v>125</v>
      </c>
      <c r="F53" s="45">
        <v>50281.969598724965</v>
      </c>
      <c r="G53" s="79">
        <v>62741.334984282097</v>
      </c>
      <c r="H53" s="79">
        <v>86692.110932581549</v>
      </c>
      <c r="I53" s="79">
        <v>114699.68818437408</v>
      </c>
      <c r="J53" s="46">
        <v>0</v>
      </c>
      <c r="K53" s="80">
        <f t="shared" si="0"/>
        <v>114699.68818437408</v>
      </c>
      <c r="L53" s="81">
        <f t="shared" si="23"/>
        <v>5.397662879241269E-2</v>
      </c>
      <c r="M53" s="81">
        <f t="shared" si="16"/>
        <v>5.397662879241269E-2</v>
      </c>
      <c r="N53" s="81">
        <f t="shared" si="24"/>
        <v>0.1325201542698384</v>
      </c>
      <c r="O53" s="81">
        <f t="shared" si="18"/>
        <v>0.1325201542698384</v>
      </c>
      <c r="P53" s="81"/>
      <c r="Q53" s="43"/>
      <c r="R53" s="44">
        <f>I53/'Selected and Total MW and MWh'!$C$65</f>
        <v>0.2842443020601414</v>
      </c>
    </row>
    <row r="54" spans="1:18" x14ac:dyDescent="0.25">
      <c r="A54" s="3" t="s">
        <v>148</v>
      </c>
      <c r="B54" s="49" t="s">
        <v>123</v>
      </c>
      <c r="C54" s="49" t="s">
        <v>144</v>
      </c>
      <c r="D54" s="49" t="s">
        <v>118</v>
      </c>
      <c r="E54" s="49" t="s">
        <v>125</v>
      </c>
      <c r="F54" s="45">
        <v>50349.436590897603</v>
      </c>
      <c r="G54" s="79">
        <v>62856.554533264476</v>
      </c>
      <c r="H54" s="79">
        <v>87944.383067549192</v>
      </c>
      <c r="I54" s="79">
        <v>121152.136918574</v>
      </c>
      <c r="J54" s="46">
        <v>0</v>
      </c>
      <c r="K54" s="80">
        <f t="shared" si="0"/>
        <v>121152.136918574</v>
      </c>
      <c r="L54" s="81">
        <f t="shared" si="23"/>
        <v>0.11326824738335484</v>
      </c>
      <c r="M54" s="81">
        <f t="shared" si="16"/>
        <v>0.11326824738335484</v>
      </c>
      <c r="N54" s="81">
        <f t="shared" si="24"/>
        <v>0.2780893500193245</v>
      </c>
      <c r="O54" s="81">
        <f t="shared" si="18"/>
        <v>0.2780893500193245</v>
      </c>
      <c r="P54" s="81"/>
      <c r="Q54" s="43"/>
      <c r="R54" s="44">
        <f>I54/'Selected and Total MW and MWh'!$C$65</f>
        <v>0.3002345093228091</v>
      </c>
    </row>
    <row r="55" spans="1:18" x14ac:dyDescent="0.25">
      <c r="A55" s="3" t="s">
        <v>151</v>
      </c>
      <c r="B55" s="49" t="s">
        <v>123</v>
      </c>
      <c r="C55" s="49" t="s">
        <v>143</v>
      </c>
      <c r="D55" s="49" t="s">
        <v>119</v>
      </c>
      <c r="E55" s="49" t="s">
        <v>125</v>
      </c>
      <c r="F55" s="45">
        <v>50285.643309066683</v>
      </c>
      <c r="G55" s="79">
        <v>62698.614194911323</v>
      </c>
      <c r="H55" s="79">
        <v>86254.695336981444</v>
      </c>
      <c r="I55" s="79">
        <v>109572.21012293526</v>
      </c>
      <c r="J55" s="46">
        <v>0</v>
      </c>
      <c r="K55" s="80">
        <f t="shared" si="0"/>
        <v>109572.21012293526</v>
      </c>
      <c r="L55" s="81">
        <f t="shared" si="23"/>
        <v>6.8601795069072212E-3</v>
      </c>
      <c r="M55" s="81">
        <f t="shared" si="16"/>
        <v>6.8601795069072212E-3</v>
      </c>
      <c r="N55" s="81">
        <f t="shared" si="24"/>
        <v>1.6842697791862087E-2</v>
      </c>
      <c r="O55" s="81">
        <f t="shared" si="18"/>
        <v>1.6842697791862087E-2</v>
      </c>
      <c r="P55" s="81">
        <f>(K55-$K$11)/$K$11</f>
        <v>2.9796482446752412E-2</v>
      </c>
      <c r="Q55" s="43">
        <f>(K55-$K$11)/$K$11</f>
        <v>2.9796482446752412E-2</v>
      </c>
      <c r="R55" s="44">
        <f>I55/'Selected and Total MW and MWh'!$C$65</f>
        <v>0.27153758553830065</v>
      </c>
    </row>
    <row r="56" spans="1:18" x14ac:dyDescent="0.25">
      <c r="A56" s="3" t="s">
        <v>162</v>
      </c>
      <c r="B56" s="49" t="s">
        <v>140</v>
      </c>
      <c r="C56" s="49" t="s">
        <v>115</v>
      </c>
      <c r="D56" s="49" t="s">
        <v>118</v>
      </c>
      <c r="E56" s="49" t="s">
        <v>125</v>
      </c>
      <c r="F56" s="45">
        <v>50296.218171528599</v>
      </c>
      <c r="G56" s="79">
        <v>61873.872869139617</v>
      </c>
      <c r="H56" s="79">
        <v>81127.538688256434</v>
      </c>
      <c r="I56" s="79">
        <v>96729.779227824154</v>
      </c>
      <c r="J56" s="46">
        <v>0</v>
      </c>
      <c r="K56" s="80">
        <f t="shared" si="0"/>
        <v>96729.779227824154</v>
      </c>
      <c r="L56" s="81">
        <f>(K56-$K$15)/$K$15</f>
        <v>-1.3943659090137929E-3</v>
      </c>
      <c r="M56" s="81">
        <f t="shared" si="16"/>
        <v>-0.11114905168272672</v>
      </c>
      <c r="N56" s="81">
        <f>(K56 - $K$15)/($K$15-64500)</f>
        <v>-4.1732021177262706E-3</v>
      </c>
      <c r="O56" s="81">
        <f t="shared" si="18"/>
        <v>-0.27288642891331627</v>
      </c>
      <c r="P56" s="81"/>
      <c r="Q56" s="43"/>
      <c r="R56" s="44">
        <f>I56/'Selected and Total MW and MWh'!$C$65</f>
        <v>0.23971197324309867</v>
      </c>
    </row>
    <row r="57" spans="1:18" x14ac:dyDescent="0.25">
      <c r="A57" s="3" t="s">
        <v>163</v>
      </c>
      <c r="B57" s="49" t="s">
        <v>140</v>
      </c>
      <c r="C57" s="49" t="s">
        <v>141</v>
      </c>
      <c r="D57" s="49" t="s">
        <v>118</v>
      </c>
      <c r="E57" s="49" t="s">
        <v>125</v>
      </c>
      <c r="F57" s="45">
        <v>50301.744345849955</v>
      </c>
      <c r="G57" s="79">
        <v>61851.519612069125</v>
      </c>
      <c r="H57" s="79">
        <v>81248.560129008736</v>
      </c>
      <c r="I57" s="79">
        <v>97096.533119030049</v>
      </c>
      <c r="J57" s="46">
        <v>0</v>
      </c>
      <c r="K57" s="80">
        <f t="shared" si="0"/>
        <v>97096.533119030049</v>
      </c>
      <c r="L57" s="81">
        <f t="shared" ref="L57:L61" si="25">(K57-$K$15)/$K$15</f>
        <v>2.391877634666814E-3</v>
      </c>
      <c r="M57" s="81">
        <f t="shared" si="16"/>
        <v>-0.10777894635839202</v>
      </c>
      <c r="N57" s="81">
        <f>(K57 - $K$15)/($K$15-64500)</f>
        <v>7.1586581010099201E-3</v>
      </c>
      <c r="O57" s="81">
        <f t="shared" si="18"/>
        <v>-0.2646123501596388</v>
      </c>
      <c r="P57" s="81"/>
      <c r="Q57" s="43"/>
      <c r="R57" s="44">
        <f>I57/'Selected and Total MW and MWh'!$C$65</f>
        <v>0.24062084845874954</v>
      </c>
    </row>
    <row r="58" spans="1:18" x14ac:dyDescent="0.25">
      <c r="A58" s="3" t="s">
        <v>164</v>
      </c>
      <c r="B58" s="49" t="s">
        <v>140</v>
      </c>
      <c r="C58" s="49" t="s">
        <v>142</v>
      </c>
      <c r="D58" s="49" t="s">
        <v>118</v>
      </c>
      <c r="E58" s="49" t="s">
        <v>125</v>
      </c>
      <c r="F58" s="45">
        <v>50274.936232945496</v>
      </c>
      <c r="G58" s="79">
        <v>61931.947212211497</v>
      </c>
      <c r="H58" s="79">
        <v>81390.830679797276</v>
      </c>
      <c r="I58" s="79">
        <v>97363.154361031295</v>
      </c>
      <c r="J58" s="46">
        <v>0</v>
      </c>
      <c r="K58" s="80">
        <f t="shared" si="0"/>
        <v>97363.154361031295</v>
      </c>
      <c r="L58" s="81">
        <f t="shared" si="25"/>
        <v>5.14438546168968E-3</v>
      </c>
      <c r="M58" s="81">
        <f t="shared" si="16"/>
        <v>-0.10532896099001679</v>
      </c>
      <c r="N58" s="81">
        <f t="shared" ref="N58:N61" si="26">(K58 - $K$15)/($K$15-64500)</f>
        <v>1.5396647439772744E-2</v>
      </c>
      <c r="O58" s="81">
        <f t="shared" si="18"/>
        <v>-0.25859729426897576</v>
      </c>
      <c r="P58" s="81"/>
      <c r="Q58" s="43"/>
      <c r="R58" s="44">
        <f>I58/'Selected and Total MW and MWh'!$C$65</f>
        <v>0.24128157884125268</v>
      </c>
    </row>
    <row r="59" spans="1:18" x14ac:dyDescent="0.25">
      <c r="A59" s="3" t="s">
        <v>165</v>
      </c>
      <c r="B59" s="49" t="s">
        <v>140</v>
      </c>
      <c r="C59" s="49" t="s">
        <v>143</v>
      </c>
      <c r="D59" s="49" t="s">
        <v>118</v>
      </c>
      <c r="E59" s="49" t="s">
        <v>125</v>
      </c>
      <c r="F59" s="45">
        <v>50271.766768871756</v>
      </c>
      <c r="G59" s="79">
        <v>62298.282437217531</v>
      </c>
      <c r="H59" s="79">
        <v>84445.412723183559</v>
      </c>
      <c r="I59" s="79">
        <v>103664.41539388917</v>
      </c>
      <c r="J59" s="46">
        <v>0</v>
      </c>
      <c r="K59" s="80">
        <f t="shared" si="0"/>
        <v>103664.41539388917</v>
      </c>
      <c r="L59" s="81">
        <f t="shared" si="25"/>
        <v>7.0196480271804168E-2</v>
      </c>
      <c r="M59" s="81">
        <f t="shared" si="16"/>
        <v>-4.7426607760626613E-2</v>
      </c>
      <c r="N59" s="81">
        <f t="shared" si="26"/>
        <v>0.21009126674247006</v>
      </c>
      <c r="O59" s="81">
        <f t="shared" si="18"/>
        <v>-0.11643893880636005</v>
      </c>
      <c r="P59" s="81"/>
      <c r="Q59" s="43"/>
      <c r="R59" s="44">
        <f>I59/'Selected and Total MW and MWh'!$C$65</f>
        <v>0.25689711862811199</v>
      </c>
    </row>
    <row r="60" spans="1:18" x14ac:dyDescent="0.25">
      <c r="A60" s="3" t="s">
        <v>166</v>
      </c>
      <c r="B60" s="49" t="s">
        <v>140</v>
      </c>
      <c r="C60" s="49" t="s">
        <v>144</v>
      </c>
      <c r="D60" s="49" t="s">
        <v>118</v>
      </c>
      <c r="E60" s="49" t="s">
        <v>125</v>
      </c>
      <c r="F60" s="45">
        <v>50270.508577699184</v>
      </c>
      <c r="G60" s="79">
        <v>62706.394263447772</v>
      </c>
      <c r="H60" s="79">
        <v>86116.606221352093</v>
      </c>
      <c r="I60" s="79">
        <v>110323.65215617564</v>
      </c>
      <c r="J60" s="46">
        <v>0</v>
      </c>
      <c r="K60" s="80">
        <f t="shared" si="0"/>
        <v>110323.65215617564</v>
      </c>
      <c r="L60" s="81">
        <f t="shared" si="25"/>
        <v>0.13894419584244241</v>
      </c>
      <c r="M60" s="81">
        <f t="shared" si="16"/>
        <v>1.3765188173142736E-2</v>
      </c>
      <c r="N60" s="81">
        <f t="shared" si="26"/>
        <v>0.41584652105096648</v>
      </c>
      <c r="O60" s="81">
        <f t="shared" si="18"/>
        <v>3.3795457424244453E-2</v>
      </c>
      <c r="P60" s="81"/>
      <c r="Q60" s="43"/>
      <c r="R60" s="44">
        <f>I60/'Selected and Total MW and MWh'!$C$65</f>
        <v>0.2733997799318349</v>
      </c>
    </row>
    <row r="61" spans="1:18" x14ac:dyDescent="0.25">
      <c r="A61" s="3" t="s">
        <v>169</v>
      </c>
      <c r="B61" s="49" t="s">
        <v>140</v>
      </c>
      <c r="C61" s="49" t="s">
        <v>143</v>
      </c>
      <c r="D61" s="49" t="s">
        <v>119</v>
      </c>
      <c r="E61" s="49" t="s">
        <v>125</v>
      </c>
      <c r="F61" s="45">
        <v>50243.012689733674</v>
      </c>
      <c r="G61" s="79">
        <v>62197.070874881501</v>
      </c>
      <c r="H61" s="79">
        <v>82073.880542828178</v>
      </c>
      <c r="I61" s="79">
        <v>98710.023427113527</v>
      </c>
      <c r="J61" s="46">
        <v>0</v>
      </c>
      <c r="K61" s="80">
        <f t="shared" si="0"/>
        <v>98710.023427113527</v>
      </c>
      <c r="L61" s="81">
        <f t="shared" si="25"/>
        <v>1.9049007683609294E-2</v>
      </c>
      <c r="M61" s="81">
        <f t="shared" si="16"/>
        <v>-9.295256712038176E-2</v>
      </c>
      <c r="N61" s="81">
        <f t="shared" si="26"/>
        <v>5.701183505127988E-2</v>
      </c>
      <c r="O61" s="81">
        <f t="shared" si="18"/>
        <v>-0.22821152061838307</v>
      </c>
      <c r="P61" s="81">
        <f>(K61-$K$20)/$K$20</f>
        <v>3.5164447181773022E-2</v>
      </c>
      <c r="Q61" s="43">
        <f>(K61-$K$11)/$K$11</f>
        <v>-7.2290001329445047E-2</v>
      </c>
      <c r="R61" s="44">
        <f>I61/'Selected and Total MW and MWh'!$C$65</f>
        <v>0.24461933732791519</v>
      </c>
    </row>
    <row r="62" spans="1:18" x14ac:dyDescent="0.25">
      <c r="A62" s="3" t="s">
        <v>153</v>
      </c>
      <c r="B62" s="49" t="s">
        <v>139</v>
      </c>
      <c r="C62" s="49" t="s">
        <v>115</v>
      </c>
      <c r="D62" s="49" t="s">
        <v>118</v>
      </c>
      <c r="E62" s="49" t="s">
        <v>125</v>
      </c>
      <c r="F62" s="45">
        <v>50289.167827511839</v>
      </c>
      <c r="G62" s="79">
        <v>61989.043588629822</v>
      </c>
      <c r="H62" s="79">
        <v>84188.98590223139</v>
      </c>
      <c r="I62" s="79">
        <v>103708.24536032067</v>
      </c>
      <c r="J62" s="46">
        <v>0</v>
      </c>
      <c r="K62" s="80">
        <f t="shared" si="0"/>
        <v>103708.24536032067</v>
      </c>
      <c r="L62" s="81">
        <f>(K62-$K$24)/$K$24</f>
        <v>-1.5893983609297387E-2</v>
      </c>
      <c r="M62" s="81">
        <f t="shared" si="16"/>
        <v>-4.7023853742801408E-2</v>
      </c>
      <c r="N62" s="81">
        <f>(K62 - $K$24)/($K$24-64500)</f>
        <v>-4.0969365072345984E-2</v>
      </c>
      <c r="O62" s="81">
        <f t="shared" si="18"/>
        <v>-0.11545012150211048</v>
      </c>
      <c r="P62" s="81"/>
      <c r="Q62" s="43"/>
      <c r="R62" s="44">
        <f>I62/'Selected and Total MW and MWh'!$C$65</f>
        <v>0.25700573634464507</v>
      </c>
    </row>
    <row r="63" spans="1:18" x14ac:dyDescent="0.25">
      <c r="A63" s="3" t="s">
        <v>154</v>
      </c>
      <c r="B63" s="49" t="s">
        <v>139</v>
      </c>
      <c r="C63" s="49" t="s">
        <v>141</v>
      </c>
      <c r="D63" s="49" t="s">
        <v>118</v>
      </c>
      <c r="E63" s="49" t="s">
        <v>125</v>
      </c>
      <c r="F63" s="45">
        <v>50302.250836841369</v>
      </c>
      <c r="G63" s="79">
        <v>62124.013705394522</v>
      </c>
      <c r="H63" s="79">
        <v>84734.633695141965</v>
      </c>
      <c r="I63" s="79">
        <v>104464.86324767911</v>
      </c>
      <c r="J63" s="46">
        <v>0</v>
      </c>
      <c r="K63" s="80">
        <f t="shared" si="0"/>
        <v>104464.86324767911</v>
      </c>
      <c r="L63" s="81">
        <f>(K63-$K$24)/$K$24</f>
        <v>-8.7143016807170806E-3</v>
      </c>
      <c r="M63" s="81">
        <f t="shared" si="16"/>
        <v>-4.0071284099192472E-2</v>
      </c>
      <c r="N63" s="81">
        <f>(K63 - $K$24)/($K$24-64500)</f>
        <v>-2.246255033879695E-2</v>
      </c>
      <c r="O63" s="81">
        <f t="shared" si="18"/>
        <v>-9.8380593034775685E-2</v>
      </c>
      <c r="P63" s="81"/>
      <c r="Q63" s="43"/>
      <c r="R63" s="44">
        <f>I63/'Selected and Total MW and MWh'!$C$65</f>
        <v>0.25888075733836141</v>
      </c>
    </row>
    <row r="64" spans="1:18" x14ac:dyDescent="0.25">
      <c r="A64" s="3" t="s">
        <v>155</v>
      </c>
      <c r="B64" s="49" t="s">
        <v>139</v>
      </c>
      <c r="C64" s="49" t="s">
        <v>142</v>
      </c>
      <c r="D64" s="49" t="s">
        <v>118</v>
      </c>
      <c r="E64" s="49" t="s">
        <v>125</v>
      </c>
      <c r="F64" s="45">
        <v>50278.219162372639</v>
      </c>
      <c r="G64" s="79">
        <v>62284.657242427566</v>
      </c>
      <c r="H64" s="79">
        <v>85110.946035299203</v>
      </c>
      <c r="I64" s="79">
        <v>104835.79053026141</v>
      </c>
      <c r="J64" s="46">
        <v>0</v>
      </c>
      <c r="K64" s="80">
        <f t="shared" si="0"/>
        <v>104835.79053026141</v>
      </c>
      <c r="L64" s="81">
        <f t="shared" ref="L64:L66" si="27">(K64-$K$24)/$K$24</f>
        <v>-5.1945066136571769E-3</v>
      </c>
      <c r="M64" s="81">
        <f t="shared" si="16"/>
        <v>-3.6662829438053456E-2</v>
      </c>
      <c r="N64" s="81">
        <f t="shared" ref="N64:N66" si="28">(K64 - $K$24)/($K$24-64500)</f>
        <v>-1.3389697828878302E-2</v>
      </c>
      <c r="O64" s="81">
        <f t="shared" si="18"/>
        <v>-9.0012361308910938E-2</v>
      </c>
      <c r="P64" s="81"/>
      <c r="Q64" s="43"/>
      <c r="R64" s="44">
        <f>I64/'Selected and Total MW and MWh'!$C$65</f>
        <v>0.25979997489005335</v>
      </c>
    </row>
    <row r="65" spans="1:18" x14ac:dyDescent="0.25">
      <c r="A65" s="3" t="s">
        <v>156</v>
      </c>
      <c r="B65" s="49" t="s">
        <v>139</v>
      </c>
      <c r="C65" s="49" t="s">
        <v>143</v>
      </c>
      <c r="D65" s="49" t="s">
        <v>118</v>
      </c>
      <c r="E65" s="49" t="s">
        <v>125</v>
      </c>
      <c r="F65" s="45">
        <v>50280.041107663303</v>
      </c>
      <c r="G65" s="79">
        <v>62628.483801221002</v>
      </c>
      <c r="H65" s="79">
        <v>85651.782882485393</v>
      </c>
      <c r="I65" s="79">
        <v>106480.23140200564</v>
      </c>
      <c r="J65" s="46">
        <v>0</v>
      </c>
      <c r="K65" s="80">
        <f t="shared" si="0"/>
        <v>106480.23140200564</v>
      </c>
      <c r="L65" s="81">
        <f t="shared" si="27"/>
        <v>1.0409885784070516E-2</v>
      </c>
      <c r="M65" s="81">
        <f t="shared" si="16"/>
        <v>-2.1552045148357738E-2</v>
      </c>
      <c r="N65" s="81">
        <f t="shared" si="28"/>
        <v>2.6833198116520698E-2</v>
      </c>
      <c r="O65" s="81">
        <f t="shared" si="18"/>
        <v>-5.291327768681172E-2</v>
      </c>
      <c r="P65" s="81"/>
      <c r="Q65" s="43"/>
      <c r="R65" s="44">
        <f>I65/'Selected and Total MW and MWh'!$C$65</f>
        <v>0.26387516424119395</v>
      </c>
    </row>
    <row r="66" spans="1:18" x14ac:dyDescent="0.25">
      <c r="A66" s="30" t="s">
        <v>157</v>
      </c>
      <c r="B66" s="36" t="s">
        <v>139</v>
      </c>
      <c r="C66" s="36" t="s">
        <v>144</v>
      </c>
      <c r="D66" s="36" t="s">
        <v>118</v>
      </c>
      <c r="E66" s="36" t="s">
        <v>125</v>
      </c>
      <c r="F66" s="82">
        <v>50270.508582483388</v>
      </c>
      <c r="G66" s="83">
        <v>62767.983518485562</v>
      </c>
      <c r="H66" s="83">
        <v>86297.361521694504</v>
      </c>
      <c r="I66" s="83">
        <v>112376.05511497425</v>
      </c>
      <c r="J66" s="84">
        <v>0</v>
      </c>
      <c r="K66" s="85">
        <f t="shared" si="0"/>
        <v>112376.05511497425</v>
      </c>
      <c r="L66" s="86">
        <f t="shared" si="27"/>
        <v>6.6356407368277234E-2</v>
      </c>
      <c r="M66" s="86">
        <f t="shared" si="16"/>
        <v>3.2624740327817515E-2</v>
      </c>
      <c r="N66" s="86">
        <f t="shared" si="28"/>
        <v>0.17104458801442271</v>
      </c>
      <c r="O66" s="86">
        <f t="shared" si="18"/>
        <v>8.0098289166653652E-2</v>
      </c>
      <c r="P66" s="86"/>
      <c r="Q66" s="87"/>
      <c r="R66" s="88">
        <f>I66/'Selected and Total MW and MWh'!$C$65</f>
        <v>0.27848596504536477</v>
      </c>
    </row>
  </sheetData>
  <mergeCells count="1">
    <mergeCell ref="R3:R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6CF27-AEF8-4DC3-9011-2A9ED7C44E7E}">
  <sheetPr codeName="Sheet7"/>
  <dimension ref="A1:BJ25"/>
  <sheetViews>
    <sheetView zoomScaleNormal="100" workbookViewId="0"/>
  </sheetViews>
  <sheetFormatPr defaultRowHeight="15" x14ac:dyDescent="0.25"/>
  <cols>
    <col min="1" max="1" width="33" customWidth="1"/>
    <col min="2" max="6" width="12.5703125" bestFit="1" customWidth="1"/>
    <col min="7" max="8" width="11.5703125" bestFit="1" customWidth="1"/>
    <col min="9" max="9" width="12.5703125" bestFit="1" customWidth="1"/>
    <col min="10" max="10" width="11.5703125" bestFit="1" customWidth="1"/>
    <col min="11" max="18" width="12.5703125" bestFit="1" customWidth="1"/>
    <col min="19" max="19" width="11.5703125" bestFit="1" customWidth="1"/>
    <col min="20" max="20" width="12.5703125" bestFit="1" customWidth="1"/>
    <col min="21" max="21" width="11.5703125" bestFit="1" customWidth="1"/>
    <col min="22" max="34" width="12.5703125" bestFit="1" customWidth="1"/>
    <col min="35" max="37" width="11.5703125" bestFit="1" customWidth="1"/>
    <col min="38" max="39" width="12.5703125" bestFit="1" customWidth="1"/>
    <col min="40" max="40" width="11.5703125" bestFit="1" customWidth="1"/>
    <col min="41" max="51" width="12.5703125" bestFit="1" customWidth="1"/>
    <col min="52" max="54" width="11.5703125" bestFit="1" customWidth="1"/>
    <col min="55" max="56" width="12.5703125" bestFit="1" customWidth="1"/>
    <col min="57" max="57" width="11.5703125" bestFit="1" customWidth="1"/>
    <col min="58" max="62" width="12.5703125" bestFit="1" customWidth="1"/>
  </cols>
  <sheetData>
    <row r="1" spans="1:62" ht="18.75" x14ac:dyDescent="0.3">
      <c r="A1" s="4" t="s">
        <v>254</v>
      </c>
      <c r="B1" s="4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</row>
    <row r="2" spans="1:62" ht="18.75" x14ac:dyDescent="0.3">
      <c r="A2" s="4"/>
      <c r="B2" s="4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</row>
    <row r="3" spans="1:62" ht="18.75" x14ac:dyDescent="0.3">
      <c r="A3" s="66"/>
      <c r="B3" s="93" t="s">
        <v>255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5"/>
    </row>
    <row r="4" spans="1:62" ht="75" x14ac:dyDescent="0.25">
      <c r="A4" s="13" t="s">
        <v>253</v>
      </c>
      <c r="B4" s="51" t="s">
        <v>1</v>
      </c>
      <c r="C4" s="52" t="s">
        <v>80</v>
      </c>
      <c r="D4" s="52" t="s">
        <v>81</v>
      </c>
      <c r="E4" s="52" t="s">
        <v>145</v>
      </c>
      <c r="F4" s="52" t="s">
        <v>229</v>
      </c>
      <c r="G4" s="52" t="s">
        <v>230</v>
      </c>
      <c r="H4" s="52" t="s">
        <v>146</v>
      </c>
      <c r="I4" s="52" t="s">
        <v>231</v>
      </c>
      <c r="J4" s="52" t="s">
        <v>232</v>
      </c>
      <c r="K4" s="52" t="s">
        <v>147</v>
      </c>
      <c r="L4" s="52" t="s">
        <v>233</v>
      </c>
      <c r="M4" s="52" t="s">
        <v>234</v>
      </c>
      <c r="N4" s="52" t="s">
        <v>148</v>
      </c>
      <c r="O4" s="52" t="s">
        <v>235</v>
      </c>
      <c r="P4" s="52" t="s">
        <v>236</v>
      </c>
      <c r="Q4" s="52" t="s">
        <v>175</v>
      </c>
      <c r="R4" s="52" t="s">
        <v>173</v>
      </c>
      <c r="S4" s="52" t="s">
        <v>174</v>
      </c>
      <c r="T4" s="52" t="s">
        <v>221</v>
      </c>
      <c r="U4" s="52" t="s">
        <v>222</v>
      </c>
      <c r="V4" s="52" t="s">
        <v>176</v>
      </c>
      <c r="W4" s="52" t="s">
        <v>162</v>
      </c>
      <c r="X4" s="52" t="s">
        <v>223</v>
      </c>
      <c r="Y4" s="52" t="s">
        <v>224</v>
      </c>
      <c r="Z4" s="52" t="s">
        <v>163</v>
      </c>
      <c r="AA4" s="52" t="s">
        <v>237</v>
      </c>
      <c r="AB4" s="52" t="s">
        <v>238</v>
      </c>
      <c r="AC4" s="52" t="s">
        <v>164</v>
      </c>
      <c r="AD4" s="52" t="s">
        <v>239</v>
      </c>
      <c r="AE4" s="52" t="s">
        <v>240</v>
      </c>
      <c r="AF4" s="52" t="s">
        <v>165</v>
      </c>
      <c r="AG4" s="52" t="s">
        <v>241</v>
      </c>
      <c r="AH4" s="52" t="s">
        <v>242</v>
      </c>
      <c r="AI4" s="52" t="s">
        <v>166</v>
      </c>
      <c r="AJ4" s="52" t="s">
        <v>243</v>
      </c>
      <c r="AK4" s="52" t="s">
        <v>244</v>
      </c>
      <c r="AL4" s="52" t="s">
        <v>203</v>
      </c>
      <c r="AM4" s="52" t="s">
        <v>201</v>
      </c>
      <c r="AN4" s="52" t="s">
        <v>202</v>
      </c>
      <c r="AO4" s="52" t="s">
        <v>225</v>
      </c>
      <c r="AP4" s="52" t="s">
        <v>226</v>
      </c>
      <c r="AQ4" s="52" t="s">
        <v>204</v>
      </c>
      <c r="AR4" s="52" t="s">
        <v>153</v>
      </c>
      <c r="AS4" s="52" t="s">
        <v>227</v>
      </c>
      <c r="AT4" s="52" t="s">
        <v>228</v>
      </c>
      <c r="AU4" s="52" t="s">
        <v>154</v>
      </c>
      <c r="AV4" s="52" t="s">
        <v>245</v>
      </c>
      <c r="AW4" s="52" t="s">
        <v>246</v>
      </c>
      <c r="AX4" s="52" t="s">
        <v>155</v>
      </c>
      <c r="AY4" s="52" t="s">
        <v>247</v>
      </c>
      <c r="AZ4" s="52" t="s">
        <v>248</v>
      </c>
      <c r="BA4" s="52" t="s">
        <v>156</v>
      </c>
      <c r="BB4" s="52" t="s">
        <v>249</v>
      </c>
      <c r="BC4" s="52" t="s">
        <v>250</v>
      </c>
      <c r="BD4" s="52" t="s">
        <v>157</v>
      </c>
      <c r="BE4" s="52" t="s">
        <v>251</v>
      </c>
      <c r="BF4" s="52" t="s">
        <v>252</v>
      </c>
      <c r="BG4" s="52" t="s">
        <v>190</v>
      </c>
      <c r="BH4" s="52" t="s">
        <v>188</v>
      </c>
      <c r="BI4" s="52" t="s">
        <v>187</v>
      </c>
      <c r="BJ4" s="48" t="s">
        <v>189</v>
      </c>
    </row>
    <row r="5" spans="1:62" x14ac:dyDescent="0.25">
      <c r="A5" s="11" t="s">
        <v>82</v>
      </c>
      <c r="B5" s="67">
        <v>108825.65</v>
      </c>
      <c r="C5" s="68">
        <v>107316.24</v>
      </c>
      <c r="D5" s="68">
        <v>106270.52</v>
      </c>
      <c r="E5" s="68">
        <v>110190.79</v>
      </c>
      <c r="F5" s="68">
        <v>108620.37</v>
      </c>
      <c r="G5" s="68">
        <v>107365.62</v>
      </c>
      <c r="H5" s="68">
        <v>111483.04</v>
      </c>
      <c r="I5" s="68">
        <v>109590.67</v>
      </c>
      <c r="J5" s="68">
        <v>108539.89</v>
      </c>
      <c r="K5" s="68">
        <v>117929.33977784797</v>
      </c>
      <c r="L5" s="68">
        <v>115484.92</v>
      </c>
      <c r="M5" s="68">
        <v>114699.69</v>
      </c>
      <c r="N5" s="68">
        <v>124713.32000659271</v>
      </c>
      <c r="O5" s="68">
        <v>121757.98</v>
      </c>
      <c r="P5" s="68">
        <v>121152.14</v>
      </c>
      <c r="Q5" s="68">
        <v>106401.81</v>
      </c>
      <c r="R5" s="68">
        <v>107840.68</v>
      </c>
      <c r="S5" s="68">
        <v>112676.98</v>
      </c>
      <c r="T5" s="68">
        <v>111121.77</v>
      </c>
      <c r="U5" s="68">
        <v>109572.21</v>
      </c>
      <c r="V5" s="68">
        <v>114427.75</v>
      </c>
      <c r="W5" s="68">
        <v>96864.84</v>
      </c>
      <c r="X5" s="68">
        <v>95716.22</v>
      </c>
      <c r="Y5" s="68">
        <v>96729.78</v>
      </c>
      <c r="Z5" s="68">
        <v>97245.38</v>
      </c>
      <c r="AA5" s="68">
        <v>96089.22</v>
      </c>
      <c r="AB5" s="68">
        <v>97096.53</v>
      </c>
      <c r="AC5" s="68">
        <v>97516.72</v>
      </c>
      <c r="AD5" s="68">
        <v>96356.83</v>
      </c>
      <c r="AE5" s="68">
        <v>97363.15</v>
      </c>
      <c r="AF5" s="68">
        <v>105479.94</v>
      </c>
      <c r="AG5" s="68">
        <v>104016.76</v>
      </c>
      <c r="AH5" s="68">
        <v>103664.42</v>
      </c>
      <c r="AI5" s="68">
        <v>112860.56</v>
      </c>
      <c r="AJ5" s="68">
        <v>110795.76</v>
      </c>
      <c r="AK5" s="68">
        <v>110323.65</v>
      </c>
      <c r="AL5" s="68">
        <v>95356.85</v>
      </c>
      <c r="AM5" s="68">
        <v>96194.31</v>
      </c>
      <c r="AN5" s="68">
        <v>99278.32</v>
      </c>
      <c r="AO5" s="68">
        <v>98061.14</v>
      </c>
      <c r="AP5" s="68">
        <v>98710.02</v>
      </c>
      <c r="AQ5" s="68">
        <v>105242.11</v>
      </c>
      <c r="AR5" s="68">
        <v>105383.2</v>
      </c>
      <c r="AS5" s="68">
        <v>104034.29</v>
      </c>
      <c r="AT5" s="68">
        <v>103708.25</v>
      </c>
      <c r="AU5" s="68">
        <v>106330.26</v>
      </c>
      <c r="AV5" s="68">
        <v>104962.89</v>
      </c>
      <c r="AW5" s="68">
        <v>104464.86</v>
      </c>
      <c r="AX5" s="68">
        <v>106816.48</v>
      </c>
      <c r="AY5" s="68">
        <v>105457.07</v>
      </c>
      <c r="AZ5" s="68">
        <v>104835.79</v>
      </c>
      <c r="BA5" s="68">
        <v>108786.23</v>
      </c>
      <c r="BB5" s="68">
        <v>107106.6</v>
      </c>
      <c r="BC5" s="68">
        <v>106480.23</v>
      </c>
      <c r="BD5" s="68">
        <v>115184.37</v>
      </c>
      <c r="BE5" s="68">
        <v>112819.8</v>
      </c>
      <c r="BF5" s="68">
        <v>112376.06</v>
      </c>
      <c r="BG5" s="68">
        <v>102996.38</v>
      </c>
      <c r="BH5" s="68">
        <v>104093.18</v>
      </c>
      <c r="BI5" s="68">
        <v>106427.07</v>
      </c>
      <c r="BJ5" s="69">
        <v>106962.21</v>
      </c>
    </row>
    <row r="6" spans="1:62" x14ac:dyDescent="0.25">
      <c r="A6" s="8" t="s">
        <v>84</v>
      </c>
      <c r="B6" s="67">
        <v>0</v>
      </c>
      <c r="C6" s="70" t="e">
        <f>#REF!</f>
        <v>#REF!</v>
      </c>
      <c r="D6" s="68">
        <v>0</v>
      </c>
      <c r="E6" s="68">
        <v>0</v>
      </c>
      <c r="F6" s="70" t="e">
        <f>#REF!</f>
        <v>#REF!</v>
      </c>
      <c r="G6" s="68">
        <v>0</v>
      </c>
      <c r="H6" s="68">
        <v>0</v>
      </c>
      <c r="I6" s="70" t="e">
        <f>#REF!</f>
        <v>#REF!</v>
      </c>
      <c r="J6" s="68">
        <v>0</v>
      </c>
      <c r="K6" s="68">
        <v>0</v>
      </c>
      <c r="L6" s="70" t="e">
        <f>#REF!</f>
        <v>#REF!</v>
      </c>
      <c r="M6" s="68">
        <v>0</v>
      </c>
      <c r="N6" s="68">
        <v>0</v>
      </c>
      <c r="O6" s="70" t="e">
        <f>#REF!</f>
        <v>#REF!</v>
      </c>
      <c r="P6" s="68">
        <v>0</v>
      </c>
      <c r="Q6" s="68">
        <v>0</v>
      </c>
      <c r="R6" s="68">
        <v>0</v>
      </c>
      <c r="S6" s="68">
        <v>0</v>
      </c>
      <c r="T6" s="70" t="e">
        <f>#REF!</f>
        <v>#REF!</v>
      </c>
      <c r="U6" s="68">
        <v>0</v>
      </c>
      <c r="V6" s="68">
        <v>0</v>
      </c>
      <c r="W6" s="68">
        <v>0</v>
      </c>
      <c r="X6" s="70" t="e">
        <f>#REF!</f>
        <v>#REF!</v>
      </c>
      <c r="Y6" s="68">
        <v>0</v>
      </c>
      <c r="Z6" s="68">
        <v>0</v>
      </c>
      <c r="AA6" s="70" t="e">
        <f>#REF!</f>
        <v>#REF!</v>
      </c>
      <c r="AB6" s="68">
        <v>0</v>
      </c>
      <c r="AC6" s="68">
        <v>0</v>
      </c>
      <c r="AD6" s="70" t="e">
        <f>#REF!</f>
        <v>#REF!</v>
      </c>
      <c r="AE6" s="68">
        <v>0</v>
      </c>
      <c r="AF6" s="68">
        <v>0</v>
      </c>
      <c r="AG6" s="70" t="e">
        <f>#REF!</f>
        <v>#REF!</v>
      </c>
      <c r="AH6" s="68">
        <v>0</v>
      </c>
      <c r="AI6" s="68">
        <v>0</v>
      </c>
      <c r="AJ6" s="70" t="e">
        <f>#REF!</f>
        <v>#REF!</v>
      </c>
      <c r="AK6" s="68">
        <v>0</v>
      </c>
      <c r="AL6" s="68">
        <v>0</v>
      </c>
      <c r="AM6" s="68">
        <v>0</v>
      </c>
      <c r="AN6" s="68">
        <v>0</v>
      </c>
      <c r="AO6" s="70" t="e">
        <f>#REF!</f>
        <v>#REF!</v>
      </c>
      <c r="AP6" s="68">
        <v>0</v>
      </c>
      <c r="AQ6" s="68">
        <v>0</v>
      </c>
      <c r="AR6" s="68">
        <v>0</v>
      </c>
      <c r="AS6" s="70" t="e">
        <f>#REF!</f>
        <v>#REF!</v>
      </c>
      <c r="AT6" s="68">
        <v>0</v>
      </c>
      <c r="AU6" s="68">
        <v>0</v>
      </c>
      <c r="AV6" s="70" t="e">
        <f>#REF!</f>
        <v>#REF!</v>
      </c>
      <c r="AW6" s="68">
        <v>0</v>
      </c>
      <c r="AX6" s="68">
        <v>0</v>
      </c>
      <c r="AY6" s="70" t="e">
        <f>#REF!</f>
        <v>#REF!</v>
      </c>
      <c r="AZ6" s="68">
        <v>0</v>
      </c>
      <c r="BA6" s="68">
        <v>0</v>
      </c>
      <c r="BB6" s="70" t="e">
        <f>#REF!</f>
        <v>#REF!</v>
      </c>
      <c r="BC6" s="68">
        <v>0</v>
      </c>
      <c r="BD6" s="68">
        <v>0</v>
      </c>
      <c r="BE6" s="70" t="e">
        <f>#REF!</f>
        <v>#REF!</v>
      </c>
      <c r="BF6" s="68">
        <v>0</v>
      </c>
      <c r="BG6" s="68">
        <v>0</v>
      </c>
      <c r="BH6" s="68">
        <v>0</v>
      </c>
      <c r="BI6" s="68">
        <v>0</v>
      </c>
      <c r="BJ6" s="69">
        <v>0</v>
      </c>
    </row>
    <row r="7" spans="1:62" x14ac:dyDescent="0.25">
      <c r="A7" s="8" t="s">
        <v>83</v>
      </c>
      <c r="B7" s="67">
        <v>23831.82</v>
      </c>
      <c r="C7" s="68">
        <v>22669.84</v>
      </c>
      <c r="D7" s="68">
        <v>23383.11</v>
      </c>
      <c r="E7" s="68">
        <v>24259.82</v>
      </c>
      <c r="F7" s="68">
        <v>22731.11</v>
      </c>
      <c r="G7" s="68">
        <v>23781.02</v>
      </c>
      <c r="H7" s="68">
        <v>24946.55</v>
      </c>
      <c r="I7" s="68">
        <v>23679.42</v>
      </c>
      <c r="J7" s="68">
        <v>24674.639999999999</v>
      </c>
      <c r="K7" s="68">
        <v>30458.1585401499</v>
      </c>
      <c r="L7" s="68">
        <v>28617.47</v>
      </c>
      <c r="M7" s="68">
        <v>30213.42</v>
      </c>
      <c r="N7" s="68">
        <v>34330.495141270003</v>
      </c>
      <c r="O7" s="68">
        <v>31967.74</v>
      </c>
      <c r="P7" s="68">
        <v>34239.06</v>
      </c>
      <c r="Q7" s="68">
        <v>23416.240000000002</v>
      </c>
      <c r="R7" s="68">
        <v>23087.37</v>
      </c>
      <c r="S7" s="68">
        <v>27302.400000000001</v>
      </c>
      <c r="T7" s="68">
        <v>25832.39</v>
      </c>
      <c r="U7" s="68">
        <v>26872.57</v>
      </c>
      <c r="V7" s="68">
        <v>29151.23</v>
      </c>
      <c r="W7" s="68">
        <v>25772.53</v>
      </c>
      <c r="X7" s="68">
        <v>24656.84</v>
      </c>
      <c r="Y7" s="68">
        <v>25424.76</v>
      </c>
      <c r="Z7" s="68">
        <v>25968.31</v>
      </c>
      <c r="AA7" s="68">
        <v>24772.42</v>
      </c>
      <c r="AB7" s="68">
        <v>25319.94</v>
      </c>
      <c r="AC7" s="68">
        <v>26059.5</v>
      </c>
      <c r="AD7" s="68">
        <v>24889.59</v>
      </c>
      <c r="AE7" s="68">
        <v>25370.37</v>
      </c>
      <c r="AF7" s="68">
        <v>25016.15</v>
      </c>
      <c r="AG7" s="68">
        <v>23714.63</v>
      </c>
      <c r="AH7" s="68">
        <v>24708.34</v>
      </c>
      <c r="AI7" s="68">
        <v>29387.84</v>
      </c>
      <c r="AJ7" s="68">
        <v>27336.71</v>
      </c>
      <c r="AK7" s="68">
        <v>28919.599999999999</v>
      </c>
      <c r="AL7" s="68">
        <v>24266.99</v>
      </c>
      <c r="AM7" s="68">
        <v>24643.040000000001</v>
      </c>
      <c r="AN7" s="68">
        <v>24653.99</v>
      </c>
      <c r="AO7" s="68">
        <v>23617.49</v>
      </c>
      <c r="AP7" s="68">
        <v>23995.3</v>
      </c>
      <c r="AQ7" s="68">
        <v>25979.1</v>
      </c>
      <c r="AR7" s="68">
        <v>25551.14</v>
      </c>
      <c r="AS7" s="68">
        <v>24332.86</v>
      </c>
      <c r="AT7" s="68">
        <v>24355.19</v>
      </c>
      <c r="AU7" s="68">
        <v>25317.39</v>
      </c>
      <c r="AV7" s="68">
        <v>24196.17</v>
      </c>
      <c r="AW7" s="68">
        <v>24477.51</v>
      </c>
      <c r="AX7" s="68">
        <v>25021.200000000001</v>
      </c>
      <c r="AY7" s="68">
        <v>23973.86</v>
      </c>
      <c r="AZ7" s="68">
        <v>24564.880000000001</v>
      </c>
      <c r="BA7" s="68">
        <v>25496.14</v>
      </c>
      <c r="BB7" s="68">
        <v>24060.98</v>
      </c>
      <c r="BC7" s="68">
        <v>25423.75</v>
      </c>
      <c r="BD7" s="68">
        <v>30518.01</v>
      </c>
      <c r="BE7" s="68">
        <v>28717.39</v>
      </c>
      <c r="BF7" s="68">
        <v>30170.560000000001</v>
      </c>
      <c r="BG7" s="68">
        <v>25963.09</v>
      </c>
      <c r="BH7" s="68">
        <v>26718.79</v>
      </c>
      <c r="BI7" s="68">
        <v>27905.823643129999</v>
      </c>
      <c r="BJ7" s="69">
        <v>25327.66</v>
      </c>
    </row>
    <row r="8" spans="1:62" x14ac:dyDescent="0.25">
      <c r="A8" s="8" t="s">
        <v>85</v>
      </c>
      <c r="B8" s="67">
        <v>11820.49</v>
      </c>
      <c r="C8" s="68">
        <v>11880.41</v>
      </c>
      <c r="D8" s="68">
        <v>9834.27</v>
      </c>
      <c r="E8" s="68">
        <v>12667.32</v>
      </c>
      <c r="F8" s="68">
        <v>12815.34</v>
      </c>
      <c r="G8" s="68">
        <v>10428.98</v>
      </c>
      <c r="H8" s="68">
        <v>13173.82</v>
      </c>
      <c r="I8" s="68">
        <v>13162.53</v>
      </c>
      <c r="J8" s="68">
        <v>10675.28</v>
      </c>
      <c r="K8" s="68">
        <v>13842.89290121</v>
      </c>
      <c r="L8" s="68">
        <v>14579.42</v>
      </c>
      <c r="M8" s="68">
        <v>11956.11</v>
      </c>
      <c r="N8" s="68">
        <v>15890.17198065</v>
      </c>
      <c r="O8" s="68">
        <v>15986.83</v>
      </c>
      <c r="P8" s="68">
        <v>13489.7</v>
      </c>
      <c r="Q8" s="68">
        <v>11920.76</v>
      </c>
      <c r="R8" s="68">
        <v>13030.62</v>
      </c>
      <c r="S8" s="68">
        <v>14425.53</v>
      </c>
      <c r="T8" s="68">
        <v>14430.25</v>
      </c>
      <c r="U8" s="68">
        <v>11789.23</v>
      </c>
      <c r="V8" s="68">
        <v>15282</v>
      </c>
      <c r="W8" s="68">
        <v>964.33</v>
      </c>
      <c r="X8" s="68">
        <v>1113.6600000000001</v>
      </c>
      <c r="Y8" s="68">
        <v>1084.82</v>
      </c>
      <c r="Z8" s="68">
        <v>1065.74</v>
      </c>
      <c r="AA8" s="68">
        <v>1294.58</v>
      </c>
      <c r="AB8" s="68">
        <v>1393.33</v>
      </c>
      <c r="AC8" s="68">
        <v>1202.31</v>
      </c>
      <c r="AD8" s="68">
        <v>1412.08</v>
      </c>
      <c r="AE8" s="68">
        <v>1537.91</v>
      </c>
      <c r="AF8" s="68">
        <v>8381.18</v>
      </c>
      <c r="AG8" s="68">
        <v>8411.39</v>
      </c>
      <c r="AH8" s="68">
        <v>6933.18</v>
      </c>
      <c r="AI8" s="68">
        <v>11598.23</v>
      </c>
      <c r="AJ8" s="68">
        <v>11581.85</v>
      </c>
      <c r="AK8" s="68">
        <v>9574.26</v>
      </c>
      <c r="AL8" s="68">
        <v>1140.54</v>
      </c>
      <c r="AM8" s="68">
        <v>1551.64</v>
      </c>
      <c r="AN8" s="68">
        <v>3249.97</v>
      </c>
      <c r="AO8" s="68">
        <v>3309.47</v>
      </c>
      <c r="AP8" s="68">
        <v>3365.7</v>
      </c>
      <c r="AQ8" s="68">
        <v>6868.25</v>
      </c>
      <c r="AR8" s="68">
        <v>7614.72</v>
      </c>
      <c r="AS8" s="68">
        <v>7619.21</v>
      </c>
      <c r="AT8" s="68">
        <v>7190.12</v>
      </c>
      <c r="AU8" s="68">
        <v>8670.51</v>
      </c>
      <c r="AV8" s="68">
        <v>8620.31</v>
      </c>
      <c r="AW8" s="68">
        <v>7671.19</v>
      </c>
      <c r="AX8" s="68">
        <v>9366.77</v>
      </c>
      <c r="AY8" s="68">
        <v>9322.75</v>
      </c>
      <c r="AZ8" s="68">
        <v>7941.22</v>
      </c>
      <c r="BA8" s="68">
        <v>11051.37</v>
      </c>
      <c r="BB8" s="68">
        <v>11018.66</v>
      </c>
      <c r="BC8" s="68">
        <v>8907.81</v>
      </c>
      <c r="BD8" s="68">
        <v>12812.36</v>
      </c>
      <c r="BE8" s="68">
        <v>12778.68</v>
      </c>
      <c r="BF8" s="68">
        <v>10454.290000000001</v>
      </c>
      <c r="BG8" s="68">
        <v>6510.64</v>
      </c>
      <c r="BH8" s="68">
        <v>6050.95</v>
      </c>
      <c r="BI8" s="68">
        <v>6148.9884864600008</v>
      </c>
      <c r="BJ8" s="69">
        <v>9046.6</v>
      </c>
    </row>
    <row r="9" spans="1:62" x14ac:dyDescent="0.25">
      <c r="A9" s="8" t="s">
        <v>86</v>
      </c>
      <c r="B9" s="67">
        <v>0</v>
      </c>
      <c r="C9" s="68">
        <v>0</v>
      </c>
      <c r="D9" s="68">
        <v>0</v>
      </c>
      <c r="E9" s="68">
        <v>0</v>
      </c>
      <c r="F9" s="68">
        <v>0</v>
      </c>
      <c r="G9" s="68">
        <v>0</v>
      </c>
      <c r="H9" s="68">
        <v>0</v>
      </c>
      <c r="I9" s="68">
        <v>0</v>
      </c>
      <c r="J9" s="68">
        <v>0</v>
      </c>
      <c r="K9" s="68">
        <v>0</v>
      </c>
      <c r="L9" s="68">
        <v>0</v>
      </c>
      <c r="M9" s="68">
        <v>0</v>
      </c>
      <c r="N9" s="68">
        <v>0</v>
      </c>
      <c r="O9" s="68">
        <v>0</v>
      </c>
      <c r="P9" s="68">
        <v>0</v>
      </c>
      <c r="Q9" s="68">
        <v>0</v>
      </c>
      <c r="R9" s="68">
        <v>0</v>
      </c>
      <c r="S9" s="68">
        <v>0</v>
      </c>
      <c r="T9" s="68">
        <v>0</v>
      </c>
      <c r="U9" s="68">
        <v>0</v>
      </c>
      <c r="V9" s="68">
        <v>0</v>
      </c>
      <c r="W9" s="68">
        <v>0</v>
      </c>
      <c r="X9" s="68">
        <v>0</v>
      </c>
      <c r="Y9" s="68">
        <v>0</v>
      </c>
      <c r="Z9" s="68">
        <v>0</v>
      </c>
      <c r="AA9" s="68">
        <v>0</v>
      </c>
      <c r="AB9" s="68">
        <v>0</v>
      </c>
      <c r="AC9" s="68">
        <v>0</v>
      </c>
      <c r="AD9" s="68">
        <v>0</v>
      </c>
      <c r="AE9" s="68">
        <v>0</v>
      </c>
      <c r="AF9" s="68">
        <v>0</v>
      </c>
      <c r="AG9" s="68">
        <v>0</v>
      </c>
      <c r="AH9" s="68">
        <v>0</v>
      </c>
      <c r="AI9" s="68">
        <v>0</v>
      </c>
      <c r="AJ9" s="68">
        <v>0</v>
      </c>
      <c r="AK9" s="68">
        <v>0</v>
      </c>
      <c r="AL9" s="68">
        <v>0</v>
      </c>
      <c r="AM9" s="68">
        <v>0</v>
      </c>
      <c r="AN9" s="68">
        <v>0</v>
      </c>
      <c r="AO9" s="68">
        <v>0</v>
      </c>
      <c r="AP9" s="68">
        <v>0</v>
      </c>
      <c r="AQ9" s="68">
        <v>0</v>
      </c>
      <c r="AR9" s="68">
        <v>0</v>
      </c>
      <c r="AS9" s="68">
        <v>0</v>
      </c>
      <c r="AT9" s="68">
        <v>0</v>
      </c>
      <c r="AU9" s="68">
        <v>0</v>
      </c>
      <c r="AV9" s="68">
        <v>0</v>
      </c>
      <c r="AW9" s="68">
        <v>0</v>
      </c>
      <c r="AX9" s="68">
        <v>0</v>
      </c>
      <c r="AY9" s="68">
        <v>0</v>
      </c>
      <c r="AZ9" s="68">
        <v>0</v>
      </c>
      <c r="BA9" s="68">
        <v>0</v>
      </c>
      <c r="BB9" s="68">
        <v>0</v>
      </c>
      <c r="BC9" s="68">
        <v>0</v>
      </c>
      <c r="BD9" s="68">
        <v>0</v>
      </c>
      <c r="BE9" s="68">
        <v>0</v>
      </c>
      <c r="BF9" s="68">
        <v>0</v>
      </c>
      <c r="BG9" s="68">
        <v>0</v>
      </c>
      <c r="BH9" s="68">
        <v>0</v>
      </c>
      <c r="BI9" s="68">
        <v>0</v>
      </c>
      <c r="BJ9" s="69">
        <v>0</v>
      </c>
    </row>
    <row r="10" spans="1:62" x14ac:dyDescent="0.25">
      <c r="A10" s="8" t="s">
        <v>87</v>
      </c>
      <c r="B10" s="67">
        <v>1284.94</v>
      </c>
      <c r="C10" s="68">
        <v>1284.94</v>
      </c>
      <c r="D10" s="68">
        <v>1284.94</v>
      </c>
      <c r="E10" s="68">
        <v>1284.94</v>
      </c>
      <c r="F10" s="68">
        <v>1284.94</v>
      </c>
      <c r="G10" s="68">
        <v>1284.94</v>
      </c>
      <c r="H10" s="68">
        <v>1284.94</v>
      </c>
      <c r="I10" s="68">
        <v>1284.94</v>
      </c>
      <c r="J10" s="68">
        <v>1284.94</v>
      </c>
      <c r="K10" s="68">
        <v>2314.0384949999998</v>
      </c>
      <c r="L10" s="68">
        <v>1518.88</v>
      </c>
      <c r="M10" s="68">
        <v>1284.94</v>
      </c>
      <c r="N10" s="68">
        <v>2314.0384949999998</v>
      </c>
      <c r="O10" s="68">
        <v>2314.04</v>
      </c>
      <c r="P10" s="68">
        <v>1284.94</v>
      </c>
      <c r="Q10" s="68">
        <v>1284.94</v>
      </c>
      <c r="R10" s="68">
        <v>1284.94</v>
      </c>
      <c r="S10" s="68">
        <v>1284.94</v>
      </c>
      <c r="T10" s="68">
        <v>1284.94</v>
      </c>
      <c r="U10" s="68">
        <v>1284.94</v>
      </c>
      <c r="V10" s="68">
        <v>1284.94</v>
      </c>
      <c r="W10" s="68">
        <v>1284.94</v>
      </c>
      <c r="X10" s="68">
        <v>1284.94</v>
      </c>
      <c r="Y10" s="68">
        <v>1284.94</v>
      </c>
      <c r="Z10" s="68">
        <v>1284.94</v>
      </c>
      <c r="AA10" s="68">
        <v>1284.94</v>
      </c>
      <c r="AB10" s="68">
        <v>1284.94</v>
      </c>
      <c r="AC10" s="68">
        <v>1284.94</v>
      </c>
      <c r="AD10" s="68">
        <v>1284.94</v>
      </c>
      <c r="AE10" s="68">
        <v>1284.94</v>
      </c>
      <c r="AF10" s="68">
        <v>1284.94</v>
      </c>
      <c r="AG10" s="68">
        <v>1284.94</v>
      </c>
      <c r="AH10" s="68">
        <v>1284.94</v>
      </c>
      <c r="AI10" s="68">
        <v>1284.94</v>
      </c>
      <c r="AJ10" s="68">
        <v>1284.94</v>
      </c>
      <c r="AK10" s="68">
        <v>1284.94</v>
      </c>
      <c r="AL10" s="68">
        <v>1284.94</v>
      </c>
      <c r="AM10" s="68">
        <v>1284.94</v>
      </c>
      <c r="AN10" s="68">
        <v>1284.94</v>
      </c>
      <c r="AO10" s="68">
        <v>1284.94</v>
      </c>
      <c r="AP10" s="68">
        <v>1284.94</v>
      </c>
      <c r="AQ10" s="68">
        <v>1284.94</v>
      </c>
      <c r="AR10" s="68">
        <v>1284.94</v>
      </c>
      <c r="AS10" s="68">
        <v>1284.94</v>
      </c>
      <c r="AT10" s="68">
        <v>1284.94</v>
      </c>
      <c r="AU10" s="68">
        <v>1284.94</v>
      </c>
      <c r="AV10" s="68">
        <v>1284.94</v>
      </c>
      <c r="AW10" s="68">
        <v>1284.94</v>
      </c>
      <c r="AX10" s="68">
        <v>1284.94</v>
      </c>
      <c r="AY10" s="68">
        <v>1284.94</v>
      </c>
      <c r="AZ10" s="68">
        <v>1284.94</v>
      </c>
      <c r="BA10" s="68">
        <v>1284.94</v>
      </c>
      <c r="BB10" s="68">
        <v>1284.94</v>
      </c>
      <c r="BC10" s="68">
        <v>1284.94</v>
      </c>
      <c r="BD10" s="68">
        <v>1284.94</v>
      </c>
      <c r="BE10" s="68">
        <v>1284.94</v>
      </c>
      <c r="BF10" s="68">
        <v>1284.94</v>
      </c>
      <c r="BG10" s="68">
        <v>1284.94</v>
      </c>
      <c r="BH10" s="68">
        <v>1284.94</v>
      </c>
      <c r="BI10" s="68">
        <v>1284.9388449999999</v>
      </c>
      <c r="BJ10" s="69">
        <v>1284.94</v>
      </c>
    </row>
    <row r="11" spans="1:62" x14ac:dyDescent="0.25">
      <c r="A11" s="8" t="s">
        <v>88</v>
      </c>
      <c r="B11" s="67">
        <v>5121.57</v>
      </c>
      <c r="C11" s="68">
        <v>4709.7</v>
      </c>
      <c r="D11" s="68">
        <v>5029.5200000000004</v>
      </c>
      <c r="E11" s="68">
        <v>5183.58</v>
      </c>
      <c r="F11" s="68">
        <v>5003.7</v>
      </c>
      <c r="G11" s="68">
        <v>5149.3599999999997</v>
      </c>
      <c r="H11" s="68">
        <v>5251.65</v>
      </c>
      <c r="I11" s="68">
        <v>4673.47</v>
      </c>
      <c r="J11" s="68">
        <v>5118.9799999999996</v>
      </c>
      <c r="K11" s="68">
        <v>4521.7206152399995</v>
      </c>
      <c r="L11" s="68">
        <v>3984.55</v>
      </c>
      <c r="M11" s="68">
        <v>4450.96</v>
      </c>
      <c r="N11" s="68">
        <v>5447.6479008900005</v>
      </c>
      <c r="O11" s="68">
        <v>4751.58</v>
      </c>
      <c r="P11" s="68">
        <v>5421.28</v>
      </c>
      <c r="Q11" s="68">
        <v>3003.29</v>
      </c>
      <c r="R11" s="68">
        <v>3675.88</v>
      </c>
      <c r="S11" s="68">
        <v>2915.11</v>
      </c>
      <c r="T11" s="68">
        <v>2828.09</v>
      </c>
      <c r="U11" s="68">
        <v>2888.49</v>
      </c>
      <c r="V11" s="68">
        <v>1983.26</v>
      </c>
      <c r="W11" s="68">
        <v>2258.16</v>
      </c>
      <c r="X11" s="68">
        <v>2086.17</v>
      </c>
      <c r="Y11" s="68">
        <v>2307.64</v>
      </c>
      <c r="Z11" s="68">
        <v>2359.0100000000002</v>
      </c>
      <c r="AA11" s="68">
        <v>2167.44</v>
      </c>
      <c r="AB11" s="68">
        <v>2459.02</v>
      </c>
      <c r="AC11" s="68">
        <v>2407.2399999999998</v>
      </c>
      <c r="AD11" s="68">
        <v>2205.5</v>
      </c>
      <c r="AE11" s="68">
        <v>2538.36</v>
      </c>
      <c r="AF11" s="68">
        <v>3963.23</v>
      </c>
      <c r="AG11" s="68">
        <v>3775.73</v>
      </c>
      <c r="AH11" s="68">
        <v>3917.82</v>
      </c>
      <c r="AI11" s="68">
        <v>3748.33</v>
      </c>
      <c r="AJ11" s="68">
        <v>3748.33</v>
      </c>
      <c r="AK11" s="68">
        <v>3748.33</v>
      </c>
      <c r="AL11" s="68">
        <v>1976</v>
      </c>
      <c r="AM11" s="68">
        <v>2068.2399999999998</v>
      </c>
      <c r="AN11" s="68">
        <v>3275.25</v>
      </c>
      <c r="AO11" s="68">
        <v>3050.04</v>
      </c>
      <c r="AP11" s="68">
        <v>3284.76</v>
      </c>
      <c r="AQ11" s="68">
        <v>4204.63</v>
      </c>
      <c r="AR11" s="68">
        <v>4033.31</v>
      </c>
      <c r="AS11" s="68">
        <v>3899.92</v>
      </c>
      <c r="AT11" s="68">
        <v>4037.11</v>
      </c>
      <c r="AU11" s="68">
        <v>4160.3999999999996</v>
      </c>
      <c r="AV11" s="68">
        <v>3968.18</v>
      </c>
      <c r="AW11" s="68">
        <v>4191.3900000000003</v>
      </c>
      <c r="AX11" s="68">
        <v>4250.63</v>
      </c>
      <c r="AY11" s="68">
        <v>3983.75</v>
      </c>
      <c r="AZ11" s="68">
        <v>4207.26</v>
      </c>
      <c r="BA11" s="68">
        <v>4134.54</v>
      </c>
      <c r="BB11" s="68">
        <v>3958.63</v>
      </c>
      <c r="BC11" s="68">
        <v>4098.51</v>
      </c>
      <c r="BD11" s="68">
        <v>3787.57</v>
      </c>
      <c r="BE11" s="68">
        <v>3259.45</v>
      </c>
      <c r="BF11" s="68">
        <v>3687.52</v>
      </c>
      <c r="BG11" s="68">
        <v>2355.9499999999998</v>
      </c>
      <c r="BH11" s="68">
        <v>3149.66</v>
      </c>
      <c r="BI11" s="68">
        <v>4182.0688588100002</v>
      </c>
      <c r="BJ11" s="69">
        <v>4381.34</v>
      </c>
    </row>
    <row r="12" spans="1:62" x14ac:dyDescent="0.25">
      <c r="A12" s="64" t="s">
        <v>89</v>
      </c>
      <c r="B12" s="71">
        <v>2180.34</v>
      </c>
      <c r="C12" s="65">
        <v>2184.87</v>
      </c>
      <c r="D12" s="65">
        <v>2152.19</v>
      </c>
      <c r="E12" s="65">
        <v>2208.65</v>
      </c>
      <c r="F12" s="65">
        <v>2198.79</v>
      </c>
      <c r="G12" s="65">
        <v>2134.83</v>
      </c>
      <c r="H12" s="65">
        <v>2239.6</v>
      </c>
      <c r="I12" s="65">
        <v>2203.8200000000002</v>
      </c>
      <c r="J12" s="65">
        <v>2199.56</v>
      </c>
      <c r="K12" s="65">
        <v>2206.0413579325887</v>
      </c>
      <c r="L12" s="65">
        <v>2198.12</v>
      </c>
      <c r="M12" s="65">
        <v>2207.77</v>
      </c>
      <c r="N12" s="65">
        <v>2144.4786204672164</v>
      </c>
      <c r="O12" s="65">
        <v>2151.3000000000002</v>
      </c>
      <c r="P12" s="65">
        <v>2130.6799999999998</v>
      </c>
      <c r="Q12" s="65">
        <v>2190.09</v>
      </c>
      <c r="R12" s="65">
        <v>2175.38</v>
      </c>
      <c r="S12" s="65">
        <v>2162.52</v>
      </c>
      <c r="T12" s="65">
        <v>2159.61</v>
      </c>
      <c r="U12" s="65">
        <v>2150.5</v>
      </c>
      <c r="V12" s="65">
        <v>2139.83</v>
      </c>
      <c r="W12" s="65">
        <v>1998.4</v>
      </c>
      <c r="X12" s="65">
        <v>1988.13</v>
      </c>
      <c r="Y12" s="65">
        <v>2041.13</v>
      </c>
      <c r="Z12" s="65">
        <v>1980.88</v>
      </c>
      <c r="AA12" s="65">
        <v>1983.36</v>
      </c>
      <c r="AB12" s="65">
        <v>2052.8200000000002</v>
      </c>
      <c r="AC12" s="65">
        <v>1976.25</v>
      </c>
      <c r="AD12" s="65">
        <v>1978.23</v>
      </c>
      <c r="AE12" s="65">
        <v>2045.09</v>
      </c>
      <c r="AF12" s="65">
        <v>2247.9499999999998</v>
      </c>
      <c r="AG12" s="65">
        <v>2243.58</v>
      </c>
      <c r="AH12" s="65">
        <v>2233.65</v>
      </c>
      <c r="AI12" s="65">
        <v>2254.7399999999998</v>
      </c>
      <c r="AJ12" s="65">
        <v>2257.4499999999998</v>
      </c>
      <c r="AK12" s="65">
        <v>2210.0300000000002</v>
      </c>
      <c r="AL12" s="65">
        <v>2101.89</v>
      </c>
      <c r="AM12" s="65">
        <v>2059.9499999999998</v>
      </c>
      <c r="AN12" s="65">
        <v>2227.6799999999998</v>
      </c>
      <c r="AO12" s="65">
        <v>2212.71</v>
      </c>
      <c r="AP12" s="65">
        <v>2192.83</v>
      </c>
      <c r="AQ12" s="65">
        <v>2318.71</v>
      </c>
      <c r="AR12" s="65">
        <v>2312.6</v>
      </c>
      <c r="AS12" s="65">
        <v>2310.88</v>
      </c>
      <c r="AT12" s="65">
        <v>2254.4</v>
      </c>
      <c r="AU12" s="65">
        <v>2310.54</v>
      </c>
      <c r="AV12" s="65">
        <v>2306.81</v>
      </c>
      <c r="AW12" s="65">
        <v>2253.35</v>
      </c>
      <c r="AX12" s="65">
        <v>2306.46</v>
      </c>
      <c r="AY12" s="65">
        <v>2305.27</v>
      </c>
      <c r="AZ12" s="65">
        <v>2250.9899999999998</v>
      </c>
      <c r="BA12" s="65">
        <v>2232.7600000000002</v>
      </c>
      <c r="BB12" s="65">
        <v>2196.9</v>
      </c>
      <c r="BC12" s="65">
        <v>2178.7399999999998</v>
      </c>
      <c r="BD12" s="65">
        <v>2195.0100000000002</v>
      </c>
      <c r="BE12" s="65">
        <v>2192.85</v>
      </c>
      <c r="BF12" s="65">
        <v>2192.2600000000002</v>
      </c>
      <c r="BG12" s="65">
        <v>2295.2600000000002</v>
      </c>
      <c r="BH12" s="65">
        <v>2302.35</v>
      </c>
      <c r="BI12" s="65">
        <v>2318.7582544664592</v>
      </c>
      <c r="BJ12" s="72">
        <v>2335.17</v>
      </c>
    </row>
    <row r="13" spans="1:62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ht="18.75" x14ac:dyDescent="0.3">
      <c r="B14" s="4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25" spans="1:62" x14ac:dyDescent="0.25">
      <c r="A25" s="8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</row>
  </sheetData>
  <mergeCells count="1">
    <mergeCell ref="B3:B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A878-4891-44BD-A884-E2138BD506E2}">
  <sheetPr codeName="Sheet2"/>
  <dimension ref="A1:BM53"/>
  <sheetViews>
    <sheetView zoomScaleNormal="100" workbookViewId="0"/>
  </sheetViews>
  <sheetFormatPr defaultRowHeight="15" x14ac:dyDescent="0.25"/>
  <cols>
    <col min="1" max="1" width="36.85546875" bestFit="1" customWidth="1"/>
    <col min="2" max="2" width="28.5703125" bestFit="1" customWidth="1"/>
    <col min="3" max="3" width="11.5703125" bestFit="1" customWidth="1"/>
    <col min="4" max="4" width="11.85546875" customWidth="1"/>
    <col min="5" max="5" width="10.5703125" customWidth="1"/>
    <col min="6" max="6" width="9.140625" customWidth="1"/>
    <col min="7" max="7" width="10.5703125" bestFit="1" customWidth="1"/>
    <col min="8" max="10" width="10.5703125" customWidth="1"/>
    <col min="11" max="11" width="9.140625" customWidth="1"/>
    <col min="12" max="12" width="10.5703125" bestFit="1" customWidth="1"/>
    <col min="13" max="13" width="10.5703125" customWidth="1"/>
    <col min="14" max="14" width="10.5703125" bestFit="1" customWidth="1"/>
    <col min="15" max="15" width="10.5703125" customWidth="1"/>
    <col min="16" max="17" width="10.5703125" bestFit="1" customWidth="1"/>
    <col min="18" max="18" width="9.140625" customWidth="1"/>
    <col min="19" max="19" width="10.5703125" bestFit="1" customWidth="1"/>
    <col min="20" max="20" width="9.140625" customWidth="1"/>
    <col min="22" max="22" width="9.140625" customWidth="1"/>
    <col min="23" max="23" width="10.5703125" bestFit="1" customWidth="1"/>
    <col min="24" max="24" width="10.5703125" customWidth="1"/>
    <col min="25" max="25" width="10.5703125" bestFit="1" customWidth="1"/>
    <col min="26" max="26" width="10.5703125" customWidth="1"/>
    <col min="27" max="27" width="10.5703125" bestFit="1" customWidth="1"/>
    <col min="28" max="31" width="10.5703125" customWidth="1"/>
    <col min="32" max="32" width="10.5703125" style="3" bestFit="1" customWidth="1"/>
    <col min="33" max="33" width="10.5703125" customWidth="1"/>
    <col min="34" max="35" width="10.5703125" bestFit="1" customWidth="1"/>
    <col min="36" max="37" width="10.5703125" customWidth="1"/>
    <col min="38" max="38" width="10.5703125" bestFit="1" customWidth="1"/>
    <col min="39" max="39" width="10.5703125" customWidth="1"/>
    <col min="40" max="41" width="10.5703125" bestFit="1" customWidth="1"/>
    <col min="42" max="43" width="10.5703125" customWidth="1"/>
    <col min="44" max="44" width="10.5703125" bestFit="1" customWidth="1"/>
    <col min="45" max="45" width="10.5703125" customWidth="1"/>
    <col min="46" max="47" width="10.5703125" bestFit="1" customWidth="1"/>
    <col min="48" max="48" width="10.5703125" customWidth="1"/>
    <col min="49" max="49" width="10.5703125" style="3" bestFit="1" customWidth="1"/>
    <col min="50" max="50" width="10.5703125" customWidth="1"/>
    <col min="51" max="52" width="10.5703125" bestFit="1" customWidth="1"/>
    <col min="53" max="54" width="10.5703125" customWidth="1"/>
  </cols>
  <sheetData>
    <row r="1" spans="1:65" ht="18.75" x14ac:dyDescent="0.3">
      <c r="A1" s="4" t="s">
        <v>261</v>
      </c>
    </row>
    <row r="3" spans="1:65" ht="15.75" x14ac:dyDescent="0.25">
      <c r="A3" s="96" t="s">
        <v>256</v>
      </c>
      <c r="B3" s="97"/>
      <c r="C3" s="97"/>
      <c r="D3" s="98"/>
      <c r="E3" s="97" t="s">
        <v>217</v>
      </c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8"/>
      <c r="AF3" s="96" t="s">
        <v>218</v>
      </c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8"/>
      <c r="AW3" s="96" t="s">
        <v>219</v>
      </c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8"/>
    </row>
    <row r="4" spans="1:65" ht="75" x14ac:dyDescent="0.25">
      <c r="A4" s="47" t="s">
        <v>2</v>
      </c>
      <c r="B4" s="47" t="s">
        <v>3</v>
      </c>
      <c r="C4" s="47" t="s">
        <v>4</v>
      </c>
      <c r="D4" s="48" t="s">
        <v>92</v>
      </c>
      <c r="E4" s="13" t="s">
        <v>1</v>
      </c>
      <c r="F4" s="13" t="s">
        <v>146</v>
      </c>
      <c r="G4" s="13" t="s">
        <v>147</v>
      </c>
      <c r="H4" s="13" t="s">
        <v>173</v>
      </c>
      <c r="I4" s="13" t="s">
        <v>174</v>
      </c>
      <c r="J4" s="13" t="s">
        <v>162</v>
      </c>
      <c r="K4" s="13" t="s">
        <v>164</v>
      </c>
      <c r="L4" s="13" t="s">
        <v>165</v>
      </c>
      <c r="M4" s="13" t="s">
        <v>201</v>
      </c>
      <c r="N4" s="13" t="s">
        <v>202</v>
      </c>
      <c r="O4" s="13" t="s">
        <v>153</v>
      </c>
      <c r="P4" s="13" t="s">
        <v>156</v>
      </c>
      <c r="Q4" s="13" t="s">
        <v>187</v>
      </c>
      <c r="R4" s="13" t="s">
        <v>145</v>
      </c>
      <c r="S4" s="13" t="s">
        <v>148</v>
      </c>
      <c r="T4" s="13" t="s">
        <v>175</v>
      </c>
      <c r="U4" s="13" t="s">
        <v>176</v>
      </c>
      <c r="V4" s="13" t="s">
        <v>163</v>
      </c>
      <c r="W4" s="13" t="s">
        <v>166</v>
      </c>
      <c r="X4" s="13" t="s">
        <v>203</v>
      </c>
      <c r="Y4" s="13" t="s">
        <v>204</v>
      </c>
      <c r="Z4" s="13" t="s">
        <v>155</v>
      </c>
      <c r="AA4" s="13" t="s">
        <v>157</v>
      </c>
      <c r="AB4" s="13" t="s">
        <v>188</v>
      </c>
      <c r="AC4" s="13" t="s">
        <v>189</v>
      </c>
      <c r="AD4" s="13" t="s">
        <v>154</v>
      </c>
      <c r="AE4" s="13" t="s">
        <v>190</v>
      </c>
      <c r="AF4" s="50" t="s">
        <v>116</v>
      </c>
      <c r="AG4" s="13" t="s">
        <v>177</v>
      </c>
      <c r="AH4" s="13" t="s">
        <v>178</v>
      </c>
      <c r="AI4" s="13" t="s">
        <v>179</v>
      </c>
      <c r="AJ4" s="13" t="s">
        <v>180</v>
      </c>
      <c r="AK4" s="13" t="s">
        <v>181</v>
      </c>
      <c r="AL4" s="13" t="s">
        <v>205</v>
      </c>
      <c r="AM4" s="13" t="s">
        <v>206</v>
      </c>
      <c r="AN4" s="13" t="s">
        <v>207</v>
      </c>
      <c r="AO4" s="13" t="s">
        <v>208</v>
      </c>
      <c r="AP4" s="13" t="s">
        <v>209</v>
      </c>
      <c r="AQ4" s="13" t="s">
        <v>210</v>
      </c>
      <c r="AR4" s="13" t="s">
        <v>191</v>
      </c>
      <c r="AS4" s="13" t="s">
        <v>192</v>
      </c>
      <c r="AT4" s="13" t="s">
        <v>193</v>
      </c>
      <c r="AU4" s="13" t="s">
        <v>194</v>
      </c>
      <c r="AV4" s="13" t="s">
        <v>195</v>
      </c>
      <c r="AW4" s="50" t="s">
        <v>117</v>
      </c>
      <c r="AX4" s="13" t="s">
        <v>182</v>
      </c>
      <c r="AY4" s="13" t="s">
        <v>183</v>
      </c>
      <c r="AZ4" s="13" t="s">
        <v>184</v>
      </c>
      <c r="BA4" s="13" t="s">
        <v>185</v>
      </c>
      <c r="BB4" s="13" t="s">
        <v>186</v>
      </c>
      <c r="BC4" s="13" t="s">
        <v>211</v>
      </c>
      <c r="BD4" s="13" t="s">
        <v>212</v>
      </c>
      <c r="BE4" s="13" t="s">
        <v>213</v>
      </c>
      <c r="BF4" s="13" t="s">
        <v>214</v>
      </c>
      <c r="BG4" s="13" t="s">
        <v>215</v>
      </c>
      <c r="BH4" s="13" t="s">
        <v>216</v>
      </c>
      <c r="BI4" s="13" t="s">
        <v>196</v>
      </c>
      <c r="BJ4" s="13" t="s">
        <v>197</v>
      </c>
      <c r="BK4" s="13" t="s">
        <v>198</v>
      </c>
      <c r="BL4" s="13" t="s">
        <v>199</v>
      </c>
      <c r="BM4" s="13" t="s">
        <v>200</v>
      </c>
    </row>
    <row r="5" spans="1:65" x14ac:dyDescent="0.25">
      <c r="A5" s="49" t="s">
        <v>5</v>
      </c>
      <c r="B5" s="49" t="s">
        <v>6</v>
      </c>
      <c r="C5" s="49" t="s">
        <v>7</v>
      </c>
      <c r="D5" s="29">
        <v>12.773200000000001</v>
      </c>
      <c r="E5" s="5">
        <v>3052</v>
      </c>
      <c r="F5" s="5">
        <v>3385</v>
      </c>
      <c r="G5" s="5">
        <v>19813</v>
      </c>
      <c r="H5" s="5">
        <v>578</v>
      </c>
      <c r="I5" s="5">
        <v>1759</v>
      </c>
      <c r="J5" s="5">
        <v>2352</v>
      </c>
      <c r="K5" s="5">
        <v>2115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3193</v>
      </c>
      <c r="S5" s="5">
        <v>67706</v>
      </c>
      <c r="T5" s="5">
        <v>0</v>
      </c>
      <c r="U5" s="5">
        <v>1148</v>
      </c>
      <c r="V5" s="5">
        <v>2691</v>
      </c>
      <c r="W5" s="5">
        <v>0</v>
      </c>
      <c r="X5" s="5">
        <v>0</v>
      </c>
      <c r="Y5" s="5">
        <v>0</v>
      </c>
      <c r="Z5" s="5">
        <v>0</v>
      </c>
      <c r="AA5" s="5">
        <v>12819</v>
      </c>
      <c r="AB5" s="5">
        <v>0</v>
      </c>
      <c r="AC5" s="5">
        <v>0</v>
      </c>
      <c r="AD5" s="5">
        <v>0</v>
      </c>
      <c r="AE5" s="5">
        <v>0</v>
      </c>
      <c r="AF5" s="6">
        <v>3052</v>
      </c>
      <c r="AG5" s="5">
        <v>3193</v>
      </c>
      <c r="AH5" s="5">
        <v>3385</v>
      </c>
      <c r="AI5" s="5">
        <v>9513</v>
      </c>
      <c r="AJ5" s="5">
        <v>54359</v>
      </c>
      <c r="AK5" s="5">
        <v>1337</v>
      </c>
      <c r="AL5" s="5">
        <v>2352</v>
      </c>
      <c r="AM5" s="5">
        <v>1700</v>
      </c>
      <c r="AN5" s="5">
        <v>1697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2693</v>
      </c>
      <c r="AW5" s="6">
        <v>3052</v>
      </c>
      <c r="AX5" s="5">
        <v>3193</v>
      </c>
      <c r="AY5" s="5">
        <v>3385</v>
      </c>
      <c r="AZ5" s="5">
        <v>18456</v>
      </c>
      <c r="BA5" s="5">
        <v>67201</v>
      </c>
      <c r="BB5" s="5">
        <v>1797</v>
      </c>
      <c r="BC5" s="5">
        <v>2352</v>
      </c>
      <c r="BD5" s="5">
        <v>2691</v>
      </c>
      <c r="BE5" s="5">
        <v>3240</v>
      </c>
      <c r="BF5" s="5">
        <v>0</v>
      </c>
      <c r="BG5" s="5">
        <v>0</v>
      </c>
      <c r="BH5" s="5">
        <v>1802</v>
      </c>
      <c r="BI5" s="5">
        <v>0</v>
      </c>
      <c r="BJ5" s="5">
        <v>0</v>
      </c>
      <c r="BK5" s="5">
        <v>0</v>
      </c>
      <c r="BL5" s="5">
        <v>0</v>
      </c>
      <c r="BM5" s="5">
        <v>10901</v>
      </c>
    </row>
    <row r="6" spans="1:65" x14ac:dyDescent="0.25">
      <c r="A6" s="49" t="s">
        <v>8</v>
      </c>
      <c r="B6" s="49" t="s">
        <v>9</v>
      </c>
      <c r="C6" s="49" t="s">
        <v>7</v>
      </c>
      <c r="D6" s="29">
        <v>33.1</v>
      </c>
      <c r="E6" s="5">
        <v>1653</v>
      </c>
      <c r="F6" s="5">
        <v>14873</v>
      </c>
      <c r="G6" s="5">
        <v>14873</v>
      </c>
      <c r="H6" s="5">
        <v>0</v>
      </c>
      <c r="I6" s="5">
        <v>0</v>
      </c>
      <c r="J6" s="5">
        <v>2063</v>
      </c>
      <c r="K6" s="5">
        <v>5069</v>
      </c>
      <c r="L6" s="5">
        <v>13166</v>
      </c>
      <c r="M6" s="5">
        <v>0</v>
      </c>
      <c r="N6" s="5">
        <v>698</v>
      </c>
      <c r="O6" s="5">
        <v>2426</v>
      </c>
      <c r="P6" s="5">
        <v>14873</v>
      </c>
      <c r="Q6" s="5">
        <v>698</v>
      </c>
      <c r="R6" s="5">
        <v>6273</v>
      </c>
      <c r="S6" s="5">
        <v>14873</v>
      </c>
      <c r="T6" s="5">
        <v>0</v>
      </c>
      <c r="U6" s="5">
        <v>0</v>
      </c>
      <c r="V6" s="5">
        <v>3305</v>
      </c>
      <c r="W6" s="5">
        <v>14873</v>
      </c>
      <c r="X6" s="5">
        <v>0</v>
      </c>
      <c r="Y6" s="5">
        <v>3665</v>
      </c>
      <c r="Z6" s="5">
        <v>4861</v>
      </c>
      <c r="AA6" s="5">
        <v>14873</v>
      </c>
      <c r="AB6" s="5">
        <v>0</v>
      </c>
      <c r="AC6" s="5">
        <v>5603</v>
      </c>
      <c r="AD6" s="5">
        <v>5098</v>
      </c>
      <c r="AE6" s="5">
        <v>0</v>
      </c>
      <c r="AF6" s="6">
        <v>57</v>
      </c>
      <c r="AG6" s="5">
        <v>2144</v>
      </c>
      <c r="AH6" s="5">
        <v>14049</v>
      </c>
      <c r="AI6" s="5">
        <v>14873</v>
      </c>
      <c r="AJ6" s="5">
        <v>14873</v>
      </c>
      <c r="AK6" s="5">
        <v>0</v>
      </c>
      <c r="AL6" s="5">
        <v>57</v>
      </c>
      <c r="AM6" s="5">
        <v>1834</v>
      </c>
      <c r="AN6" s="5">
        <v>2392</v>
      </c>
      <c r="AO6" s="5">
        <v>11453</v>
      </c>
      <c r="AP6" s="5">
        <v>14873</v>
      </c>
      <c r="AQ6" s="5">
        <v>698</v>
      </c>
      <c r="AR6" s="5">
        <v>57</v>
      </c>
      <c r="AS6" s="5">
        <v>1152</v>
      </c>
      <c r="AT6" s="5">
        <v>2932</v>
      </c>
      <c r="AU6" s="5">
        <v>7684</v>
      </c>
      <c r="AV6" s="5">
        <v>14873</v>
      </c>
      <c r="AW6" s="6">
        <v>57</v>
      </c>
      <c r="AX6" s="5">
        <v>3648</v>
      </c>
      <c r="AY6" s="5">
        <v>14873</v>
      </c>
      <c r="AZ6" s="5">
        <v>14873</v>
      </c>
      <c r="BA6" s="5">
        <v>14873</v>
      </c>
      <c r="BB6" s="5">
        <v>0</v>
      </c>
      <c r="BC6" s="5">
        <v>1076</v>
      </c>
      <c r="BD6" s="5">
        <v>716</v>
      </c>
      <c r="BE6" s="5">
        <v>802</v>
      </c>
      <c r="BF6" s="5">
        <v>12855</v>
      </c>
      <c r="BG6" s="5">
        <v>14873</v>
      </c>
      <c r="BH6" s="5">
        <v>464</v>
      </c>
      <c r="BI6" s="5">
        <v>57</v>
      </c>
      <c r="BJ6" s="5">
        <v>1514</v>
      </c>
      <c r="BK6" s="5">
        <v>3193</v>
      </c>
      <c r="BL6" s="5">
        <v>14873</v>
      </c>
      <c r="BM6" s="5">
        <v>14873</v>
      </c>
    </row>
    <row r="7" spans="1:65" x14ac:dyDescent="0.25">
      <c r="A7" s="49" t="s">
        <v>10</v>
      </c>
      <c r="B7" s="49" t="s">
        <v>11</v>
      </c>
      <c r="C7" s="49" t="s">
        <v>7</v>
      </c>
      <c r="D7" s="29">
        <v>138.499</v>
      </c>
      <c r="E7" s="5">
        <v>554</v>
      </c>
      <c r="F7" s="5">
        <v>5059</v>
      </c>
      <c r="G7" s="5">
        <v>5059</v>
      </c>
      <c r="H7" s="5">
        <v>277</v>
      </c>
      <c r="I7" s="5">
        <v>700</v>
      </c>
      <c r="J7" s="5">
        <v>554</v>
      </c>
      <c r="K7" s="5">
        <v>554</v>
      </c>
      <c r="L7" s="5">
        <v>700</v>
      </c>
      <c r="M7" s="5">
        <v>0</v>
      </c>
      <c r="N7" s="5">
        <v>700</v>
      </c>
      <c r="O7" s="5">
        <v>554</v>
      </c>
      <c r="P7" s="5">
        <v>5059</v>
      </c>
      <c r="Q7" s="5">
        <v>700</v>
      </c>
      <c r="R7" s="5">
        <v>5059</v>
      </c>
      <c r="S7" s="5">
        <v>5059</v>
      </c>
      <c r="T7" s="5">
        <v>0</v>
      </c>
      <c r="U7" s="5">
        <v>700</v>
      </c>
      <c r="V7" s="5">
        <v>554</v>
      </c>
      <c r="W7" s="5">
        <v>5059</v>
      </c>
      <c r="X7" s="5">
        <v>0</v>
      </c>
      <c r="Y7" s="5">
        <v>700</v>
      </c>
      <c r="Z7" s="5">
        <v>554</v>
      </c>
      <c r="AA7" s="5">
        <v>5059</v>
      </c>
      <c r="AB7" s="5">
        <v>0</v>
      </c>
      <c r="AC7" s="5">
        <v>700</v>
      </c>
      <c r="AD7" s="5">
        <v>554</v>
      </c>
      <c r="AE7" s="5">
        <v>0</v>
      </c>
      <c r="AF7" s="6">
        <v>554</v>
      </c>
      <c r="AG7" s="5">
        <v>554</v>
      </c>
      <c r="AH7" s="5">
        <v>5059</v>
      </c>
      <c r="AI7" s="5">
        <v>5059</v>
      </c>
      <c r="AJ7" s="5">
        <v>5059</v>
      </c>
      <c r="AK7" s="5">
        <v>700</v>
      </c>
      <c r="AL7" s="5">
        <v>554</v>
      </c>
      <c r="AM7" s="5">
        <v>554</v>
      </c>
      <c r="AN7" s="5">
        <v>554</v>
      </c>
      <c r="AO7" s="5">
        <v>700</v>
      </c>
      <c r="AP7" s="5">
        <v>5059</v>
      </c>
      <c r="AQ7" s="5">
        <v>700</v>
      </c>
      <c r="AR7" s="5">
        <v>554</v>
      </c>
      <c r="AS7" s="5">
        <v>554</v>
      </c>
      <c r="AT7" s="5">
        <v>554</v>
      </c>
      <c r="AU7" s="5">
        <v>5059</v>
      </c>
      <c r="AV7" s="5">
        <v>5059</v>
      </c>
      <c r="AW7" s="6">
        <v>554</v>
      </c>
      <c r="AX7" s="5">
        <v>5059</v>
      </c>
      <c r="AY7" s="5">
        <v>5059</v>
      </c>
      <c r="AZ7" s="5">
        <v>5059</v>
      </c>
      <c r="BA7" s="5">
        <v>5059</v>
      </c>
      <c r="BB7" s="5">
        <v>700</v>
      </c>
      <c r="BC7" s="5">
        <v>554</v>
      </c>
      <c r="BD7" s="5">
        <v>554</v>
      </c>
      <c r="BE7" s="5">
        <v>554</v>
      </c>
      <c r="BF7" s="5">
        <v>5059</v>
      </c>
      <c r="BG7" s="5">
        <v>5059</v>
      </c>
      <c r="BH7" s="5">
        <v>700</v>
      </c>
      <c r="BI7" s="5">
        <v>554</v>
      </c>
      <c r="BJ7" s="5">
        <v>554</v>
      </c>
      <c r="BK7" s="5">
        <v>554</v>
      </c>
      <c r="BL7" s="5">
        <v>5059</v>
      </c>
      <c r="BM7" s="5">
        <v>5059</v>
      </c>
    </row>
    <row r="8" spans="1:65" x14ac:dyDescent="0.25">
      <c r="A8" s="49" t="s">
        <v>12</v>
      </c>
      <c r="B8" s="49" t="s">
        <v>13</v>
      </c>
      <c r="C8" s="49" t="s">
        <v>7</v>
      </c>
      <c r="D8" s="29">
        <v>1466.4012</v>
      </c>
      <c r="E8" s="5">
        <v>28197</v>
      </c>
      <c r="F8" s="5">
        <v>28197</v>
      </c>
      <c r="G8" s="5">
        <v>28197</v>
      </c>
      <c r="H8" s="5">
        <v>0</v>
      </c>
      <c r="I8" s="5">
        <v>108716</v>
      </c>
      <c r="J8" s="5">
        <v>28197</v>
      </c>
      <c r="K8" s="5">
        <v>28197</v>
      </c>
      <c r="L8" s="5">
        <v>28197</v>
      </c>
      <c r="M8" s="5">
        <v>0</v>
      </c>
      <c r="N8" s="5">
        <v>32943</v>
      </c>
      <c r="O8" s="5">
        <v>28197</v>
      </c>
      <c r="P8" s="5">
        <v>28197</v>
      </c>
      <c r="Q8" s="5">
        <v>43366</v>
      </c>
      <c r="R8" s="5">
        <v>28197</v>
      </c>
      <c r="S8" s="5">
        <v>28197</v>
      </c>
      <c r="T8" s="5">
        <v>0</v>
      </c>
      <c r="U8" s="5">
        <v>143766</v>
      </c>
      <c r="V8" s="5">
        <v>28197</v>
      </c>
      <c r="W8" s="5">
        <v>28197</v>
      </c>
      <c r="X8" s="5">
        <v>0</v>
      </c>
      <c r="Y8" s="5">
        <v>35838</v>
      </c>
      <c r="Z8" s="5">
        <v>28197</v>
      </c>
      <c r="AA8" s="5">
        <v>28197</v>
      </c>
      <c r="AB8" s="5">
        <v>2208</v>
      </c>
      <c r="AC8" s="5">
        <v>35624</v>
      </c>
      <c r="AD8" s="5">
        <v>28197</v>
      </c>
      <c r="AE8" s="5">
        <v>0</v>
      </c>
      <c r="AF8" s="6">
        <v>28197</v>
      </c>
      <c r="AG8" s="5">
        <v>28197</v>
      </c>
      <c r="AH8" s="5">
        <v>28197</v>
      </c>
      <c r="AI8" s="5">
        <v>28197</v>
      </c>
      <c r="AJ8" s="5">
        <v>28197</v>
      </c>
      <c r="AK8" s="5">
        <v>100774</v>
      </c>
      <c r="AL8" s="5">
        <v>27478</v>
      </c>
      <c r="AM8" s="5">
        <v>27283</v>
      </c>
      <c r="AN8" s="5">
        <v>27712</v>
      </c>
      <c r="AO8" s="5">
        <v>28197</v>
      </c>
      <c r="AP8" s="5">
        <v>28197</v>
      </c>
      <c r="AQ8" s="5">
        <v>30444</v>
      </c>
      <c r="AR8" s="5">
        <v>24711</v>
      </c>
      <c r="AS8" s="5">
        <v>28197</v>
      </c>
      <c r="AT8" s="5">
        <v>28197</v>
      </c>
      <c r="AU8" s="5">
        <v>28197</v>
      </c>
      <c r="AV8" s="5">
        <v>28197</v>
      </c>
      <c r="AW8" s="6">
        <v>28197</v>
      </c>
      <c r="AX8" s="5">
        <v>28197</v>
      </c>
      <c r="AY8" s="5">
        <v>28197</v>
      </c>
      <c r="AZ8" s="5">
        <v>28197</v>
      </c>
      <c r="BA8" s="5">
        <v>28197</v>
      </c>
      <c r="BB8" s="5">
        <v>106286</v>
      </c>
      <c r="BC8" s="5">
        <v>28197</v>
      </c>
      <c r="BD8" s="5">
        <v>28197</v>
      </c>
      <c r="BE8" s="5">
        <v>28197</v>
      </c>
      <c r="BF8" s="5">
        <v>28197</v>
      </c>
      <c r="BG8" s="5">
        <v>28197</v>
      </c>
      <c r="BH8" s="5">
        <v>31088</v>
      </c>
      <c r="BI8" s="5">
        <v>28197</v>
      </c>
      <c r="BJ8" s="5">
        <v>28197</v>
      </c>
      <c r="BK8" s="5">
        <v>28197</v>
      </c>
      <c r="BL8" s="5">
        <v>28197</v>
      </c>
      <c r="BM8" s="5">
        <v>28197</v>
      </c>
    </row>
    <row r="9" spans="1:65" x14ac:dyDescent="0.25">
      <c r="A9" s="49" t="s">
        <v>14</v>
      </c>
      <c r="B9" s="49" t="s">
        <v>15</v>
      </c>
      <c r="C9" s="49" t="s">
        <v>7</v>
      </c>
      <c r="D9" s="29">
        <v>1013.749</v>
      </c>
      <c r="E9" s="5">
        <v>0</v>
      </c>
      <c r="F9" s="5">
        <v>6375</v>
      </c>
      <c r="G9" s="5">
        <v>15234</v>
      </c>
      <c r="H9" s="5">
        <v>0</v>
      </c>
      <c r="I9" s="5">
        <v>43</v>
      </c>
      <c r="J9" s="5">
        <v>0</v>
      </c>
      <c r="K9" s="5">
        <v>0</v>
      </c>
      <c r="L9" s="5">
        <v>43</v>
      </c>
      <c r="M9" s="5">
        <v>0</v>
      </c>
      <c r="N9" s="5">
        <v>43</v>
      </c>
      <c r="O9" s="5">
        <v>0</v>
      </c>
      <c r="P9" s="5">
        <v>966</v>
      </c>
      <c r="Q9" s="5">
        <v>43</v>
      </c>
      <c r="R9" s="5">
        <v>0</v>
      </c>
      <c r="S9" s="5">
        <v>12310</v>
      </c>
      <c r="T9" s="5">
        <v>0</v>
      </c>
      <c r="U9" s="5">
        <v>166</v>
      </c>
      <c r="V9" s="5">
        <v>0</v>
      </c>
      <c r="W9" s="5">
        <v>12310</v>
      </c>
      <c r="X9" s="5">
        <v>0</v>
      </c>
      <c r="Y9" s="5">
        <v>166</v>
      </c>
      <c r="Z9" s="5">
        <v>0</v>
      </c>
      <c r="AA9" s="5">
        <v>12310</v>
      </c>
      <c r="AB9" s="5">
        <v>0</v>
      </c>
      <c r="AC9" s="5">
        <v>166</v>
      </c>
      <c r="AD9" s="5">
        <v>0</v>
      </c>
      <c r="AE9" s="5">
        <v>0</v>
      </c>
      <c r="AF9" s="6">
        <v>0</v>
      </c>
      <c r="AG9" s="5">
        <v>0</v>
      </c>
      <c r="AH9" s="5">
        <v>0</v>
      </c>
      <c r="AI9" s="5">
        <v>15234</v>
      </c>
      <c r="AJ9" s="5">
        <v>12310</v>
      </c>
      <c r="AK9" s="5">
        <v>43</v>
      </c>
      <c r="AL9" s="5">
        <v>0</v>
      </c>
      <c r="AM9" s="5">
        <v>0</v>
      </c>
      <c r="AN9" s="5">
        <v>0</v>
      </c>
      <c r="AO9" s="5">
        <v>43</v>
      </c>
      <c r="AP9" s="5">
        <v>12310</v>
      </c>
      <c r="AQ9" s="5">
        <v>43</v>
      </c>
      <c r="AR9" s="5">
        <v>0</v>
      </c>
      <c r="AS9" s="5">
        <v>0</v>
      </c>
      <c r="AT9" s="5">
        <v>0</v>
      </c>
      <c r="AU9" s="5">
        <v>43</v>
      </c>
      <c r="AV9" s="5">
        <v>12310</v>
      </c>
      <c r="AW9" s="6">
        <v>0</v>
      </c>
      <c r="AX9" s="5">
        <v>0</v>
      </c>
      <c r="AY9" s="5">
        <v>4884</v>
      </c>
      <c r="AZ9" s="5">
        <v>15234</v>
      </c>
      <c r="BA9" s="5">
        <v>12310</v>
      </c>
      <c r="BB9" s="5">
        <v>43</v>
      </c>
      <c r="BC9" s="5">
        <v>0</v>
      </c>
      <c r="BD9" s="5">
        <v>0</v>
      </c>
      <c r="BE9" s="5">
        <v>0</v>
      </c>
      <c r="BF9" s="5">
        <v>43</v>
      </c>
      <c r="BG9" s="5">
        <v>12310</v>
      </c>
      <c r="BH9" s="5">
        <v>43</v>
      </c>
      <c r="BI9" s="5">
        <v>0</v>
      </c>
      <c r="BJ9" s="5">
        <v>0</v>
      </c>
      <c r="BK9" s="5">
        <v>0</v>
      </c>
      <c r="BL9" s="5">
        <v>562</v>
      </c>
      <c r="BM9" s="5">
        <v>12310</v>
      </c>
    </row>
    <row r="10" spans="1:65" x14ac:dyDescent="0.25">
      <c r="A10" s="49" t="s">
        <v>16</v>
      </c>
      <c r="B10" s="49" t="s">
        <v>17</v>
      </c>
      <c r="C10" s="49" t="s">
        <v>7</v>
      </c>
      <c r="D10" s="29">
        <v>2211.7960000000003</v>
      </c>
      <c r="E10" s="5">
        <v>4297</v>
      </c>
      <c r="F10" s="5">
        <v>4297</v>
      </c>
      <c r="G10" s="5">
        <v>0</v>
      </c>
      <c r="H10" s="5">
        <v>59750</v>
      </c>
      <c r="I10" s="5">
        <v>0</v>
      </c>
      <c r="J10" s="5">
        <v>4297</v>
      </c>
      <c r="K10" s="5">
        <v>4297</v>
      </c>
      <c r="L10" s="5">
        <v>0</v>
      </c>
      <c r="M10" s="5">
        <v>44261</v>
      </c>
      <c r="N10" s="5">
        <v>0</v>
      </c>
      <c r="O10" s="5">
        <v>4297</v>
      </c>
      <c r="P10" s="5">
        <v>0</v>
      </c>
      <c r="Q10" s="5">
        <v>0</v>
      </c>
      <c r="R10" s="5">
        <v>4297</v>
      </c>
      <c r="S10" s="5">
        <v>0</v>
      </c>
      <c r="T10" s="5">
        <v>74058</v>
      </c>
      <c r="U10" s="5">
        <v>0</v>
      </c>
      <c r="V10" s="5">
        <v>4297</v>
      </c>
      <c r="W10" s="5">
        <v>0</v>
      </c>
      <c r="X10" s="5">
        <v>42120</v>
      </c>
      <c r="Y10" s="5">
        <v>0</v>
      </c>
      <c r="Z10" s="5">
        <v>4297</v>
      </c>
      <c r="AA10" s="5">
        <v>0</v>
      </c>
      <c r="AB10" s="5">
        <v>59750</v>
      </c>
      <c r="AC10" s="5">
        <v>0</v>
      </c>
      <c r="AD10" s="5">
        <v>4297</v>
      </c>
      <c r="AE10" s="5">
        <v>74058</v>
      </c>
      <c r="AF10" s="6">
        <v>4297</v>
      </c>
      <c r="AG10" s="5">
        <v>4297</v>
      </c>
      <c r="AH10" s="5">
        <v>4297</v>
      </c>
      <c r="AI10" s="5">
        <v>0</v>
      </c>
      <c r="AJ10" s="5">
        <v>0</v>
      </c>
      <c r="AK10" s="5">
        <v>0</v>
      </c>
      <c r="AL10" s="5">
        <v>4297</v>
      </c>
      <c r="AM10" s="5">
        <v>4297</v>
      </c>
      <c r="AN10" s="5">
        <v>4297</v>
      </c>
      <c r="AO10" s="5">
        <v>0</v>
      </c>
      <c r="AP10" s="5">
        <v>0</v>
      </c>
      <c r="AQ10" s="5">
        <v>0</v>
      </c>
      <c r="AR10" s="5">
        <v>4297</v>
      </c>
      <c r="AS10" s="5">
        <v>4297</v>
      </c>
      <c r="AT10" s="5">
        <v>4297</v>
      </c>
      <c r="AU10" s="5">
        <v>0</v>
      </c>
      <c r="AV10" s="5">
        <v>0</v>
      </c>
      <c r="AW10" s="6">
        <v>4297</v>
      </c>
      <c r="AX10" s="5">
        <v>4297</v>
      </c>
      <c r="AY10" s="5">
        <v>4297</v>
      </c>
      <c r="AZ10" s="5">
        <v>0</v>
      </c>
      <c r="BA10" s="5">
        <v>0</v>
      </c>
      <c r="BB10" s="5">
        <v>0</v>
      </c>
      <c r="BC10" s="5">
        <v>4297</v>
      </c>
      <c r="BD10" s="5">
        <v>4297</v>
      </c>
      <c r="BE10" s="5">
        <v>4297</v>
      </c>
      <c r="BF10" s="5">
        <v>0</v>
      </c>
      <c r="BG10" s="5">
        <v>0</v>
      </c>
      <c r="BH10" s="5">
        <v>0</v>
      </c>
      <c r="BI10" s="5">
        <v>4297</v>
      </c>
      <c r="BJ10" s="5">
        <v>4297</v>
      </c>
      <c r="BK10" s="5">
        <v>4297</v>
      </c>
      <c r="BL10" s="5">
        <v>0</v>
      </c>
      <c r="BM10" s="5">
        <v>0</v>
      </c>
    </row>
    <row r="11" spans="1:65" x14ac:dyDescent="0.25">
      <c r="A11" s="49" t="s">
        <v>18</v>
      </c>
      <c r="B11" s="49" t="s">
        <v>19</v>
      </c>
      <c r="C11" s="49" t="s">
        <v>7</v>
      </c>
      <c r="D11" s="29">
        <v>970.70729999999992</v>
      </c>
      <c r="E11" s="5">
        <v>17384</v>
      </c>
      <c r="F11" s="5">
        <v>17384</v>
      </c>
      <c r="G11" s="5">
        <v>11781</v>
      </c>
      <c r="H11" s="5">
        <v>21485</v>
      </c>
      <c r="I11" s="5">
        <v>11781</v>
      </c>
      <c r="J11" s="5">
        <v>3857</v>
      </c>
      <c r="K11" s="5">
        <v>3895</v>
      </c>
      <c r="L11" s="5">
        <v>11781</v>
      </c>
      <c r="M11" s="5">
        <v>435</v>
      </c>
      <c r="N11" s="5">
        <v>7456</v>
      </c>
      <c r="O11" s="5">
        <v>17384</v>
      </c>
      <c r="P11" s="5">
        <v>11781</v>
      </c>
      <c r="Q11" s="5">
        <v>11781</v>
      </c>
      <c r="R11" s="5">
        <v>17384</v>
      </c>
      <c r="S11" s="5">
        <v>7726</v>
      </c>
      <c r="T11" s="5">
        <v>0</v>
      </c>
      <c r="U11" s="5">
        <v>7726</v>
      </c>
      <c r="V11" s="5">
        <v>3130</v>
      </c>
      <c r="W11" s="5">
        <v>7726</v>
      </c>
      <c r="X11" s="5">
        <v>739</v>
      </c>
      <c r="Y11" s="5">
        <v>7726</v>
      </c>
      <c r="Z11" s="5">
        <v>17384</v>
      </c>
      <c r="AA11" s="5">
        <v>7726</v>
      </c>
      <c r="AB11" s="5">
        <v>435</v>
      </c>
      <c r="AC11" s="5">
        <v>7726</v>
      </c>
      <c r="AD11" s="5">
        <v>17384</v>
      </c>
      <c r="AE11" s="5">
        <v>0</v>
      </c>
      <c r="AF11" s="6">
        <v>17384</v>
      </c>
      <c r="AG11" s="5">
        <v>17384</v>
      </c>
      <c r="AH11" s="5">
        <v>17384</v>
      </c>
      <c r="AI11" s="5">
        <v>11781</v>
      </c>
      <c r="AJ11" s="5">
        <v>7726</v>
      </c>
      <c r="AK11" s="5">
        <v>11781</v>
      </c>
      <c r="AL11" s="5">
        <v>2005</v>
      </c>
      <c r="AM11" s="5">
        <v>2005</v>
      </c>
      <c r="AN11" s="5">
        <v>2005</v>
      </c>
      <c r="AO11" s="5">
        <v>11781</v>
      </c>
      <c r="AP11" s="5">
        <v>7726</v>
      </c>
      <c r="AQ11" s="5">
        <v>6013</v>
      </c>
      <c r="AR11" s="5">
        <v>17384</v>
      </c>
      <c r="AS11" s="5">
        <v>17384</v>
      </c>
      <c r="AT11" s="5">
        <v>17384</v>
      </c>
      <c r="AU11" s="5">
        <v>11781</v>
      </c>
      <c r="AV11" s="5">
        <v>7726</v>
      </c>
      <c r="AW11" s="6">
        <v>17384</v>
      </c>
      <c r="AX11" s="5">
        <v>17384</v>
      </c>
      <c r="AY11" s="5">
        <v>17384</v>
      </c>
      <c r="AZ11" s="5">
        <v>11781</v>
      </c>
      <c r="BA11" s="5">
        <v>7726</v>
      </c>
      <c r="BB11" s="5">
        <v>11781</v>
      </c>
      <c r="BC11" s="5">
        <v>6694</v>
      </c>
      <c r="BD11" s="5">
        <v>8571</v>
      </c>
      <c r="BE11" s="5">
        <v>9639</v>
      </c>
      <c r="BF11" s="5">
        <v>11781</v>
      </c>
      <c r="BG11" s="5">
        <v>7726</v>
      </c>
      <c r="BH11" s="5">
        <v>11781</v>
      </c>
      <c r="BI11" s="5">
        <v>17384</v>
      </c>
      <c r="BJ11" s="5">
        <v>17384</v>
      </c>
      <c r="BK11" s="5">
        <v>17384</v>
      </c>
      <c r="BL11" s="5">
        <v>11781</v>
      </c>
      <c r="BM11" s="5">
        <v>7726</v>
      </c>
    </row>
    <row r="12" spans="1:65" x14ac:dyDescent="0.25">
      <c r="A12" s="49" t="s">
        <v>20</v>
      </c>
      <c r="B12" s="49" t="s">
        <v>21</v>
      </c>
      <c r="C12" s="49" t="s">
        <v>7</v>
      </c>
      <c r="D12" s="29">
        <v>918.56</v>
      </c>
      <c r="E12" s="5">
        <v>248</v>
      </c>
      <c r="F12" s="5">
        <v>248</v>
      </c>
      <c r="G12" s="5">
        <v>248</v>
      </c>
      <c r="H12" s="5">
        <v>3153</v>
      </c>
      <c r="I12" s="5">
        <v>1041</v>
      </c>
      <c r="J12" s="5">
        <v>248</v>
      </c>
      <c r="K12" s="5">
        <v>248</v>
      </c>
      <c r="L12" s="5">
        <v>248</v>
      </c>
      <c r="M12" s="5">
        <v>0</v>
      </c>
      <c r="N12" s="5">
        <v>1041</v>
      </c>
      <c r="O12" s="5">
        <v>248</v>
      </c>
      <c r="P12" s="5">
        <v>248</v>
      </c>
      <c r="Q12" s="5">
        <v>1041</v>
      </c>
      <c r="R12" s="5">
        <v>248</v>
      </c>
      <c r="S12" s="5">
        <v>0</v>
      </c>
      <c r="T12" s="5">
        <v>5419</v>
      </c>
      <c r="U12" s="5">
        <v>0</v>
      </c>
      <c r="V12" s="5">
        <v>248</v>
      </c>
      <c r="W12" s="5">
        <v>0</v>
      </c>
      <c r="X12" s="5">
        <v>0</v>
      </c>
      <c r="Y12" s="5">
        <v>0</v>
      </c>
      <c r="Z12" s="5">
        <v>248</v>
      </c>
      <c r="AA12" s="5">
        <v>0</v>
      </c>
      <c r="AB12" s="5">
        <v>2994</v>
      </c>
      <c r="AC12" s="5">
        <v>0</v>
      </c>
      <c r="AD12" s="5">
        <v>248</v>
      </c>
      <c r="AE12" s="5">
        <v>2994</v>
      </c>
      <c r="AF12" s="6">
        <v>248</v>
      </c>
      <c r="AG12" s="5">
        <v>248</v>
      </c>
      <c r="AH12" s="5">
        <v>248</v>
      </c>
      <c r="AI12" s="5">
        <v>248</v>
      </c>
      <c r="AJ12" s="5">
        <v>0</v>
      </c>
      <c r="AK12" s="5">
        <v>1041</v>
      </c>
      <c r="AL12" s="5">
        <v>248</v>
      </c>
      <c r="AM12" s="5">
        <v>248</v>
      </c>
      <c r="AN12" s="5">
        <v>248</v>
      </c>
      <c r="AO12" s="5">
        <v>248</v>
      </c>
      <c r="AP12" s="5">
        <v>0</v>
      </c>
      <c r="AQ12" s="5">
        <v>1041</v>
      </c>
      <c r="AR12" s="5">
        <v>248</v>
      </c>
      <c r="AS12" s="5">
        <v>248</v>
      </c>
      <c r="AT12" s="5">
        <v>248</v>
      </c>
      <c r="AU12" s="5">
        <v>248</v>
      </c>
      <c r="AV12" s="5">
        <v>0</v>
      </c>
      <c r="AW12" s="6">
        <v>248</v>
      </c>
      <c r="AX12" s="5">
        <v>248</v>
      </c>
      <c r="AY12" s="5">
        <v>248</v>
      </c>
      <c r="AZ12" s="5">
        <v>248</v>
      </c>
      <c r="BA12" s="5">
        <v>0</v>
      </c>
      <c r="BB12" s="5">
        <v>1041</v>
      </c>
      <c r="BC12" s="5">
        <v>248</v>
      </c>
      <c r="BD12" s="5">
        <v>248</v>
      </c>
      <c r="BE12" s="5">
        <v>248</v>
      </c>
      <c r="BF12" s="5">
        <v>248</v>
      </c>
      <c r="BG12" s="5">
        <v>0</v>
      </c>
      <c r="BH12" s="5">
        <v>1041</v>
      </c>
      <c r="BI12" s="5">
        <v>248</v>
      </c>
      <c r="BJ12" s="5">
        <v>248</v>
      </c>
      <c r="BK12" s="5">
        <v>248</v>
      </c>
      <c r="BL12" s="5">
        <v>248</v>
      </c>
      <c r="BM12" s="5">
        <v>0</v>
      </c>
    </row>
    <row r="13" spans="1:65" x14ac:dyDescent="0.25">
      <c r="A13" s="49" t="s">
        <v>22</v>
      </c>
      <c r="B13" s="49" t="s">
        <v>23</v>
      </c>
      <c r="C13" s="49" t="s">
        <v>7</v>
      </c>
      <c r="D13" s="29">
        <v>373.39927799999998</v>
      </c>
      <c r="E13" s="5">
        <v>15560</v>
      </c>
      <c r="F13" s="5">
        <v>15560</v>
      </c>
      <c r="G13" s="5">
        <v>6928</v>
      </c>
      <c r="H13" s="5">
        <v>0</v>
      </c>
      <c r="I13" s="5">
        <v>6928</v>
      </c>
      <c r="J13" s="5">
        <v>0</v>
      </c>
      <c r="K13" s="5">
        <v>0</v>
      </c>
      <c r="L13" s="5">
        <v>6928</v>
      </c>
      <c r="M13" s="5">
        <v>0</v>
      </c>
      <c r="N13" s="5">
        <v>0</v>
      </c>
      <c r="O13" s="5">
        <v>0</v>
      </c>
      <c r="P13" s="5">
        <v>6928</v>
      </c>
      <c r="Q13" s="5">
        <v>0</v>
      </c>
      <c r="R13" s="5">
        <v>15560</v>
      </c>
      <c r="S13" s="5">
        <v>1386</v>
      </c>
      <c r="T13" s="5">
        <v>0</v>
      </c>
      <c r="U13" s="5">
        <v>1386</v>
      </c>
      <c r="V13" s="5">
        <v>0</v>
      </c>
      <c r="W13" s="5">
        <v>1386</v>
      </c>
      <c r="X13" s="5">
        <v>0</v>
      </c>
      <c r="Y13" s="5">
        <v>0</v>
      </c>
      <c r="Z13" s="5">
        <v>0</v>
      </c>
      <c r="AA13" s="5">
        <v>1386</v>
      </c>
      <c r="AB13" s="5">
        <v>0</v>
      </c>
      <c r="AC13" s="5">
        <v>0</v>
      </c>
      <c r="AD13" s="5">
        <v>0</v>
      </c>
      <c r="AE13" s="5">
        <v>0</v>
      </c>
      <c r="AF13" s="6">
        <v>10757</v>
      </c>
      <c r="AG13" s="5">
        <v>15560</v>
      </c>
      <c r="AH13" s="5">
        <v>15560</v>
      </c>
      <c r="AI13" s="5">
        <v>6928</v>
      </c>
      <c r="AJ13" s="5">
        <v>1386</v>
      </c>
      <c r="AK13" s="5">
        <v>6928</v>
      </c>
      <c r="AL13" s="5">
        <v>0</v>
      </c>
      <c r="AM13" s="5">
        <v>0</v>
      </c>
      <c r="AN13" s="5">
        <v>0</v>
      </c>
      <c r="AO13" s="5">
        <v>6928</v>
      </c>
      <c r="AP13" s="5">
        <v>1386</v>
      </c>
      <c r="AQ13" s="5">
        <v>0</v>
      </c>
      <c r="AR13" s="5">
        <v>0</v>
      </c>
      <c r="AS13" s="5">
        <v>0</v>
      </c>
      <c r="AT13" s="5">
        <v>0</v>
      </c>
      <c r="AU13" s="5">
        <v>6928</v>
      </c>
      <c r="AV13" s="5">
        <v>1386</v>
      </c>
      <c r="AW13" s="6">
        <v>14685</v>
      </c>
      <c r="AX13" s="5">
        <v>15560</v>
      </c>
      <c r="AY13" s="5">
        <v>15560</v>
      </c>
      <c r="AZ13" s="5">
        <v>6928</v>
      </c>
      <c r="BA13" s="5">
        <v>1386</v>
      </c>
      <c r="BB13" s="5">
        <v>6928</v>
      </c>
      <c r="BC13" s="5">
        <v>0</v>
      </c>
      <c r="BD13" s="5">
        <v>0</v>
      </c>
      <c r="BE13" s="5">
        <v>0</v>
      </c>
      <c r="BF13" s="5">
        <v>6928</v>
      </c>
      <c r="BG13" s="5">
        <v>1386</v>
      </c>
      <c r="BH13" s="5">
        <v>0</v>
      </c>
      <c r="BI13" s="5">
        <v>0</v>
      </c>
      <c r="BJ13" s="5">
        <v>0</v>
      </c>
      <c r="BK13" s="5">
        <v>0</v>
      </c>
      <c r="BL13" s="5">
        <v>6928</v>
      </c>
      <c r="BM13" s="5">
        <v>1386</v>
      </c>
    </row>
    <row r="14" spans="1:65" x14ac:dyDescent="0.25">
      <c r="A14" s="49" t="s">
        <v>24</v>
      </c>
      <c r="B14" s="49" t="s">
        <v>25</v>
      </c>
      <c r="C14" s="49" t="s">
        <v>7</v>
      </c>
      <c r="D14" s="29">
        <v>1354.9721500000001</v>
      </c>
      <c r="E14" s="5">
        <v>14399</v>
      </c>
      <c r="F14" s="5">
        <v>14399</v>
      </c>
      <c r="G14" s="5">
        <v>6732</v>
      </c>
      <c r="H14" s="5">
        <v>10367</v>
      </c>
      <c r="I14" s="5">
        <v>6732</v>
      </c>
      <c r="J14" s="5">
        <v>0</v>
      </c>
      <c r="K14" s="5">
        <v>0</v>
      </c>
      <c r="L14" s="5">
        <v>6732</v>
      </c>
      <c r="M14" s="5">
        <v>0</v>
      </c>
      <c r="N14" s="5">
        <v>0</v>
      </c>
      <c r="O14" s="5">
        <v>0</v>
      </c>
      <c r="P14" s="5">
        <v>6732</v>
      </c>
      <c r="Q14" s="5">
        <v>0</v>
      </c>
      <c r="R14" s="5">
        <v>14399</v>
      </c>
      <c r="S14" s="5">
        <v>2900</v>
      </c>
      <c r="T14" s="5">
        <v>4736</v>
      </c>
      <c r="U14" s="5">
        <v>2900</v>
      </c>
      <c r="V14" s="5">
        <v>0</v>
      </c>
      <c r="W14" s="5">
        <v>2900</v>
      </c>
      <c r="X14" s="5">
        <v>0</v>
      </c>
      <c r="Y14" s="5">
        <v>0</v>
      </c>
      <c r="Z14" s="5">
        <v>14399</v>
      </c>
      <c r="AA14" s="5">
        <v>2900</v>
      </c>
      <c r="AB14" s="5">
        <v>0</v>
      </c>
      <c r="AC14" s="5">
        <v>0</v>
      </c>
      <c r="AD14" s="5">
        <v>11570</v>
      </c>
      <c r="AE14" s="5">
        <v>0</v>
      </c>
      <c r="AF14" s="6">
        <v>14399</v>
      </c>
      <c r="AG14" s="5">
        <v>14399</v>
      </c>
      <c r="AH14" s="5">
        <v>14399</v>
      </c>
      <c r="AI14" s="5">
        <v>6732</v>
      </c>
      <c r="AJ14" s="5">
        <v>2900</v>
      </c>
      <c r="AK14" s="5">
        <v>6732</v>
      </c>
      <c r="AL14" s="5">
        <v>0</v>
      </c>
      <c r="AM14" s="5">
        <v>0</v>
      </c>
      <c r="AN14" s="5">
        <v>0</v>
      </c>
      <c r="AO14" s="5">
        <v>6732</v>
      </c>
      <c r="AP14" s="5">
        <v>2900</v>
      </c>
      <c r="AQ14" s="5">
        <v>0</v>
      </c>
      <c r="AR14" s="5">
        <v>0</v>
      </c>
      <c r="AS14" s="5">
        <v>1764</v>
      </c>
      <c r="AT14" s="5">
        <v>8963</v>
      </c>
      <c r="AU14" s="5">
        <v>6732</v>
      </c>
      <c r="AV14" s="5">
        <v>2900</v>
      </c>
      <c r="AW14" s="6">
        <v>14399</v>
      </c>
      <c r="AX14" s="5">
        <v>14399</v>
      </c>
      <c r="AY14" s="5">
        <v>14399</v>
      </c>
      <c r="AZ14" s="5">
        <v>6732</v>
      </c>
      <c r="BA14" s="5">
        <v>2900</v>
      </c>
      <c r="BB14" s="5">
        <v>6732</v>
      </c>
      <c r="BC14" s="5">
        <v>0</v>
      </c>
      <c r="BD14" s="5">
        <v>0</v>
      </c>
      <c r="BE14" s="5">
        <v>0</v>
      </c>
      <c r="BF14" s="5">
        <v>6732</v>
      </c>
      <c r="BG14" s="5">
        <v>2900</v>
      </c>
      <c r="BH14" s="5">
        <v>0</v>
      </c>
      <c r="BI14" s="5">
        <v>14399</v>
      </c>
      <c r="BJ14" s="5">
        <v>14399</v>
      </c>
      <c r="BK14" s="5">
        <v>14399</v>
      </c>
      <c r="BL14" s="5">
        <v>6732</v>
      </c>
      <c r="BM14" s="5">
        <v>2900</v>
      </c>
    </row>
    <row r="15" spans="1:65" x14ac:dyDescent="0.25">
      <c r="A15" s="49" t="s">
        <v>26</v>
      </c>
      <c r="B15" s="49" t="s">
        <v>27</v>
      </c>
      <c r="C15" s="49" t="s">
        <v>7</v>
      </c>
      <c r="D15" s="29">
        <v>1587.1014199999997</v>
      </c>
      <c r="E15" s="5">
        <v>36582</v>
      </c>
      <c r="F15" s="5">
        <v>26919</v>
      </c>
      <c r="G15" s="5">
        <v>11937</v>
      </c>
      <c r="H15" s="5">
        <v>26919</v>
      </c>
      <c r="I15" s="5">
        <v>11937</v>
      </c>
      <c r="J15" s="5">
        <v>1882</v>
      </c>
      <c r="K15" s="5">
        <v>3102</v>
      </c>
      <c r="L15" s="5">
        <v>11937</v>
      </c>
      <c r="M15" s="5">
        <v>2807</v>
      </c>
      <c r="N15" s="5">
        <v>3067</v>
      </c>
      <c r="O15" s="5">
        <v>25242</v>
      </c>
      <c r="P15" s="5">
        <v>11937</v>
      </c>
      <c r="Q15" s="5">
        <v>3067</v>
      </c>
      <c r="R15" s="5">
        <v>36582</v>
      </c>
      <c r="S15" s="5">
        <v>2269</v>
      </c>
      <c r="T15" s="5">
        <v>32993</v>
      </c>
      <c r="U15" s="5">
        <v>2269</v>
      </c>
      <c r="V15" s="5">
        <v>3102</v>
      </c>
      <c r="W15" s="5">
        <v>2269</v>
      </c>
      <c r="X15" s="5">
        <v>1717</v>
      </c>
      <c r="Y15" s="5">
        <v>2269</v>
      </c>
      <c r="Z15" s="5">
        <v>18593</v>
      </c>
      <c r="AA15" s="5">
        <v>2269</v>
      </c>
      <c r="AB15" s="5">
        <v>2807</v>
      </c>
      <c r="AC15" s="5">
        <v>2269</v>
      </c>
      <c r="AD15" s="5">
        <v>17640</v>
      </c>
      <c r="AE15" s="5">
        <v>1717</v>
      </c>
      <c r="AF15" s="6">
        <v>36582</v>
      </c>
      <c r="AG15" s="5">
        <v>36582</v>
      </c>
      <c r="AH15" s="5">
        <v>26919</v>
      </c>
      <c r="AI15" s="5">
        <v>11937</v>
      </c>
      <c r="AJ15" s="5">
        <v>2269</v>
      </c>
      <c r="AK15" s="5">
        <v>11937</v>
      </c>
      <c r="AL15" s="5">
        <v>1882</v>
      </c>
      <c r="AM15" s="5">
        <v>3102</v>
      </c>
      <c r="AN15" s="5">
        <v>3102</v>
      </c>
      <c r="AO15" s="5">
        <v>11937</v>
      </c>
      <c r="AP15" s="5">
        <v>2269</v>
      </c>
      <c r="AQ15" s="5">
        <v>3067</v>
      </c>
      <c r="AR15" s="5">
        <v>24170</v>
      </c>
      <c r="AS15" s="5">
        <v>25045</v>
      </c>
      <c r="AT15" s="5">
        <v>19967</v>
      </c>
      <c r="AU15" s="5">
        <v>11937</v>
      </c>
      <c r="AV15" s="5">
        <v>2269</v>
      </c>
      <c r="AW15" s="6">
        <v>36582</v>
      </c>
      <c r="AX15" s="5">
        <v>36582</v>
      </c>
      <c r="AY15" s="5">
        <v>26919</v>
      </c>
      <c r="AZ15" s="5">
        <v>11937</v>
      </c>
      <c r="BA15" s="5">
        <v>2269</v>
      </c>
      <c r="BB15" s="5">
        <v>11937</v>
      </c>
      <c r="BC15" s="5">
        <v>1882</v>
      </c>
      <c r="BD15" s="5">
        <v>3102</v>
      </c>
      <c r="BE15" s="5">
        <v>3102</v>
      </c>
      <c r="BF15" s="5">
        <v>11937</v>
      </c>
      <c r="BG15" s="5">
        <v>2269</v>
      </c>
      <c r="BH15" s="5">
        <v>3067</v>
      </c>
      <c r="BI15" s="5">
        <v>15624</v>
      </c>
      <c r="BJ15" s="5">
        <v>18095</v>
      </c>
      <c r="BK15" s="5">
        <v>18647</v>
      </c>
      <c r="BL15" s="5">
        <v>11937</v>
      </c>
      <c r="BM15" s="5">
        <v>2269</v>
      </c>
    </row>
    <row r="16" spans="1:65" x14ac:dyDescent="0.25">
      <c r="A16" s="49" t="s">
        <v>28</v>
      </c>
      <c r="B16" s="49" t="s">
        <v>29</v>
      </c>
      <c r="C16" s="49" t="s">
        <v>7</v>
      </c>
      <c r="D16" s="29">
        <v>0</v>
      </c>
      <c r="E16" s="5">
        <v>0</v>
      </c>
      <c r="F16" s="5">
        <v>0</v>
      </c>
      <c r="G16" s="5">
        <v>36680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36680</v>
      </c>
      <c r="T16" s="5">
        <v>0</v>
      </c>
      <c r="U16" s="5">
        <v>0</v>
      </c>
      <c r="V16" s="5">
        <v>0</v>
      </c>
      <c r="W16" s="5">
        <v>24024</v>
      </c>
      <c r="X16" s="5">
        <v>0</v>
      </c>
      <c r="Y16" s="5">
        <v>0</v>
      </c>
      <c r="Z16" s="5">
        <v>0</v>
      </c>
      <c r="AA16" s="5">
        <v>36680</v>
      </c>
      <c r="AB16" s="5">
        <v>0</v>
      </c>
      <c r="AC16" s="5">
        <v>0</v>
      </c>
      <c r="AD16" s="5">
        <v>0</v>
      </c>
      <c r="AE16" s="5">
        <v>0</v>
      </c>
      <c r="AF16" s="6">
        <v>0</v>
      </c>
      <c r="AG16" s="5">
        <v>0</v>
      </c>
      <c r="AH16" s="5">
        <v>0</v>
      </c>
      <c r="AI16" s="5">
        <v>36680</v>
      </c>
      <c r="AJ16" s="5">
        <v>36680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14970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36680</v>
      </c>
      <c r="AW16" s="6">
        <v>0</v>
      </c>
      <c r="AX16" s="5">
        <v>0</v>
      </c>
      <c r="AY16" s="5">
        <v>0</v>
      </c>
      <c r="AZ16" s="5">
        <v>36680</v>
      </c>
      <c r="BA16" s="5">
        <v>36680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21990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36680</v>
      </c>
    </row>
    <row r="17" spans="1:65" x14ac:dyDescent="0.25">
      <c r="A17" s="49" t="s">
        <v>30</v>
      </c>
      <c r="B17" s="49" t="s">
        <v>31</v>
      </c>
      <c r="C17" s="49" t="s">
        <v>7</v>
      </c>
      <c r="D17" s="29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6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6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</row>
    <row r="18" spans="1:65" x14ac:dyDescent="0.25">
      <c r="A18" s="49" t="s">
        <v>32</v>
      </c>
      <c r="B18" s="49" t="s">
        <v>33</v>
      </c>
      <c r="C18" s="49" t="s">
        <v>7</v>
      </c>
      <c r="D18" s="29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15002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6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15002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6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15002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</row>
    <row r="19" spans="1:65" x14ac:dyDescent="0.25">
      <c r="A19" s="49" t="s">
        <v>34</v>
      </c>
      <c r="B19" s="49" t="s">
        <v>35</v>
      </c>
      <c r="C19" s="49" t="s">
        <v>7</v>
      </c>
      <c r="D19" s="29">
        <v>405.6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5546</v>
      </c>
      <c r="M19" s="5">
        <v>0</v>
      </c>
      <c r="N19" s="5">
        <v>0</v>
      </c>
      <c r="O19" s="5">
        <v>2059</v>
      </c>
      <c r="P19" s="5">
        <v>15030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6608</v>
      </c>
      <c r="X19" s="5">
        <v>0</v>
      </c>
      <c r="Y19" s="5">
        <v>0</v>
      </c>
      <c r="Z19" s="5">
        <v>2149</v>
      </c>
      <c r="AA19" s="5">
        <v>6608</v>
      </c>
      <c r="AB19" s="5">
        <v>0</v>
      </c>
      <c r="AC19" s="5">
        <v>1364</v>
      </c>
      <c r="AD19" s="5">
        <v>2110</v>
      </c>
      <c r="AE19" s="5">
        <v>0</v>
      </c>
      <c r="AF19" s="6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678</v>
      </c>
      <c r="AP19" s="5">
        <v>6608</v>
      </c>
      <c r="AQ19" s="5">
        <v>0</v>
      </c>
      <c r="AR19" s="5">
        <v>2059</v>
      </c>
      <c r="AS19" s="5">
        <v>2110</v>
      </c>
      <c r="AT19" s="5">
        <v>2149</v>
      </c>
      <c r="AU19" s="5">
        <v>15030</v>
      </c>
      <c r="AV19" s="5">
        <v>6608</v>
      </c>
      <c r="AW19" s="6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732</v>
      </c>
      <c r="BG19" s="5">
        <v>6608</v>
      </c>
      <c r="BH19" s="5">
        <v>0</v>
      </c>
      <c r="BI19" s="5">
        <v>2059</v>
      </c>
      <c r="BJ19" s="5">
        <v>2110</v>
      </c>
      <c r="BK19" s="5">
        <v>2149</v>
      </c>
      <c r="BL19" s="5">
        <v>15030</v>
      </c>
      <c r="BM19" s="5">
        <v>6608</v>
      </c>
    </row>
    <row r="20" spans="1:65" x14ac:dyDescent="0.25">
      <c r="A20" s="49" t="s">
        <v>36</v>
      </c>
      <c r="B20" s="49" t="s">
        <v>37</v>
      </c>
      <c r="C20" s="49" t="s">
        <v>7</v>
      </c>
      <c r="D20" s="29">
        <v>827.81500000000005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14995</v>
      </c>
      <c r="M20" s="5">
        <v>0</v>
      </c>
      <c r="N20" s="5">
        <v>19097</v>
      </c>
      <c r="O20" s="5">
        <v>14995</v>
      </c>
      <c r="P20" s="5">
        <v>14995</v>
      </c>
      <c r="Q20" s="5">
        <v>29219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14995</v>
      </c>
      <c r="X20" s="5">
        <v>0</v>
      </c>
      <c r="Y20" s="5">
        <v>44464</v>
      </c>
      <c r="Z20" s="5">
        <v>14995</v>
      </c>
      <c r="AA20" s="5">
        <v>14995</v>
      </c>
      <c r="AB20" s="5">
        <v>13385</v>
      </c>
      <c r="AC20" s="5">
        <v>54223</v>
      </c>
      <c r="AD20" s="5">
        <v>14995</v>
      </c>
      <c r="AE20" s="5">
        <v>4656</v>
      </c>
      <c r="AF20" s="6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14995</v>
      </c>
      <c r="AP20" s="5">
        <v>14995</v>
      </c>
      <c r="AQ20" s="5">
        <v>17195</v>
      </c>
      <c r="AR20" s="5">
        <v>14995</v>
      </c>
      <c r="AS20" s="5">
        <v>14995</v>
      </c>
      <c r="AT20" s="5">
        <v>14995</v>
      </c>
      <c r="AU20" s="5">
        <v>14995</v>
      </c>
      <c r="AV20" s="5">
        <v>14995</v>
      </c>
      <c r="AW20" s="6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14995</v>
      </c>
      <c r="BG20" s="5">
        <v>14995</v>
      </c>
      <c r="BH20" s="5">
        <v>16278</v>
      </c>
      <c r="BI20" s="5">
        <v>14995</v>
      </c>
      <c r="BJ20" s="5">
        <v>14995</v>
      </c>
      <c r="BK20" s="5">
        <v>14995</v>
      </c>
      <c r="BL20" s="5">
        <v>14995</v>
      </c>
      <c r="BM20" s="5">
        <v>14995</v>
      </c>
    </row>
    <row r="21" spans="1:65" x14ac:dyDescent="0.25">
      <c r="A21" s="49" t="s">
        <v>38</v>
      </c>
      <c r="B21" s="49" t="s">
        <v>39</v>
      </c>
      <c r="C21" s="49" t="s">
        <v>7</v>
      </c>
      <c r="D21" s="29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664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6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664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6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664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</row>
    <row r="22" spans="1:65" x14ac:dyDescent="0.25">
      <c r="A22" s="49" t="s">
        <v>40</v>
      </c>
      <c r="B22" s="49" t="s">
        <v>29</v>
      </c>
      <c r="C22" s="49" t="s">
        <v>7</v>
      </c>
      <c r="D22" s="29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6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6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</row>
    <row r="23" spans="1:65" x14ac:dyDescent="0.25">
      <c r="A23" s="49" t="s">
        <v>41</v>
      </c>
      <c r="B23" s="49" t="s">
        <v>29</v>
      </c>
      <c r="C23" s="49" t="s">
        <v>7</v>
      </c>
      <c r="D23" s="29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6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6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</row>
    <row r="24" spans="1:65" x14ac:dyDescent="0.25">
      <c r="A24" s="49" t="s">
        <v>42</v>
      </c>
      <c r="B24" s="49" t="s">
        <v>29</v>
      </c>
      <c r="C24" s="49" t="s">
        <v>7</v>
      </c>
      <c r="D24" s="29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6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6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</row>
    <row r="25" spans="1:65" x14ac:dyDescent="0.25">
      <c r="A25" s="49" t="s">
        <v>43</v>
      </c>
      <c r="B25" s="49" t="s">
        <v>29</v>
      </c>
      <c r="C25" s="49" t="s">
        <v>7</v>
      </c>
      <c r="D25" s="29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6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6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</row>
    <row r="26" spans="1:65" x14ac:dyDescent="0.25">
      <c r="A26" s="49" t="s">
        <v>44</v>
      </c>
      <c r="B26" s="49" t="s">
        <v>6</v>
      </c>
      <c r="C26" s="49" t="s">
        <v>45</v>
      </c>
      <c r="D26" s="29">
        <v>103.2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6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6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</row>
    <row r="27" spans="1:65" x14ac:dyDescent="0.25">
      <c r="A27" s="49" t="s">
        <v>46</v>
      </c>
      <c r="B27" s="49" t="s">
        <v>9</v>
      </c>
      <c r="C27" s="49" t="s">
        <v>45</v>
      </c>
      <c r="D27" s="29">
        <v>1264.79</v>
      </c>
      <c r="E27" s="5">
        <v>643</v>
      </c>
      <c r="F27" s="5">
        <v>46</v>
      </c>
      <c r="G27" s="5">
        <v>0</v>
      </c>
      <c r="H27" s="5">
        <v>46</v>
      </c>
      <c r="I27" s="5">
        <v>0</v>
      </c>
      <c r="J27" s="5">
        <v>643</v>
      </c>
      <c r="K27" s="5">
        <v>46</v>
      </c>
      <c r="L27" s="5">
        <v>0</v>
      </c>
      <c r="M27" s="5">
        <v>46</v>
      </c>
      <c r="N27" s="5">
        <v>0</v>
      </c>
      <c r="O27" s="5">
        <v>643</v>
      </c>
      <c r="P27" s="5">
        <v>0</v>
      </c>
      <c r="Q27" s="5">
        <v>0</v>
      </c>
      <c r="R27" s="5">
        <v>643</v>
      </c>
      <c r="S27" s="5">
        <v>0</v>
      </c>
      <c r="T27" s="5">
        <v>1888</v>
      </c>
      <c r="U27" s="5">
        <v>0</v>
      </c>
      <c r="V27" s="5">
        <v>643</v>
      </c>
      <c r="W27" s="5">
        <v>0</v>
      </c>
      <c r="X27" s="5">
        <v>1888</v>
      </c>
      <c r="Y27" s="5">
        <v>0</v>
      </c>
      <c r="Z27" s="5">
        <v>46</v>
      </c>
      <c r="AA27" s="5">
        <v>0</v>
      </c>
      <c r="AB27" s="5">
        <v>46</v>
      </c>
      <c r="AC27" s="5">
        <v>0</v>
      </c>
      <c r="AD27" s="5">
        <v>643</v>
      </c>
      <c r="AE27" s="5">
        <v>1888</v>
      </c>
      <c r="AF27" s="6">
        <v>643</v>
      </c>
      <c r="AG27" s="5">
        <v>643</v>
      </c>
      <c r="AH27" s="5">
        <v>46</v>
      </c>
      <c r="AI27" s="5">
        <v>0</v>
      </c>
      <c r="AJ27" s="5">
        <v>0</v>
      </c>
      <c r="AK27" s="5">
        <v>0</v>
      </c>
      <c r="AL27" s="5">
        <v>643</v>
      </c>
      <c r="AM27" s="5">
        <v>643</v>
      </c>
      <c r="AN27" s="5">
        <v>46</v>
      </c>
      <c r="AO27" s="5">
        <v>0</v>
      </c>
      <c r="AP27" s="5">
        <v>0</v>
      </c>
      <c r="AQ27" s="5">
        <v>0</v>
      </c>
      <c r="AR27" s="5">
        <v>643</v>
      </c>
      <c r="AS27" s="5">
        <v>643</v>
      </c>
      <c r="AT27" s="5">
        <v>46</v>
      </c>
      <c r="AU27" s="5">
        <v>0</v>
      </c>
      <c r="AV27" s="5">
        <v>0</v>
      </c>
      <c r="AW27" s="6">
        <v>643</v>
      </c>
      <c r="AX27" s="5">
        <v>643</v>
      </c>
      <c r="AY27" s="5">
        <v>46</v>
      </c>
      <c r="AZ27" s="5">
        <v>0</v>
      </c>
      <c r="BA27" s="5">
        <v>0</v>
      </c>
      <c r="BB27" s="5">
        <v>0</v>
      </c>
      <c r="BC27" s="5">
        <v>643</v>
      </c>
      <c r="BD27" s="5">
        <v>643</v>
      </c>
      <c r="BE27" s="5">
        <v>46</v>
      </c>
      <c r="BF27" s="5">
        <v>0</v>
      </c>
      <c r="BG27" s="5">
        <v>0</v>
      </c>
      <c r="BH27" s="5">
        <v>0</v>
      </c>
      <c r="BI27" s="5">
        <v>643</v>
      </c>
      <c r="BJ27" s="5">
        <v>643</v>
      </c>
      <c r="BK27" s="5">
        <v>46</v>
      </c>
      <c r="BL27" s="5">
        <v>0</v>
      </c>
      <c r="BM27" s="5">
        <v>0</v>
      </c>
    </row>
    <row r="28" spans="1:65" x14ac:dyDescent="0.25">
      <c r="A28" s="49" t="s">
        <v>47</v>
      </c>
      <c r="B28" s="49" t="s">
        <v>11</v>
      </c>
      <c r="C28" s="49" t="s">
        <v>45</v>
      </c>
      <c r="D28" s="29">
        <v>0</v>
      </c>
      <c r="E28" s="5">
        <v>146</v>
      </c>
      <c r="F28" s="5">
        <v>146</v>
      </c>
      <c r="G28" s="5">
        <v>0</v>
      </c>
      <c r="H28" s="5">
        <v>424</v>
      </c>
      <c r="I28" s="5">
        <v>0</v>
      </c>
      <c r="J28" s="5">
        <v>146</v>
      </c>
      <c r="K28" s="5">
        <v>146</v>
      </c>
      <c r="L28" s="5">
        <v>0</v>
      </c>
      <c r="M28" s="5">
        <v>424</v>
      </c>
      <c r="N28" s="5">
        <v>0</v>
      </c>
      <c r="O28" s="5">
        <v>146</v>
      </c>
      <c r="P28" s="5">
        <v>0</v>
      </c>
      <c r="Q28" s="5">
        <v>0</v>
      </c>
      <c r="R28" s="5">
        <v>146</v>
      </c>
      <c r="S28" s="5">
        <v>0</v>
      </c>
      <c r="T28" s="5">
        <v>493</v>
      </c>
      <c r="U28" s="5">
        <v>0</v>
      </c>
      <c r="V28" s="5">
        <v>146</v>
      </c>
      <c r="W28" s="5">
        <v>0</v>
      </c>
      <c r="X28" s="5">
        <v>493</v>
      </c>
      <c r="Y28" s="5">
        <v>0</v>
      </c>
      <c r="Z28" s="5">
        <v>146</v>
      </c>
      <c r="AA28" s="5">
        <v>0</v>
      </c>
      <c r="AB28" s="5">
        <v>424</v>
      </c>
      <c r="AC28" s="5">
        <v>0</v>
      </c>
      <c r="AD28" s="5">
        <v>146</v>
      </c>
      <c r="AE28" s="5">
        <v>493</v>
      </c>
      <c r="AF28" s="6">
        <v>146</v>
      </c>
      <c r="AG28" s="5">
        <v>146</v>
      </c>
      <c r="AH28" s="5">
        <v>146</v>
      </c>
      <c r="AI28" s="5">
        <v>0</v>
      </c>
      <c r="AJ28" s="5">
        <v>0</v>
      </c>
      <c r="AK28" s="5">
        <v>0</v>
      </c>
      <c r="AL28" s="5">
        <v>146</v>
      </c>
      <c r="AM28" s="5">
        <v>146</v>
      </c>
      <c r="AN28" s="5">
        <v>146</v>
      </c>
      <c r="AO28" s="5">
        <v>0</v>
      </c>
      <c r="AP28" s="5">
        <v>0</v>
      </c>
      <c r="AQ28" s="5">
        <v>0</v>
      </c>
      <c r="AR28" s="5">
        <v>146</v>
      </c>
      <c r="AS28" s="5">
        <v>146</v>
      </c>
      <c r="AT28" s="5">
        <v>146</v>
      </c>
      <c r="AU28" s="5">
        <v>0</v>
      </c>
      <c r="AV28" s="5">
        <v>0</v>
      </c>
      <c r="AW28" s="6">
        <v>146</v>
      </c>
      <c r="AX28" s="5">
        <v>146</v>
      </c>
      <c r="AY28" s="5">
        <v>146</v>
      </c>
      <c r="AZ28" s="5">
        <v>0</v>
      </c>
      <c r="BA28" s="5">
        <v>0</v>
      </c>
      <c r="BB28" s="5">
        <v>0</v>
      </c>
      <c r="BC28" s="5">
        <v>146</v>
      </c>
      <c r="BD28" s="5">
        <v>146</v>
      </c>
      <c r="BE28" s="5">
        <v>146</v>
      </c>
      <c r="BF28" s="5">
        <v>0</v>
      </c>
      <c r="BG28" s="5">
        <v>0</v>
      </c>
      <c r="BH28" s="5">
        <v>0</v>
      </c>
      <c r="BI28" s="5">
        <v>146</v>
      </c>
      <c r="BJ28" s="5">
        <v>146</v>
      </c>
      <c r="BK28" s="5">
        <v>146</v>
      </c>
      <c r="BL28" s="5">
        <v>0</v>
      </c>
      <c r="BM28" s="5">
        <v>0</v>
      </c>
    </row>
    <row r="29" spans="1:65" x14ac:dyDescent="0.25">
      <c r="A29" s="49" t="s">
        <v>48</v>
      </c>
      <c r="B29" s="49" t="s">
        <v>15</v>
      </c>
      <c r="C29" s="49" t="s">
        <v>45</v>
      </c>
      <c r="D29" s="29">
        <v>0</v>
      </c>
      <c r="E29" s="5">
        <v>1095</v>
      </c>
      <c r="F29" s="5">
        <v>274</v>
      </c>
      <c r="G29" s="5">
        <v>157</v>
      </c>
      <c r="H29" s="5">
        <v>274</v>
      </c>
      <c r="I29" s="5">
        <v>157</v>
      </c>
      <c r="J29" s="5">
        <v>1095</v>
      </c>
      <c r="K29" s="5">
        <v>274</v>
      </c>
      <c r="L29" s="5">
        <v>157</v>
      </c>
      <c r="M29" s="5">
        <v>200</v>
      </c>
      <c r="N29" s="5">
        <v>157</v>
      </c>
      <c r="O29" s="5">
        <v>1095</v>
      </c>
      <c r="P29" s="5">
        <v>157</v>
      </c>
      <c r="Q29" s="5">
        <v>157</v>
      </c>
      <c r="R29" s="5">
        <v>520</v>
      </c>
      <c r="S29" s="5">
        <v>34</v>
      </c>
      <c r="T29" s="5">
        <v>520</v>
      </c>
      <c r="U29" s="5">
        <v>34</v>
      </c>
      <c r="V29" s="5">
        <v>520</v>
      </c>
      <c r="W29" s="5">
        <v>34</v>
      </c>
      <c r="X29" s="5">
        <v>200</v>
      </c>
      <c r="Y29" s="5">
        <v>34</v>
      </c>
      <c r="Z29" s="5">
        <v>274</v>
      </c>
      <c r="AA29" s="5">
        <v>34</v>
      </c>
      <c r="AB29" s="5">
        <v>274</v>
      </c>
      <c r="AC29" s="5">
        <v>34</v>
      </c>
      <c r="AD29" s="5">
        <v>520</v>
      </c>
      <c r="AE29" s="5">
        <v>520</v>
      </c>
      <c r="AF29" s="6">
        <v>1095</v>
      </c>
      <c r="AG29" s="5">
        <v>520</v>
      </c>
      <c r="AH29" s="5">
        <v>274</v>
      </c>
      <c r="AI29" s="5">
        <v>157</v>
      </c>
      <c r="AJ29" s="5">
        <v>34</v>
      </c>
      <c r="AK29" s="5">
        <v>157</v>
      </c>
      <c r="AL29" s="5">
        <v>1095</v>
      </c>
      <c r="AM29" s="5">
        <v>520</v>
      </c>
      <c r="AN29" s="5">
        <v>274</v>
      </c>
      <c r="AO29" s="5">
        <v>157</v>
      </c>
      <c r="AP29" s="5">
        <v>34</v>
      </c>
      <c r="AQ29" s="5">
        <v>157</v>
      </c>
      <c r="AR29" s="5">
        <v>1095</v>
      </c>
      <c r="AS29" s="5">
        <v>520</v>
      </c>
      <c r="AT29" s="5">
        <v>274</v>
      </c>
      <c r="AU29" s="5">
        <v>157</v>
      </c>
      <c r="AV29" s="5">
        <v>34</v>
      </c>
      <c r="AW29" s="6">
        <v>1095</v>
      </c>
      <c r="AX29" s="5">
        <v>520</v>
      </c>
      <c r="AY29" s="5">
        <v>274</v>
      </c>
      <c r="AZ29" s="5">
        <v>157</v>
      </c>
      <c r="BA29" s="5">
        <v>34</v>
      </c>
      <c r="BB29" s="5">
        <v>157</v>
      </c>
      <c r="BC29" s="5">
        <v>1095</v>
      </c>
      <c r="BD29" s="5">
        <v>520</v>
      </c>
      <c r="BE29" s="5">
        <v>274</v>
      </c>
      <c r="BF29" s="5">
        <v>157</v>
      </c>
      <c r="BG29" s="5">
        <v>34</v>
      </c>
      <c r="BH29" s="5">
        <v>157</v>
      </c>
      <c r="BI29" s="5">
        <v>1095</v>
      </c>
      <c r="BJ29" s="5">
        <v>520</v>
      </c>
      <c r="BK29" s="5">
        <v>274</v>
      </c>
      <c r="BL29" s="5">
        <v>157</v>
      </c>
      <c r="BM29" s="5">
        <v>34</v>
      </c>
    </row>
    <row r="30" spans="1:65" x14ac:dyDescent="0.25">
      <c r="A30" s="49" t="s">
        <v>49</v>
      </c>
      <c r="B30" s="49" t="s">
        <v>17</v>
      </c>
      <c r="C30" s="49" t="s">
        <v>45</v>
      </c>
      <c r="D30" s="29">
        <v>3294.9749999999999</v>
      </c>
      <c r="E30" s="5">
        <v>407</v>
      </c>
      <c r="F30" s="5">
        <v>407</v>
      </c>
      <c r="G30" s="5">
        <v>0</v>
      </c>
      <c r="H30" s="5">
        <v>1632</v>
      </c>
      <c r="I30" s="5">
        <v>0</v>
      </c>
      <c r="J30" s="5">
        <v>407</v>
      </c>
      <c r="K30" s="5">
        <v>407</v>
      </c>
      <c r="L30" s="5">
        <v>0</v>
      </c>
      <c r="M30" s="5">
        <v>1632</v>
      </c>
      <c r="N30" s="5">
        <v>0</v>
      </c>
      <c r="O30" s="5">
        <v>407</v>
      </c>
      <c r="P30" s="5">
        <v>0</v>
      </c>
      <c r="Q30" s="5">
        <v>0</v>
      </c>
      <c r="R30" s="5">
        <v>407</v>
      </c>
      <c r="S30" s="5">
        <v>0</v>
      </c>
      <c r="T30" s="5">
        <v>3506</v>
      </c>
      <c r="U30" s="5">
        <v>0</v>
      </c>
      <c r="V30" s="5">
        <v>407</v>
      </c>
      <c r="W30" s="5">
        <v>0</v>
      </c>
      <c r="X30" s="5">
        <v>3506</v>
      </c>
      <c r="Y30" s="5">
        <v>0</v>
      </c>
      <c r="Z30" s="5">
        <v>407</v>
      </c>
      <c r="AA30" s="5">
        <v>0</v>
      </c>
      <c r="AB30" s="5">
        <v>1632</v>
      </c>
      <c r="AC30" s="5">
        <v>0</v>
      </c>
      <c r="AD30" s="5">
        <v>407</v>
      </c>
      <c r="AE30" s="5">
        <v>3506</v>
      </c>
      <c r="AF30" s="6">
        <v>407</v>
      </c>
      <c r="AG30" s="5">
        <v>407</v>
      </c>
      <c r="AH30" s="5">
        <v>407</v>
      </c>
      <c r="AI30" s="5">
        <v>0</v>
      </c>
      <c r="AJ30" s="5">
        <v>0</v>
      </c>
      <c r="AK30" s="5">
        <v>0</v>
      </c>
      <c r="AL30" s="5">
        <v>407</v>
      </c>
      <c r="AM30" s="5">
        <v>407</v>
      </c>
      <c r="AN30" s="5">
        <v>407</v>
      </c>
      <c r="AO30" s="5">
        <v>0</v>
      </c>
      <c r="AP30" s="5">
        <v>0</v>
      </c>
      <c r="AQ30" s="5">
        <v>0</v>
      </c>
      <c r="AR30" s="5">
        <v>407</v>
      </c>
      <c r="AS30" s="5">
        <v>407</v>
      </c>
      <c r="AT30" s="5">
        <v>407</v>
      </c>
      <c r="AU30" s="5">
        <v>0</v>
      </c>
      <c r="AV30" s="5">
        <v>0</v>
      </c>
      <c r="AW30" s="6">
        <v>407</v>
      </c>
      <c r="AX30" s="5">
        <v>407</v>
      </c>
      <c r="AY30" s="5">
        <v>407</v>
      </c>
      <c r="AZ30" s="5">
        <v>0</v>
      </c>
      <c r="BA30" s="5">
        <v>0</v>
      </c>
      <c r="BB30" s="5">
        <v>0</v>
      </c>
      <c r="BC30" s="5">
        <v>407</v>
      </c>
      <c r="BD30" s="5">
        <v>407</v>
      </c>
      <c r="BE30" s="5">
        <v>407</v>
      </c>
      <c r="BF30" s="5">
        <v>0</v>
      </c>
      <c r="BG30" s="5">
        <v>0</v>
      </c>
      <c r="BH30" s="5">
        <v>0</v>
      </c>
      <c r="BI30" s="5">
        <v>407</v>
      </c>
      <c r="BJ30" s="5">
        <v>407</v>
      </c>
      <c r="BK30" s="5">
        <v>407</v>
      </c>
      <c r="BL30" s="5">
        <v>0</v>
      </c>
      <c r="BM30" s="5">
        <v>0</v>
      </c>
    </row>
    <row r="31" spans="1:65" x14ac:dyDescent="0.25">
      <c r="A31" s="49" t="s">
        <v>50</v>
      </c>
      <c r="B31" s="49" t="s">
        <v>19</v>
      </c>
      <c r="C31" s="49" t="s">
        <v>45</v>
      </c>
      <c r="D31" s="29">
        <v>16</v>
      </c>
      <c r="E31" s="5">
        <v>0</v>
      </c>
      <c r="F31" s="5">
        <v>0</v>
      </c>
      <c r="G31" s="5">
        <v>0</v>
      </c>
      <c r="H31" s="5">
        <v>1629</v>
      </c>
      <c r="I31" s="5">
        <v>425</v>
      </c>
      <c r="J31" s="5">
        <v>0</v>
      </c>
      <c r="K31" s="5">
        <v>0</v>
      </c>
      <c r="L31" s="5">
        <v>0</v>
      </c>
      <c r="M31" s="5">
        <v>1629</v>
      </c>
      <c r="N31" s="5">
        <v>425</v>
      </c>
      <c r="O31" s="5">
        <v>0</v>
      </c>
      <c r="P31" s="5">
        <v>0</v>
      </c>
      <c r="Q31" s="5">
        <v>425</v>
      </c>
      <c r="R31" s="5">
        <v>0</v>
      </c>
      <c r="S31" s="5">
        <v>0</v>
      </c>
      <c r="T31" s="5">
        <v>2107</v>
      </c>
      <c r="U31" s="5">
        <v>198</v>
      </c>
      <c r="V31" s="5">
        <v>0</v>
      </c>
      <c r="W31" s="5">
        <v>0</v>
      </c>
      <c r="X31" s="5">
        <v>1314</v>
      </c>
      <c r="Y31" s="5">
        <v>198</v>
      </c>
      <c r="Z31" s="5">
        <v>0</v>
      </c>
      <c r="AA31" s="5">
        <v>0</v>
      </c>
      <c r="AB31" s="5">
        <v>1629</v>
      </c>
      <c r="AC31" s="5">
        <v>198</v>
      </c>
      <c r="AD31" s="5">
        <v>0</v>
      </c>
      <c r="AE31" s="5">
        <v>2107</v>
      </c>
      <c r="AF31" s="6">
        <v>0</v>
      </c>
      <c r="AG31" s="5">
        <v>0</v>
      </c>
      <c r="AH31" s="5">
        <v>0</v>
      </c>
      <c r="AI31" s="5">
        <v>0</v>
      </c>
      <c r="AJ31" s="5">
        <v>0</v>
      </c>
      <c r="AK31" s="5">
        <v>425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425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6">
        <v>0</v>
      </c>
      <c r="AX31" s="5">
        <v>0</v>
      </c>
      <c r="AY31" s="5">
        <v>0</v>
      </c>
      <c r="AZ31" s="5">
        <v>0</v>
      </c>
      <c r="BA31" s="5">
        <v>0</v>
      </c>
      <c r="BB31" s="5">
        <v>425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425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</row>
    <row r="32" spans="1:65" x14ac:dyDescent="0.25">
      <c r="A32" s="49" t="s">
        <v>51</v>
      </c>
      <c r="B32" s="49" t="s">
        <v>23</v>
      </c>
      <c r="C32" s="49" t="s">
        <v>45</v>
      </c>
      <c r="D32" s="29">
        <v>0</v>
      </c>
      <c r="E32" s="5">
        <v>0</v>
      </c>
      <c r="F32" s="5">
        <v>0</v>
      </c>
      <c r="G32" s="5">
        <v>0</v>
      </c>
      <c r="H32" s="5">
        <v>449</v>
      </c>
      <c r="I32" s="5">
        <v>27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697</v>
      </c>
      <c r="U32" s="5">
        <v>10</v>
      </c>
      <c r="V32" s="5">
        <v>0</v>
      </c>
      <c r="W32" s="5">
        <v>0</v>
      </c>
      <c r="X32" s="5">
        <v>0</v>
      </c>
      <c r="Y32" s="5">
        <v>10</v>
      </c>
      <c r="Z32" s="5">
        <v>0</v>
      </c>
      <c r="AA32" s="5">
        <v>0</v>
      </c>
      <c r="AB32" s="5">
        <v>0</v>
      </c>
      <c r="AC32" s="5">
        <v>10</v>
      </c>
      <c r="AD32" s="5">
        <v>0</v>
      </c>
      <c r="AE32" s="5">
        <v>0</v>
      </c>
      <c r="AF32" s="6">
        <v>0</v>
      </c>
      <c r="AG32" s="5">
        <v>0</v>
      </c>
      <c r="AH32" s="5">
        <v>0</v>
      </c>
      <c r="AI32" s="5">
        <v>0</v>
      </c>
      <c r="AJ32" s="5">
        <v>0</v>
      </c>
      <c r="AK32" s="5">
        <v>27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6">
        <v>0</v>
      </c>
      <c r="AX32" s="5">
        <v>0</v>
      </c>
      <c r="AY32" s="5">
        <v>0</v>
      </c>
      <c r="AZ32" s="5">
        <v>0</v>
      </c>
      <c r="BA32" s="5">
        <v>0</v>
      </c>
      <c r="BB32" s="5">
        <v>27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</row>
    <row r="33" spans="1:65" x14ac:dyDescent="0.25">
      <c r="A33" s="49" t="s">
        <v>52</v>
      </c>
      <c r="B33" s="49" t="s">
        <v>25</v>
      </c>
      <c r="C33" s="49" t="s">
        <v>45</v>
      </c>
      <c r="D33" s="29">
        <v>567.40700000000015</v>
      </c>
      <c r="E33" s="5">
        <v>42</v>
      </c>
      <c r="F33" s="5">
        <v>0</v>
      </c>
      <c r="G33" s="5">
        <v>0</v>
      </c>
      <c r="H33" s="5">
        <v>0</v>
      </c>
      <c r="I33" s="5">
        <v>0</v>
      </c>
      <c r="J33" s="5">
        <v>42</v>
      </c>
      <c r="K33" s="5">
        <v>0</v>
      </c>
      <c r="L33" s="5">
        <v>0</v>
      </c>
      <c r="M33" s="5">
        <v>0</v>
      </c>
      <c r="N33" s="5">
        <v>0</v>
      </c>
      <c r="O33" s="5">
        <v>42</v>
      </c>
      <c r="P33" s="5">
        <v>0</v>
      </c>
      <c r="Q33" s="5">
        <v>0</v>
      </c>
      <c r="R33" s="5">
        <v>42</v>
      </c>
      <c r="S33" s="5">
        <v>0</v>
      </c>
      <c r="T33" s="5">
        <v>293</v>
      </c>
      <c r="U33" s="5">
        <v>0</v>
      </c>
      <c r="V33" s="5">
        <v>42</v>
      </c>
      <c r="W33" s="5">
        <v>0</v>
      </c>
      <c r="X33" s="5">
        <v>293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42</v>
      </c>
      <c r="AE33" s="5">
        <v>293</v>
      </c>
      <c r="AF33" s="6">
        <v>42</v>
      </c>
      <c r="AG33" s="5">
        <v>42</v>
      </c>
      <c r="AH33" s="5">
        <v>0</v>
      </c>
      <c r="AI33" s="5">
        <v>0</v>
      </c>
      <c r="AJ33" s="5">
        <v>0</v>
      </c>
      <c r="AK33" s="5">
        <v>0</v>
      </c>
      <c r="AL33" s="5">
        <v>42</v>
      </c>
      <c r="AM33" s="5">
        <v>42</v>
      </c>
      <c r="AN33" s="5">
        <v>0</v>
      </c>
      <c r="AO33" s="5">
        <v>0</v>
      </c>
      <c r="AP33" s="5">
        <v>0</v>
      </c>
      <c r="AQ33" s="5">
        <v>0</v>
      </c>
      <c r="AR33" s="5">
        <v>42</v>
      </c>
      <c r="AS33" s="5">
        <v>42</v>
      </c>
      <c r="AT33" s="5">
        <v>0</v>
      </c>
      <c r="AU33" s="5">
        <v>0</v>
      </c>
      <c r="AV33" s="5">
        <v>0</v>
      </c>
      <c r="AW33" s="6">
        <v>42</v>
      </c>
      <c r="AX33" s="5">
        <v>42</v>
      </c>
      <c r="AY33" s="5">
        <v>0</v>
      </c>
      <c r="AZ33" s="5">
        <v>0</v>
      </c>
      <c r="BA33" s="5">
        <v>0</v>
      </c>
      <c r="BB33" s="5">
        <v>0</v>
      </c>
      <c r="BC33" s="5">
        <v>42</v>
      </c>
      <c r="BD33" s="5">
        <v>42</v>
      </c>
      <c r="BE33" s="5">
        <v>0</v>
      </c>
      <c r="BF33" s="5">
        <v>0</v>
      </c>
      <c r="BG33" s="5">
        <v>0</v>
      </c>
      <c r="BH33" s="5">
        <v>0</v>
      </c>
      <c r="BI33" s="5">
        <v>42</v>
      </c>
      <c r="BJ33" s="5">
        <v>42</v>
      </c>
      <c r="BK33" s="5">
        <v>0</v>
      </c>
      <c r="BL33" s="5">
        <v>0</v>
      </c>
      <c r="BM33" s="5">
        <v>0</v>
      </c>
    </row>
    <row r="34" spans="1:65" x14ac:dyDescent="0.25">
      <c r="A34" s="49" t="s">
        <v>53</v>
      </c>
      <c r="B34" s="49" t="s">
        <v>27</v>
      </c>
      <c r="C34" s="49" t="s">
        <v>45</v>
      </c>
      <c r="D34" s="29">
        <v>602.1</v>
      </c>
      <c r="E34" s="5">
        <v>0</v>
      </c>
      <c r="F34" s="5">
        <v>0</v>
      </c>
      <c r="G34" s="5">
        <v>0</v>
      </c>
      <c r="H34" s="5">
        <v>269</v>
      </c>
      <c r="I34" s="5">
        <v>32</v>
      </c>
      <c r="J34" s="5">
        <v>0</v>
      </c>
      <c r="K34" s="5">
        <v>0</v>
      </c>
      <c r="L34" s="5">
        <v>0</v>
      </c>
      <c r="M34" s="5">
        <v>269</v>
      </c>
      <c r="N34" s="5">
        <v>32</v>
      </c>
      <c r="O34" s="5">
        <v>0</v>
      </c>
      <c r="P34" s="5">
        <v>0</v>
      </c>
      <c r="Q34" s="5">
        <v>32</v>
      </c>
      <c r="R34" s="5">
        <v>0</v>
      </c>
      <c r="S34" s="5">
        <v>0</v>
      </c>
      <c r="T34" s="5">
        <v>1259</v>
      </c>
      <c r="U34" s="5">
        <v>0</v>
      </c>
      <c r="V34" s="5">
        <v>0</v>
      </c>
      <c r="W34" s="5">
        <v>0</v>
      </c>
      <c r="X34" s="5">
        <v>1259</v>
      </c>
      <c r="Y34" s="5">
        <v>0</v>
      </c>
      <c r="Z34" s="5">
        <v>0</v>
      </c>
      <c r="AA34" s="5">
        <v>0</v>
      </c>
      <c r="AB34" s="5">
        <v>269</v>
      </c>
      <c r="AC34" s="5">
        <v>0</v>
      </c>
      <c r="AD34" s="5">
        <v>0</v>
      </c>
      <c r="AE34" s="5">
        <v>1259</v>
      </c>
      <c r="AF34" s="6">
        <v>0</v>
      </c>
      <c r="AG34" s="5">
        <v>0</v>
      </c>
      <c r="AH34" s="5">
        <v>0</v>
      </c>
      <c r="AI34" s="5">
        <v>0</v>
      </c>
      <c r="AJ34" s="5">
        <v>0</v>
      </c>
      <c r="AK34" s="5">
        <v>32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32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6">
        <v>0</v>
      </c>
      <c r="AX34" s="5">
        <v>0</v>
      </c>
      <c r="AY34" s="5">
        <v>0</v>
      </c>
      <c r="AZ34" s="5">
        <v>0</v>
      </c>
      <c r="BA34" s="5">
        <v>0</v>
      </c>
      <c r="BB34" s="5">
        <v>32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32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</row>
    <row r="35" spans="1:65" x14ac:dyDescent="0.25">
      <c r="A35" s="49" t="s">
        <v>54</v>
      </c>
      <c r="B35" s="49" t="s">
        <v>29</v>
      </c>
      <c r="C35" s="49" t="s">
        <v>45</v>
      </c>
      <c r="D35" s="29">
        <v>0</v>
      </c>
      <c r="E35" s="5">
        <v>253</v>
      </c>
      <c r="F35" s="5">
        <v>253</v>
      </c>
      <c r="G35" s="5">
        <v>253</v>
      </c>
      <c r="H35" s="5">
        <v>253</v>
      </c>
      <c r="I35" s="5">
        <v>253</v>
      </c>
      <c r="J35" s="5">
        <v>0</v>
      </c>
      <c r="K35" s="5">
        <v>0</v>
      </c>
      <c r="L35" s="5">
        <v>253</v>
      </c>
      <c r="M35" s="5">
        <v>0</v>
      </c>
      <c r="N35" s="5">
        <v>253</v>
      </c>
      <c r="O35" s="5">
        <v>253</v>
      </c>
      <c r="P35" s="5">
        <v>253</v>
      </c>
      <c r="Q35" s="5">
        <v>253</v>
      </c>
      <c r="R35" s="5">
        <v>253</v>
      </c>
      <c r="S35" s="5">
        <v>253</v>
      </c>
      <c r="T35" s="5">
        <v>253</v>
      </c>
      <c r="U35" s="5">
        <v>253</v>
      </c>
      <c r="V35" s="5">
        <v>0</v>
      </c>
      <c r="W35" s="5">
        <v>253</v>
      </c>
      <c r="X35" s="5">
        <v>0</v>
      </c>
      <c r="Y35" s="5">
        <v>253</v>
      </c>
      <c r="Z35" s="5">
        <v>253</v>
      </c>
      <c r="AA35" s="5">
        <v>253</v>
      </c>
      <c r="AB35" s="5">
        <v>253</v>
      </c>
      <c r="AC35" s="5">
        <v>253</v>
      </c>
      <c r="AD35" s="5">
        <v>253</v>
      </c>
      <c r="AE35" s="5">
        <v>253</v>
      </c>
      <c r="AF35" s="6">
        <v>253</v>
      </c>
      <c r="AG35" s="5">
        <v>253</v>
      </c>
      <c r="AH35" s="5">
        <v>253</v>
      </c>
      <c r="AI35" s="5">
        <v>253</v>
      </c>
      <c r="AJ35" s="5">
        <v>253</v>
      </c>
      <c r="AK35" s="5">
        <v>253</v>
      </c>
      <c r="AL35" s="5">
        <v>0</v>
      </c>
      <c r="AM35" s="5">
        <v>0</v>
      </c>
      <c r="AN35" s="5">
        <v>0</v>
      </c>
      <c r="AO35" s="5">
        <v>253</v>
      </c>
      <c r="AP35" s="5">
        <v>253</v>
      </c>
      <c r="AQ35" s="5">
        <v>253</v>
      </c>
      <c r="AR35" s="5">
        <v>253</v>
      </c>
      <c r="AS35" s="5">
        <v>253</v>
      </c>
      <c r="AT35" s="5">
        <v>253</v>
      </c>
      <c r="AU35" s="5">
        <v>253</v>
      </c>
      <c r="AV35" s="5">
        <v>253</v>
      </c>
      <c r="AW35" s="6">
        <v>253</v>
      </c>
      <c r="AX35" s="5">
        <v>253</v>
      </c>
      <c r="AY35" s="5">
        <v>253</v>
      </c>
      <c r="AZ35" s="5">
        <v>253</v>
      </c>
      <c r="BA35" s="5">
        <v>253</v>
      </c>
      <c r="BB35" s="5">
        <v>253</v>
      </c>
      <c r="BC35" s="5">
        <v>0</v>
      </c>
      <c r="BD35" s="5">
        <v>0</v>
      </c>
      <c r="BE35" s="5">
        <v>0</v>
      </c>
      <c r="BF35" s="5">
        <v>253</v>
      </c>
      <c r="BG35" s="5">
        <v>253</v>
      </c>
      <c r="BH35" s="5">
        <v>0</v>
      </c>
      <c r="BI35" s="5">
        <v>253</v>
      </c>
      <c r="BJ35" s="5">
        <v>253</v>
      </c>
      <c r="BK35" s="5">
        <v>253</v>
      </c>
      <c r="BL35" s="5">
        <v>253</v>
      </c>
      <c r="BM35" s="5">
        <v>253</v>
      </c>
    </row>
    <row r="36" spans="1:65" x14ac:dyDescent="0.25">
      <c r="A36" s="49" t="s">
        <v>55</v>
      </c>
      <c r="B36" s="49" t="s">
        <v>31</v>
      </c>
      <c r="C36" s="49" t="s">
        <v>45</v>
      </c>
      <c r="D36" s="29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6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6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</row>
    <row r="37" spans="1:65" x14ac:dyDescent="0.25">
      <c r="A37" s="49" t="s">
        <v>56</v>
      </c>
      <c r="B37" s="49" t="s">
        <v>57</v>
      </c>
      <c r="C37" s="49" t="s">
        <v>45</v>
      </c>
      <c r="D37" s="29">
        <v>1212.9000000000001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7050</v>
      </c>
      <c r="M37" s="5">
        <v>0</v>
      </c>
      <c r="N37" s="5">
        <v>0</v>
      </c>
      <c r="O37" s="5">
        <v>11070</v>
      </c>
      <c r="P37" s="5">
        <v>7050</v>
      </c>
      <c r="Q37" s="5">
        <v>18437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4467</v>
      </c>
      <c r="X37" s="5">
        <v>0</v>
      </c>
      <c r="Y37" s="5">
        <v>10329</v>
      </c>
      <c r="Z37" s="5">
        <v>11070</v>
      </c>
      <c r="AA37" s="5">
        <v>4467</v>
      </c>
      <c r="AB37" s="5">
        <v>16457</v>
      </c>
      <c r="AC37" s="5">
        <v>10329</v>
      </c>
      <c r="AD37" s="5">
        <v>11070</v>
      </c>
      <c r="AE37" s="5">
        <v>13863</v>
      </c>
      <c r="AF37" s="6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7050</v>
      </c>
      <c r="AP37" s="5">
        <v>4467</v>
      </c>
      <c r="AQ37" s="5">
        <v>0</v>
      </c>
      <c r="AR37" s="5">
        <v>11070</v>
      </c>
      <c r="AS37" s="5">
        <v>11070</v>
      </c>
      <c r="AT37" s="5">
        <v>11070</v>
      </c>
      <c r="AU37" s="5">
        <v>7050</v>
      </c>
      <c r="AV37" s="5">
        <v>4467</v>
      </c>
      <c r="AW37" s="6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7050</v>
      </c>
      <c r="BG37" s="5">
        <v>4467</v>
      </c>
      <c r="BH37" s="5">
        <v>0</v>
      </c>
      <c r="BI37" s="5">
        <v>6316</v>
      </c>
      <c r="BJ37" s="5">
        <v>8796</v>
      </c>
      <c r="BK37" s="5">
        <v>10591</v>
      </c>
      <c r="BL37" s="5">
        <v>7050</v>
      </c>
      <c r="BM37" s="5">
        <v>4467</v>
      </c>
    </row>
    <row r="38" spans="1:65" x14ac:dyDescent="0.25">
      <c r="A38" s="49" t="s">
        <v>58</v>
      </c>
      <c r="B38" s="49" t="s">
        <v>59</v>
      </c>
      <c r="C38" s="49" t="s">
        <v>45</v>
      </c>
      <c r="D38" s="29">
        <v>0</v>
      </c>
      <c r="E38" s="5">
        <v>1500</v>
      </c>
      <c r="F38" s="5">
        <v>1500</v>
      </c>
      <c r="G38" s="5">
        <v>1500</v>
      </c>
      <c r="H38" s="5">
        <v>1500</v>
      </c>
      <c r="I38" s="5">
        <v>1500</v>
      </c>
      <c r="J38" s="5">
        <v>1500</v>
      </c>
      <c r="K38" s="5">
        <v>1500</v>
      </c>
      <c r="L38" s="5">
        <v>1500</v>
      </c>
      <c r="M38" s="5">
        <v>1500</v>
      </c>
      <c r="N38" s="5">
        <v>1500</v>
      </c>
      <c r="O38" s="5">
        <v>1500</v>
      </c>
      <c r="P38" s="5">
        <v>1500</v>
      </c>
      <c r="Q38" s="5">
        <v>1500</v>
      </c>
      <c r="R38" s="5">
        <v>1500</v>
      </c>
      <c r="S38" s="5">
        <v>1500</v>
      </c>
      <c r="T38" s="5">
        <v>1500</v>
      </c>
      <c r="U38" s="5">
        <v>1500</v>
      </c>
      <c r="V38" s="5">
        <v>1500</v>
      </c>
      <c r="W38" s="5">
        <v>1500</v>
      </c>
      <c r="X38" s="5">
        <v>1500</v>
      </c>
      <c r="Y38" s="5">
        <v>1500</v>
      </c>
      <c r="Z38" s="5">
        <v>1500</v>
      </c>
      <c r="AA38" s="5">
        <v>1500</v>
      </c>
      <c r="AB38" s="5">
        <v>1500</v>
      </c>
      <c r="AC38" s="5">
        <v>1500</v>
      </c>
      <c r="AD38" s="5">
        <v>1500</v>
      </c>
      <c r="AE38" s="5">
        <v>1500</v>
      </c>
      <c r="AF38" s="6">
        <v>1500</v>
      </c>
      <c r="AG38" s="5">
        <v>1500</v>
      </c>
      <c r="AH38" s="5">
        <v>1500</v>
      </c>
      <c r="AI38" s="5">
        <v>1500</v>
      </c>
      <c r="AJ38" s="5">
        <v>1500</v>
      </c>
      <c r="AK38" s="5">
        <v>1500</v>
      </c>
      <c r="AL38" s="5">
        <v>1500</v>
      </c>
      <c r="AM38" s="5">
        <v>1500</v>
      </c>
      <c r="AN38" s="5">
        <v>1500</v>
      </c>
      <c r="AO38" s="5">
        <v>1500</v>
      </c>
      <c r="AP38" s="5">
        <v>1500</v>
      </c>
      <c r="AQ38" s="5">
        <v>1500</v>
      </c>
      <c r="AR38" s="5">
        <v>1500</v>
      </c>
      <c r="AS38" s="5">
        <v>1500</v>
      </c>
      <c r="AT38" s="5">
        <v>1500</v>
      </c>
      <c r="AU38" s="5">
        <v>1500</v>
      </c>
      <c r="AV38" s="5">
        <v>1500</v>
      </c>
      <c r="AW38" s="6">
        <v>1500</v>
      </c>
      <c r="AX38" s="5">
        <v>1500</v>
      </c>
      <c r="AY38" s="5">
        <v>1500</v>
      </c>
      <c r="AZ38" s="5">
        <v>1500</v>
      </c>
      <c r="BA38" s="5">
        <v>1500</v>
      </c>
      <c r="BB38" s="5">
        <v>1500</v>
      </c>
      <c r="BC38" s="5">
        <v>1500</v>
      </c>
      <c r="BD38" s="5">
        <v>1500</v>
      </c>
      <c r="BE38" s="5">
        <v>1500</v>
      </c>
      <c r="BF38" s="5">
        <v>1500</v>
      </c>
      <c r="BG38" s="5">
        <v>1500</v>
      </c>
      <c r="BH38" s="5">
        <v>1500</v>
      </c>
      <c r="BI38" s="5">
        <v>1500</v>
      </c>
      <c r="BJ38" s="5">
        <v>1500</v>
      </c>
      <c r="BK38" s="5">
        <v>1500</v>
      </c>
      <c r="BL38" s="5">
        <v>1500</v>
      </c>
      <c r="BM38" s="5">
        <v>1500</v>
      </c>
    </row>
    <row r="39" spans="1:65" x14ac:dyDescent="0.25">
      <c r="A39" s="49" t="s">
        <v>60</v>
      </c>
      <c r="B39" s="49" t="s">
        <v>61</v>
      </c>
      <c r="C39" s="49" t="s">
        <v>45</v>
      </c>
      <c r="D39" s="29">
        <v>124.5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1151</v>
      </c>
      <c r="L39" s="5">
        <v>2068</v>
      </c>
      <c r="M39" s="5">
        <v>3218</v>
      </c>
      <c r="N39" s="5">
        <v>4039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1007</v>
      </c>
      <c r="X39" s="5">
        <v>2847</v>
      </c>
      <c r="Y39" s="5">
        <v>3585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6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993</v>
      </c>
      <c r="AN39" s="5">
        <v>1570</v>
      </c>
      <c r="AO39" s="5">
        <v>2068</v>
      </c>
      <c r="AP39" s="5">
        <v>1007</v>
      </c>
      <c r="AQ39" s="5">
        <v>3923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6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22</v>
      </c>
      <c r="BF39" s="5">
        <v>2068</v>
      </c>
      <c r="BG39" s="5">
        <v>1007</v>
      </c>
      <c r="BH39" s="5">
        <v>1580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</row>
    <row r="40" spans="1:65" x14ac:dyDescent="0.25">
      <c r="A40" s="49" t="s">
        <v>62</v>
      </c>
      <c r="B40" s="49" t="s">
        <v>33</v>
      </c>
      <c r="C40" s="49" t="s">
        <v>45</v>
      </c>
      <c r="D40" s="29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872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114</v>
      </c>
      <c r="X40" s="5">
        <v>0</v>
      </c>
      <c r="Y40" s="5">
        <v>1402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6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872</v>
      </c>
      <c r="AP40" s="5">
        <v>114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6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872</v>
      </c>
      <c r="BG40" s="5">
        <v>114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</row>
    <row r="41" spans="1:65" x14ac:dyDescent="0.25">
      <c r="A41" s="49" t="s">
        <v>63</v>
      </c>
      <c r="B41" s="49" t="s">
        <v>64</v>
      </c>
      <c r="C41" s="49" t="s">
        <v>45</v>
      </c>
      <c r="D41" s="29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26884</v>
      </c>
      <c r="K41" s="5">
        <v>28659</v>
      </c>
      <c r="L41" s="5">
        <v>4565</v>
      </c>
      <c r="M41" s="5">
        <v>23317</v>
      </c>
      <c r="N41" s="5">
        <v>10100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29145</v>
      </c>
      <c r="W41" s="5">
        <v>535</v>
      </c>
      <c r="X41" s="5">
        <v>22544</v>
      </c>
      <c r="Y41" s="5">
        <v>1390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6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25656</v>
      </c>
      <c r="AM41" s="5">
        <v>27434</v>
      </c>
      <c r="AN41" s="5">
        <v>28229</v>
      </c>
      <c r="AO41" s="5">
        <v>4565</v>
      </c>
      <c r="AP41" s="5">
        <v>535</v>
      </c>
      <c r="AQ41" s="5">
        <v>10100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6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25489</v>
      </c>
      <c r="BD41" s="5">
        <v>26914</v>
      </c>
      <c r="BE41" s="5">
        <v>27699</v>
      </c>
      <c r="BF41" s="5">
        <v>4565</v>
      </c>
      <c r="BG41" s="5">
        <v>535</v>
      </c>
      <c r="BH41" s="5">
        <v>10100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</row>
    <row r="42" spans="1:65" x14ac:dyDescent="0.25">
      <c r="A42" s="49" t="s">
        <v>65</v>
      </c>
      <c r="B42" s="49" t="s">
        <v>35</v>
      </c>
      <c r="C42" s="49" t="s">
        <v>45</v>
      </c>
      <c r="D42" s="29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326</v>
      </c>
      <c r="M42" s="5">
        <v>0</v>
      </c>
      <c r="N42" s="5">
        <v>0</v>
      </c>
      <c r="O42" s="5">
        <v>441</v>
      </c>
      <c r="P42" s="5">
        <v>326</v>
      </c>
      <c r="Q42" s="5">
        <v>5571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1607</v>
      </c>
      <c r="Z42" s="5">
        <v>441</v>
      </c>
      <c r="AA42" s="5">
        <v>0</v>
      </c>
      <c r="AB42" s="5">
        <v>0</v>
      </c>
      <c r="AC42" s="5">
        <v>1607</v>
      </c>
      <c r="AD42" s="5">
        <v>441</v>
      </c>
      <c r="AE42" s="5">
        <v>0</v>
      </c>
      <c r="AF42" s="6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326</v>
      </c>
      <c r="AP42" s="5">
        <v>0</v>
      </c>
      <c r="AQ42" s="5">
        <v>0</v>
      </c>
      <c r="AR42" s="5">
        <v>441</v>
      </c>
      <c r="AS42" s="5">
        <v>441</v>
      </c>
      <c r="AT42" s="5">
        <v>441</v>
      </c>
      <c r="AU42" s="5">
        <v>326</v>
      </c>
      <c r="AV42" s="5">
        <v>0</v>
      </c>
      <c r="AW42" s="6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326</v>
      </c>
      <c r="BG42" s="5">
        <v>0</v>
      </c>
      <c r="BH42" s="5">
        <v>0</v>
      </c>
      <c r="BI42" s="5">
        <v>441</v>
      </c>
      <c r="BJ42" s="5">
        <v>441</v>
      </c>
      <c r="BK42" s="5">
        <v>441</v>
      </c>
      <c r="BL42" s="5">
        <v>326</v>
      </c>
      <c r="BM42" s="5">
        <v>0</v>
      </c>
    </row>
    <row r="43" spans="1:65" x14ac:dyDescent="0.25">
      <c r="A43" s="49" t="s">
        <v>66</v>
      </c>
      <c r="B43" s="49" t="s">
        <v>37</v>
      </c>
      <c r="C43" s="49" t="s">
        <v>45</v>
      </c>
      <c r="D43" s="29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677</v>
      </c>
      <c r="M43" s="5">
        <v>0</v>
      </c>
      <c r="N43" s="5">
        <v>0</v>
      </c>
      <c r="O43" s="5">
        <v>2898</v>
      </c>
      <c r="P43" s="5">
        <v>677</v>
      </c>
      <c r="Q43" s="5">
        <v>10682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170</v>
      </c>
      <c r="X43" s="5">
        <v>0</v>
      </c>
      <c r="Y43" s="5">
        <v>2285</v>
      </c>
      <c r="Z43" s="5">
        <v>1723</v>
      </c>
      <c r="AA43" s="5">
        <v>170</v>
      </c>
      <c r="AB43" s="5">
        <v>17205</v>
      </c>
      <c r="AC43" s="5">
        <v>2285</v>
      </c>
      <c r="AD43" s="5">
        <v>2898</v>
      </c>
      <c r="AE43" s="5">
        <v>10109</v>
      </c>
      <c r="AF43" s="6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677</v>
      </c>
      <c r="AP43" s="5">
        <v>170</v>
      </c>
      <c r="AQ43" s="5">
        <v>0</v>
      </c>
      <c r="AR43" s="5">
        <v>2898</v>
      </c>
      <c r="AS43" s="5">
        <v>2898</v>
      </c>
      <c r="AT43" s="5">
        <v>1723</v>
      </c>
      <c r="AU43" s="5">
        <v>677</v>
      </c>
      <c r="AV43" s="5">
        <v>170</v>
      </c>
      <c r="AW43" s="6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677</v>
      </c>
      <c r="BG43" s="5">
        <v>170</v>
      </c>
      <c r="BH43" s="5">
        <v>0</v>
      </c>
      <c r="BI43" s="5">
        <v>2898</v>
      </c>
      <c r="BJ43" s="5">
        <v>2898</v>
      </c>
      <c r="BK43" s="5">
        <v>1723</v>
      </c>
      <c r="BL43" s="5">
        <v>677</v>
      </c>
      <c r="BM43" s="5">
        <v>170</v>
      </c>
    </row>
    <row r="44" spans="1:65" x14ac:dyDescent="0.25">
      <c r="A44" s="49" t="s">
        <v>67</v>
      </c>
      <c r="B44" s="49" t="s">
        <v>39</v>
      </c>
      <c r="C44" s="49" t="s">
        <v>45</v>
      </c>
      <c r="D44" s="29">
        <v>324.29999999999995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21100</v>
      </c>
      <c r="K44" s="5">
        <v>23330</v>
      </c>
      <c r="L44" s="5">
        <v>4408</v>
      </c>
      <c r="M44" s="5">
        <v>19504</v>
      </c>
      <c r="N44" s="5">
        <v>24384</v>
      </c>
      <c r="O44" s="5">
        <v>3000</v>
      </c>
      <c r="P44" s="5">
        <v>3000</v>
      </c>
      <c r="Q44" s="5">
        <v>3000</v>
      </c>
      <c r="R44" s="5">
        <v>0</v>
      </c>
      <c r="S44" s="5">
        <v>0</v>
      </c>
      <c r="T44" s="5">
        <v>0</v>
      </c>
      <c r="U44" s="5">
        <v>0</v>
      </c>
      <c r="V44" s="5">
        <v>22764</v>
      </c>
      <c r="W44" s="5">
        <v>1152</v>
      </c>
      <c r="X44" s="5">
        <v>17983</v>
      </c>
      <c r="Y44" s="5">
        <v>6281</v>
      </c>
      <c r="Z44" s="5">
        <v>3000</v>
      </c>
      <c r="AA44" s="5">
        <v>1069</v>
      </c>
      <c r="AB44" s="5">
        <v>3000</v>
      </c>
      <c r="AC44" s="5">
        <v>3000</v>
      </c>
      <c r="AD44" s="5">
        <v>3000</v>
      </c>
      <c r="AE44" s="5">
        <v>3000</v>
      </c>
      <c r="AF44" s="6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21159</v>
      </c>
      <c r="AM44" s="5">
        <v>22036</v>
      </c>
      <c r="AN44" s="5">
        <v>22578</v>
      </c>
      <c r="AO44" s="5">
        <v>4408</v>
      </c>
      <c r="AP44" s="5">
        <v>1152</v>
      </c>
      <c r="AQ44" s="5">
        <v>24384</v>
      </c>
      <c r="AR44" s="5">
        <v>3000</v>
      </c>
      <c r="AS44" s="5">
        <v>3000</v>
      </c>
      <c r="AT44" s="5">
        <v>3000</v>
      </c>
      <c r="AU44" s="5">
        <v>3000</v>
      </c>
      <c r="AV44" s="5">
        <v>1069</v>
      </c>
      <c r="AW44" s="6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20384</v>
      </c>
      <c r="BD44" s="5">
        <v>21373</v>
      </c>
      <c r="BE44" s="5">
        <v>21831</v>
      </c>
      <c r="BF44" s="5">
        <v>4408</v>
      </c>
      <c r="BG44" s="5">
        <v>1152</v>
      </c>
      <c r="BH44" s="5">
        <v>24384</v>
      </c>
      <c r="BI44" s="5">
        <v>3000</v>
      </c>
      <c r="BJ44" s="5">
        <v>3000</v>
      </c>
      <c r="BK44" s="5">
        <v>3000</v>
      </c>
      <c r="BL44" s="5">
        <v>3000</v>
      </c>
      <c r="BM44" s="5">
        <v>1069</v>
      </c>
    </row>
    <row r="45" spans="1:65" x14ac:dyDescent="0.25">
      <c r="A45" s="49" t="s">
        <v>68</v>
      </c>
      <c r="B45" s="49" t="s">
        <v>69</v>
      </c>
      <c r="C45" s="49" t="s">
        <v>45</v>
      </c>
      <c r="D45" s="29">
        <v>0</v>
      </c>
      <c r="E45" s="5">
        <v>500</v>
      </c>
      <c r="F45" s="5">
        <v>500</v>
      </c>
      <c r="G45" s="5">
        <v>500</v>
      </c>
      <c r="H45" s="5">
        <v>500</v>
      </c>
      <c r="I45" s="5">
        <v>500</v>
      </c>
      <c r="J45" s="5">
        <v>0</v>
      </c>
      <c r="K45" s="5">
        <v>0</v>
      </c>
      <c r="L45" s="5">
        <v>500</v>
      </c>
      <c r="M45" s="5">
        <v>0</v>
      </c>
      <c r="N45" s="5">
        <v>500</v>
      </c>
      <c r="O45" s="5">
        <v>500</v>
      </c>
      <c r="P45" s="5">
        <v>500</v>
      </c>
      <c r="Q45" s="5">
        <v>500</v>
      </c>
      <c r="R45" s="5">
        <v>500</v>
      </c>
      <c r="S45" s="5">
        <v>500</v>
      </c>
      <c r="T45" s="5">
        <v>500</v>
      </c>
      <c r="U45" s="5">
        <v>500</v>
      </c>
      <c r="V45" s="5">
        <v>0</v>
      </c>
      <c r="W45" s="5">
        <v>500</v>
      </c>
      <c r="X45" s="5">
        <v>0</v>
      </c>
      <c r="Y45" s="5">
        <v>500</v>
      </c>
      <c r="Z45" s="5">
        <v>500</v>
      </c>
      <c r="AA45" s="5">
        <v>500</v>
      </c>
      <c r="AB45" s="5">
        <v>500</v>
      </c>
      <c r="AC45" s="5">
        <v>500</v>
      </c>
      <c r="AD45" s="5">
        <v>500</v>
      </c>
      <c r="AE45" s="5">
        <v>500</v>
      </c>
      <c r="AF45" s="6">
        <v>500</v>
      </c>
      <c r="AG45" s="5">
        <v>500</v>
      </c>
      <c r="AH45" s="5">
        <v>500</v>
      </c>
      <c r="AI45" s="5">
        <v>500</v>
      </c>
      <c r="AJ45" s="5">
        <v>500</v>
      </c>
      <c r="AK45" s="5">
        <v>500</v>
      </c>
      <c r="AL45" s="5">
        <v>0</v>
      </c>
      <c r="AM45" s="5">
        <v>0</v>
      </c>
      <c r="AN45" s="5">
        <v>0</v>
      </c>
      <c r="AO45" s="5">
        <v>500</v>
      </c>
      <c r="AP45" s="5">
        <v>500</v>
      </c>
      <c r="AQ45" s="5">
        <v>500</v>
      </c>
      <c r="AR45" s="5">
        <v>500</v>
      </c>
      <c r="AS45" s="5">
        <v>500</v>
      </c>
      <c r="AT45" s="5">
        <v>500</v>
      </c>
      <c r="AU45" s="5">
        <v>500</v>
      </c>
      <c r="AV45" s="5">
        <v>500</v>
      </c>
      <c r="AW45" s="6">
        <v>500</v>
      </c>
      <c r="AX45" s="5">
        <v>500</v>
      </c>
      <c r="AY45" s="5">
        <v>500</v>
      </c>
      <c r="AZ45" s="5">
        <v>500</v>
      </c>
      <c r="BA45" s="5">
        <v>500</v>
      </c>
      <c r="BB45" s="5">
        <v>500</v>
      </c>
      <c r="BC45" s="5">
        <v>0</v>
      </c>
      <c r="BD45" s="5">
        <v>0</v>
      </c>
      <c r="BE45" s="5">
        <v>0</v>
      </c>
      <c r="BF45" s="5">
        <v>500</v>
      </c>
      <c r="BG45" s="5">
        <v>500</v>
      </c>
      <c r="BH45" s="5">
        <v>500</v>
      </c>
      <c r="BI45" s="5">
        <v>500</v>
      </c>
      <c r="BJ45" s="5">
        <v>500</v>
      </c>
      <c r="BK45" s="5">
        <v>500</v>
      </c>
      <c r="BL45" s="5">
        <v>500</v>
      </c>
      <c r="BM45" s="5">
        <v>500</v>
      </c>
    </row>
    <row r="46" spans="1:65" x14ac:dyDescent="0.25">
      <c r="A46" s="49" t="s">
        <v>70</v>
      </c>
      <c r="B46" s="49" t="s">
        <v>71</v>
      </c>
      <c r="C46" s="49" t="s">
        <v>45</v>
      </c>
      <c r="D46" s="29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6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6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</row>
    <row r="47" spans="1:65" x14ac:dyDescent="0.25">
      <c r="A47" s="49" t="s">
        <v>72</v>
      </c>
      <c r="B47" s="49" t="s">
        <v>64</v>
      </c>
      <c r="C47" s="49" t="s">
        <v>45</v>
      </c>
      <c r="D47" s="29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6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6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</row>
    <row r="48" spans="1:65" x14ac:dyDescent="0.25">
      <c r="A48" s="49" t="s">
        <v>73</v>
      </c>
      <c r="B48" s="49" t="s">
        <v>39</v>
      </c>
      <c r="C48" s="49" t="s">
        <v>45</v>
      </c>
      <c r="D48" s="29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6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6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</row>
    <row r="49" spans="1:65" x14ac:dyDescent="0.25">
      <c r="A49" s="49" t="s">
        <v>74</v>
      </c>
      <c r="B49" s="49" t="s">
        <v>29</v>
      </c>
      <c r="C49" s="49" t="s">
        <v>29</v>
      </c>
      <c r="D49" s="29">
        <v>802.44299999999998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6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6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</row>
    <row r="50" spans="1:65" x14ac:dyDescent="0.25">
      <c r="A50" s="49" t="s">
        <v>75</v>
      </c>
      <c r="B50" s="49" t="s">
        <v>27</v>
      </c>
      <c r="C50" s="49" t="s">
        <v>76</v>
      </c>
      <c r="D50" s="29">
        <v>448.97800000000001</v>
      </c>
      <c r="E50" s="5">
        <v>1384</v>
      </c>
      <c r="F50" s="5">
        <v>0</v>
      </c>
      <c r="G50" s="5">
        <v>0</v>
      </c>
      <c r="H50" s="5">
        <v>0</v>
      </c>
      <c r="I50" s="5">
        <v>0</v>
      </c>
      <c r="J50" s="5">
        <v>1384</v>
      </c>
      <c r="K50" s="5">
        <v>0</v>
      </c>
      <c r="L50" s="5">
        <v>0</v>
      </c>
      <c r="M50" s="5">
        <v>0</v>
      </c>
      <c r="N50" s="5">
        <v>0</v>
      </c>
      <c r="O50" s="5">
        <v>1384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6">
        <v>1384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1384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1384</v>
      </c>
      <c r="AS50" s="5">
        <v>0</v>
      </c>
      <c r="AT50" s="5">
        <v>0</v>
      </c>
      <c r="AU50" s="5">
        <v>0</v>
      </c>
      <c r="AV50" s="5">
        <v>0</v>
      </c>
      <c r="AW50" s="6">
        <v>1384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1384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1384</v>
      </c>
      <c r="BJ50" s="5">
        <v>0</v>
      </c>
      <c r="BK50" s="5">
        <v>0</v>
      </c>
      <c r="BL50" s="5">
        <v>0</v>
      </c>
      <c r="BM50" s="5">
        <v>0</v>
      </c>
    </row>
    <row r="51" spans="1:65" x14ac:dyDescent="0.25">
      <c r="A51" s="49" t="s">
        <v>77</v>
      </c>
      <c r="B51" s="49" t="s">
        <v>6</v>
      </c>
      <c r="C51" s="49" t="s">
        <v>76</v>
      </c>
      <c r="D51" s="29">
        <v>1.39</v>
      </c>
      <c r="E51" s="5">
        <v>424</v>
      </c>
      <c r="F51" s="5">
        <v>7</v>
      </c>
      <c r="G51" s="5">
        <v>0</v>
      </c>
      <c r="H51" s="5">
        <v>7</v>
      </c>
      <c r="I51" s="5">
        <v>0</v>
      </c>
      <c r="J51" s="5">
        <v>424</v>
      </c>
      <c r="K51" s="5">
        <v>7</v>
      </c>
      <c r="L51" s="5">
        <v>0</v>
      </c>
      <c r="M51" s="5">
        <v>7</v>
      </c>
      <c r="N51" s="5">
        <v>0</v>
      </c>
      <c r="O51" s="5">
        <v>424</v>
      </c>
      <c r="P51" s="5">
        <v>0</v>
      </c>
      <c r="Q51" s="5">
        <v>0</v>
      </c>
      <c r="R51" s="5">
        <v>247</v>
      </c>
      <c r="S51" s="5">
        <v>0</v>
      </c>
      <c r="T51" s="5">
        <v>247</v>
      </c>
      <c r="U51" s="5">
        <v>0</v>
      </c>
      <c r="V51" s="5">
        <v>247</v>
      </c>
      <c r="W51" s="5">
        <v>0</v>
      </c>
      <c r="X51" s="5">
        <v>247</v>
      </c>
      <c r="Y51" s="5">
        <v>0</v>
      </c>
      <c r="Z51" s="5">
        <v>7</v>
      </c>
      <c r="AA51" s="5">
        <v>0</v>
      </c>
      <c r="AB51" s="5">
        <v>7</v>
      </c>
      <c r="AC51" s="5">
        <v>0</v>
      </c>
      <c r="AD51" s="5">
        <v>247</v>
      </c>
      <c r="AE51" s="5">
        <v>247</v>
      </c>
      <c r="AF51" s="6">
        <v>424</v>
      </c>
      <c r="AG51" s="5">
        <v>247</v>
      </c>
      <c r="AH51" s="5">
        <v>7</v>
      </c>
      <c r="AI51" s="5">
        <v>0</v>
      </c>
      <c r="AJ51" s="5">
        <v>0</v>
      </c>
      <c r="AK51" s="5">
        <v>0</v>
      </c>
      <c r="AL51" s="5">
        <v>424</v>
      </c>
      <c r="AM51" s="5">
        <v>247</v>
      </c>
      <c r="AN51" s="5">
        <v>7</v>
      </c>
      <c r="AO51" s="5">
        <v>0</v>
      </c>
      <c r="AP51" s="5">
        <v>0</v>
      </c>
      <c r="AQ51" s="5">
        <v>0</v>
      </c>
      <c r="AR51" s="5">
        <v>424</v>
      </c>
      <c r="AS51" s="5">
        <v>247</v>
      </c>
      <c r="AT51" s="5">
        <v>7</v>
      </c>
      <c r="AU51" s="5">
        <v>0</v>
      </c>
      <c r="AV51" s="5">
        <v>0</v>
      </c>
      <c r="AW51" s="6">
        <v>424</v>
      </c>
      <c r="AX51" s="5">
        <v>247</v>
      </c>
      <c r="AY51" s="5">
        <v>7</v>
      </c>
      <c r="AZ51" s="5">
        <v>0</v>
      </c>
      <c r="BA51" s="5">
        <v>0</v>
      </c>
      <c r="BB51" s="5">
        <v>0</v>
      </c>
      <c r="BC51" s="5">
        <v>424</v>
      </c>
      <c r="BD51" s="5">
        <v>247</v>
      </c>
      <c r="BE51" s="5">
        <v>7</v>
      </c>
      <c r="BF51" s="5">
        <v>0</v>
      </c>
      <c r="BG51" s="5">
        <v>0</v>
      </c>
      <c r="BH51" s="5">
        <v>0</v>
      </c>
      <c r="BI51" s="5">
        <v>424</v>
      </c>
      <c r="BJ51" s="5">
        <v>247</v>
      </c>
      <c r="BK51" s="5">
        <v>7</v>
      </c>
      <c r="BL51" s="5">
        <v>0</v>
      </c>
      <c r="BM51" s="5">
        <v>0</v>
      </c>
    </row>
    <row r="52" spans="1:65" x14ac:dyDescent="0.25">
      <c r="A52" s="49" t="s">
        <v>78</v>
      </c>
      <c r="B52" s="49" t="s">
        <v>57</v>
      </c>
      <c r="C52" s="49" t="s">
        <v>76</v>
      </c>
      <c r="D52" s="29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832</v>
      </c>
      <c r="K52" s="5">
        <v>146</v>
      </c>
      <c r="L52" s="5">
        <v>0</v>
      </c>
      <c r="M52" s="5">
        <v>210</v>
      </c>
      <c r="N52" s="5">
        <v>16</v>
      </c>
      <c r="O52" s="5">
        <v>832</v>
      </c>
      <c r="P52" s="5">
        <v>0</v>
      </c>
      <c r="Q52" s="5">
        <v>16</v>
      </c>
      <c r="R52" s="5">
        <v>0</v>
      </c>
      <c r="S52" s="5">
        <v>0</v>
      </c>
      <c r="T52" s="5">
        <v>0</v>
      </c>
      <c r="U52" s="5">
        <v>0</v>
      </c>
      <c r="V52" s="5">
        <v>598</v>
      </c>
      <c r="W52" s="5">
        <v>0</v>
      </c>
      <c r="X52" s="5">
        <v>422</v>
      </c>
      <c r="Y52" s="5">
        <v>0</v>
      </c>
      <c r="Z52" s="5">
        <v>146</v>
      </c>
      <c r="AA52" s="5">
        <v>0</v>
      </c>
      <c r="AB52" s="5">
        <v>210</v>
      </c>
      <c r="AC52" s="5">
        <v>0</v>
      </c>
      <c r="AD52" s="5">
        <v>598</v>
      </c>
      <c r="AE52" s="5">
        <v>422</v>
      </c>
      <c r="AF52" s="6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832</v>
      </c>
      <c r="AM52" s="5">
        <v>598</v>
      </c>
      <c r="AN52" s="5">
        <v>146</v>
      </c>
      <c r="AO52" s="5">
        <v>0</v>
      </c>
      <c r="AP52" s="5">
        <v>0</v>
      </c>
      <c r="AQ52" s="5">
        <v>16</v>
      </c>
      <c r="AR52" s="5">
        <v>832</v>
      </c>
      <c r="AS52" s="5">
        <v>598</v>
      </c>
      <c r="AT52" s="5">
        <v>146</v>
      </c>
      <c r="AU52" s="5">
        <v>0</v>
      </c>
      <c r="AV52" s="5">
        <v>0</v>
      </c>
      <c r="AW52" s="6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832</v>
      </c>
      <c r="BD52" s="5">
        <v>598</v>
      </c>
      <c r="BE52" s="5">
        <v>146</v>
      </c>
      <c r="BF52" s="5">
        <v>0</v>
      </c>
      <c r="BG52" s="5">
        <v>0</v>
      </c>
      <c r="BH52" s="5">
        <v>16</v>
      </c>
      <c r="BI52" s="5">
        <v>832</v>
      </c>
      <c r="BJ52" s="5">
        <v>598</v>
      </c>
      <c r="BK52" s="5">
        <v>146</v>
      </c>
      <c r="BL52" s="5">
        <v>0</v>
      </c>
      <c r="BM52" s="5">
        <v>0</v>
      </c>
    </row>
    <row r="53" spans="1:65" x14ac:dyDescent="0.25">
      <c r="A53" s="36" t="s">
        <v>79</v>
      </c>
      <c r="B53" s="36" t="s">
        <v>35</v>
      </c>
      <c r="C53" s="36" t="s">
        <v>76</v>
      </c>
      <c r="D53" s="31">
        <v>0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>
        <v>320</v>
      </c>
      <c r="K53" s="33">
        <v>208</v>
      </c>
      <c r="L53" s="33">
        <v>48</v>
      </c>
      <c r="M53" s="33">
        <v>464</v>
      </c>
      <c r="N53" s="33">
        <v>96</v>
      </c>
      <c r="O53" s="33">
        <v>320</v>
      </c>
      <c r="P53" s="33">
        <v>48</v>
      </c>
      <c r="Q53" s="33">
        <v>96</v>
      </c>
      <c r="R53" s="33">
        <v>0</v>
      </c>
      <c r="S53" s="33">
        <v>0</v>
      </c>
      <c r="T53" s="33">
        <v>0</v>
      </c>
      <c r="U53" s="33">
        <v>0</v>
      </c>
      <c r="V53" s="33">
        <v>256</v>
      </c>
      <c r="W53" s="33">
        <v>16</v>
      </c>
      <c r="X53" s="33">
        <v>292</v>
      </c>
      <c r="Y53" s="33">
        <v>40</v>
      </c>
      <c r="Z53" s="33">
        <v>208</v>
      </c>
      <c r="AA53" s="33">
        <v>16</v>
      </c>
      <c r="AB53" s="33">
        <v>464</v>
      </c>
      <c r="AC53" s="33">
        <v>40</v>
      </c>
      <c r="AD53" s="33">
        <v>256</v>
      </c>
      <c r="AE53" s="33">
        <v>584</v>
      </c>
      <c r="AF53" s="32">
        <v>0</v>
      </c>
      <c r="AG53" s="33">
        <v>0</v>
      </c>
      <c r="AH53" s="33">
        <v>0</v>
      </c>
      <c r="AI53" s="33">
        <v>0</v>
      </c>
      <c r="AJ53" s="33">
        <v>0</v>
      </c>
      <c r="AK53" s="33">
        <v>0</v>
      </c>
      <c r="AL53" s="33">
        <v>320</v>
      </c>
      <c r="AM53" s="33">
        <v>256</v>
      </c>
      <c r="AN53" s="33">
        <v>208</v>
      </c>
      <c r="AO53" s="33">
        <v>48</v>
      </c>
      <c r="AP53" s="33">
        <v>16</v>
      </c>
      <c r="AQ53" s="33">
        <v>96</v>
      </c>
      <c r="AR53" s="33">
        <v>320</v>
      </c>
      <c r="AS53" s="33">
        <v>256</v>
      </c>
      <c r="AT53" s="33">
        <v>208</v>
      </c>
      <c r="AU53" s="33">
        <v>48</v>
      </c>
      <c r="AV53" s="33">
        <v>16</v>
      </c>
      <c r="AW53" s="32">
        <v>0</v>
      </c>
      <c r="AX53" s="33">
        <v>0</v>
      </c>
      <c r="AY53" s="33">
        <v>0</v>
      </c>
      <c r="AZ53" s="33">
        <v>0</v>
      </c>
      <c r="BA53" s="33">
        <v>0</v>
      </c>
      <c r="BB53" s="33">
        <v>0</v>
      </c>
      <c r="BC53" s="33">
        <v>320</v>
      </c>
      <c r="BD53" s="33">
        <v>256</v>
      </c>
      <c r="BE53" s="33">
        <v>208</v>
      </c>
      <c r="BF53" s="33">
        <v>48</v>
      </c>
      <c r="BG53" s="33">
        <v>16</v>
      </c>
      <c r="BH53" s="33">
        <v>96</v>
      </c>
      <c r="BI53" s="33">
        <v>320</v>
      </c>
      <c r="BJ53" s="33">
        <v>256</v>
      </c>
      <c r="BK53" s="33">
        <v>208</v>
      </c>
      <c r="BL53" s="33">
        <v>48</v>
      </c>
      <c r="BM53" s="33">
        <v>16</v>
      </c>
    </row>
  </sheetData>
  <mergeCells count="4">
    <mergeCell ref="AF3:AV3"/>
    <mergeCell ref="AW3:BM3"/>
    <mergeCell ref="E3:AE3"/>
    <mergeCell ref="A3:D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9314-D07B-444D-91F9-4B638217AB05}">
  <sheetPr codeName="Sheet4"/>
  <dimension ref="A1:BQ65"/>
  <sheetViews>
    <sheetView topLeftCell="A7" zoomScaleNormal="100" workbookViewId="0"/>
  </sheetViews>
  <sheetFormatPr defaultRowHeight="15" x14ac:dyDescent="0.25"/>
  <cols>
    <col min="1" max="1" width="36.85546875" bestFit="1" customWidth="1"/>
    <col min="2" max="2" width="28.5703125" bestFit="1" customWidth="1"/>
    <col min="3" max="3" width="11.5703125" bestFit="1" customWidth="1"/>
    <col min="4" max="4" width="9.5703125" customWidth="1"/>
    <col min="5" max="31" width="12.28515625" customWidth="1"/>
    <col min="32" max="32" width="12.28515625" style="3" customWidth="1"/>
    <col min="33" max="48" width="12.28515625" customWidth="1"/>
    <col min="49" max="49" width="12.28515625" style="3" customWidth="1"/>
    <col min="50" max="65" width="12.28515625" customWidth="1"/>
  </cols>
  <sheetData>
    <row r="1" spans="1:69" ht="18.75" x14ac:dyDescent="0.3">
      <c r="A1" s="4" t="s">
        <v>272</v>
      </c>
      <c r="AF1" s="49"/>
      <c r="AW1" s="49"/>
    </row>
    <row r="2" spans="1:69" x14ac:dyDescent="0.25">
      <c r="AF2"/>
      <c r="AW2"/>
    </row>
    <row r="3" spans="1:69" ht="15.75" x14ac:dyDescent="0.25">
      <c r="A3" s="102" t="s">
        <v>256</v>
      </c>
      <c r="B3" s="103"/>
      <c r="C3" s="103"/>
      <c r="D3" s="103"/>
      <c r="E3" s="96" t="s">
        <v>257</v>
      </c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8"/>
      <c r="AF3" s="99" t="s">
        <v>258</v>
      </c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100" t="s">
        <v>259</v>
      </c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101"/>
    </row>
    <row r="4" spans="1:69" ht="60" x14ac:dyDescent="0.25">
      <c r="A4" s="89" t="s">
        <v>2</v>
      </c>
      <c r="B4" s="47" t="s">
        <v>3</v>
      </c>
      <c r="C4" s="47" t="s">
        <v>4</v>
      </c>
      <c r="D4" s="47" t="s">
        <v>93</v>
      </c>
      <c r="E4" s="51" t="s">
        <v>1</v>
      </c>
      <c r="F4" s="52" t="s">
        <v>146</v>
      </c>
      <c r="G4" s="52" t="s">
        <v>147</v>
      </c>
      <c r="H4" s="52" t="s">
        <v>173</v>
      </c>
      <c r="I4" s="52" t="s">
        <v>174</v>
      </c>
      <c r="J4" s="52" t="s">
        <v>162</v>
      </c>
      <c r="K4" s="52" t="s">
        <v>164</v>
      </c>
      <c r="L4" s="52" t="s">
        <v>165</v>
      </c>
      <c r="M4" s="52" t="s">
        <v>201</v>
      </c>
      <c r="N4" s="52" t="s">
        <v>202</v>
      </c>
      <c r="O4" s="52" t="s">
        <v>153</v>
      </c>
      <c r="P4" s="52" t="s">
        <v>156</v>
      </c>
      <c r="Q4" s="52" t="s">
        <v>187</v>
      </c>
      <c r="R4" s="52" t="s">
        <v>145</v>
      </c>
      <c r="S4" s="52" t="s">
        <v>148</v>
      </c>
      <c r="T4" s="52" t="s">
        <v>175</v>
      </c>
      <c r="U4" s="52" t="s">
        <v>176</v>
      </c>
      <c r="V4" s="52" t="s">
        <v>163</v>
      </c>
      <c r="W4" s="52" t="s">
        <v>166</v>
      </c>
      <c r="X4" s="52" t="s">
        <v>203</v>
      </c>
      <c r="Y4" s="52" t="s">
        <v>204</v>
      </c>
      <c r="Z4" s="52" t="s">
        <v>155</v>
      </c>
      <c r="AA4" s="52" t="s">
        <v>157</v>
      </c>
      <c r="AB4" s="52" t="s">
        <v>188</v>
      </c>
      <c r="AC4" s="52" t="s">
        <v>189</v>
      </c>
      <c r="AD4" s="52" t="s">
        <v>154</v>
      </c>
      <c r="AE4" s="48" t="s">
        <v>190</v>
      </c>
      <c r="AF4" s="52" t="s">
        <v>116</v>
      </c>
      <c r="AG4" s="52" t="s">
        <v>177</v>
      </c>
      <c r="AH4" s="52" t="s">
        <v>178</v>
      </c>
      <c r="AI4" s="52" t="s">
        <v>179</v>
      </c>
      <c r="AJ4" s="52" t="s">
        <v>180</v>
      </c>
      <c r="AK4" s="52" t="s">
        <v>181</v>
      </c>
      <c r="AL4" s="52" t="s">
        <v>205</v>
      </c>
      <c r="AM4" s="52" t="s">
        <v>206</v>
      </c>
      <c r="AN4" s="52" t="s">
        <v>207</v>
      </c>
      <c r="AO4" s="52" t="s">
        <v>208</v>
      </c>
      <c r="AP4" s="52" t="s">
        <v>209</v>
      </c>
      <c r="AQ4" s="52" t="s">
        <v>210</v>
      </c>
      <c r="AR4" s="52" t="s">
        <v>191</v>
      </c>
      <c r="AS4" s="52" t="s">
        <v>192</v>
      </c>
      <c r="AT4" s="52" t="s">
        <v>193</v>
      </c>
      <c r="AU4" s="52" t="s">
        <v>194</v>
      </c>
      <c r="AV4" s="52" t="s">
        <v>195</v>
      </c>
      <c r="AW4" s="51" t="s">
        <v>117</v>
      </c>
      <c r="AX4" s="52" t="s">
        <v>182</v>
      </c>
      <c r="AY4" s="52" t="s">
        <v>183</v>
      </c>
      <c r="AZ4" s="52" t="s">
        <v>184</v>
      </c>
      <c r="BA4" s="52" t="s">
        <v>185</v>
      </c>
      <c r="BB4" s="52" t="s">
        <v>186</v>
      </c>
      <c r="BC4" s="52" t="s">
        <v>211</v>
      </c>
      <c r="BD4" s="52" t="s">
        <v>212</v>
      </c>
      <c r="BE4" s="52" t="s">
        <v>213</v>
      </c>
      <c r="BF4" s="52" t="s">
        <v>214</v>
      </c>
      <c r="BG4" s="52" t="s">
        <v>215</v>
      </c>
      <c r="BH4" s="52" t="s">
        <v>216</v>
      </c>
      <c r="BI4" s="52" t="s">
        <v>196</v>
      </c>
      <c r="BJ4" s="52" t="s">
        <v>197</v>
      </c>
      <c r="BK4" s="52" t="s">
        <v>198</v>
      </c>
      <c r="BL4" s="52" t="s">
        <v>199</v>
      </c>
      <c r="BM4" s="48" t="s">
        <v>200</v>
      </c>
    </row>
    <row r="5" spans="1:69" x14ac:dyDescent="0.25">
      <c r="A5" s="3" t="s">
        <v>5</v>
      </c>
      <c r="B5" s="49" t="s">
        <v>6</v>
      </c>
      <c r="C5" s="49" t="s">
        <v>7</v>
      </c>
      <c r="D5" s="90">
        <v>0.29605902261450845</v>
      </c>
      <c r="E5" s="6">
        <f>$D5*8760*('Selected MW by RESOLVE Zone'!$D5+'Selected MW by RESOLVE Zone'!E5)</f>
        <v>7948418.9211937413</v>
      </c>
      <c r="F5" s="53">
        <f>$D5*8760*('Selected MW by RESOLVE Zone'!$D5+'Selected MW by RESOLVE Zone'!F5)</f>
        <v>8812046.7748820726</v>
      </c>
      <c r="G5" s="53">
        <f>$D5*8760*('Selected MW by RESOLVE Zone'!$D5+'Selected MW by RESOLVE Zone'!G5)</f>
        <v>51417687.556839697</v>
      </c>
      <c r="H5" s="53">
        <f>$D5*8760*('Selected MW by RESOLVE Zone'!$D5+'Selected MW by RESOLVE Zone'!H5)</f>
        <v>1532156.7289266866</v>
      </c>
      <c r="I5" s="53">
        <f>$D5*8760*('Selected MW by RESOLVE Zone'!$D5+'Selected MW by RESOLVE Zone'!I5)</f>
        <v>4595053.1109264409</v>
      </c>
      <c r="J5" s="53">
        <f>$D5*8760*('Selected MW by RESOLVE Zone'!$D5+'Selected MW by RESOLVE Zone'!J5)</f>
        <v>6132984.994521576</v>
      </c>
      <c r="K5" s="53">
        <f>$D5*8760*('Selected MW by RESOLVE Zone'!$D5+'Selected MW by RESOLVE Zone'!K5)</f>
        <v>5518330.936491142</v>
      </c>
      <c r="L5" s="53">
        <f>$D5*8760*('Selected MW by RESOLVE Zone'!$D5+'Selected MW by RESOLVE Zone'!L5)</f>
        <v>33127.000903098444</v>
      </c>
      <c r="M5" s="53">
        <f>$D5*8760*('Selected MW by RESOLVE Zone'!$D5+'Selected MW by RESOLVE Zone'!M5)</f>
        <v>33127.000903098444</v>
      </c>
      <c r="N5" s="53">
        <f>$D5*8760*('Selected MW by RESOLVE Zone'!$D5+'Selected MW by RESOLVE Zone'!N5)</f>
        <v>33127.000903098444</v>
      </c>
      <c r="O5" s="53">
        <f>$D5*8760*('Selected MW by RESOLVE Zone'!$D5+'Selected MW by RESOLVE Zone'!O5)</f>
        <v>33127.000903098444</v>
      </c>
      <c r="P5" s="53">
        <f>$D5*8760*('Selected MW by RESOLVE Zone'!$D5+'Selected MW by RESOLVE Zone'!P5)</f>
        <v>33127.000903098444</v>
      </c>
      <c r="Q5" s="53">
        <f>$D5*8760*('Selected MW by RESOLVE Zone'!$D5+'Selected MW by RESOLVE Zone'!Q5)</f>
        <v>33127.000903098444</v>
      </c>
      <c r="R5" s="53">
        <f>$D5*8760*('Selected MW by RESOLVE Zone'!$D5+'Selected MW by RESOLVE Zone'!R5)</f>
        <v>8314099.1835662778</v>
      </c>
      <c r="S5" s="53">
        <f>$D5*8760*('Selected MW by RESOLVE Zone'!$D5+'Selected MW by RESOLVE Zone'!S5)</f>
        <v>175627083.34271118</v>
      </c>
      <c r="T5" s="53">
        <f>$D5*8760*('Selected MW by RESOLVE Zone'!$D5+'Selected MW by RESOLVE Zone'!T5)</f>
        <v>33127.000903098444</v>
      </c>
      <c r="U5" s="53">
        <f>$D5*8760*('Selected MW by RESOLVE Zone'!$D5+'Selected MW by RESOLVE Zone'!U5)</f>
        <v>3010438.6406454504</v>
      </c>
      <c r="V5" s="53">
        <f>$D5*8760*('Selected MW by RESOLVE Zone'!$D5+'Selected MW by RESOLVE Zone'!V5)</f>
        <v>7012173.7104385244</v>
      </c>
      <c r="W5" s="53">
        <f>$D5*8760*('Selected MW by RESOLVE Zone'!$D5+'Selected MW by RESOLVE Zone'!W5)</f>
        <v>33127.000903098444</v>
      </c>
      <c r="X5" s="53">
        <f>$D5*8760*('Selected MW by RESOLVE Zone'!$D5+'Selected MW by RESOLVE Zone'!X5)</f>
        <v>33127.000903098444</v>
      </c>
      <c r="Y5" s="53">
        <f>$D5*8760*('Selected MW by RESOLVE Zone'!$D5+'Selected MW by RESOLVE Zone'!Y5)</f>
        <v>33127.000903098444</v>
      </c>
      <c r="Z5" s="53">
        <f>$D5*8760*('Selected MW by RESOLVE Zone'!$D5+'Selected MW by RESOLVE Zone'!Z5)</f>
        <v>33127.000903098444</v>
      </c>
      <c r="AA5" s="53">
        <f>$D5*8760*('Selected MW by RESOLVE Zone'!$D5+'Selected MW by RESOLVE Zone'!AA5)</f>
        <v>33278909.152346659</v>
      </c>
      <c r="AB5" s="53">
        <f>$D5*8760*('Selected MW by RESOLVE Zone'!$D5+'Selected MW by RESOLVE Zone'!AB5)</f>
        <v>33127.000903098444</v>
      </c>
      <c r="AC5" s="53">
        <f>$D5*8760*('Selected MW by RESOLVE Zone'!$D5+'Selected MW by RESOLVE Zone'!AC5)</f>
        <v>33127.000903098444</v>
      </c>
      <c r="AD5" s="53">
        <f>$D5*8760*('Selected MW by RESOLVE Zone'!$D5+'Selected MW by RESOLVE Zone'!AD5)</f>
        <v>33127.000903098444</v>
      </c>
      <c r="AE5" s="29">
        <f>$D5*8760*('Selected MW by RESOLVE Zone'!$D5+'Selected MW by RESOLVE Zone'!AE5)</f>
        <v>33127.000903098444</v>
      </c>
      <c r="AF5" s="53">
        <f>$D5*8760*('Selected MW by RESOLVE Zone'!$D5+'Selected MW by RESOLVE Zone'!AF5)</f>
        <v>7948418.9211937413</v>
      </c>
      <c r="AG5" s="53">
        <f>$D5*8760*('Selected MW by RESOLVE Zone'!$D5+'Selected MW by RESOLVE Zone'!AG5)</f>
        <v>8314099.1835662778</v>
      </c>
      <c r="AH5" s="53">
        <f>$D5*8760*('Selected MW by RESOLVE Zone'!$D5+'Selected MW by RESOLVE Zone'!AH5)</f>
        <v>8812046.7748820726</v>
      </c>
      <c r="AI5" s="53">
        <f>$D5*8760*('Selected MW by RESOLVE Zone'!$D5+'Selected MW by RESOLVE Zone'!AI5)</f>
        <v>24704874.064377829</v>
      </c>
      <c r="AJ5" s="53">
        <f>$D5*8760*('Selected MW by RESOLVE Zone'!$D5+'Selected MW by RESOLVE Zone'!AJ5)</f>
        <v>141011945.31514919</v>
      </c>
      <c r="AK5" s="53">
        <f>$D5*8760*('Selected MW by RESOLVE Zone'!$D5+'Selected MW by RESOLVE Zone'!AK5)</f>
        <v>3500605.8008469352</v>
      </c>
      <c r="AL5" s="53">
        <f>$D5*8760*('Selected MW by RESOLVE Zone'!$D5+'Selected MW by RESOLVE Zone'!AL5)</f>
        <v>6132984.994521576</v>
      </c>
      <c r="AM5" s="53">
        <f>$D5*8760*('Selected MW by RESOLVE Zone'!$D5+'Selected MW by RESOLVE Zone'!AM5)</f>
        <v>4442037.9656783585</v>
      </c>
      <c r="AN5" s="53">
        <f>$D5*8760*('Selected MW by RESOLVE Zone'!$D5+'Selected MW by RESOLVE Zone'!AN5)</f>
        <v>4434257.534564049</v>
      </c>
      <c r="AO5" s="53">
        <f>$D5*8760*('Selected MW by RESOLVE Zone'!$D5+'Selected MW by RESOLVE Zone'!AO5)</f>
        <v>33127.000903098444</v>
      </c>
      <c r="AP5" s="53">
        <f>$D5*8760*('Selected MW by RESOLVE Zone'!$D5+'Selected MW by RESOLVE Zone'!AP5)</f>
        <v>33127.000903098444</v>
      </c>
      <c r="AQ5" s="53">
        <f>$D5*8760*('Selected MW by RESOLVE Zone'!$D5+'Selected MW by RESOLVE Zone'!AQ5)</f>
        <v>33127.000903098444</v>
      </c>
      <c r="AR5" s="53">
        <f>$D5*8760*('Selected MW by RESOLVE Zone'!$D5+'Selected MW by RESOLVE Zone'!AR5)</f>
        <v>33127.000903098444</v>
      </c>
      <c r="AS5" s="53">
        <f>$D5*8760*('Selected MW by RESOLVE Zone'!$D5+'Selected MW by RESOLVE Zone'!AS5)</f>
        <v>33127.000903098444</v>
      </c>
      <c r="AT5" s="53">
        <f>$D5*8760*('Selected MW by RESOLVE Zone'!$D5+'Selected MW by RESOLVE Zone'!AT5)</f>
        <v>33127.000903098444</v>
      </c>
      <c r="AU5" s="53">
        <f>$D5*8760*('Selected MW by RESOLVE Zone'!$D5+'Selected MW by RESOLVE Zone'!AU5)</f>
        <v>33127.000903098444</v>
      </c>
      <c r="AV5" s="53">
        <f>$D5*8760*('Selected MW by RESOLVE Zone'!$D5+'Selected MW by RESOLVE Zone'!AV5)</f>
        <v>7017360.6645147307</v>
      </c>
      <c r="AW5" s="6">
        <f>$D5*8760*('Selected MW by RESOLVE Zone'!$D5+'Selected MW by RESOLVE Zone'!AW5)</f>
        <v>7948418.9211937413</v>
      </c>
      <c r="AX5" s="53">
        <f>$D5*8760*('Selected MW by RESOLVE Zone'!$D5+'Selected MW by RESOLVE Zone'!AX5)</f>
        <v>8314099.1835662778</v>
      </c>
      <c r="AY5" s="53">
        <f>$D5*8760*('Selected MW by RESOLVE Zone'!$D5+'Selected MW by RESOLVE Zone'!AY5)</f>
        <v>8812046.7748820726</v>
      </c>
      <c r="AZ5" s="53">
        <f>$D5*8760*('Selected MW by RESOLVE Zone'!$D5+'Selected MW by RESOLVE Zone'!AZ5)</f>
        <v>47898339.216133796</v>
      </c>
      <c r="BA5" s="53">
        <f>$D5*8760*('Selected MW by RESOLVE Zone'!$D5+'Selected MW by RESOLVE Zone'!BA5)</f>
        <v>174317377.43846911</v>
      </c>
      <c r="BB5" s="53">
        <f>$D5*8760*('Selected MW by RESOLVE Zone'!$D5+'Selected MW by RESOLVE Zone'!BB5)</f>
        <v>4693605.238374358</v>
      </c>
      <c r="BC5" s="53">
        <f>$D5*8760*('Selected MW by RESOLVE Zone'!$D5+'Selected MW by RESOLVE Zone'!BC5)</f>
        <v>6132984.994521576</v>
      </c>
      <c r="BD5" s="53">
        <f>$D5*8760*('Selected MW by RESOLVE Zone'!$D5+'Selected MW by RESOLVE Zone'!BD5)</f>
        <v>7012173.7104385244</v>
      </c>
      <c r="BE5" s="53">
        <f>$D5*8760*('Selected MW by RESOLVE Zone'!$D5+'Selected MW by RESOLVE Zone'!BE5)</f>
        <v>8435992.6043571234</v>
      </c>
      <c r="BF5" s="53">
        <f>$D5*8760*('Selected MW by RESOLVE Zone'!$D5+'Selected MW by RESOLVE Zone'!BF5)</f>
        <v>33127.000903098444</v>
      </c>
      <c r="BG5" s="53">
        <f>$D5*8760*('Selected MW by RESOLVE Zone'!$D5+'Selected MW by RESOLVE Zone'!BG5)</f>
        <v>33127.000903098444</v>
      </c>
      <c r="BH5" s="53">
        <f>$D5*8760*('Selected MW by RESOLVE Zone'!$D5+'Selected MW by RESOLVE Zone'!BH5)</f>
        <v>4706572.6235648738</v>
      </c>
      <c r="BI5" s="53">
        <f>$D5*8760*('Selected MW by RESOLVE Zone'!$D5+'Selected MW by RESOLVE Zone'!BI5)</f>
        <v>33127.000903098444</v>
      </c>
      <c r="BJ5" s="53">
        <f>$D5*8760*('Selected MW by RESOLVE Zone'!$D5+'Selected MW by RESOLVE Zone'!BJ5)</f>
        <v>33127.000903098444</v>
      </c>
      <c r="BK5" s="53">
        <f>$D5*8760*('Selected MW by RESOLVE Zone'!$D5+'Selected MW by RESOLVE Zone'!BK5)</f>
        <v>33127.000903098444</v>
      </c>
      <c r="BL5" s="53">
        <f>$D5*8760*('Selected MW by RESOLVE Zone'!$D5+'Selected MW by RESOLVE Zone'!BL5)</f>
        <v>33127.000903098444</v>
      </c>
      <c r="BM5" s="29">
        <f>$D5*8760*('Selected MW by RESOLVE Zone'!$D5+'Selected MW by RESOLVE Zone'!BM5)</f>
        <v>28304620.193264924</v>
      </c>
      <c r="BQ5" s="5"/>
    </row>
    <row r="6" spans="1:69" x14ac:dyDescent="0.25">
      <c r="A6" s="3" t="s">
        <v>8</v>
      </c>
      <c r="B6" s="49" t="s">
        <v>9</v>
      </c>
      <c r="C6" s="49" t="s">
        <v>7</v>
      </c>
      <c r="D6" s="90">
        <v>0.29243542409364187</v>
      </c>
      <c r="E6" s="6">
        <f>$D6*8760*('Selected MW by RESOLVE Zone'!$D6+'Selected MW by RESOLVE Zone'!E6)</f>
        <v>4319340.228623176</v>
      </c>
      <c r="F6" s="53">
        <f>$D6*8760*('Selected MW by RESOLVE Zone'!$D6+'Selected MW by RESOLVE Zone'!F6)</f>
        <v>38185467.873720378</v>
      </c>
      <c r="G6" s="53">
        <f>$D6*8760*('Selected MW by RESOLVE Zone'!$D6+'Selected MW by RESOLVE Zone'!G6)</f>
        <v>38185467.873720378</v>
      </c>
      <c r="H6" s="53">
        <f>$D6*8760*('Selected MW by RESOLVE Zone'!$D6+'Selected MW by RESOLVE Zone'!H6)</f>
        <v>84793.405828496034</v>
      </c>
      <c r="I6" s="53">
        <f>$D6*8760*('Selected MW by RESOLVE Zone'!$D6+'Selected MW by RESOLVE Zone'!I6)</f>
        <v>84793.405828496034</v>
      </c>
      <c r="J6" s="53">
        <f>$D6*8760*('Selected MW by RESOLVE Zone'!$D6+'Selected MW by RESOLVE Zone'!J6)</f>
        <v>5369651.2977979006</v>
      </c>
      <c r="K6" s="53">
        <f>$D6*8760*('Selected MW by RESOLVE Zone'!$D6+'Selected MW by RESOLVE Zone'!K6)</f>
        <v>13070224.648869172</v>
      </c>
      <c r="L6" s="53">
        <f>$D6*8760*('Selected MW by RESOLVE Zone'!$D6+'Selected MW by RESOLVE Zone'!L6)</f>
        <v>33812587.397912443</v>
      </c>
      <c r="M6" s="53">
        <f>$D6*8760*('Selected MW by RESOLVE Zone'!$D6+'Selected MW by RESOLVE Zone'!M6)</f>
        <v>84793.405828496034</v>
      </c>
      <c r="N6" s="53">
        <f>$D6*8760*('Selected MW by RESOLVE Zone'!$D6+'Selected MW by RESOLVE Zone'!N6)</f>
        <v>1872883.9577405874</v>
      </c>
      <c r="O6" s="53">
        <f>$D6*8760*('Selected MW by RESOLVE Zone'!$D6+'Selected MW by RESOLVE Zone'!O6)</f>
        <v>6299560.8541647904</v>
      </c>
      <c r="P6" s="53">
        <f>$D6*8760*('Selected MW by RESOLVE Zone'!$D6+'Selected MW by RESOLVE Zone'!P6)</f>
        <v>38185467.873720378</v>
      </c>
      <c r="Q6" s="53">
        <f>$D6*8760*('Selected MW by RESOLVE Zone'!$D6+'Selected MW by RESOLVE Zone'!Q6)</f>
        <v>1872883.9577405874</v>
      </c>
      <c r="R6" s="53">
        <f>$D6*8760*('Selected MW by RESOLVE Zone'!$D6+'Selected MW by RESOLVE Zone'!R6)</f>
        <v>16154552.764201777</v>
      </c>
      <c r="S6" s="53">
        <f>$D6*8760*('Selected MW by RESOLVE Zone'!$D6+'Selected MW by RESOLVE Zone'!S6)</f>
        <v>38185467.873720378</v>
      </c>
      <c r="T6" s="53">
        <f>$D6*8760*('Selected MW by RESOLVE Zone'!$D6+'Selected MW by RESOLVE Zone'!T6)</f>
        <v>84793.405828496034</v>
      </c>
      <c r="U6" s="53">
        <f>$D6*8760*('Selected MW by RESOLVE Zone'!$D6+'Selected MW by RESOLVE Zone'!U6)</f>
        <v>84793.405828496034</v>
      </c>
      <c r="V6" s="53">
        <f>$D6*8760*('Selected MW by RESOLVE Zone'!$D6+'Selected MW by RESOLVE Zone'!V6)</f>
        <v>8551325.3171027973</v>
      </c>
      <c r="W6" s="53">
        <f>$D6*8760*('Selected MW by RESOLVE Zone'!$D6+'Selected MW by RESOLVE Zone'!W6)</f>
        <v>38185467.873720378</v>
      </c>
      <c r="X6" s="53">
        <f>$D6*8760*('Selected MW by RESOLVE Zone'!$D6+'Selected MW by RESOLVE Zone'!X6)</f>
        <v>84793.405828496034</v>
      </c>
      <c r="Y6" s="53">
        <f>$D6*8760*('Selected MW by RESOLVE Zone'!$D6+'Selected MW by RESOLVE Zone'!Y6)</f>
        <v>9473549.6705245059</v>
      </c>
      <c r="Z6" s="53">
        <f>$D6*8760*('Selected MW by RESOLVE Zone'!$D6+'Selected MW by RESOLVE Zone'!Z6)</f>
        <v>12537383.911336629</v>
      </c>
      <c r="AA6" s="53">
        <f>$D6*8760*('Selected MW by RESOLVE Zone'!$D6+'Selected MW by RESOLVE Zone'!AA6)</f>
        <v>38185467.873720378</v>
      </c>
      <c r="AB6" s="53">
        <f>$D6*8760*('Selected MW by RESOLVE Zone'!$D6+'Selected MW by RESOLVE Zone'!AB6)</f>
        <v>84793.405828496034</v>
      </c>
      <c r="AC6" s="53">
        <f>$D6*8760*('Selected MW by RESOLVE Zone'!$D6+'Selected MW by RESOLVE Zone'!AC6)</f>
        <v>14438190.773111373</v>
      </c>
      <c r="AD6" s="53">
        <f>$D6*8760*('Selected MW by RESOLVE Zone'!$D6+'Selected MW by RESOLVE Zone'!AD6)</f>
        <v>13144514.944005921</v>
      </c>
      <c r="AE6" s="29">
        <f>$D6*8760*('Selected MW by RESOLVE Zone'!$D6+'Selected MW by RESOLVE Zone'!AE6)</f>
        <v>84793.405828496034</v>
      </c>
      <c r="AF6" s="53">
        <f>$D6*8760*('Selected MW by RESOLVE Zone'!$D6+'Selected MW by RESOLVE Zone'!AF6)</f>
        <v>230812.26178693326</v>
      </c>
      <c r="AG6" s="53">
        <f>$D6*8760*('Selected MW by RESOLVE Zone'!$D6+'Selected MW by RESOLVE Zone'!AG6)</f>
        <v>5577151.7773177847</v>
      </c>
      <c r="AH6" s="53">
        <f>$D6*8760*('Selected MW by RESOLVE Zone'!$D6+'Selected MW by RESOLVE Zone'!AH6)</f>
        <v>36074598.798110694</v>
      </c>
      <c r="AI6" s="53">
        <f>$D6*8760*('Selected MW by RESOLVE Zone'!$D6+'Selected MW by RESOLVE Zone'!AI6)</f>
        <v>38185467.873720378</v>
      </c>
      <c r="AJ6" s="53">
        <f>$D6*8760*('Selected MW by RESOLVE Zone'!$D6+'Selected MW by RESOLVE Zone'!AJ6)</f>
        <v>38185467.873720378</v>
      </c>
      <c r="AK6" s="53">
        <f>$D6*8760*('Selected MW by RESOLVE Zone'!$D6+'Selected MW by RESOLVE Zone'!AK6)</f>
        <v>84793.405828496034</v>
      </c>
      <c r="AL6" s="53">
        <f>$D6*8760*('Selected MW by RESOLVE Zone'!$D6+'Selected MW by RESOLVE Zone'!AL6)</f>
        <v>230812.26178693326</v>
      </c>
      <c r="AM6" s="53">
        <f>$D6*8760*('Selected MW by RESOLVE Zone'!$D6+'Selected MW by RESOLVE Zone'!AM6)</f>
        <v>4783014.1396490913</v>
      </c>
      <c r="AN6" s="53">
        <f>$D6*8760*('Selected MW by RESOLVE Zone'!$D6+'Selected MW by RESOLVE Zone'!AN6)</f>
        <v>6212461.8874527402</v>
      </c>
      <c r="AO6" s="53">
        <f>$D6*8760*('Selected MW by RESOLVE Zone'!$D6+'Selected MW by RESOLVE Zone'!AO6)</f>
        <v>29424336.516214143</v>
      </c>
      <c r="AP6" s="53">
        <f>$D6*8760*('Selected MW by RESOLVE Zone'!$D6+'Selected MW by RESOLVE Zone'!AP6)</f>
        <v>38185467.873720378</v>
      </c>
      <c r="AQ6" s="53">
        <f>$D6*8760*('Selected MW by RESOLVE Zone'!$D6+'Selected MW by RESOLVE Zone'!AQ6)</f>
        <v>1872883.9577405874</v>
      </c>
      <c r="AR6" s="53">
        <f>$D6*8760*('Selected MW by RESOLVE Zone'!$D6+'Selected MW by RESOLVE Zone'!AR6)</f>
        <v>230812.26178693326</v>
      </c>
      <c r="AS6" s="53">
        <f>$D6*8760*('Selected MW by RESOLVE Zone'!$D6+'Selected MW by RESOLVE Zone'!AS6)</f>
        <v>3035911.3367779646</v>
      </c>
      <c r="AT6" s="53">
        <f>$D6*8760*('Selected MW by RESOLVE Zone'!$D6+'Selected MW by RESOLVE Zone'!AT6)</f>
        <v>7595798.417585304</v>
      </c>
      <c r="AU6" s="53">
        <f>$D6*8760*('Selected MW by RESOLVE Zone'!$D6+'Selected MW by RESOLVE Zone'!AU6)</f>
        <v>19769159.882751863</v>
      </c>
      <c r="AV6" s="53">
        <f>$D6*8760*('Selected MW by RESOLVE Zone'!$D6+'Selected MW by RESOLVE Zone'!AV6)</f>
        <v>38185467.873720378</v>
      </c>
      <c r="AW6" s="6">
        <f>$D6*8760*('Selected MW by RESOLVE Zone'!$D6+'Selected MW by RESOLVE Zone'!AW6)</f>
        <v>230812.26178693326</v>
      </c>
      <c r="AX6" s="53">
        <f>$D6*8760*('Selected MW by RESOLVE Zone'!$D6+'Selected MW by RESOLVE Zone'!AX6)</f>
        <v>9430000.1871684808</v>
      </c>
      <c r="AY6" s="53">
        <f>$D6*8760*('Selected MW by RESOLVE Zone'!$D6+'Selected MW by RESOLVE Zone'!AY6)</f>
        <v>38185467.873720378</v>
      </c>
      <c r="AZ6" s="53">
        <f>$D6*8760*('Selected MW by RESOLVE Zone'!$D6+'Selected MW by RESOLVE Zone'!AZ6)</f>
        <v>38185467.873720378</v>
      </c>
      <c r="BA6" s="53">
        <f>$D6*8760*('Selected MW by RESOLVE Zone'!$D6+'Selected MW by RESOLVE Zone'!BA6)</f>
        <v>38185467.873720378</v>
      </c>
      <c r="BB6" s="53">
        <f>$D6*8760*('Selected MW by RESOLVE Zone'!$D6+'Selected MW by RESOLVE Zone'!BB6)</f>
        <v>84793.405828496034</v>
      </c>
      <c r="BC6" s="53">
        <f>$D6*8760*('Selected MW by RESOLVE Zone'!$D6+'Selected MW by RESOLVE Zone'!BC6)</f>
        <v>2841219.5288333818</v>
      </c>
      <c r="BD6" s="53">
        <f>$D6*8760*('Selected MW by RESOLVE Zone'!$D6+'Selected MW by RESOLVE Zone'!BD6)</f>
        <v>1918995.1754116728</v>
      </c>
      <c r="BE6" s="53">
        <f>$D6*8760*('Selected MW by RESOLVE Zone'!$D6+'Selected MW by RESOLVE Zone'!BE6)</f>
        <v>2139304.3265068592</v>
      </c>
      <c r="BF6" s="53">
        <f>$D6*8760*('Selected MW by RESOLVE Zone'!$D6+'Selected MW by RESOLVE Zone'!BF6)</f>
        <v>33015888.025928691</v>
      </c>
      <c r="BG6" s="53">
        <f>$D6*8760*('Selected MW by RESOLVE Zone'!$D6+'Selected MW by RESOLVE Zone'!BG6)</f>
        <v>38185467.873720378</v>
      </c>
      <c r="BH6" s="53">
        <f>$D6*8760*('Selected MW by RESOLVE Zone'!$D6+'Selected MW by RESOLVE Zone'!BH6)</f>
        <v>1273438.1280164765</v>
      </c>
      <c r="BI6" s="53">
        <f>$D6*8760*('Selected MW by RESOLVE Zone'!$D6+'Selected MW by RESOLVE Zone'!BI6)</f>
        <v>230812.26178693326</v>
      </c>
      <c r="BJ6" s="53">
        <f>$D6*8760*('Selected MW by RESOLVE Zone'!$D6+'Selected MW by RESOLVE Zone'!BJ6)</f>
        <v>3963259.1588297943</v>
      </c>
      <c r="BK6" s="53">
        <f>$D6*8760*('Selected MW by RESOLVE Zone'!$D6+'Selected MW by RESOLVE Zone'!BK6)</f>
        <v>8264411.0738160424</v>
      </c>
      <c r="BL6" s="53">
        <f>$D6*8760*('Selected MW by RESOLVE Zone'!$D6+'Selected MW by RESOLVE Zone'!BL6)</f>
        <v>38185467.873720378</v>
      </c>
      <c r="BM6" s="29">
        <f>$D6*8760*('Selected MW by RESOLVE Zone'!$D6+'Selected MW by RESOLVE Zone'!BM6)</f>
        <v>38185467.873720378</v>
      </c>
      <c r="BQ6" s="5"/>
    </row>
    <row r="7" spans="1:69" x14ac:dyDescent="0.25">
      <c r="A7" s="3" t="s">
        <v>10</v>
      </c>
      <c r="B7" s="49" t="s">
        <v>11</v>
      </c>
      <c r="C7" s="49" t="s">
        <v>7</v>
      </c>
      <c r="D7" s="90">
        <v>0.29559441643584816</v>
      </c>
      <c r="E7" s="6">
        <f>$D7*8760*('Selected MW by RESOLVE Zone'!$D7+'Selected MW by RESOLVE Zone'!E7)</f>
        <v>1793161.8190176976</v>
      </c>
      <c r="F7" s="53">
        <f>$D7*8760*('Selected MW by RESOLVE Zone'!$D7+'Selected MW by RESOLVE Zone'!F7)</f>
        <v>13458440.750358721</v>
      </c>
      <c r="G7" s="53">
        <f>$D7*8760*('Selected MW by RESOLVE Zone'!$D7+'Selected MW by RESOLVE Zone'!G7)</f>
        <v>13458440.750358721</v>
      </c>
      <c r="H7" s="53">
        <f>$D7*8760*('Selected MW by RESOLVE Zone'!$D7+'Selected MW by RESOLVE Zone'!H7)</f>
        <v>1075896.0556477834</v>
      </c>
      <c r="I7" s="53">
        <f>$D7*8760*('Selected MW by RESOLVE Zone'!$D7+'Selected MW by RESOLVE Zone'!I7)</f>
        <v>2171215.2538624899</v>
      </c>
      <c r="J7" s="53">
        <f>$D7*8760*('Selected MW by RESOLVE Zone'!$D7+'Selected MW by RESOLVE Zone'!J7)</f>
        <v>1793161.8190176976</v>
      </c>
      <c r="K7" s="53">
        <f>$D7*8760*('Selected MW by RESOLVE Zone'!$D7+'Selected MW by RESOLVE Zone'!K7)</f>
        <v>1793161.8190176976</v>
      </c>
      <c r="L7" s="53">
        <f>$D7*8760*('Selected MW by RESOLVE Zone'!$D7+'Selected MW by RESOLVE Zone'!L7)</f>
        <v>2171215.2538624899</v>
      </c>
      <c r="M7" s="53">
        <f>$D7*8760*('Selected MW by RESOLVE Zone'!$D7+'Selected MW by RESOLVE Zone'!M7)</f>
        <v>358630.29227786913</v>
      </c>
      <c r="N7" s="53">
        <f>$D7*8760*('Selected MW by RESOLVE Zone'!$D7+'Selected MW by RESOLVE Zone'!N7)</f>
        <v>2171215.2538624899</v>
      </c>
      <c r="O7" s="53">
        <f>$D7*8760*('Selected MW by RESOLVE Zone'!$D7+'Selected MW by RESOLVE Zone'!O7)</f>
        <v>1793161.8190176976</v>
      </c>
      <c r="P7" s="53">
        <f>$D7*8760*('Selected MW by RESOLVE Zone'!$D7+'Selected MW by RESOLVE Zone'!P7)</f>
        <v>13458440.750358721</v>
      </c>
      <c r="Q7" s="53">
        <f>$D7*8760*('Selected MW by RESOLVE Zone'!$D7+'Selected MW by RESOLVE Zone'!Q7)</f>
        <v>2171215.2538624899</v>
      </c>
      <c r="R7" s="53">
        <f>$D7*8760*('Selected MW by RESOLVE Zone'!$D7+'Selected MW by RESOLVE Zone'!R7)</f>
        <v>13458440.750358721</v>
      </c>
      <c r="S7" s="53">
        <f>$D7*8760*('Selected MW by RESOLVE Zone'!$D7+'Selected MW by RESOLVE Zone'!S7)</f>
        <v>13458440.750358721</v>
      </c>
      <c r="T7" s="53">
        <f>$D7*8760*('Selected MW by RESOLVE Zone'!$D7+'Selected MW by RESOLVE Zone'!T7)</f>
        <v>358630.29227786913</v>
      </c>
      <c r="U7" s="53">
        <f>$D7*8760*('Selected MW by RESOLVE Zone'!$D7+'Selected MW by RESOLVE Zone'!U7)</f>
        <v>2171215.2538624899</v>
      </c>
      <c r="V7" s="53">
        <f>$D7*8760*('Selected MW by RESOLVE Zone'!$D7+'Selected MW by RESOLVE Zone'!V7)</f>
        <v>1793161.8190176976</v>
      </c>
      <c r="W7" s="53">
        <f>$D7*8760*('Selected MW by RESOLVE Zone'!$D7+'Selected MW by RESOLVE Zone'!W7)</f>
        <v>13458440.750358721</v>
      </c>
      <c r="X7" s="53">
        <f>$D7*8760*('Selected MW by RESOLVE Zone'!$D7+'Selected MW by RESOLVE Zone'!X7)</f>
        <v>358630.29227786913</v>
      </c>
      <c r="Y7" s="53">
        <f>$D7*8760*('Selected MW by RESOLVE Zone'!$D7+'Selected MW by RESOLVE Zone'!Y7)</f>
        <v>2171215.2538624899</v>
      </c>
      <c r="Z7" s="53">
        <f>$D7*8760*('Selected MW by RESOLVE Zone'!$D7+'Selected MW by RESOLVE Zone'!Z7)</f>
        <v>1793161.8190176976</v>
      </c>
      <c r="AA7" s="53">
        <f>$D7*8760*('Selected MW by RESOLVE Zone'!$D7+'Selected MW by RESOLVE Zone'!AA7)</f>
        <v>13458440.750358721</v>
      </c>
      <c r="AB7" s="53">
        <f>$D7*8760*('Selected MW by RESOLVE Zone'!$D7+'Selected MW by RESOLVE Zone'!AB7)</f>
        <v>358630.29227786913</v>
      </c>
      <c r="AC7" s="53">
        <f>$D7*8760*('Selected MW by RESOLVE Zone'!$D7+'Selected MW by RESOLVE Zone'!AC7)</f>
        <v>2171215.2538624899</v>
      </c>
      <c r="AD7" s="53">
        <f>$D7*8760*('Selected MW by RESOLVE Zone'!$D7+'Selected MW by RESOLVE Zone'!AD7)</f>
        <v>1793161.8190176976</v>
      </c>
      <c r="AE7" s="29">
        <f>$D7*8760*('Selected MW by RESOLVE Zone'!$D7+'Selected MW by RESOLVE Zone'!AE7)</f>
        <v>358630.29227786913</v>
      </c>
      <c r="AF7" s="53">
        <f>$D7*8760*('Selected MW by RESOLVE Zone'!$D7+'Selected MW by RESOLVE Zone'!AF7)</f>
        <v>1793161.8190176976</v>
      </c>
      <c r="AG7" s="53">
        <f>$D7*8760*('Selected MW by RESOLVE Zone'!$D7+'Selected MW by RESOLVE Zone'!AG7)</f>
        <v>1793161.8190176976</v>
      </c>
      <c r="AH7" s="53">
        <f>$D7*8760*('Selected MW by RESOLVE Zone'!$D7+'Selected MW by RESOLVE Zone'!AH7)</f>
        <v>13458440.750358721</v>
      </c>
      <c r="AI7" s="53">
        <f>$D7*8760*('Selected MW by RESOLVE Zone'!$D7+'Selected MW by RESOLVE Zone'!AI7)</f>
        <v>13458440.750358721</v>
      </c>
      <c r="AJ7" s="53">
        <f>$D7*8760*('Selected MW by RESOLVE Zone'!$D7+'Selected MW by RESOLVE Zone'!AJ7)</f>
        <v>13458440.750358721</v>
      </c>
      <c r="AK7" s="53">
        <f>$D7*8760*('Selected MW by RESOLVE Zone'!$D7+'Selected MW by RESOLVE Zone'!AK7)</f>
        <v>2171215.2538624899</v>
      </c>
      <c r="AL7" s="53">
        <f>$D7*8760*('Selected MW by RESOLVE Zone'!$D7+'Selected MW by RESOLVE Zone'!AL7)</f>
        <v>1793161.8190176976</v>
      </c>
      <c r="AM7" s="53">
        <f>$D7*8760*('Selected MW by RESOLVE Zone'!$D7+'Selected MW by RESOLVE Zone'!AM7)</f>
        <v>1793161.8190176976</v>
      </c>
      <c r="AN7" s="53">
        <f>$D7*8760*('Selected MW by RESOLVE Zone'!$D7+'Selected MW by RESOLVE Zone'!AN7)</f>
        <v>1793161.8190176976</v>
      </c>
      <c r="AO7" s="53">
        <f>$D7*8760*('Selected MW by RESOLVE Zone'!$D7+'Selected MW by RESOLVE Zone'!AO7)</f>
        <v>2171215.2538624899</v>
      </c>
      <c r="AP7" s="53">
        <f>$D7*8760*('Selected MW by RESOLVE Zone'!$D7+'Selected MW by RESOLVE Zone'!AP7)</f>
        <v>13458440.750358721</v>
      </c>
      <c r="AQ7" s="53">
        <f>$D7*8760*('Selected MW by RESOLVE Zone'!$D7+'Selected MW by RESOLVE Zone'!AQ7)</f>
        <v>2171215.2538624899</v>
      </c>
      <c r="AR7" s="53">
        <f>$D7*8760*('Selected MW by RESOLVE Zone'!$D7+'Selected MW by RESOLVE Zone'!AR7)</f>
        <v>1793161.8190176976</v>
      </c>
      <c r="AS7" s="53">
        <f>$D7*8760*('Selected MW by RESOLVE Zone'!$D7+'Selected MW by RESOLVE Zone'!AS7)</f>
        <v>1793161.8190176976</v>
      </c>
      <c r="AT7" s="53">
        <f>$D7*8760*('Selected MW by RESOLVE Zone'!$D7+'Selected MW by RESOLVE Zone'!AT7)</f>
        <v>1793161.8190176976</v>
      </c>
      <c r="AU7" s="53">
        <f>$D7*8760*('Selected MW by RESOLVE Zone'!$D7+'Selected MW by RESOLVE Zone'!AU7)</f>
        <v>13458440.750358721</v>
      </c>
      <c r="AV7" s="53">
        <f>$D7*8760*('Selected MW by RESOLVE Zone'!$D7+'Selected MW by RESOLVE Zone'!AV7)</f>
        <v>13458440.750358721</v>
      </c>
      <c r="AW7" s="6">
        <f>$D7*8760*('Selected MW by RESOLVE Zone'!$D7+'Selected MW by RESOLVE Zone'!AW7)</f>
        <v>1793161.8190176976</v>
      </c>
      <c r="AX7" s="53">
        <f>$D7*8760*('Selected MW by RESOLVE Zone'!$D7+'Selected MW by RESOLVE Zone'!AX7)</f>
        <v>13458440.750358721</v>
      </c>
      <c r="AY7" s="53">
        <f>$D7*8760*('Selected MW by RESOLVE Zone'!$D7+'Selected MW by RESOLVE Zone'!AY7)</f>
        <v>13458440.750358721</v>
      </c>
      <c r="AZ7" s="53">
        <f>$D7*8760*('Selected MW by RESOLVE Zone'!$D7+'Selected MW by RESOLVE Zone'!AZ7)</f>
        <v>13458440.750358721</v>
      </c>
      <c r="BA7" s="53">
        <f>$D7*8760*('Selected MW by RESOLVE Zone'!$D7+'Selected MW by RESOLVE Zone'!BA7)</f>
        <v>13458440.750358721</v>
      </c>
      <c r="BB7" s="53">
        <f>$D7*8760*('Selected MW by RESOLVE Zone'!$D7+'Selected MW by RESOLVE Zone'!BB7)</f>
        <v>2171215.2538624899</v>
      </c>
      <c r="BC7" s="53">
        <f>$D7*8760*('Selected MW by RESOLVE Zone'!$D7+'Selected MW by RESOLVE Zone'!BC7)</f>
        <v>1793161.8190176976</v>
      </c>
      <c r="BD7" s="53">
        <f>$D7*8760*('Selected MW by RESOLVE Zone'!$D7+'Selected MW by RESOLVE Zone'!BD7)</f>
        <v>1793161.8190176976</v>
      </c>
      <c r="BE7" s="53">
        <f>$D7*8760*('Selected MW by RESOLVE Zone'!$D7+'Selected MW by RESOLVE Zone'!BE7)</f>
        <v>1793161.8190176976</v>
      </c>
      <c r="BF7" s="53">
        <f>$D7*8760*('Selected MW by RESOLVE Zone'!$D7+'Selected MW by RESOLVE Zone'!BF7)</f>
        <v>13458440.750358721</v>
      </c>
      <c r="BG7" s="53">
        <f>$D7*8760*('Selected MW by RESOLVE Zone'!$D7+'Selected MW by RESOLVE Zone'!BG7)</f>
        <v>13458440.750358721</v>
      </c>
      <c r="BH7" s="53">
        <f>$D7*8760*('Selected MW by RESOLVE Zone'!$D7+'Selected MW by RESOLVE Zone'!BH7)</f>
        <v>2171215.2538624899</v>
      </c>
      <c r="BI7" s="53">
        <f>$D7*8760*('Selected MW by RESOLVE Zone'!$D7+'Selected MW by RESOLVE Zone'!BI7)</f>
        <v>1793161.8190176976</v>
      </c>
      <c r="BJ7" s="53">
        <f>$D7*8760*('Selected MW by RESOLVE Zone'!$D7+'Selected MW by RESOLVE Zone'!BJ7)</f>
        <v>1793161.8190176976</v>
      </c>
      <c r="BK7" s="53">
        <f>$D7*8760*('Selected MW by RESOLVE Zone'!$D7+'Selected MW by RESOLVE Zone'!BK7)</f>
        <v>1793161.8190176976</v>
      </c>
      <c r="BL7" s="53">
        <f>$D7*8760*('Selected MW by RESOLVE Zone'!$D7+'Selected MW by RESOLVE Zone'!BL7)</f>
        <v>13458440.750358721</v>
      </c>
      <c r="BM7" s="29">
        <f>$D7*8760*('Selected MW by RESOLVE Zone'!$D7+'Selected MW by RESOLVE Zone'!BM7)</f>
        <v>13458440.750358721</v>
      </c>
      <c r="BQ7" s="5"/>
    </row>
    <row r="8" spans="1:69" x14ac:dyDescent="0.25">
      <c r="A8" s="3" t="s">
        <v>12</v>
      </c>
      <c r="B8" s="49" t="s">
        <v>13</v>
      </c>
      <c r="C8" s="49" t="s">
        <v>7</v>
      </c>
      <c r="D8" s="90">
        <v>0.30468180541144929</v>
      </c>
      <c r="E8" s="6">
        <f>$D8*8760*('Selected MW by RESOLVE Zone'!$D8+'Selected MW by RESOLVE Zone'!E8)</f>
        <v>79171992.018598929</v>
      </c>
      <c r="F8" s="53">
        <f>$D8*8760*('Selected MW by RESOLVE Zone'!$D8+'Selected MW by RESOLVE Zone'!F8)</f>
        <v>79171992.018598929</v>
      </c>
      <c r="G8" s="53">
        <f>$D8*8760*('Selected MW by RESOLVE Zone'!$D8+'Selected MW by RESOLVE Zone'!G8)</f>
        <v>79171992.018598929</v>
      </c>
      <c r="H8" s="53">
        <f>$D8*8760*('Selected MW by RESOLVE Zone'!$D8+'Selected MW by RESOLVE Zone'!H8)</f>
        <v>3913843.3020439981</v>
      </c>
      <c r="I8" s="53">
        <f>$D8*8760*('Selected MW by RESOLVE Zone'!$D8+'Selected MW by RESOLVE Zone'!I8)</f>
        <v>294078218.7983374</v>
      </c>
      <c r="J8" s="53">
        <f>$D8*8760*('Selected MW by RESOLVE Zone'!$D8+'Selected MW by RESOLVE Zone'!J8)</f>
        <v>79171992.018598929</v>
      </c>
      <c r="K8" s="53">
        <f>$D8*8760*('Selected MW by RESOLVE Zone'!$D8+'Selected MW by RESOLVE Zone'!K8)</f>
        <v>79171992.018598929</v>
      </c>
      <c r="L8" s="53">
        <f>$D8*8760*('Selected MW by RESOLVE Zone'!$D8+'Selected MW by RESOLVE Zone'!L8)</f>
        <v>79171992.018598929</v>
      </c>
      <c r="M8" s="53">
        <f>$D8*8760*('Selected MW by RESOLVE Zone'!$D8+'Selected MW by RESOLVE Zone'!M8)</f>
        <v>3913843.3020439981</v>
      </c>
      <c r="N8" s="53">
        <f>$D8*8760*('Selected MW by RESOLVE Zone'!$D8+'Selected MW by RESOLVE Zone'!N8)</f>
        <v>91839125.891307727</v>
      </c>
      <c r="O8" s="53">
        <f>$D8*8760*('Selected MW by RESOLVE Zone'!$D8+'Selected MW by RESOLVE Zone'!O8)</f>
        <v>79171992.018598929</v>
      </c>
      <c r="P8" s="53">
        <f>$D8*8760*('Selected MW by RESOLVE Zone'!$D8+'Selected MW by RESOLVE Zone'!P8)</f>
        <v>79171992.018598929</v>
      </c>
      <c r="Q8" s="53">
        <f>$D8*8760*('Selected MW by RESOLVE Zone'!$D8+'Selected MW by RESOLVE Zone'!Q8)</f>
        <v>119658244.38166669</v>
      </c>
      <c r="R8" s="53">
        <f>$D8*8760*('Selected MW by RESOLVE Zone'!$D8+'Selected MW by RESOLVE Zone'!R8)</f>
        <v>79171992.018598929</v>
      </c>
      <c r="S8" s="53">
        <f>$D8*8760*('Selected MW by RESOLVE Zone'!$D8+'Selected MW by RESOLVE Zone'!S8)</f>
        <v>79171992.018598929</v>
      </c>
      <c r="T8" s="53">
        <f>$D8*8760*('Selected MW by RESOLVE Zone'!$D8+'Selected MW by RESOLVE Zone'!T8)</f>
        <v>3913843.3020439981</v>
      </c>
      <c r="U8" s="53">
        <f>$D8*8760*('Selected MW by RESOLVE Zone'!$D8+'Selected MW by RESOLVE Zone'!U8)</f>
        <v>387627110.96825796</v>
      </c>
      <c r="V8" s="53">
        <f>$D8*8760*('Selected MW by RESOLVE Zone'!$D8+'Selected MW by RESOLVE Zone'!V8)</f>
        <v>79171992.018598929</v>
      </c>
      <c r="W8" s="53">
        <f>$D8*8760*('Selected MW by RESOLVE Zone'!$D8+'Selected MW by RESOLVE Zone'!W8)</f>
        <v>79171992.018598929</v>
      </c>
      <c r="X8" s="53">
        <f>$D8*8760*('Selected MW by RESOLVE Zone'!$D8+'Selected MW by RESOLVE Zone'!X8)</f>
        <v>3913843.3020439981</v>
      </c>
      <c r="Y8" s="53">
        <f>$D8*8760*('Selected MW by RESOLVE Zone'!$D8+'Selected MW by RESOLVE Zone'!Y8)</f>
        <v>99565917.41290316</v>
      </c>
      <c r="Z8" s="53">
        <f>$D8*8760*('Selected MW by RESOLVE Zone'!$D8+'Selected MW by RESOLVE Zone'!Z8)</f>
        <v>79171992.018598929</v>
      </c>
      <c r="AA8" s="53">
        <f>$D8*8760*('Selected MW by RESOLVE Zone'!$D8+'Selected MW by RESOLVE Zone'!AA8)</f>
        <v>79171992.018598929</v>
      </c>
      <c r="AB8" s="53">
        <f>$D8*8760*('Selected MW by RESOLVE Zone'!$D8+'Selected MW by RESOLVE Zone'!AB8)</f>
        <v>9807023.156856684</v>
      </c>
      <c r="AC8" s="53">
        <f>$D8*8760*('Selected MW by RESOLVE Zone'!$D8+'Selected MW by RESOLVE Zone'!AC8)</f>
        <v>98994748.713206634</v>
      </c>
      <c r="AD8" s="53">
        <f>$D8*8760*('Selected MW by RESOLVE Zone'!$D8+'Selected MW by RESOLVE Zone'!AD8)</f>
        <v>79171992.018598929</v>
      </c>
      <c r="AE8" s="29">
        <f>$D8*8760*('Selected MW by RESOLVE Zone'!$D8+'Selected MW by RESOLVE Zone'!AE8)</f>
        <v>3913843.3020439981</v>
      </c>
      <c r="AF8" s="53">
        <f>$D8*8760*('Selected MW by RESOLVE Zone'!$D8+'Selected MW by RESOLVE Zone'!AF8)</f>
        <v>79171992.018598929</v>
      </c>
      <c r="AG8" s="53">
        <f>$D8*8760*('Selected MW by RESOLVE Zone'!$D8+'Selected MW by RESOLVE Zone'!AG8)</f>
        <v>79171992.018598929</v>
      </c>
      <c r="AH8" s="53">
        <f>$D8*8760*('Selected MW by RESOLVE Zone'!$D8+'Selected MW by RESOLVE Zone'!AH8)</f>
        <v>79171992.018598929</v>
      </c>
      <c r="AI8" s="53">
        <f>$D8*8760*('Selected MW by RESOLVE Zone'!$D8+'Selected MW by RESOLVE Zone'!AI8)</f>
        <v>79171992.018598929</v>
      </c>
      <c r="AJ8" s="53">
        <f>$D8*8760*('Selected MW by RESOLVE Zone'!$D8+'Selected MW by RESOLVE Zone'!AJ8)</f>
        <v>79171992.018598929</v>
      </c>
      <c r="AK8" s="53">
        <f>$D8*8760*('Selected MW by RESOLVE Zone'!$D8+'Selected MW by RESOLVE Zone'!AK8)</f>
        <v>272880920.6067965</v>
      </c>
      <c r="AL8" s="53">
        <f>$D8*8760*('Selected MW by RESOLVE Zone'!$D8+'Selected MW by RESOLVE Zone'!AL8)</f>
        <v>77252971.948123246</v>
      </c>
      <c r="AM8" s="53">
        <f>$D8*8760*('Selected MW by RESOLVE Zone'!$D8+'Selected MW by RESOLVE Zone'!AM8)</f>
        <v>76732514.488119408</v>
      </c>
      <c r="AN8" s="53">
        <f>$D8*8760*('Selected MW by RESOLVE Zone'!$D8+'Selected MW by RESOLVE Zone'!AN8)</f>
        <v>77877520.900127843</v>
      </c>
      <c r="AO8" s="53">
        <f>$D8*8760*('Selected MW by RESOLVE Zone'!$D8+'Selected MW by RESOLVE Zone'!AO8)</f>
        <v>79171992.018598929</v>
      </c>
      <c r="AP8" s="53">
        <f>$D8*8760*('Selected MW by RESOLVE Zone'!$D8+'Selected MW by RESOLVE Zone'!AP8)</f>
        <v>79171992.018598929</v>
      </c>
      <c r="AQ8" s="53">
        <f>$D8*8760*('Selected MW by RESOLVE Zone'!$D8+'Selected MW by RESOLVE Zone'!AQ8)</f>
        <v>85169263.365412384</v>
      </c>
      <c r="AR8" s="53">
        <f>$D8*8760*('Selected MW by RESOLVE Zone'!$D8+'Selected MW by RESOLVE Zone'!AR8)</f>
        <v>69867814.041299552</v>
      </c>
      <c r="AS8" s="53">
        <f>$D8*8760*('Selected MW by RESOLVE Zone'!$D8+'Selected MW by RESOLVE Zone'!AS8)</f>
        <v>79171992.018598929</v>
      </c>
      <c r="AT8" s="53">
        <f>$D8*8760*('Selected MW by RESOLVE Zone'!$D8+'Selected MW by RESOLVE Zone'!AT8)</f>
        <v>79171992.018598929</v>
      </c>
      <c r="AU8" s="53">
        <f>$D8*8760*('Selected MW by RESOLVE Zone'!$D8+'Selected MW by RESOLVE Zone'!AU8)</f>
        <v>79171992.018598929</v>
      </c>
      <c r="AV8" s="53">
        <f>$D8*8760*('Selected MW by RESOLVE Zone'!$D8+'Selected MW by RESOLVE Zone'!AV8)</f>
        <v>79171992.018598929</v>
      </c>
      <c r="AW8" s="6">
        <f>$D8*8760*('Selected MW by RESOLVE Zone'!$D8+'Selected MW by RESOLVE Zone'!AW8)</f>
        <v>79171992.018598929</v>
      </c>
      <c r="AX8" s="53">
        <f>$D8*8760*('Selected MW by RESOLVE Zone'!$D8+'Selected MW by RESOLVE Zone'!AX8)</f>
        <v>79171992.018598929</v>
      </c>
      <c r="AY8" s="53">
        <f>$D8*8760*('Selected MW by RESOLVE Zone'!$D8+'Selected MW by RESOLVE Zone'!AY8)</f>
        <v>79171992.018598929</v>
      </c>
      <c r="AZ8" s="53">
        <f>$D8*8760*('Selected MW by RESOLVE Zone'!$D8+'Selected MW by RESOLVE Zone'!AZ8)</f>
        <v>79171992.018598929</v>
      </c>
      <c r="BA8" s="53">
        <f>$D8*8760*('Selected MW by RESOLVE Zone'!$D8+'Selected MW by RESOLVE Zone'!BA8)</f>
        <v>79171992.018598929</v>
      </c>
      <c r="BB8" s="53">
        <f>$D8*8760*('Selected MW by RESOLVE Zone'!$D8+'Selected MW by RESOLVE Zone'!BB8)</f>
        <v>287592518.142905</v>
      </c>
      <c r="BC8" s="53">
        <f>$D8*8760*('Selected MW by RESOLVE Zone'!$D8+'Selected MW by RESOLVE Zone'!BC8)</f>
        <v>79171992.018598929</v>
      </c>
      <c r="BD8" s="53">
        <f>$D8*8760*('Selected MW by RESOLVE Zone'!$D8+'Selected MW by RESOLVE Zone'!BD8)</f>
        <v>79171992.018598929</v>
      </c>
      <c r="BE8" s="53">
        <f>$D8*8760*('Selected MW by RESOLVE Zone'!$D8+'Selected MW by RESOLVE Zone'!BE8)</f>
        <v>79171992.018598929</v>
      </c>
      <c r="BF8" s="53">
        <f>$D8*8760*('Selected MW by RESOLVE Zone'!$D8+'Selected MW by RESOLVE Zone'!BF8)</f>
        <v>79171992.018598929</v>
      </c>
      <c r="BG8" s="53">
        <f>$D8*8760*('Selected MW by RESOLVE Zone'!$D8+'Selected MW by RESOLVE Zone'!BG8)</f>
        <v>79171992.018598929</v>
      </c>
      <c r="BH8" s="53">
        <f>$D8*8760*('Selected MW by RESOLVE Zone'!$D8+'Selected MW by RESOLVE Zone'!BH8)</f>
        <v>86888107.489732757</v>
      </c>
      <c r="BI8" s="53">
        <f>$D8*8760*('Selected MW by RESOLVE Zone'!$D8+'Selected MW by RESOLVE Zone'!BI8)</f>
        <v>79171992.018598929</v>
      </c>
      <c r="BJ8" s="53">
        <f>$D8*8760*('Selected MW by RESOLVE Zone'!$D8+'Selected MW by RESOLVE Zone'!BJ8)</f>
        <v>79171992.018598929</v>
      </c>
      <c r="BK8" s="53">
        <f>$D8*8760*('Selected MW by RESOLVE Zone'!$D8+'Selected MW by RESOLVE Zone'!BK8)</f>
        <v>79171992.018598929</v>
      </c>
      <c r="BL8" s="53">
        <f>$D8*8760*('Selected MW by RESOLVE Zone'!$D8+'Selected MW by RESOLVE Zone'!BL8)</f>
        <v>79171992.018598929</v>
      </c>
      <c r="BM8" s="29">
        <f>$D8*8760*('Selected MW by RESOLVE Zone'!$D8+'Selected MW by RESOLVE Zone'!BM8)</f>
        <v>79171992.018598929</v>
      </c>
      <c r="BQ8" s="5"/>
    </row>
    <row r="9" spans="1:69" x14ac:dyDescent="0.25">
      <c r="A9" s="3" t="s">
        <v>14</v>
      </c>
      <c r="B9" s="49" t="s">
        <v>15</v>
      </c>
      <c r="C9" s="49" t="s">
        <v>7</v>
      </c>
      <c r="D9" s="90">
        <v>0.31989145448985123</v>
      </c>
      <c r="E9" s="6">
        <f>$D9*8760*('Selected MW by RESOLVE Zone'!$D9+'Selected MW by RESOLVE Zone'!E9)</f>
        <v>2840777.264775258</v>
      </c>
      <c r="F9" s="53">
        <f>$D9*8760*('Selected MW by RESOLVE Zone'!$D9+'Selected MW by RESOLVE Zone'!F9)</f>
        <v>20705115.540760998</v>
      </c>
      <c r="G9" s="53">
        <f>$D9*8760*('Selected MW by RESOLVE Zone'!$D9+'Selected MW by RESOLVE Zone'!G9)</f>
        <v>45530240.683813184</v>
      </c>
      <c r="H9" s="53">
        <f>$D9*8760*('Selected MW by RESOLVE Zone'!$D9+'Selected MW by RESOLVE Zone'!H9)</f>
        <v>2840777.264775258</v>
      </c>
      <c r="I9" s="53">
        <f>$D9*8760*('Selected MW by RESOLVE Zone'!$D9+'Selected MW by RESOLVE Zone'!I9)</f>
        <v>2961273.9778524954</v>
      </c>
      <c r="J9" s="53">
        <f>$D9*8760*('Selected MW by RESOLVE Zone'!$D9+'Selected MW by RESOLVE Zone'!J9)</f>
        <v>2840777.264775258</v>
      </c>
      <c r="K9" s="53">
        <f>$D9*8760*('Selected MW by RESOLVE Zone'!$D9+'Selected MW by RESOLVE Zone'!K9)</f>
        <v>2840777.264775258</v>
      </c>
      <c r="L9" s="53">
        <f>$D9*8760*('Selected MW by RESOLVE Zone'!$D9+'Selected MW by RESOLVE Zone'!L9)</f>
        <v>2961273.9778524954</v>
      </c>
      <c r="M9" s="53">
        <f>$D9*8760*('Selected MW by RESOLVE Zone'!$D9+'Selected MW by RESOLVE Zone'!M9)</f>
        <v>2840777.264775258</v>
      </c>
      <c r="N9" s="53">
        <f>$D9*8760*('Selected MW by RESOLVE Zone'!$D9+'Selected MW by RESOLVE Zone'!N9)</f>
        <v>2961273.9778524954</v>
      </c>
      <c r="O9" s="53">
        <f>$D9*8760*('Selected MW by RESOLVE Zone'!$D9+'Selected MW by RESOLVE Zone'!O9)</f>
        <v>2840777.264775258</v>
      </c>
      <c r="P9" s="53">
        <f>$D9*8760*('Selected MW by RESOLVE Zone'!$D9+'Selected MW by RESOLVE Zone'!P9)</f>
        <v>5547749.935301098</v>
      </c>
      <c r="Q9" s="53">
        <f>$D9*8760*('Selected MW by RESOLVE Zone'!$D9+'Selected MW by RESOLVE Zone'!Q9)</f>
        <v>2961273.9778524954</v>
      </c>
      <c r="R9" s="53">
        <f>$D9*8760*('Selected MW by RESOLVE Zone'!$D9+'Selected MW by RESOLVE Zone'!R9)</f>
        <v>2840777.264775258</v>
      </c>
      <c r="S9" s="53">
        <f>$D9*8760*('Selected MW by RESOLVE Zone'!$D9+'Selected MW by RESOLVE Zone'!S9)</f>
        <v>37336464.194561057</v>
      </c>
      <c r="T9" s="53">
        <f>$D9*8760*('Selected MW by RESOLVE Zone'!$D9+'Selected MW by RESOLVE Zone'!T9)</f>
        <v>2840777.264775258</v>
      </c>
      <c r="U9" s="53">
        <f>$D9*8760*('Selected MW by RESOLVE Zone'!$D9+'Selected MW by RESOLVE Zone'!U9)</f>
        <v>3305950.6222362202</v>
      </c>
      <c r="V9" s="53">
        <f>$D9*8760*('Selected MW by RESOLVE Zone'!$D9+'Selected MW by RESOLVE Zone'!V9)</f>
        <v>2840777.264775258</v>
      </c>
      <c r="W9" s="53">
        <f>$D9*8760*('Selected MW by RESOLVE Zone'!$D9+'Selected MW by RESOLVE Zone'!W9)</f>
        <v>37336464.194561057</v>
      </c>
      <c r="X9" s="53">
        <f>$D9*8760*('Selected MW by RESOLVE Zone'!$D9+'Selected MW by RESOLVE Zone'!X9)</f>
        <v>2840777.264775258</v>
      </c>
      <c r="Y9" s="53">
        <f>$D9*8760*('Selected MW by RESOLVE Zone'!$D9+'Selected MW by RESOLVE Zone'!Y9)</f>
        <v>3305950.6222362202</v>
      </c>
      <c r="Z9" s="53">
        <f>$D9*8760*('Selected MW by RESOLVE Zone'!$D9+'Selected MW by RESOLVE Zone'!Z9)</f>
        <v>2840777.264775258</v>
      </c>
      <c r="AA9" s="53">
        <f>$D9*8760*('Selected MW by RESOLVE Zone'!$D9+'Selected MW by RESOLVE Zone'!AA9)</f>
        <v>37336464.194561057</v>
      </c>
      <c r="AB9" s="53">
        <f>$D9*8760*('Selected MW by RESOLVE Zone'!$D9+'Selected MW by RESOLVE Zone'!AB9)</f>
        <v>2840777.264775258</v>
      </c>
      <c r="AC9" s="53">
        <f>$D9*8760*('Selected MW by RESOLVE Zone'!$D9+'Selected MW by RESOLVE Zone'!AC9)</f>
        <v>3305950.6222362202</v>
      </c>
      <c r="AD9" s="53">
        <f>$D9*8760*('Selected MW by RESOLVE Zone'!$D9+'Selected MW by RESOLVE Zone'!AD9)</f>
        <v>2840777.264775258</v>
      </c>
      <c r="AE9" s="29">
        <f>$D9*8760*('Selected MW by RESOLVE Zone'!$D9+'Selected MW by RESOLVE Zone'!AE9)</f>
        <v>2840777.264775258</v>
      </c>
      <c r="AF9" s="53">
        <f>$D9*8760*('Selected MW by RESOLVE Zone'!$D9+'Selected MW by RESOLVE Zone'!AF9)</f>
        <v>2840777.264775258</v>
      </c>
      <c r="AG9" s="53">
        <f>$D9*8760*('Selected MW by RESOLVE Zone'!$D9+'Selected MW by RESOLVE Zone'!AG9)</f>
        <v>2840777.264775258</v>
      </c>
      <c r="AH9" s="53">
        <f>$D9*8760*('Selected MW by RESOLVE Zone'!$D9+'Selected MW by RESOLVE Zone'!AH9)</f>
        <v>2840777.264775258</v>
      </c>
      <c r="AI9" s="53">
        <f>$D9*8760*('Selected MW by RESOLVE Zone'!$D9+'Selected MW by RESOLVE Zone'!AI9)</f>
        <v>45530240.683813184</v>
      </c>
      <c r="AJ9" s="53">
        <f>$D9*8760*('Selected MW by RESOLVE Zone'!$D9+'Selected MW by RESOLVE Zone'!AJ9)</f>
        <v>37336464.194561057</v>
      </c>
      <c r="AK9" s="53">
        <f>$D9*8760*('Selected MW by RESOLVE Zone'!$D9+'Selected MW by RESOLVE Zone'!AK9)</f>
        <v>2961273.9778524954</v>
      </c>
      <c r="AL9" s="53">
        <f>$D9*8760*('Selected MW by RESOLVE Zone'!$D9+'Selected MW by RESOLVE Zone'!AL9)</f>
        <v>2840777.264775258</v>
      </c>
      <c r="AM9" s="53">
        <f>$D9*8760*('Selected MW by RESOLVE Zone'!$D9+'Selected MW by RESOLVE Zone'!AM9)</f>
        <v>2840777.264775258</v>
      </c>
      <c r="AN9" s="53">
        <f>$D9*8760*('Selected MW by RESOLVE Zone'!$D9+'Selected MW by RESOLVE Zone'!AN9)</f>
        <v>2840777.264775258</v>
      </c>
      <c r="AO9" s="53">
        <f>$D9*8760*('Selected MW by RESOLVE Zone'!$D9+'Selected MW by RESOLVE Zone'!AO9)</f>
        <v>2961273.9778524954</v>
      </c>
      <c r="AP9" s="53">
        <f>$D9*8760*('Selected MW by RESOLVE Zone'!$D9+'Selected MW by RESOLVE Zone'!AP9)</f>
        <v>37336464.194561057</v>
      </c>
      <c r="AQ9" s="53">
        <f>$D9*8760*('Selected MW by RESOLVE Zone'!$D9+'Selected MW by RESOLVE Zone'!AQ9)</f>
        <v>2961273.9778524954</v>
      </c>
      <c r="AR9" s="53">
        <f>$D9*8760*('Selected MW by RESOLVE Zone'!$D9+'Selected MW by RESOLVE Zone'!AR9)</f>
        <v>2840777.264775258</v>
      </c>
      <c r="AS9" s="53">
        <f>$D9*8760*('Selected MW by RESOLVE Zone'!$D9+'Selected MW by RESOLVE Zone'!AS9)</f>
        <v>2840777.264775258</v>
      </c>
      <c r="AT9" s="53">
        <f>$D9*8760*('Selected MW by RESOLVE Zone'!$D9+'Selected MW by RESOLVE Zone'!AT9)</f>
        <v>2840777.264775258</v>
      </c>
      <c r="AU9" s="53">
        <f>$D9*8760*('Selected MW by RESOLVE Zone'!$D9+'Selected MW by RESOLVE Zone'!AU9)</f>
        <v>2961273.9778524954</v>
      </c>
      <c r="AV9" s="53">
        <f>$D9*8760*('Selected MW by RESOLVE Zone'!$D9+'Selected MW by RESOLVE Zone'!AV9)</f>
        <v>37336464.194561057</v>
      </c>
      <c r="AW9" s="6">
        <f>$D9*8760*('Selected MW by RESOLVE Zone'!$D9+'Selected MW by RESOLVE Zone'!AW9)</f>
        <v>2840777.264775258</v>
      </c>
      <c r="AX9" s="53">
        <f>$D9*8760*('Selected MW by RESOLVE Zone'!$D9+'Selected MW by RESOLVE Zone'!AX9)</f>
        <v>2840777.264775258</v>
      </c>
      <c r="AY9" s="53">
        <f>$D9*8760*('Selected MW by RESOLVE Zone'!$D9+'Selected MW by RESOLVE Zone'!AY9)</f>
        <v>16526962.071036333</v>
      </c>
      <c r="AZ9" s="53">
        <f>$D9*8760*('Selected MW by RESOLVE Zone'!$D9+'Selected MW by RESOLVE Zone'!AZ9)</f>
        <v>45530240.683813184</v>
      </c>
      <c r="BA9" s="53">
        <f>$D9*8760*('Selected MW by RESOLVE Zone'!$D9+'Selected MW by RESOLVE Zone'!BA9)</f>
        <v>37336464.194561057</v>
      </c>
      <c r="BB9" s="53">
        <f>$D9*8760*('Selected MW by RESOLVE Zone'!$D9+'Selected MW by RESOLVE Zone'!BB9)</f>
        <v>2961273.9778524954</v>
      </c>
      <c r="BC9" s="53">
        <f>$D9*8760*('Selected MW by RESOLVE Zone'!$D9+'Selected MW by RESOLVE Zone'!BC9)</f>
        <v>2840777.264775258</v>
      </c>
      <c r="BD9" s="53">
        <f>$D9*8760*('Selected MW by RESOLVE Zone'!$D9+'Selected MW by RESOLVE Zone'!BD9)</f>
        <v>2840777.264775258</v>
      </c>
      <c r="BE9" s="53">
        <f>$D9*8760*('Selected MW by RESOLVE Zone'!$D9+'Selected MW by RESOLVE Zone'!BE9)</f>
        <v>2840777.264775258</v>
      </c>
      <c r="BF9" s="53">
        <f>$D9*8760*('Selected MW by RESOLVE Zone'!$D9+'Selected MW by RESOLVE Zone'!BF9)</f>
        <v>2961273.9778524954</v>
      </c>
      <c r="BG9" s="53">
        <f>$D9*8760*('Selected MW by RESOLVE Zone'!$D9+'Selected MW by RESOLVE Zone'!BG9)</f>
        <v>37336464.194561057</v>
      </c>
      <c r="BH9" s="53">
        <f>$D9*8760*('Selected MW by RESOLVE Zone'!$D9+'Selected MW by RESOLVE Zone'!BH9)</f>
        <v>2961273.9778524954</v>
      </c>
      <c r="BI9" s="53">
        <f>$D9*8760*('Selected MW by RESOLVE Zone'!$D9+'Selected MW by RESOLVE Zone'!BI9)</f>
        <v>2840777.264775258</v>
      </c>
      <c r="BJ9" s="53">
        <f>$D9*8760*('Selected MW by RESOLVE Zone'!$D9+'Selected MW by RESOLVE Zone'!BJ9)</f>
        <v>2840777.264775258</v>
      </c>
      <c r="BK9" s="53">
        <f>$D9*8760*('Selected MW by RESOLVE Zone'!$D9+'Selected MW by RESOLVE Zone'!BK9)</f>
        <v>2840777.264775258</v>
      </c>
      <c r="BL9" s="53">
        <f>$D9*8760*('Selected MW by RESOLVE Zone'!$D9+'Selected MW by RESOLVE Zone'!BL9)</f>
        <v>4415641.2822033344</v>
      </c>
      <c r="BM9" s="29">
        <f>$D9*8760*('Selected MW by RESOLVE Zone'!$D9+'Selected MW by RESOLVE Zone'!BM9)</f>
        <v>37336464.194561057</v>
      </c>
      <c r="BQ9" s="5"/>
    </row>
    <row r="10" spans="1:69" x14ac:dyDescent="0.25">
      <c r="A10" s="3" t="s">
        <v>16</v>
      </c>
      <c r="B10" s="49" t="s">
        <v>17</v>
      </c>
      <c r="C10" s="49" t="s">
        <v>7</v>
      </c>
      <c r="D10" s="90">
        <v>0.3515781348941287</v>
      </c>
      <c r="E10" s="6">
        <f>$D10*8760*('Selected MW by RESOLVE Zone'!$D10+'Selected MW by RESOLVE Zone'!E10)</f>
        <v>20045949.136836562</v>
      </c>
      <c r="F10" s="53">
        <f>$D10*8760*('Selected MW by RESOLVE Zone'!$D10+'Selected MW by RESOLVE Zone'!F10)</f>
        <v>20045949.136836562</v>
      </c>
      <c r="G10" s="53">
        <f>$D10*8760*('Selected MW by RESOLVE Zone'!$D10+'Selected MW by RESOLVE Zone'!G10)</f>
        <v>6811943.4250295386</v>
      </c>
      <c r="H10" s="53">
        <f>$D10*8760*('Selected MW by RESOLVE Zone'!$D10+'Selected MW by RESOLVE Zone'!H10)</f>
        <v>190831455.00996545</v>
      </c>
      <c r="I10" s="53">
        <f>$D10*8760*('Selected MW by RESOLVE Zone'!$D10+'Selected MW by RESOLVE Zone'!I10)</f>
        <v>6811943.4250295386</v>
      </c>
      <c r="J10" s="53">
        <f>$D10*8760*('Selected MW by RESOLVE Zone'!$D10+'Selected MW by RESOLVE Zone'!J10)</f>
        <v>20045949.136836562</v>
      </c>
      <c r="K10" s="53">
        <f>$D10*8760*('Selected MW by RESOLVE Zone'!$D10+'Selected MW by RESOLVE Zone'!K10)</f>
        <v>20045949.136836562</v>
      </c>
      <c r="L10" s="53">
        <f>$D10*8760*('Selected MW by RESOLVE Zone'!$D10+'Selected MW by RESOLVE Zone'!L10)</f>
        <v>6811943.4250295386</v>
      </c>
      <c r="M10" s="53">
        <f>$D10*8760*('Selected MW by RESOLVE Zone'!$D10+'Selected MW by RESOLVE Zone'!M10)</f>
        <v>143128053.92311904</v>
      </c>
      <c r="N10" s="53">
        <f>$D10*8760*('Selected MW by RESOLVE Zone'!$D10+'Selected MW by RESOLVE Zone'!N10)</f>
        <v>6811943.4250295386</v>
      </c>
      <c r="O10" s="53">
        <f>$D10*8760*('Selected MW by RESOLVE Zone'!$D10+'Selected MW by RESOLVE Zone'!O10)</f>
        <v>20045949.136836562</v>
      </c>
      <c r="P10" s="53">
        <f>$D10*8760*('Selected MW by RESOLVE Zone'!$D10+'Selected MW by RESOLVE Zone'!P10)</f>
        <v>6811943.4250295386</v>
      </c>
      <c r="Q10" s="53">
        <f>$D10*8760*('Selected MW by RESOLVE Zone'!$D10+'Selected MW by RESOLVE Zone'!Q10)</f>
        <v>6811943.4250295386</v>
      </c>
      <c r="R10" s="53">
        <f>$D10*8760*('Selected MW by RESOLVE Zone'!$D10+'Selected MW by RESOLVE Zone'!R10)</f>
        <v>20045949.136836562</v>
      </c>
      <c r="S10" s="53">
        <f>$D10*8760*('Selected MW by RESOLVE Zone'!$D10+'Selected MW by RESOLVE Zone'!S10)</f>
        <v>6811943.4250295386</v>
      </c>
      <c r="T10" s="53">
        <f>$D10*8760*('Selected MW by RESOLVE Zone'!$D10+'Selected MW by RESOLVE Zone'!T10)</f>
        <v>234897583.40757653</v>
      </c>
      <c r="U10" s="53">
        <f>$D10*8760*('Selected MW by RESOLVE Zone'!$D10+'Selected MW by RESOLVE Zone'!U10)</f>
        <v>6811943.4250295386</v>
      </c>
      <c r="V10" s="53">
        <f>$D10*8760*('Selected MW by RESOLVE Zone'!$D10+'Selected MW by RESOLVE Zone'!V10)</f>
        <v>20045949.136836562</v>
      </c>
      <c r="W10" s="53">
        <f>$D10*8760*('Selected MW by RESOLVE Zone'!$D10+'Selected MW by RESOLVE Zone'!W10)</f>
        <v>6811943.4250295386</v>
      </c>
      <c r="X10" s="53">
        <f>$D10*8760*('Selected MW by RESOLVE Zone'!$D10+'Selected MW by RESOLVE Zone'!X10)</f>
        <v>136534149.75067809</v>
      </c>
      <c r="Y10" s="53">
        <f>$D10*8760*('Selected MW by RESOLVE Zone'!$D10+'Selected MW by RESOLVE Zone'!Y10)</f>
        <v>6811943.4250295386</v>
      </c>
      <c r="Z10" s="53">
        <f>$D10*8760*('Selected MW by RESOLVE Zone'!$D10+'Selected MW by RESOLVE Zone'!Z10)</f>
        <v>20045949.136836562</v>
      </c>
      <c r="AA10" s="53">
        <f>$D10*8760*('Selected MW by RESOLVE Zone'!$D10+'Selected MW by RESOLVE Zone'!AA10)</f>
        <v>6811943.4250295386</v>
      </c>
      <c r="AB10" s="53">
        <f>$D10*8760*('Selected MW by RESOLVE Zone'!$D10+'Selected MW by RESOLVE Zone'!AB10)</f>
        <v>190831455.00996545</v>
      </c>
      <c r="AC10" s="53">
        <f>$D10*8760*('Selected MW by RESOLVE Zone'!$D10+'Selected MW by RESOLVE Zone'!AC10)</f>
        <v>6811943.4250295386</v>
      </c>
      <c r="AD10" s="53">
        <f>$D10*8760*('Selected MW by RESOLVE Zone'!$D10+'Selected MW by RESOLVE Zone'!AD10)</f>
        <v>20045949.136836562</v>
      </c>
      <c r="AE10" s="29">
        <f>$D10*8760*('Selected MW by RESOLVE Zone'!$D10+'Selected MW by RESOLVE Zone'!AE10)</f>
        <v>234897583.40757653</v>
      </c>
      <c r="AF10" s="53">
        <f>$D10*8760*('Selected MW by RESOLVE Zone'!$D10+'Selected MW by RESOLVE Zone'!AF10)</f>
        <v>20045949.136836562</v>
      </c>
      <c r="AG10" s="53">
        <f>$D10*8760*('Selected MW by RESOLVE Zone'!$D10+'Selected MW by RESOLVE Zone'!AG10)</f>
        <v>20045949.136836562</v>
      </c>
      <c r="AH10" s="53">
        <f>$D10*8760*('Selected MW by RESOLVE Zone'!$D10+'Selected MW by RESOLVE Zone'!AH10)</f>
        <v>20045949.136836562</v>
      </c>
      <c r="AI10" s="53">
        <f>$D10*8760*('Selected MW by RESOLVE Zone'!$D10+'Selected MW by RESOLVE Zone'!AI10)</f>
        <v>6811943.4250295386</v>
      </c>
      <c r="AJ10" s="53">
        <f>$D10*8760*('Selected MW by RESOLVE Zone'!$D10+'Selected MW by RESOLVE Zone'!AJ10)</f>
        <v>6811943.4250295386</v>
      </c>
      <c r="AK10" s="53">
        <f>$D10*8760*('Selected MW by RESOLVE Zone'!$D10+'Selected MW by RESOLVE Zone'!AK10)</f>
        <v>6811943.4250295386</v>
      </c>
      <c r="AL10" s="53">
        <f>$D10*8760*('Selected MW by RESOLVE Zone'!$D10+'Selected MW by RESOLVE Zone'!AL10)</f>
        <v>20045949.136836562</v>
      </c>
      <c r="AM10" s="53">
        <f>$D10*8760*('Selected MW by RESOLVE Zone'!$D10+'Selected MW by RESOLVE Zone'!AM10)</f>
        <v>20045949.136836562</v>
      </c>
      <c r="AN10" s="53">
        <f>$D10*8760*('Selected MW by RESOLVE Zone'!$D10+'Selected MW by RESOLVE Zone'!AN10)</f>
        <v>20045949.136836562</v>
      </c>
      <c r="AO10" s="53">
        <f>$D10*8760*('Selected MW by RESOLVE Zone'!$D10+'Selected MW by RESOLVE Zone'!AO10)</f>
        <v>6811943.4250295386</v>
      </c>
      <c r="AP10" s="53">
        <f>$D10*8760*('Selected MW by RESOLVE Zone'!$D10+'Selected MW by RESOLVE Zone'!AP10)</f>
        <v>6811943.4250295386</v>
      </c>
      <c r="AQ10" s="53">
        <f>$D10*8760*('Selected MW by RESOLVE Zone'!$D10+'Selected MW by RESOLVE Zone'!AQ10)</f>
        <v>6811943.4250295386</v>
      </c>
      <c r="AR10" s="53">
        <f>$D10*8760*('Selected MW by RESOLVE Zone'!$D10+'Selected MW by RESOLVE Zone'!AR10)</f>
        <v>20045949.136836562</v>
      </c>
      <c r="AS10" s="53">
        <f>$D10*8760*('Selected MW by RESOLVE Zone'!$D10+'Selected MW by RESOLVE Zone'!AS10)</f>
        <v>20045949.136836562</v>
      </c>
      <c r="AT10" s="53">
        <f>$D10*8760*('Selected MW by RESOLVE Zone'!$D10+'Selected MW by RESOLVE Zone'!AT10)</f>
        <v>20045949.136836562</v>
      </c>
      <c r="AU10" s="53">
        <f>$D10*8760*('Selected MW by RESOLVE Zone'!$D10+'Selected MW by RESOLVE Zone'!AU10)</f>
        <v>6811943.4250295386</v>
      </c>
      <c r="AV10" s="53">
        <f>$D10*8760*('Selected MW by RESOLVE Zone'!$D10+'Selected MW by RESOLVE Zone'!AV10)</f>
        <v>6811943.4250295386</v>
      </c>
      <c r="AW10" s="6">
        <f>$D10*8760*('Selected MW by RESOLVE Zone'!$D10+'Selected MW by RESOLVE Zone'!AW10)</f>
        <v>20045949.136836562</v>
      </c>
      <c r="AX10" s="53">
        <f>$D10*8760*('Selected MW by RESOLVE Zone'!$D10+'Selected MW by RESOLVE Zone'!AX10)</f>
        <v>20045949.136836562</v>
      </c>
      <c r="AY10" s="53">
        <f>$D10*8760*('Selected MW by RESOLVE Zone'!$D10+'Selected MW by RESOLVE Zone'!AY10)</f>
        <v>20045949.136836562</v>
      </c>
      <c r="AZ10" s="53">
        <f>$D10*8760*('Selected MW by RESOLVE Zone'!$D10+'Selected MW by RESOLVE Zone'!AZ10)</f>
        <v>6811943.4250295386</v>
      </c>
      <c r="BA10" s="53">
        <f>$D10*8760*('Selected MW by RESOLVE Zone'!$D10+'Selected MW by RESOLVE Zone'!BA10)</f>
        <v>6811943.4250295386</v>
      </c>
      <c r="BB10" s="53">
        <f>$D10*8760*('Selected MW by RESOLVE Zone'!$D10+'Selected MW by RESOLVE Zone'!BB10)</f>
        <v>6811943.4250295386</v>
      </c>
      <c r="BC10" s="53">
        <f>$D10*8760*('Selected MW by RESOLVE Zone'!$D10+'Selected MW by RESOLVE Zone'!BC10)</f>
        <v>20045949.136836562</v>
      </c>
      <c r="BD10" s="53">
        <f>$D10*8760*('Selected MW by RESOLVE Zone'!$D10+'Selected MW by RESOLVE Zone'!BD10)</f>
        <v>20045949.136836562</v>
      </c>
      <c r="BE10" s="53">
        <f>$D10*8760*('Selected MW by RESOLVE Zone'!$D10+'Selected MW by RESOLVE Zone'!BE10)</f>
        <v>20045949.136836562</v>
      </c>
      <c r="BF10" s="53">
        <f>$D10*8760*('Selected MW by RESOLVE Zone'!$D10+'Selected MW by RESOLVE Zone'!BF10)</f>
        <v>6811943.4250295386</v>
      </c>
      <c r="BG10" s="53">
        <f>$D10*8760*('Selected MW by RESOLVE Zone'!$D10+'Selected MW by RESOLVE Zone'!BG10)</f>
        <v>6811943.4250295386</v>
      </c>
      <c r="BH10" s="53">
        <f>$D10*8760*('Selected MW by RESOLVE Zone'!$D10+'Selected MW by RESOLVE Zone'!BH10)</f>
        <v>6811943.4250295386</v>
      </c>
      <c r="BI10" s="53">
        <f>$D10*8760*('Selected MW by RESOLVE Zone'!$D10+'Selected MW by RESOLVE Zone'!BI10)</f>
        <v>20045949.136836562</v>
      </c>
      <c r="BJ10" s="53">
        <f>$D10*8760*('Selected MW by RESOLVE Zone'!$D10+'Selected MW by RESOLVE Zone'!BJ10)</f>
        <v>20045949.136836562</v>
      </c>
      <c r="BK10" s="53">
        <f>$D10*8760*('Selected MW by RESOLVE Zone'!$D10+'Selected MW by RESOLVE Zone'!BK10)</f>
        <v>20045949.136836562</v>
      </c>
      <c r="BL10" s="53">
        <f>$D10*8760*('Selected MW by RESOLVE Zone'!$D10+'Selected MW by RESOLVE Zone'!BL10)</f>
        <v>6811943.4250295386</v>
      </c>
      <c r="BM10" s="29">
        <f>$D10*8760*('Selected MW by RESOLVE Zone'!$D10+'Selected MW by RESOLVE Zone'!BM10)</f>
        <v>6811943.4250295386</v>
      </c>
      <c r="BQ10" s="5"/>
    </row>
    <row r="11" spans="1:69" x14ac:dyDescent="0.25">
      <c r="A11" s="3" t="s">
        <v>18</v>
      </c>
      <c r="B11" s="49" t="s">
        <v>19</v>
      </c>
      <c r="C11" s="49" t="s">
        <v>7</v>
      </c>
      <c r="D11" s="90">
        <v>0.35741387347388753</v>
      </c>
      <c r="E11" s="6">
        <f>$D11*8760*('Selected MW by RESOLVE Zone'!$D11+'Selected MW by RESOLVE Zone'!E11)</f>
        <v>57467588.805334568</v>
      </c>
      <c r="F11" s="53">
        <f>$D11*8760*('Selected MW by RESOLVE Zone'!$D11+'Selected MW by RESOLVE Zone'!F11)</f>
        <v>57467588.805334568</v>
      </c>
      <c r="G11" s="53">
        <f>$D11*8760*('Selected MW by RESOLVE Zone'!$D11+'Selected MW by RESOLVE Zone'!G11)</f>
        <v>39924900.991604649</v>
      </c>
      <c r="H11" s="53">
        <f>$D11*8760*('Selected MW by RESOLVE Zone'!$D11+'Selected MW by RESOLVE Zone'!H11)</f>
        <v>70307596.430554345</v>
      </c>
      <c r="I11" s="53">
        <f>$D11*8760*('Selected MW by RESOLVE Zone'!$D11+'Selected MW by RESOLVE Zone'!I11)</f>
        <v>39924900.991604649</v>
      </c>
      <c r="J11" s="53">
        <f>$D11*8760*('Selected MW by RESOLVE Zone'!$D11+'Selected MW by RESOLVE Zone'!J11)</f>
        <v>15115288.598958589</v>
      </c>
      <c r="K11" s="53">
        <f>$D11*8760*('Selected MW by RESOLVE Zone'!$D11+'Selected MW by RESOLVE Zone'!K11)</f>
        <v>15234264.529160576</v>
      </c>
      <c r="L11" s="53">
        <f>$D11*8760*('Selected MW by RESOLVE Zone'!$D11+'Selected MW by RESOLVE Zone'!L11)</f>
        <v>39924900.991604649</v>
      </c>
      <c r="M11" s="53">
        <f>$D11*8760*('Selected MW by RESOLVE Zone'!$D11+'Selected MW by RESOLVE Zone'!M11)</f>
        <v>4401192.9897164358</v>
      </c>
      <c r="N11" s="53">
        <f>$D11*8760*('Selected MW by RESOLVE Zone'!$D11+'Selected MW by RESOLVE Zone'!N11)</f>
        <v>26383561.567299474</v>
      </c>
      <c r="O11" s="53">
        <f>$D11*8760*('Selected MW by RESOLVE Zone'!$D11+'Selected MW by RESOLVE Zone'!O11)</f>
        <v>57467588.805334568</v>
      </c>
      <c r="P11" s="53">
        <f>$D11*8760*('Selected MW by RESOLVE Zone'!$D11+'Selected MW by RESOLVE Zone'!P11)</f>
        <v>39924900.991604649</v>
      </c>
      <c r="Q11" s="53">
        <f>$D11*8760*('Selected MW by RESOLVE Zone'!$D11+'Selected MW by RESOLVE Zone'!Q11)</f>
        <v>39924900.991604649</v>
      </c>
      <c r="R11" s="53">
        <f>$D11*8760*('Selected MW by RESOLVE Zone'!$D11+'Selected MW by RESOLVE Zone'!R11)</f>
        <v>57467588.805334568</v>
      </c>
      <c r="S11" s="53">
        <f>$D11*8760*('Selected MW by RESOLVE Zone'!$D11+'Selected MW by RESOLVE Zone'!S11)</f>
        <v>27228916.860839915</v>
      </c>
      <c r="T11" s="53">
        <f>$D11*8760*('Selected MW by RESOLVE Zone'!$D11+'Selected MW by RESOLVE Zone'!T11)</f>
        <v>3039231.6834568395</v>
      </c>
      <c r="U11" s="53">
        <f>$D11*8760*('Selected MW by RESOLVE Zone'!$D11+'Selected MW by RESOLVE Zone'!U11)</f>
        <v>27228916.860839915</v>
      </c>
      <c r="V11" s="53">
        <f>$D11*8760*('Selected MW by RESOLVE Zone'!$D11+'Selected MW by RESOLVE Zone'!V11)</f>
        <v>12839091.197462667</v>
      </c>
      <c r="W11" s="53">
        <f>$D11*8760*('Selected MW by RESOLVE Zone'!$D11+'Selected MW by RESOLVE Zone'!W11)</f>
        <v>27228916.860839915</v>
      </c>
      <c r="X11" s="53">
        <f>$D11*8760*('Selected MW by RESOLVE Zone'!$D11+'Selected MW by RESOLVE Zone'!X11)</f>
        <v>5353000.4313323367</v>
      </c>
      <c r="Y11" s="53">
        <f>$D11*8760*('Selected MW by RESOLVE Zone'!$D11+'Selected MW by RESOLVE Zone'!Y11)</f>
        <v>27228916.860839915</v>
      </c>
      <c r="Z11" s="53">
        <f>$D11*8760*('Selected MW by RESOLVE Zone'!$D11+'Selected MW by RESOLVE Zone'!Z11)</f>
        <v>57467588.805334568</v>
      </c>
      <c r="AA11" s="53">
        <f>$D11*8760*('Selected MW by RESOLVE Zone'!$D11+'Selected MW by RESOLVE Zone'!AA11)</f>
        <v>27228916.860839915</v>
      </c>
      <c r="AB11" s="53">
        <f>$D11*8760*('Selected MW by RESOLVE Zone'!$D11+'Selected MW by RESOLVE Zone'!AB11)</f>
        <v>4401192.9897164358</v>
      </c>
      <c r="AC11" s="53">
        <f>$D11*8760*('Selected MW by RESOLVE Zone'!$D11+'Selected MW by RESOLVE Zone'!AC11)</f>
        <v>27228916.860839915</v>
      </c>
      <c r="AD11" s="53">
        <f>$D11*8760*('Selected MW by RESOLVE Zone'!$D11+'Selected MW by RESOLVE Zone'!AD11)</f>
        <v>57467588.805334568</v>
      </c>
      <c r="AE11" s="29">
        <f>$D11*8760*('Selected MW by RESOLVE Zone'!$D11+'Selected MW by RESOLVE Zone'!AE11)</f>
        <v>3039231.6834568395</v>
      </c>
      <c r="AF11" s="53">
        <f>$D11*8760*('Selected MW by RESOLVE Zone'!$D11+'Selected MW by RESOLVE Zone'!AF11)</f>
        <v>57467588.805334568</v>
      </c>
      <c r="AG11" s="53">
        <f>$D11*8760*('Selected MW by RESOLVE Zone'!$D11+'Selected MW by RESOLVE Zone'!AG11)</f>
        <v>57467588.805334568</v>
      </c>
      <c r="AH11" s="53">
        <f>$D11*8760*('Selected MW by RESOLVE Zone'!$D11+'Selected MW by RESOLVE Zone'!AH11)</f>
        <v>57467588.805334568</v>
      </c>
      <c r="AI11" s="53">
        <f>$D11*8760*('Selected MW by RESOLVE Zone'!$D11+'Selected MW by RESOLVE Zone'!AI11)</f>
        <v>39924900.991604649</v>
      </c>
      <c r="AJ11" s="53">
        <f>$D11*8760*('Selected MW by RESOLVE Zone'!$D11+'Selected MW by RESOLVE Zone'!AJ11)</f>
        <v>27228916.860839915</v>
      </c>
      <c r="AK11" s="53">
        <f>$D11*8760*('Selected MW by RESOLVE Zone'!$D11+'Selected MW by RESOLVE Zone'!AK11)</f>
        <v>39924900.991604649</v>
      </c>
      <c r="AL11" s="53">
        <f>$D11*8760*('Selected MW by RESOLVE Zone'!$D11+'Selected MW by RESOLVE Zone'!AL11)</f>
        <v>9316777.4743775055</v>
      </c>
      <c r="AM11" s="53">
        <f>$D11*8760*('Selected MW by RESOLVE Zone'!$D11+'Selected MW by RESOLVE Zone'!AM11)</f>
        <v>9316777.4743775055</v>
      </c>
      <c r="AN11" s="53">
        <f>$D11*8760*('Selected MW by RESOLVE Zone'!$D11+'Selected MW by RESOLVE Zone'!AN11)</f>
        <v>9316777.4743775055</v>
      </c>
      <c r="AO11" s="53">
        <f>$D11*8760*('Selected MW by RESOLVE Zone'!$D11+'Selected MW by RESOLVE Zone'!AO11)</f>
        <v>39924900.991604649</v>
      </c>
      <c r="AP11" s="53">
        <f>$D11*8760*('Selected MW by RESOLVE Zone'!$D11+'Selected MW by RESOLVE Zone'!AP11)</f>
        <v>27228916.860839915</v>
      </c>
      <c r="AQ11" s="53">
        <f>$D11*8760*('Selected MW by RESOLVE Zone'!$D11+'Selected MW by RESOLVE Zone'!AQ11)</f>
        <v>21865607.165155575</v>
      </c>
      <c r="AR11" s="53">
        <f>$D11*8760*('Selected MW by RESOLVE Zone'!$D11+'Selected MW by RESOLVE Zone'!AR11)</f>
        <v>57467588.805334568</v>
      </c>
      <c r="AS11" s="53">
        <f>$D11*8760*('Selected MW by RESOLVE Zone'!$D11+'Selected MW by RESOLVE Zone'!AS11)</f>
        <v>57467588.805334568</v>
      </c>
      <c r="AT11" s="53">
        <f>$D11*8760*('Selected MW by RESOLVE Zone'!$D11+'Selected MW by RESOLVE Zone'!AT11)</f>
        <v>57467588.805334568</v>
      </c>
      <c r="AU11" s="53">
        <f>$D11*8760*('Selected MW by RESOLVE Zone'!$D11+'Selected MW by RESOLVE Zone'!AU11)</f>
        <v>39924900.991604649</v>
      </c>
      <c r="AV11" s="53">
        <f>$D11*8760*('Selected MW by RESOLVE Zone'!$D11+'Selected MW by RESOLVE Zone'!AV11)</f>
        <v>27228916.860839915</v>
      </c>
      <c r="AW11" s="6">
        <f>$D11*8760*('Selected MW by RESOLVE Zone'!$D11+'Selected MW by RESOLVE Zone'!AW11)</f>
        <v>57467588.805334568</v>
      </c>
      <c r="AX11" s="53">
        <f>$D11*8760*('Selected MW by RESOLVE Zone'!$D11+'Selected MW by RESOLVE Zone'!AX11)</f>
        <v>57467588.805334568</v>
      </c>
      <c r="AY11" s="53">
        <f>$D11*8760*('Selected MW by RESOLVE Zone'!$D11+'Selected MW by RESOLVE Zone'!AY11)</f>
        <v>57467588.805334568</v>
      </c>
      <c r="AZ11" s="53">
        <f>$D11*8760*('Selected MW by RESOLVE Zone'!$D11+'Selected MW by RESOLVE Zone'!AZ11)</f>
        <v>39924900.991604649</v>
      </c>
      <c r="BA11" s="53">
        <f>$D11*8760*('Selected MW by RESOLVE Zone'!$D11+'Selected MW by RESOLVE Zone'!BA11)</f>
        <v>27228916.860839915</v>
      </c>
      <c r="BB11" s="53">
        <f>$D11*8760*('Selected MW by RESOLVE Zone'!$D11+'Selected MW by RESOLVE Zone'!BB11)</f>
        <v>39924900.991604649</v>
      </c>
      <c r="BC11" s="53">
        <f>$D11*8760*('Selected MW by RESOLVE Zone'!$D11+'Selected MW by RESOLVE Zone'!BC11)</f>
        <v>23997781.072196458</v>
      </c>
      <c r="BD11" s="53">
        <f>$D11*8760*('Selected MW by RESOLVE Zone'!$D11+'Selected MW by RESOLVE Zone'!BD11)</f>
        <v>29874565.835068323</v>
      </c>
      <c r="BE11" s="53">
        <f>$D11*8760*('Selected MW by RESOLVE Zone'!$D11+'Selected MW by RESOLVE Zone'!BE11)</f>
        <v>33218415.662850503</v>
      </c>
      <c r="BF11" s="53">
        <f>$D11*8760*('Selected MW by RESOLVE Zone'!$D11+'Selected MW by RESOLVE Zone'!BF11)</f>
        <v>39924900.991604649</v>
      </c>
      <c r="BG11" s="53">
        <f>$D11*8760*('Selected MW by RESOLVE Zone'!$D11+'Selected MW by RESOLVE Zone'!BG11)</f>
        <v>27228916.860839915</v>
      </c>
      <c r="BH11" s="53">
        <f>$D11*8760*('Selected MW by RESOLVE Zone'!$D11+'Selected MW by RESOLVE Zone'!BH11)</f>
        <v>39924900.991604649</v>
      </c>
      <c r="BI11" s="53">
        <f>$D11*8760*('Selected MW by RESOLVE Zone'!$D11+'Selected MW by RESOLVE Zone'!BI11)</f>
        <v>57467588.805334568</v>
      </c>
      <c r="BJ11" s="53">
        <f>$D11*8760*('Selected MW by RESOLVE Zone'!$D11+'Selected MW by RESOLVE Zone'!BJ11)</f>
        <v>57467588.805334568</v>
      </c>
      <c r="BK11" s="53">
        <f>$D11*8760*('Selected MW by RESOLVE Zone'!$D11+'Selected MW by RESOLVE Zone'!BK11)</f>
        <v>57467588.805334568</v>
      </c>
      <c r="BL11" s="53">
        <f>$D11*8760*('Selected MW by RESOLVE Zone'!$D11+'Selected MW by RESOLVE Zone'!BL11)</f>
        <v>39924900.991604649</v>
      </c>
      <c r="BM11" s="29">
        <f>$D11*8760*('Selected MW by RESOLVE Zone'!$D11+'Selected MW by RESOLVE Zone'!BM11)</f>
        <v>27228916.860839915</v>
      </c>
      <c r="BQ11" s="5"/>
    </row>
    <row r="12" spans="1:69" x14ac:dyDescent="0.25">
      <c r="A12" s="3" t="s">
        <v>20</v>
      </c>
      <c r="B12" s="49" t="s">
        <v>21</v>
      </c>
      <c r="C12" s="49" t="s">
        <v>7</v>
      </c>
      <c r="D12" s="90">
        <v>0.34521262494103999</v>
      </c>
      <c r="E12" s="6">
        <f>$D12*8760*('Selected MW by RESOLVE Zone'!$D12+'Selected MW by RESOLVE Zone'!E12)</f>
        <v>3527750.4602206834</v>
      </c>
      <c r="F12" s="53">
        <f>$D12*8760*('Selected MW by RESOLVE Zone'!$D12+'Selected MW by RESOLVE Zone'!F12)</f>
        <v>3527750.4602206834</v>
      </c>
      <c r="G12" s="53">
        <f>$D12*8760*('Selected MW by RESOLVE Zone'!$D12+'Selected MW by RESOLVE Zone'!G12)</f>
        <v>3527750.4602206834</v>
      </c>
      <c r="H12" s="53">
        <f>$D12*8760*('Selected MW by RESOLVE Zone'!$D12+'Selected MW by RESOLVE Zone'!H12)</f>
        <v>12312652.29719528</v>
      </c>
      <c r="I12" s="53">
        <f>$D12*8760*('Selected MW by RESOLVE Zone'!$D12+'Selected MW by RESOLVE Zone'!I12)</f>
        <v>5925832.097646107</v>
      </c>
      <c r="J12" s="53">
        <f>$D12*8760*('Selected MW by RESOLVE Zone'!$D12+'Selected MW by RESOLVE Zone'!J12)</f>
        <v>3527750.4602206834</v>
      </c>
      <c r="K12" s="53">
        <f>$D12*8760*('Selected MW by RESOLVE Zone'!$D12+'Selected MW by RESOLVE Zone'!K12)</f>
        <v>3527750.4602206834</v>
      </c>
      <c r="L12" s="53">
        <f>$D12*8760*('Selected MW by RESOLVE Zone'!$D12+'Selected MW by RESOLVE Zone'!L12)</f>
        <v>3527750.4602206834</v>
      </c>
      <c r="M12" s="53">
        <f>$D12*8760*('Selected MW by RESOLVE Zone'!$D12+'Selected MW by RESOLVE Zone'!M12)</f>
        <v>2777782.9367887727</v>
      </c>
      <c r="N12" s="53">
        <f>$D12*8760*('Selected MW by RESOLVE Zone'!$D12+'Selected MW by RESOLVE Zone'!N12)</f>
        <v>5925832.097646107</v>
      </c>
      <c r="O12" s="53">
        <f>$D12*8760*('Selected MW by RESOLVE Zone'!$D12+'Selected MW by RESOLVE Zone'!O12)</f>
        <v>3527750.4602206834</v>
      </c>
      <c r="P12" s="53">
        <f>$D12*8760*('Selected MW by RESOLVE Zone'!$D12+'Selected MW by RESOLVE Zone'!P12)</f>
        <v>3527750.4602206834</v>
      </c>
      <c r="Q12" s="53">
        <f>$D12*8760*('Selected MW by RESOLVE Zone'!$D12+'Selected MW by RESOLVE Zone'!Q12)</f>
        <v>5925832.097646107</v>
      </c>
      <c r="R12" s="53">
        <f>$D12*8760*('Selected MW by RESOLVE Zone'!$D12+'Selected MW by RESOLVE Zone'!R12)</f>
        <v>3527750.4602206834</v>
      </c>
      <c r="S12" s="53">
        <f>$D12*8760*('Selected MW by RESOLVE Zone'!$D12+'Selected MW by RESOLVE Zone'!S12)</f>
        <v>2777782.9367887727</v>
      </c>
      <c r="T12" s="53">
        <f>$D12*8760*('Selected MW by RESOLVE Zone'!$D12+'Selected MW by RESOLVE Zone'!T12)</f>
        <v>19165178.136294913</v>
      </c>
      <c r="U12" s="53">
        <f>$D12*8760*('Selected MW by RESOLVE Zone'!$D12+'Selected MW by RESOLVE Zone'!U12)</f>
        <v>2777782.9367887727</v>
      </c>
      <c r="V12" s="53">
        <f>$D12*8760*('Selected MW by RESOLVE Zone'!$D12+'Selected MW by RESOLVE Zone'!V12)</f>
        <v>3527750.4602206834</v>
      </c>
      <c r="W12" s="53">
        <f>$D12*8760*('Selected MW by RESOLVE Zone'!$D12+'Selected MW by RESOLVE Zone'!W12)</f>
        <v>2777782.9367887727</v>
      </c>
      <c r="X12" s="53">
        <f>$D12*8760*('Selected MW by RESOLVE Zone'!$D12+'Selected MW by RESOLVE Zone'!X12)</f>
        <v>2777782.9367887727</v>
      </c>
      <c r="Y12" s="53">
        <f>$D12*8760*('Selected MW by RESOLVE Zone'!$D12+'Selected MW by RESOLVE Zone'!Y12)</f>
        <v>2777782.9367887727</v>
      </c>
      <c r="Z12" s="53">
        <f>$D12*8760*('Selected MW by RESOLVE Zone'!$D12+'Selected MW by RESOLVE Zone'!Z12)</f>
        <v>3527750.4602206834</v>
      </c>
      <c r="AA12" s="53">
        <f>$D12*8760*('Selected MW by RESOLVE Zone'!$D12+'Selected MW by RESOLVE Zone'!AA12)</f>
        <v>2777782.9367887727</v>
      </c>
      <c r="AB12" s="53">
        <f>$D12*8760*('Selected MW by RESOLVE Zone'!$D12+'Selected MW by RESOLVE Zone'!AB12)</f>
        <v>11831826.344672402</v>
      </c>
      <c r="AC12" s="53">
        <f>$D12*8760*('Selected MW by RESOLVE Zone'!$D12+'Selected MW by RESOLVE Zone'!AC12)</f>
        <v>2777782.9367887727</v>
      </c>
      <c r="AD12" s="53">
        <f>$D12*8760*('Selected MW by RESOLVE Zone'!$D12+'Selected MW by RESOLVE Zone'!AD12)</f>
        <v>3527750.4602206834</v>
      </c>
      <c r="AE12" s="29">
        <f>$D12*8760*('Selected MW by RESOLVE Zone'!$D12+'Selected MW by RESOLVE Zone'!AE12)</f>
        <v>11831826.344672402</v>
      </c>
      <c r="AF12" s="53">
        <f>$D12*8760*('Selected MW by RESOLVE Zone'!$D12+'Selected MW by RESOLVE Zone'!AF12)</f>
        <v>3527750.4602206834</v>
      </c>
      <c r="AG12" s="53">
        <f>$D12*8760*('Selected MW by RESOLVE Zone'!$D12+'Selected MW by RESOLVE Zone'!AG12)</f>
        <v>3527750.4602206834</v>
      </c>
      <c r="AH12" s="53">
        <f>$D12*8760*('Selected MW by RESOLVE Zone'!$D12+'Selected MW by RESOLVE Zone'!AH12)</f>
        <v>3527750.4602206834</v>
      </c>
      <c r="AI12" s="53">
        <f>$D12*8760*('Selected MW by RESOLVE Zone'!$D12+'Selected MW by RESOLVE Zone'!AI12)</f>
        <v>3527750.4602206834</v>
      </c>
      <c r="AJ12" s="53">
        <f>$D12*8760*('Selected MW by RESOLVE Zone'!$D12+'Selected MW by RESOLVE Zone'!AJ12)</f>
        <v>2777782.9367887727</v>
      </c>
      <c r="AK12" s="53">
        <f>$D12*8760*('Selected MW by RESOLVE Zone'!$D12+'Selected MW by RESOLVE Zone'!AK12)</f>
        <v>5925832.097646107</v>
      </c>
      <c r="AL12" s="53">
        <f>$D12*8760*('Selected MW by RESOLVE Zone'!$D12+'Selected MW by RESOLVE Zone'!AL12)</f>
        <v>3527750.4602206834</v>
      </c>
      <c r="AM12" s="53">
        <f>$D12*8760*('Selected MW by RESOLVE Zone'!$D12+'Selected MW by RESOLVE Zone'!AM12)</f>
        <v>3527750.4602206834</v>
      </c>
      <c r="AN12" s="53">
        <f>$D12*8760*('Selected MW by RESOLVE Zone'!$D12+'Selected MW by RESOLVE Zone'!AN12)</f>
        <v>3527750.4602206834</v>
      </c>
      <c r="AO12" s="53">
        <f>$D12*8760*('Selected MW by RESOLVE Zone'!$D12+'Selected MW by RESOLVE Zone'!AO12)</f>
        <v>3527750.4602206834</v>
      </c>
      <c r="AP12" s="53">
        <f>$D12*8760*('Selected MW by RESOLVE Zone'!$D12+'Selected MW by RESOLVE Zone'!AP12)</f>
        <v>2777782.9367887727</v>
      </c>
      <c r="AQ12" s="53">
        <f>$D12*8760*('Selected MW by RESOLVE Zone'!$D12+'Selected MW by RESOLVE Zone'!AQ12)</f>
        <v>5925832.097646107</v>
      </c>
      <c r="AR12" s="53">
        <f>$D12*8760*('Selected MW by RESOLVE Zone'!$D12+'Selected MW by RESOLVE Zone'!AR12)</f>
        <v>3527750.4602206834</v>
      </c>
      <c r="AS12" s="53">
        <f>$D12*8760*('Selected MW by RESOLVE Zone'!$D12+'Selected MW by RESOLVE Zone'!AS12)</f>
        <v>3527750.4602206834</v>
      </c>
      <c r="AT12" s="53">
        <f>$D12*8760*('Selected MW by RESOLVE Zone'!$D12+'Selected MW by RESOLVE Zone'!AT12)</f>
        <v>3527750.4602206834</v>
      </c>
      <c r="AU12" s="53">
        <f>$D12*8760*('Selected MW by RESOLVE Zone'!$D12+'Selected MW by RESOLVE Zone'!AU12)</f>
        <v>3527750.4602206834</v>
      </c>
      <c r="AV12" s="53">
        <f>$D12*8760*('Selected MW by RESOLVE Zone'!$D12+'Selected MW by RESOLVE Zone'!AV12)</f>
        <v>2777782.9367887727</v>
      </c>
      <c r="AW12" s="6">
        <f>$D12*8760*('Selected MW by RESOLVE Zone'!$D12+'Selected MW by RESOLVE Zone'!AW12)</f>
        <v>3527750.4602206834</v>
      </c>
      <c r="AX12" s="53">
        <f>$D12*8760*('Selected MW by RESOLVE Zone'!$D12+'Selected MW by RESOLVE Zone'!AX12)</f>
        <v>3527750.4602206834</v>
      </c>
      <c r="AY12" s="53">
        <f>$D12*8760*('Selected MW by RESOLVE Zone'!$D12+'Selected MW by RESOLVE Zone'!AY12)</f>
        <v>3527750.4602206834</v>
      </c>
      <c r="AZ12" s="53">
        <f>$D12*8760*('Selected MW by RESOLVE Zone'!$D12+'Selected MW by RESOLVE Zone'!AZ12)</f>
        <v>3527750.4602206834</v>
      </c>
      <c r="BA12" s="53">
        <f>$D12*8760*('Selected MW by RESOLVE Zone'!$D12+'Selected MW by RESOLVE Zone'!BA12)</f>
        <v>2777782.9367887727</v>
      </c>
      <c r="BB12" s="53">
        <f>$D12*8760*('Selected MW by RESOLVE Zone'!$D12+'Selected MW by RESOLVE Zone'!BB12)</f>
        <v>5925832.097646107</v>
      </c>
      <c r="BC12" s="53">
        <f>$D12*8760*('Selected MW by RESOLVE Zone'!$D12+'Selected MW by RESOLVE Zone'!BC12)</f>
        <v>3527750.4602206834</v>
      </c>
      <c r="BD12" s="53">
        <f>$D12*8760*('Selected MW by RESOLVE Zone'!$D12+'Selected MW by RESOLVE Zone'!BD12)</f>
        <v>3527750.4602206834</v>
      </c>
      <c r="BE12" s="53">
        <f>$D12*8760*('Selected MW by RESOLVE Zone'!$D12+'Selected MW by RESOLVE Zone'!BE12)</f>
        <v>3527750.4602206834</v>
      </c>
      <c r="BF12" s="53">
        <f>$D12*8760*('Selected MW by RESOLVE Zone'!$D12+'Selected MW by RESOLVE Zone'!BF12)</f>
        <v>3527750.4602206834</v>
      </c>
      <c r="BG12" s="53">
        <f>$D12*8760*('Selected MW by RESOLVE Zone'!$D12+'Selected MW by RESOLVE Zone'!BG12)</f>
        <v>2777782.9367887727</v>
      </c>
      <c r="BH12" s="53">
        <f>$D12*8760*('Selected MW by RESOLVE Zone'!$D12+'Selected MW by RESOLVE Zone'!BH12)</f>
        <v>5925832.097646107</v>
      </c>
      <c r="BI12" s="53">
        <f>$D12*8760*('Selected MW by RESOLVE Zone'!$D12+'Selected MW by RESOLVE Zone'!BI12)</f>
        <v>3527750.4602206834</v>
      </c>
      <c r="BJ12" s="53">
        <f>$D12*8760*('Selected MW by RESOLVE Zone'!$D12+'Selected MW by RESOLVE Zone'!BJ12)</f>
        <v>3527750.4602206834</v>
      </c>
      <c r="BK12" s="53">
        <f>$D12*8760*('Selected MW by RESOLVE Zone'!$D12+'Selected MW by RESOLVE Zone'!BK12)</f>
        <v>3527750.4602206834</v>
      </c>
      <c r="BL12" s="53">
        <f>$D12*8760*('Selected MW by RESOLVE Zone'!$D12+'Selected MW by RESOLVE Zone'!BL12)</f>
        <v>3527750.4602206834</v>
      </c>
      <c r="BM12" s="29">
        <f>$D12*8760*('Selected MW by RESOLVE Zone'!$D12+'Selected MW by RESOLVE Zone'!BM12)</f>
        <v>2777782.9367887727</v>
      </c>
      <c r="BQ12" s="5"/>
    </row>
    <row r="13" spans="1:69" x14ac:dyDescent="0.25">
      <c r="A13" s="3" t="s">
        <v>22</v>
      </c>
      <c r="B13" s="49" t="s">
        <v>23</v>
      </c>
      <c r="C13" s="49" t="s">
        <v>7</v>
      </c>
      <c r="D13" s="90">
        <v>0.34789918986622875</v>
      </c>
      <c r="E13" s="6">
        <f>$D13*8760*('Selected MW by RESOLVE Zone'!$D13+'Selected MW by RESOLVE Zone'!E13)</f>
        <v>48558578.297530659</v>
      </c>
      <c r="F13" s="53">
        <f>$D13*8760*('Selected MW by RESOLVE Zone'!$D13+'Selected MW by RESOLVE Zone'!F13)</f>
        <v>48558578.297530659</v>
      </c>
      <c r="G13" s="53">
        <f>$D13*8760*('Selected MW by RESOLVE Zone'!$D13+'Selected MW by RESOLVE Zone'!G13)</f>
        <v>22251721.828865148</v>
      </c>
      <c r="H13" s="53">
        <f>$D13*8760*('Selected MW by RESOLVE Zone'!$D13+'Selected MW by RESOLVE Zone'!H13)</f>
        <v>1137970.4833004321</v>
      </c>
      <c r="I13" s="53">
        <f>$D13*8760*('Selected MW by RESOLVE Zone'!$D13+'Selected MW by RESOLVE Zone'!I13)</f>
        <v>22251721.828865148</v>
      </c>
      <c r="J13" s="53">
        <f>$D13*8760*('Selected MW by RESOLVE Zone'!$D13+'Selected MW by RESOLVE Zone'!J13)</f>
        <v>1137970.4833004321</v>
      </c>
      <c r="K13" s="53">
        <f>$D13*8760*('Selected MW by RESOLVE Zone'!$D13+'Selected MW by RESOLVE Zone'!K13)</f>
        <v>1137970.4833004321</v>
      </c>
      <c r="L13" s="53">
        <f>$D13*8760*('Selected MW by RESOLVE Zone'!$D13+'Selected MW by RESOLVE Zone'!L13)</f>
        <v>22251721.828865148</v>
      </c>
      <c r="M13" s="53">
        <f>$D13*8760*('Selected MW by RESOLVE Zone'!$D13+'Selected MW by RESOLVE Zone'!M13)</f>
        <v>1137970.4833004321</v>
      </c>
      <c r="N13" s="53">
        <f>$D13*8760*('Selected MW by RESOLVE Zone'!$D13+'Selected MW by RESOLVE Zone'!N13)</f>
        <v>1137970.4833004321</v>
      </c>
      <c r="O13" s="53">
        <f>$D13*8760*('Selected MW by RESOLVE Zone'!$D13+'Selected MW by RESOLVE Zone'!O13)</f>
        <v>1137970.4833004321</v>
      </c>
      <c r="P13" s="53">
        <f>$D13*8760*('Selected MW by RESOLVE Zone'!$D13+'Selected MW by RESOLVE Zone'!P13)</f>
        <v>22251721.828865148</v>
      </c>
      <c r="Q13" s="53">
        <f>$D13*8760*('Selected MW by RESOLVE Zone'!$D13+'Selected MW by RESOLVE Zone'!Q13)</f>
        <v>1137970.4833004321</v>
      </c>
      <c r="R13" s="53">
        <f>$D13*8760*('Selected MW by RESOLVE Zone'!$D13+'Selected MW by RESOLVE Zone'!R13)</f>
        <v>48558578.297530659</v>
      </c>
      <c r="S13" s="53">
        <f>$D13*8760*('Selected MW by RESOLVE Zone'!$D13+'Selected MW by RESOLVE Zone'!S13)</f>
        <v>5361939.791174667</v>
      </c>
      <c r="T13" s="53">
        <f>$D13*8760*('Selected MW by RESOLVE Zone'!$D13+'Selected MW by RESOLVE Zone'!T13)</f>
        <v>1137970.4833004321</v>
      </c>
      <c r="U13" s="53">
        <f>$D13*8760*('Selected MW by RESOLVE Zone'!$D13+'Selected MW by RESOLVE Zone'!U13)</f>
        <v>5361939.791174667</v>
      </c>
      <c r="V13" s="53">
        <f>$D13*8760*('Selected MW by RESOLVE Zone'!$D13+'Selected MW by RESOLVE Zone'!V13)</f>
        <v>1137970.4833004321</v>
      </c>
      <c r="W13" s="53">
        <f>$D13*8760*('Selected MW by RESOLVE Zone'!$D13+'Selected MW by RESOLVE Zone'!W13)</f>
        <v>5361939.791174667</v>
      </c>
      <c r="X13" s="53">
        <f>$D13*8760*('Selected MW by RESOLVE Zone'!$D13+'Selected MW by RESOLVE Zone'!X13)</f>
        <v>1137970.4833004321</v>
      </c>
      <c r="Y13" s="53">
        <f>$D13*8760*('Selected MW by RESOLVE Zone'!$D13+'Selected MW by RESOLVE Zone'!Y13)</f>
        <v>1137970.4833004321</v>
      </c>
      <c r="Z13" s="53">
        <f>$D13*8760*('Selected MW by RESOLVE Zone'!$D13+'Selected MW by RESOLVE Zone'!Z13)</f>
        <v>1137970.4833004321</v>
      </c>
      <c r="AA13" s="53">
        <f>$D13*8760*('Selected MW by RESOLVE Zone'!$D13+'Selected MW by RESOLVE Zone'!AA13)</f>
        <v>5361939.791174667</v>
      </c>
      <c r="AB13" s="53">
        <f>$D13*8760*('Selected MW by RESOLVE Zone'!$D13+'Selected MW by RESOLVE Zone'!AB13)</f>
        <v>1137970.4833004321</v>
      </c>
      <c r="AC13" s="53">
        <f>$D13*8760*('Selected MW by RESOLVE Zone'!$D13+'Selected MW by RESOLVE Zone'!AC13)</f>
        <v>1137970.4833004321</v>
      </c>
      <c r="AD13" s="53">
        <f>$D13*8760*('Selected MW by RESOLVE Zone'!$D13+'Selected MW by RESOLVE Zone'!AD13)</f>
        <v>1137970.4833004321</v>
      </c>
      <c r="AE13" s="29">
        <f>$D13*8760*('Selected MW by RESOLVE Zone'!$D13+'Selected MW by RESOLVE Zone'!AE13)</f>
        <v>1137970.4833004321</v>
      </c>
      <c r="AF13" s="53">
        <f>$D13*8760*('Selected MW by RESOLVE Zone'!$D13+'Selected MW by RESOLVE Zone'!AF13)</f>
        <v>33920970.371325791</v>
      </c>
      <c r="AG13" s="53">
        <f>$D13*8760*('Selected MW by RESOLVE Zone'!$D13+'Selected MW by RESOLVE Zone'!AG13)</f>
        <v>48558578.297530659</v>
      </c>
      <c r="AH13" s="53">
        <f>$D13*8760*('Selected MW by RESOLVE Zone'!$D13+'Selected MW by RESOLVE Zone'!AH13)</f>
        <v>48558578.297530659</v>
      </c>
      <c r="AI13" s="53">
        <f>$D13*8760*('Selected MW by RESOLVE Zone'!$D13+'Selected MW by RESOLVE Zone'!AI13)</f>
        <v>22251721.828865148</v>
      </c>
      <c r="AJ13" s="53">
        <f>$D13*8760*('Selected MW by RESOLVE Zone'!$D13+'Selected MW by RESOLVE Zone'!AJ13)</f>
        <v>5361939.791174667</v>
      </c>
      <c r="AK13" s="53">
        <f>$D13*8760*('Selected MW by RESOLVE Zone'!$D13+'Selected MW by RESOLVE Zone'!AK13)</f>
        <v>22251721.828865148</v>
      </c>
      <c r="AL13" s="53">
        <f>$D13*8760*('Selected MW by RESOLVE Zone'!$D13+'Selected MW by RESOLVE Zone'!AL13)</f>
        <v>1137970.4833004321</v>
      </c>
      <c r="AM13" s="53">
        <f>$D13*8760*('Selected MW by RESOLVE Zone'!$D13+'Selected MW by RESOLVE Zone'!AM13)</f>
        <v>1137970.4833004321</v>
      </c>
      <c r="AN13" s="53">
        <f>$D13*8760*('Selected MW by RESOLVE Zone'!$D13+'Selected MW by RESOLVE Zone'!AN13)</f>
        <v>1137970.4833004321</v>
      </c>
      <c r="AO13" s="53">
        <f>$D13*8760*('Selected MW by RESOLVE Zone'!$D13+'Selected MW by RESOLVE Zone'!AO13)</f>
        <v>22251721.828865148</v>
      </c>
      <c r="AP13" s="53">
        <f>$D13*8760*('Selected MW by RESOLVE Zone'!$D13+'Selected MW by RESOLVE Zone'!AP13)</f>
        <v>5361939.791174667</v>
      </c>
      <c r="AQ13" s="53">
        <f>$D13*8760*('Selected MW by RESOLVE Zone'!$D13+'Selected MW by RESOLVE Zone'!AQ13)</f>
        <v>1137970.4833004321</v>
      </c>
      <c r="AR13" s="53">
        <f>$D13*8760*('Selected MW by RESOLVE Zone'!$D13+'Selected MW by RESOLVE Zone'!AR13)</f>
        <v>1137970.4833004321</v>
      </c>
      <c r="AS13" s="53">
        <f>$D13*8760*('Selected MW by RESOLVE Zone'!$D13+'Selected MW by RESOLVE Zone'!AS13)</f>
        <v>1137970.4833004321</v>
      </c>
      <c r="AT13" s="53">
        <f>$D13*8760*('Selected MW by RESOLVE Zone'!$D13+'Selected MW by RESOLVE Zone'!AT13)</f>
        <v>1137970.4833004321</v>
      </c>
      <c r="AU13" s="53">
        <f>$D13*8760*('Selected MW by RESOLVE Zone'!$D13+'Selected MW by RESOLVE Zone'!AU13)</f>
        <v>22251721.828865148</v>
      </c>
      <c r="AV13" s="53">
        <f>$D13*8760*('Selected MW by RESOLVE Zone'!$D13+'Selected MW by RESOLVE Zone'!AV13)</f>
        <v>5361939.791174667</v>
      </c>
      <c r="AW13" s="6">
        <f>$D13*8760*('Selected MW by RESOLVE Zone'!$D13+'Selected MW by RESOLVE Zone'!AW13)</f>
        <v>45891931.007206015</v>
      </c>
      <c r="AX13" s="53">
        <f>$D13*8760*('Selected MW by RESOLVE Zone'!$D13+'Selected MW by RESOLVE Zone'!AX13)</f>
        <v>48558578.297530659</v>
      </c>
      <c r="AY13" s="53">
        <f>$D13*8760*('Selected MW by RESOLVE Zone'!$D13+'Selected MW by RESOLVE Zone'!AY13)</f>
        <v>48558578.297530659</v>
      </c>
      <c r="AZ13" s="53">
        <f>$D13*8760*('Selected MW by RESOLVE Zone'!$D13+'Selected MW by RESOLVE Zone'!AZ13)</f>
        <v>22251721.828865148</v>
      </c>
      <c r="BA13" s="53">
        <f>$D13*8760*('Selected MW by RESOLVE Zone'!$D13+'Selected MW by RESOLVE Zone'!BA13)</f>
        <v>5361939.791174667</v>
      </c>
      <c r="BB13" s="53">
        <f>$D13*8760*('Selected MW by RESOLVE Zone'!$D13+'Selected MW by RESOLVE Zone'!BB13)</f>
        <v>22251721.828865148</v>
      </c>
      <c r="BC13" s="53">
        <f>$D13*8760*('Selected MW by RESOLVE Zone'!$D13+'Selected MW by RESOLVE Zone'!BC13)</f>
        <v>1137970.4833004321</v>
      </c>
      <c r="BD13" s="53">
        <f>$D13*8760*('Selected MW by RESOLVE Zone'!$D13+'Selected MW by RESOLVE Zone'!BD13)</f>
        <v>1137970.4833004321</v>
      </c>
      <c r="BE13" s="53">
        <f>$D13*8760*('Selected MW by RESOLVE Zone'!$D13+'Selected MW by RESOLVE Zone'!BE13)</f>
        <v>1137970.4833004321</v>
      </c>
      <c r="BF13" s="53">
        <f>$D13*8760*('Selected MW by RESOLVE Zone'!$D13+'Selected MW by RESOLVE Zone'!BF13)</f>
        <v>22251721.828865148</v>
      </c>
      <c r="BG13" s="53">
        <f>$D13*8760*('Selected MW by RESOLVE Zone'!$D13+'Selected MW by RESOLVE Zone'!BG13)</f>
        <v>5361939.791174667</v>
      </c>
      <c r="BH13" s="53">
        <f>$D13*8760*('Selected MW by RESOLVE Zone'!$D13+'Selected MW by RESOLVE Zone'!BH13)</f>
        <v>1137970.4833004321</v>
      </c>
      <c r="BI13" s="53">
        <f>$D13*8760*('Selected MW by RESOLVE Zone'!$D13+'Selected MW by RESOLVE Zone'!BI13)</f>
        <v>1137970.4833004321</v>
      </c>
      <c r="BJ13" s="53">
        <f>$D13*8760*('Selected MW by RESOLVE Zone'!$D13+'Selected MW by RESOLVE Zone'!BJ13)</f>
        <v>1137970.4833004321</v>
      </c>
      <c r="BK13" s="53">
        <f>$D13*8760*('Selected MW by RESOLVE Zone'!$D13+'Selected MW by RESOLVE Zone'!BK13)</f>
        <v>1137970.4833004321</v>
      </c>
      <c r="BL13" s="53">
        <f>$D13*8760*('Selected MW by RESOLVE Zone'!$D13+'Selected MW by RESOLVE Zone'!BL13)</f>
        <v>22251721.828865148</v>
      </c>
      <c r="BM13" s="29">
        <f>$D13*8760*('Selected MW by RESOLVE Zone'!$D13+'Selected MW by RESOLVE Zone'!BM13)</f>
        <v>5361939.791174667</v>
      </c>
      <c r="BQ13" s="5"/>
    </row>
    <row r="14" spans="1:69" x14ac:dyDescent="0.25">
      <c r="A14" s="3" t="s">
        <v>24</v>
      </c>
      <c r="B14" s="49" t="s">
        <v>25</v>
      </c>
      <c r="C14" s="49" t="s">
        <v>7</v>
      </c>
      <c r="D14" s="90">
        <v>0.34157246160190102</v>
      </c>
      <c r="E14" s="6">
        <f>$D14*8760*('Selected MW by RESOLVE Zone'!$D14+'Selected MW by RESOLVE Zone'!E14)</f>
        <v>47138637.894201651</v>
      </c>
      <c r="F14" s="53">
        <f>$D14*8760*('Selected MW by RESOLVE Zone'!$D14+'Selected MW by RESOLVE Zone'!F14)</f>
        <v>47138637.894201651</v>
      </c>
      <c r="G14" s="53">
        <f>$D14*8760*('Selected MW by RESOLVE Zone'!$D14+'Selected MW by RESOLVE Zone'!G14)</f>
        <v>24197633.981430098</v>
      </c>
      <c r="H14" s="53">
        <f>$D14*8760*('Selected MW by RESOLVE Zone'!$D14+'Selected MW by RESOLVE Zone'!H14)</f>
        <v>35074189.247234792</v>
      </c>
      <c r="I14" s="53">
        <f>$D14*8760*('Selected MW by RESOLVE Zone'!$D14+'Selected MW by RESOLVE Zone'!I14)</f>
        <v>24197633.981430098</v>
      </c>
      <c r="J14" s="53">
        <f>$D14*8760*('Selected MW by RESOLVE Zone'!$D14+'Selected MW by RESOLVE Zone'!J14)</f>
        <v>4054313.4726550779</v>
      </c>
      <c r="K14" s="53">
        <f>$D14*8760*('Selected MW by RESOLVE Zone'!$D14+'Selected MW by RESOLVE Zone'!K14)</f>
        <v>4054313.4726550779</v>
      </c>
      <c r="L14" s="53">
        <f>$D14*8760*('Selected MW by RESOLVE Zone'!$D14+'Selected MW by RESOLVE Zone'!L14)</f>
        <v>24197633.981430098</v>
      </c>
      <c r="M14" s="53">
        <f>$D14*8760*('Selected MW by RESOLVE Zone'!$D14+'Selected MW by RESOLVE Zone'!M14)</f>
        <v>4054313.4726550779</v>
      </c>
      <c r="N14" s="53">
        <f>$D14*8760*('Selected MW by RESOLVE Zone'!$D14+'Selected MW by RESOLVE Zone'!N14)</f>
        <v>4054313.4726550779</v>
      </c>
      <c r="O14" s="53">
        <f>$D14*8760*('Selected MW by RESOLVE Zone'!$D14+'Selected MW by RESOLVE Zone'!O14)</f>
        <v>4054313.4726550779</v>
      </c>
      <c r="P14" s="53">
        <f>$D14*8760*('Selected MW by RESOLVE Zone'!$D14+'Selected MW by RESOLVE Zone'!P14)</f>
        <v>24197633.981430098</v>
      </c>
      <c r="Q14" s="53">
        <f>$D14*8760*('Selected MW by RESOLVE Zone'!$D14+'Selected MW by RESOLVE Zone'!Q14)</f>
        <v>4054313.4726550779</v>
      </c>
      <c r="R14" s="53">
        <f>$D14*8760*('Selected MW by RESOLVE Zone'!$D14+'Selected MW by RESOLVE Zone'!R14)</f>
        <v>47138637.894201651</v>
      </c>
      <c r="S14" s="53">
        <f>$D14*8760*('Selected MW by RESOLVE Zone'!$D14+'Selected MW by RESOLVE Zone'!S14)</f>
        <v>12731620.28718977</v>
      </c>
      <c r="T14" s="53">
        <f>$D14*8760*('Selected MW by RESOLVE Zone'!$D14+'Selected MW by RESOLVE Zone'!T14)</f>
        <v>18225253.153219324</v>
      </c>
      <c r="U14" s="53">
        <f>$D14*8760*('Selected MW by RESOLVE Zone'!$D14+'Selected MW by RESOLVE Zone'!U14)</f>
        <v>12731620.28718977</v>
      </c>
      <c r="V14" s="53">
        <f>$D14*8760*('Selected MW by RESOLVE Zone'!$D14+'Selected MW by RESOLVE Zone'!V14)</f>
        <v>4054313.4726550779</v>
      </c>
      <c r="W14" s="53">
        <f>$D14*8760*('Selected MW by RESOLVE Zone'!$D14+'Selected MW by RESOLVE Zone'!W14)</f>
        <v>12731620.28718977</v>
      </c>
      <c r="X14" s="53">
        <f>$D14*8760*('Selected MW by RESOLVE Zone'!$D14+'Selected MW by RESOLVE Zone'!X14)</f>
        <v>4054313.4726550779</v>
      </c>
      <c r="Y14" s="53">
        <f>$D14*8760*('Selected MW by RESOLVE Zone'!$D14+'Selected MW by RESOLVE Zone'!Y14)</f>
        <v>4054313.4726550779</v>
      </c>
      <c r="Z14" s="53">
        <f>$D14*8760*('Selected MW by RESOLVE Zone'!$D14+'Selected MW by RESOLVE Zone'!Z14)</f>
        <v>47138637.894201651</v>
      </c>
      <c r="AA14" s="53">
        <f>$D14*8760*('Selected MW by RESOLVE Zone'!$D14+'Selected MW by RESOLVE Zone'!AA14)</f>
        <v>12731620.28718977</v>
      </c>
      <c r="AB14" s="53">
        <f>$D14*8760*('Selected MW by RESOLVE Zone'!$D14+'Selected MW by RESOLVE Zone'!AB14)</f>
        <v>4054313.4726550779</v>
      </c>
      <c r="AC14" s="53">
        <f>$D14*8760*('Selected MW by RESOLVE Zone'!$D14+'Selected MW by RESOLVE Zone'!AC14)</f>
        <v>4054313.4726550779</v>
      </c>
      <c r="AD14" s="53">
        <f>$D14*8760*('Selected MW by RESOLVE Zone'!$D14+'Selected MW by RESOLVE Zone'!AD14)</f>
        <v>38673775.487884872</v>
      </c>
      <c r="AE14" s="29">
        <f>$D14*8760*('Selected MW by RESOLVE Zone'!$D14+'Selected MW by RESOLVE Zone'!AE14)</f>
        <v>4054313.4726550779</v>
      </c>
      <c r="AF14" s="53">
        <f>$D14*8760*('Selected MW by RESOLVE Zone'!$D14+'Selected MW by RESOLVE Zone'!AF14)</f>
        <v>47138637.894201651</v>
      </c>
      <c r="AG14" s="53">
        <f>$D14*8760*('Selected MW by RESOLVE Zone'!$D14+'Selected MW by RESOLVE Zone'!AG14)</f>
        <v>47138637.894201651</v>
      </c>
      <c r="AH14" s="53">
        <f>$D14*8760*('Selected MW by RESOLVE Zone'!$D14+'Selected MW by RESOLVE Zone'!AH14)</f>
        <v>47138637.894201651</v>
      </c>
      <c r="AI14" s="53">
        <f>$D14*8760*('Selected MW by RESOLVE Zone'!$D14+'Selected MW by RESOLVE Zone'!AI14)</f>
        <v>24197633.981430098</v>
      </c>
      <c r="AJ14" s="53">
        <f>$D14*8760*('Selected MW by RESOLVE Zone'!$D14+'Selected MW by RESOLVE Zone'!AJ14)</f>
        <v>12731620.28718977</v>
      </c>
      <c r="AK14" s="53">
        <f>$D14*8760*('Selected MW by RESOLVE Zone'!$D14+'Selected MW by RESOLVE Zone'!AK14)</f>
        <v>24197633.981430098</v>
      </c>
      <c r="AL14" s="53">
        <f>$D14*8760*('Selected MW by RESOLVE Zone'!$D14+'Selected MW by RESOLVE Zone'!AL14)</f>
        <v>4054313.4726550779</v>
      </c>
      <c r="AM14" s="53">
        <f>$D14*8760*('Selected MW by RESOLVE Zone'!$D14+'Selected MW by RESOLVE Zone'!AM14)</f>
        <v>4054313.4726550779</v>
      </c>
      <c r="AN14" s="53">
        <f>$D14*8760*('Selected MW by RESOLVE Zone'!$D14+'Selected MW by RESOLVE Zone'!AN14)</f>
        <v>4054313.4726550779</v>
      </c>
      <c r="AO14" s="53">
        <f>$D14*8760*('Selected MW by RESOLVE Zone'!$D14+'Selected MW by RESOLVE Zone'!AO14)</f>
        <v>24197633.981430098</v>
      </c>
      <c r="AP14" s="53">
        <f>$D14*8760*('Selected MW by RESOLVE Zone'!$D14+'Selected MW by RESOLVE Zone'!AP14)</f>
        <v>12731620.28718977</v>
      </c>
      <c r="AQ14" s="53">
        <f>$D14*8760*('Selected MW by RESOLVE Zone'!$D14+'Selected MW by RESOLVE Zone'!AQ14)</f>
        <v>4054313.4726550779</v>
      </c>
      <c r="AR14" s="53">
        <f>$D14*8760*('Selected MW by RESOLVE Zone'!$D14+'Selected MW by RESOLVE Zone'!AR14)</f>
        <v>4054313.4726550779</v>
      </c>
      <c r="AS14" s="53">
        <f>$D14*8760*('Selected MW by RESOLVE Zone'!$D14+'Selected MW by RESOLVE Zone'!AS14)</f>
        <v>9332509.7557030786</v>
      </c>
      <c r="AT14" s="53">
        <f>$D14*8760*('Selected MW by RESOLVE Zone'!$D14+'Selected MW by RESOLVE Zone'!AT14)</f>
        <v>30873175.879094549</v>
      </c>
      <c r="AU14" s="53">
        <f>$D14*8760*('Selected MW by RESOLVE Zone'!$D14+'Selected MW by RESOLVE Zone'!AU14)</f>
        <v>24197633.981430098</v>
      </c>
      <c r="AV14" s="53">
        <f>$D14*8760*('Selected MW by RESOLVE Zone'!$D14+'Selected MW by RESOLVE Zone'!AV14)</f>
        <v>12731620.28718977</v>
      </c>
      <c r="AW14" s="6">
        <f>$D14*8760*('Selected MW by RESOLVE Zone'!$D14+'Selected MW by RESOLVE Zone'!AW14)</f>
        <v>47138637.894201651</v>
      </c>
      <c r="AX14" s="53">
        <f>$D14*8760*('Selected MW by RESOLVE Zone'!$D14+'Selected MW by RESOLVE Zone'!AX14)</f>
        <v>47138637.894201651</v>
      </c>
      <c r="AY14" s="53">
        <f>$D14*8760*('Selected MW by RESOLVE Zone'!$D14+'Selected MW by RESOLVE Zone'!AY14)</f>
        <v>47138637.894201651</v>
      </c>
      <c r="AZ14" s="53">
        <f>$D14*8760*('Selected MW by RESOLVE Zone'!$D14+'Selected MW by RESOLVE Zone'!AZ14)</f>
        <v>24197633.981430098</v>
      </c>
      <c r="BA14" s="53">
        <f>$D14*8760*('Selected MW by RESOLVE Zone'!$D14+'Selected MW by RESOLVE Zone'!BA14)</f>
        <v>12731620.28718977</v>
      </c>
      <c r="BB14" s="53">
        <f>$D14*8760*('Selected MW by RESOLVE Zone'!$D14+'Selected MW by RESOLVE Zone'!BB14)</f>
        <v>24197633.981430098</v>
      </c>
      <c r="BC14" s="53">
        <f>$D14*8760*('Selected MW by RESOLVE Zone'!$D14+'Selected MW by RESOLVE Zone'!BC14)</f>
        <v>4054313.4726550779</v>
      </c>
      <c r="BD14" s="53">
        <f>$D14*8760*('Selected MW by RESOLVE Zone'!$D14+'Selected MW by RESOLVE Zone'!BD14)</f>
        <v>4054313.4726550779</v>
      </c>
      <c r="BE14" s="53">
        <f>$D14*8760*('Selected MW by RESOLVE Zone'!$D14+'Selected MW by RESOLVE Zone'!BE14)</f>
        <v>4054313.4726550779</v>
      </c>
      <c r="BF14" s="53">
        <f>$D14*8760*('Selected MW by RESOLVE Zone'!$D14+'Selected MW by RESOLVE Zone'!BF14)</f>
        <v>24197633.981430098</v>
      </c>
      <c r="BG14" s="53">
        <f>$D14*8760*('Selected MW by RESOLVE Zone'!$D14+'Selected MW by RESOLVE Zone'!BG14)</f>
        <v>12731620.28718977</v>
      </c>
      <c r="BH14" s="53">
        <f>$D14*8760*('Selected MW by RESOLVE Zone'!$D14+'Selected MW by RESOLVE Zone'!BH14)</f>
        <v>4054313.4726550779</v>
      </c>
      <c r="BI14" s="53">
        <f>$D14*8760*('Selected MW by RESOLVE Zone'!$D14+'Selected MW by RESOLVE Zone'!BI14)</f>
        <v>47138637.894201651</v>
      </c>
      <c r="BJ14" s="53">
        <f>$D14*8760*('Selected MW by RESOLVE Zone'!$D14+'Selected MW by RESOLVE Zone'!BJ14)</f>
        <v>47138637.894201651</v>
      </c>
      <c r="BK14" s="53">
        <f>$D14*8760*('Selected MW by RESOLVE Zone'!$D14+'Selected MW by RESOLVE Zone'!BK14)</f>
        <v>47138637.894201651</v>
      </c>
      <c r="BL14" s="53">
        <f>$D14*8760*('Selected MW by RESOLVE Zone'!$D14+'Selected MW by RESOLVE Zone'!BL14)</f>
        <v>24197633.981430098</v>
      </c>
      <c r="BM14" s="29">
        <f>$D14*8760*('Selected MW by RESOLVE Zone'!$D14+'Selected MW by RESOLVE Zone'!BM14)</f>
        <v>12731620.28718977</v>
      </c>
      <c r="BQ14" s="5"/>
    </row>
    <row r="15" spans="1:69" x14ac:dyDescent="0.25">
      <c r="A15" s="3" t="s">
        <v>26</v>
      </c>
      <c r="B15" s="49" t="s">
        <v>27</v>
      </c>
      <c r="C15" s="49" t="s">
        <v>7</v>
      </c>
      <c r="D15" s="90">
        <v>0.33747411533547278</v>
      </c>
      <c r="E15" s="6">
        <f>$D15*8760*('Selected MW by RESOLVE Zone'!$D15+'Selected MW by RESOLVE Zone'!E15)</f>
        <v>112838293.51741247</v>
      </c>
      <c r="F15" s="53">
        <f>$D15*8760*('Selected MW by RESOLVE Zone'!$D15+'Selected MW by RESOLVE Zone'!F15)</f>
        <v>84271825.09938921</v>
      </c>
      <c r="G15" s="53">
        <f>$D15*8760*('Selected MW by RESOLVE Zone'!$D15+'Selected MW by RESOLVE Zone'!G15)</f>
        <v>39980939.262814187</v>
      </c>
      <c r="H15" s="53">
        <f>$D15*8760*('Selected MW by RESOLVE Zone'!$D15+'Selected MW by RESOLVE Zone'!H15)</f>
        <v>84271825.09938921</v>
      </c>
      <c r="I15" s="53">
        <f>$D15*8760*('Selected MW by RESOLVE Zone'!$D15+'Selected MW by RESOLVE Zone'!I15)</f>
        <v>39980939.262814187</v>
      </c>
      <c r="J15" s="53">
        <f>$D15*8760*('Selected MW by RESOLVE Zone'!$D15+'Selected MW by RESOLVE Zone'!J15)</f>
        <v>10255611.730658144</v>
      </c>
      <c r="K15" s="53">
        <f>$D15*8760*('Selected MW by RESOLVE Zone'!$D15+'Selected MW by RESOLVE Zone'!K15)</f>
        <v>13862265.096071407</v>
      </c>
      <c r="L15" s="53">
        <f>$D15*8760*('Selected MW by RESOLVE Zone'!$D15+'Selected MW by RESOLVE Zone'!L15)</f>
        <v>39980939.262814187</v>
      </c>
      <c r="M15" s="53">
        <f>$D15*8760*('Selected MW by RESOLVE Zone'!$D15+'Selected MW by RESOLVE Zone'!M15)</f>
        <v>12990164.487221479</v>
      </c>
      <c r="N15" s="53">
        <f>$D15*8760*('Selected MW by RESOLVE Zone'!$D15+'Selected MW by RESOLVE Zone'!N15)</f>
        <v>13758795.532309553</v>
      </c>
      <c r="O15" s="53">
        <f>$D15*8760*('Selected MW by RESOLVE Zone'!$D15+'Selected MW by RESOLVE Zone'!O15)</f>
        <v>79314154.858571142</v>
      </c>
      <c r="P15" s="53">
        <f>$D15*8760*('Selected MW by RESOLVE Zone'!$D15+'Selected MW by RESOLVE Zone'!P15)</f>
        <v>39980939.262814187</v>
      </c>
      <c r="Q15" s="53">
        <f>$D15*8760*('Selected MW by RESOLVE Zone'!$D15+'Selected MW by RESOLVE Zone'!Q15)</f>
        <v>13758795.532309553</v>
      </c>
      <c r="R15" s="53">
        <f>$D15*8760*('Selected MW by RESOLVE Zone'!$D15+'Selected MW by RESOLVE Zone'!R15)</f>
        <v>112838293.51741247</v>
      </c>
      <c r="S15" s="53">
        <f>$D15*8760*('Selected MW by RESOLVE Zone'!$D15+'Selected MW by RESOLVE Zone'!S15)</f>
        <v>11399689.478539236</v>
      </c>
      <c r="T15" s="53">
        <f>$D15*8760*('Selected MW by RESOLVE Zone'!$D15+'Selected MW by RESOLVE Zone'!T15)</f>
        <v>102228228.82194673</v>
      </c>
      <c r="U15" s="53">
        <f>$D15*8760*('Selected MW by RESOLVE Zone'!$D15+'Selected MW by RESOLVE Zone'!U15)</f>
        <v>11399689.478539236</v>
      </c>
      <c r="V15" s="53">
        <f>$D15*8760*('Selected MW by RESOLVE Zone'!$D15+'Selected MW by RESOLVE Zone'!V15)</f>
        <v>13862265.096071407</v>
      </c>
      <c r="W15" s="53">
        <f>$D15*8760*('Selected MW by RESOLVE Zone'!$D15+'Selected MW by RESOLVE Zone'!W15)</f>
        <v>11399689.478539236</v>
      </c>
      <c r="X15" s="53">
        <f>$D15*8760*('Selected MW by RESOLVE Zone'!$D15+'Selected MW by RESOLVE Zone'!X15)</f>
        <v>9767826.6443522517</v>
      </c>
      <c r="Y15" s="53">
        <f>$D15*8760*('Selected MW by RESOLVE Zone'!$D15+'Selected MW by RESOLVE Zone'!Y15)</f>
        <v>11399689.478539236</v>
      </c>
      <c r="Z15" s="53">
        <f>$D15*8760*('Selected MW by RESOLVE Zone'!$D15+'Selected MW by RESOLVE Zone'!Z15)</f>
        <v>59657894.017068848</v>
      </c>
      <c r="AA15" s="53">
        <f>$D15*8760*('Selected MW by RESOLVE Zone'!$D15+'Selected MW by RESOLVE Zone'!AA15)</f>
        <v>11399689.478539236</v>
      </c>
      <c r="AB15" s="53">
        <f>$D15*8760*('Selected MW by RESOLVE Zone'!$D15+'Selected MW by RESOLVE Zone'!AB15)</f>
        <v>12990164.487221479</v>
      </c>
      <c r="AC15" s="53">
        <f>$D15*8760*('Selected MW by RESOLVE Zone'!$D15+'Selected MW by RESOLVE Zone'!AC15)</f>
        <v>11399689.478539236</v>
      </c>
      <c r="AD15" s="53">
        <f>$D15*8760*('Selected MW by RESOLVE Zone'!$D15+'Selected MW by RESOLVE Zone'!AD15)</f>
        <v>56840565.609496027</v>
      </c>
      <c r="AE15" s="29">
        <f>$D15*8760*('Selected MW by RESOLVE Zone'!$D15+'Selected MW by RESOLVE Zone'!AE15)</f>
        <v>9767826.6443522517</v>
      </c>
      <c r="AF15" s="53">
        <f>$D15*8760*('Selected MW by RESOLVE Zone'!$D15+'Selected MW by RESOLVE Zone'!AF15)</f>
        <v>112838293.51741247</v>
      </c>
      <c r="AG15" s="53">
        <f>$D15*8760*('Selected MW by RESOLVE Zone'!$D15+'Selected MW by RESOLVE Zone'!AG15)</f>
        <v>112838293.51741247</v>
      </c>
      <c r="AH15" s="53">
        <f>$D15*8760*('Selected MW by RESOLVE Zone'!$D15+'Selected MW by RESOLVE Zone'!AH15)</f>
        <v>84271825.09938921</v>
      </c>
      <c r="AI15" s="53">
        <f>$D15*8760*('Selected MW by RESOLVE Zone'!$D15+'Selected MW by RESOLVE Zone'!AI15)</f>
        <v>39980939.262814187</v>
      </c>
      <c r="AJ15" s="53">
        <f>$D15*8760*('Selected MW by RESOLVE Zone'!$D15+'Selected MW by RESOLVE Zone'!AJ15)</f>
        <v>11399689.478539236</v>
      </c>
      <c r="AK15" s="53">
        <f>$D15*8760*('Selected MW by RESOLVE Zone'!$D15+'Selected MW by RESOLVE Zone'!AK15)</f>
        <v>39980939.262814187</v>
      </c>
      <c r="AL15" s="53">
        <f>$D15*8760*('Selected MW by RESOLVE Zone'!$D15+'Selected MW by RESOLVE Zone'!AL15)</f>
        <v>10255611.730658144</v>
      </c>
      <c r="AM15" s="53">
        <f>$D15*8760*('Selected MW by RESOLVE Zone'!$D15+'Selected MW by RESOLVE Zone'!AM15)</f>
        <v>13862265.096071407</v>
      </c>
      <c r="AN15" s="53">
        <f>$D15*8760*('Selected MW by RESOLVE Zone'!$D15+'Selected MW by RESOLVE Zone'!AN15)</f>
        <v>13862265.096071407</v>
      </c>
      <c r="AO15" s="53">
        <f>$D15*8760*('Selected MW by RESOLVE Zone'!$D15+'Selected MW by RESOLVE Zone'!AO15)</f>
        <v>39980939.262814187</v>
      </c>
      <c r="AP15" s="53">
        <f>$D15*8760*('Selected MW by RESOLVE Zone'!$D15+'Selected MW by RESOLVE Zone'!AP15)</f>
        <v>11399689.478539236</v>
      </c>
      <c r="AQ15" s="53">
        <f>$D15*8760*('Selected MW by RESOLVE Zone'!$D15+'Selected MW by RESOLVE Zone'!AQ15)</f>
        <v>13758795.532309553</v>
      </c>
      <c r="AR15" s="53">
        <f>$D15*8760*('Selected MW by RESOLVE Zone'!$D15+'Selected MW by RESOLVE Zone'!AR15)</f>
        <v>76145029.934208006</v>
      </c>
      <c r="AS15" s="53">
        <f>$D15*8760*('Selected MW by RESOLVE Zone'!$D15+'Selected MW by RESOLVE Zone'!AS15)</f>
        <v>78731769.028254405</v>
      </c>
      <c r="AT15" s="53">
        <f>$D15*8760*('Selected MW by RESOLVE Zone'!$D15+'Selected MW by RESOLVE Zone'!AT15)</f>
        <v>63719813.46303428</v>
      </c>
      <c r="AU15" s="53">
        <f>$D15*8760*('Selected MW by RESOLVE Zone'!$D15+'Selected MW by RESOLVE Zone'!AU15)</f>
        <v>39980939.262814187</v>
      </c>
      <c r="AV15" s="53">
        <f>$D15*8760*('Selected MW by RESOLVE Zone'!$D15+'Selected MW by RESOLVE Zone'!AV15)</f>
        <v>11399689.478539236</v>
      </c>
      <c r="AW15" s="6">
        <f>$D15*8760*('Selected MW by RESOLVE Zone'!$D15+'Selected MW by RESOLVE Zone'!AW15)</f>
        <v>112838293.51741247</v>
      </c>
      <c r="AX15" s="53">
        <f>$D15*8760*('Selected MW by RESOLVE Zone'!$D15+'Selected MW by RESOLVE Zone'!AX15)</f>
        <v>112838293.51741247</v>
      </c>
      <c r="AY15" s="53">
        <f>$D15*8760*('Selected MW by RESOLVE Zone'!$D15+'Selected MW by RESOLVE Zone'!AY15)</f>
        <v>84271825.09938921</v>
      </c>
      <c r="AZ15" s="53">
        <f>$D15*8760*('Selected MW by RESOLVE Zone'!$D15+'Selected MW by RESOLVE Zone'!AZ15)</f>
        <v>39980939.262814187</v>
      </c>
      <c r="BA15" s="53">
        <f>$D15*8760*('Selected MW by RESOLVE Zone'!$D15+'Selected MW by RESOLVE Zone'!BA15)</f>
        <v>11399689.478539236</v>
      </c>
      <c r="BB15" s="53">
        <f>$D15*8760*('Selected MW by RESOLVE Zone'!$D15+'Selected MW by RESOLVE Zone'!BB15)</f>
        <v>39980939.262814187</v>
      </c>
      <c r="BC15" s="53">
        <f>$D15*8760*('Selected MW by RESOLVE Zone'!$D15+'Selected MW by RESOLVE Zone'!BC15)</f>
        <v>10255611.730658144</v>
      </c>
      <c r="BD15" s="53">
        <f>$D15*8760*('Selected MW by RESOLVE Zone'!$D15+'Selected MW by RESOLVE Zone'!BD15)</f>
        <v>13862265.096071407</v>
      </c>
      <c r="BE15" s="53">
        <f>$D15*8760*('Selected MW by RESOLVE Zone'!$D15+'Selected MW by RESOLVE Zone'!BE15)</f>
        <v>13862265.096071407</v>
      </c>
      <c r="BF15" s="53">
        <f>$D15*8760*('Selected MW by RESOLVE Zone'!$D15+'Selected MW by RESOLVE Zone'!BF15)</f>
        <v>39980939.262814187</v>
      </c>
      <c r="BG15" s="53">
        <f>$D15*8760*('Selected MW by RESOLVE Zone'!$D15+'Selected MW by RESOLVE Zone'!BG15)</f>
        <v>11399689.478539236</v>
      </c>
      <c r="BH15" s="53">
        <f>$D15*8760*('Selected MW by RESOLVE Zone'!$D15+'Selected MW by RESOLVE Zone'!BH15)</f>
        <v>13758795.532309553</v>
      </c>
      <c r="BI15" s="53">
        <f>$D15*8760*('Selected MW by RESOLVE Zone'!$D15+'Selected MW by RESOLVE Zone'!BI15)</f>
        <v>50880718.736813128</v>
      </c>
      <c r="BJ15" s="53">
        <f>$D15*8760*('Selected MW by RESOLVE Zone'!$D15+'Selected MW by RESOLVE Zone'!BJ15)</f>
        <v>58185669.938400157</v>
      </c>
      <c r="BK15" s="53">
        <f>$D15*8760*('Selected MW by RESOLVE Zone'!$D15+'Selected MW by RESOLVE Zone'!BK15)</f>
        <v>59817532.772587143</v>
      </c>
      <c r="BL15" s="53">
        <f>$D15*8760*('Selected MW by RESOLVE Zone'!$D15+'Selected MW by RESOLVE Zone'!BL15)</f>
        <v>39980939.262814187</v>
      </c>
      <c r="BM15" s="29">
        <f>$D15*8760*('Selected MW by RESOLVE Zone'!$D15+'Selected MW by RESOLVE Zone'!BM15)</f>
        <v>11399689.478539236</v>
      </c>
      <c r="BQ15" s="5"/>
    </row>
    <row r="16" spans="1:69" x14ac:dyDescent="0.25">
      <c r="A16" s="3" t="s">
        <v>28</v>
      </c>
      <c r="B16" s="49" t="s">
        <v>29</v>
      </c>
      <c r="C16" s="49" t="s">
        <v>7</v>
      </c>
      <c r="D16" s="90">
        <v>0.22703799741847047</v>
      </c>
      <c r="E16" s="6">
        <f>$D16*8760*('Selected MW by RESOLVE Zone'!$D16+'Selected MW by RESOLVE Zone'!E16)</f>
        <v>0</v>
      </c>
      <c r="F16" s="53">
        <f>$D16*8760*('Selected MW by RESOLVE Zone'!$D16+'Selected MW by RESOLVE Zone'!F16)</f>
        <v>0</v>
      </c>
      <c r="G16" s="53">
        <f>$D16*8760*('Selected MW by RESOLVE Zone'!$D16+'Selected MW by RESOLVE Zone'!G16)</f>
        <v>72951122.808911189</v>
      </c>
      <c r="H16" s="53">
        <f>$D16*8760*('Selected MW by RESOLVE Zone'!$D16+'Selected MW by RESOLVE Zone'!H16)</f>
        <v>0</v>
      </c>
      <c r="I16" s="53">
        <f>$D16*8760*('Selected MW by RESOLVE Zone'!$D16+'Selected MW by RESOLVE Zone'!I16)</f>
        <v>0</v>
      </c>
      <c r="J16" s="53">
        <f>$D16*8760*('Selected MW by RESOLVE Zone'!$D16+'Selected MW by RESOLVE Zone'!J16)</f>
        <v>0</v>
      </c>
      <c r="K16" s="53">
        <f>$D16*8760*('Selected MW by RESOLVE Zone'!$D16+'Selected MW by RESOLVE Zone'!K16)</f>
        <v>0</v>
      </c>
      <c r="L16" s="53">
        <f>$D16*8760*('Selected MW by RESOLVE Zone'!$D16+'Selected MW by RESOLVE Zone'!L16)</f>
        <v>0</v>
      </c>
      <c r="M16" s="53">
        <f>$D16*8760*('Selected MW by RESOLVE Zone'!$D16+'Selected MW by RESOLVE Zone'!M16)</f>
        <v>0</v>
      </c>
      <c r="N16" s="53">
        <f>$D16*8760*('Selected MW by RESOLVE Zone'!$D16+'Selected MW by RESOLVE Zone'!N16)</f>
        <v>0</v>
      </c>
      <c r="O16" s="53">
        <f>$D16*8760*('Selected MW by RESOLVE Zone'!$D16+'Selected MW by RESOLVE Zone'!O16)</f>
        <v>0</v>
      </c>
      <c r="P16" s="53">
        <f>$D16*8760*('Selected MW by RESOLVE Zone'!$D16+'Selected MW by RESOLVE Zone'!P16)</f>
        <v>0</v>
      </c>
      <c r="Q16" s="53">
        <f>$D16*8760*('Selected MW by RESOLVE Zone'!$D16+'Selected MW by RESOLVE Zone'!Q16)</f>
        <v>0</v>
      </c>
      <c r="R16" s="53">
        <f>$D16*8760*('Selected MW by RESOLVE Zone'!$D16+'Selected MW by RESOLVE Zone'!R16)</f>
        <v>0</v>
      </c>
      <c r="S16" s="53">
        <f>$D16*8760*('Selected MW by RESOLVE Zone'!$D16+'Selected MW by RESOLVE Zone'!S16)</f>
        <v>72951122.808911189</v>
      </c>
      <c r="T16" s="53">
        <f>$D16*8760*('Selected MW by RESOLVE Zone'!$D16+'Selected MW by RESOLVE Zone'!T16)</f>
        <v>0</v>
      </c>
      <c r="U16" s="53">
        <f>$D16*8760*('Selected MW by RESOLVE Zone'!$D16+'Selected MW by RESOLVE Zone'!U16)</f>
        <v>0</v>
      </c>
      <c r="V16" s="53">
        <f>$D16*8760*('Selected MW by RESOLVE Zone'!$D16+'Selected MW by RESOLVE Zone'!V16)</f>
        <v>0</v>
      </c>
      <c r="W16" s="53">
        <f>$D16*8760*('Selected MW by RESOLVE Zone'!$D16+'Selected MW by RESOLVE Zone'!W16)</f>
        <v>47780201.045836493</v>
      </c>
      <c r="X16" s="53">
        <f>$D16*8760*('Selected MW by RESOLVE Zone'!$D16+'Selected MW by RESOLVE Zone'!X16)</f>
        <v>0</v>
      </c>
      <c r="Y16" s="53">
        <f>$D16*8760*('Selected MW by RESOLVE Zone'!$D16+'Selected MW by RESOLVE Zone'!Y16)</f>
        <v>0</v>
      </c>
      <c r="Z16" s="53">
        <f>$D16*8760*('Selected MW by RESOLVE Zone'!$D16+'Selected MW by RESOLVE Zone'!Z16)</f>
        <v>0</v>
      </c>
      <c r="AA16" s="53">
        <f>$D16*8760*('Selected MW by RESOLVE Zone'!$D16+'Selected MW by RESOLVE Zone'!AA16)</f>
        <v>72951122.808911189</v>
      </c>
      <c r="AB16" s="53">
        <f>$D16*8760*('Selected MW by RESOLVE Zone'!$D16+'Selected MW by RESOLVE Zone'!AB16)</f>
        <v>0</v>
      </c>
      <c r="AC16" s="53">
        <f>$D16*8760*('Selected MW by RESOLVE Zone'!$D16+'Selected MW by RESOLVE Zone'!AC16)</f>
        <v>0</v>
      </c>
      <c r="AD16" s="53">
        <f>$D16*8760*('Selected MW by RESOLVE Zone'!$D16+'Selected MW by RESOLVE Zone'!AD16)</f>
        <v>0</v>
      </c>
      <c r="AE16" s="29">
        <f>$D16*8760*('Selected MW by RESOLVE Zone'!$D16+'Selected MW by RESOLVE Zone'!AE16)</f>
        <v>0</v>
      </c>
      <c r="AF16" s="53">
        <f>$D16*8760*('Selected MW by RESOLVE Zone'!$D16+'Selected MW by RESOLVE Zone'!AF16)</f>
        <v>0</v>
      </c>
      <c r="AG16" s="53">
        <f>$D16*8760*('Selected MW by RESOLVE Zone'!$D16+'Selected MW by RESOLVE Zone'!AG16)</f>
        <v>0</v>
      </c>
      <c r="AH16" s="53">
        <f>$D16*8760*('Selected MW by RESOLVE Zone'!$D16+'Selected MW by RESOLVE Zone'!AH16)</f>
        <v>0</v>
      </c>
      <c r="AI16" s="53">
        <f>$D16*8760*('Selected MW by RESOLVE Zone'!$D16+'Selected MW by RESOLVE Zone'!AI16)</f>
        <v>72951122.808911189</v>
      </c>
      <c r="AJ16" s="53">
        <f>$D16*8760*('Selected MW by RESOLVE Zone'!$D16+'Selected MW by RESOLVE Zone'!AJ16)</f>
        <v>72951122.808911189</v>
      </c>
      <c r="AK16" s="53">
        <f>$D16*8760*('Selected MW by RESOLVE Zone'!$D16+'Selected MW by RESOLVE Zone'!AK16)</f>
        <v>0</v>
      </c>
      <c r="AL16" s="53">
        <f>$D16*8760*('Selected MW by RESOLVE Zone'!$D16+'Selected MW by RESOLVE Zone'!AL16)</f>
        <v>0</v>
      </c>
      <c r="AM16" s="53">
        <f>$D16*8760*('Selected MW by RESOLVE Zone'!$D16+'Selected MW by RESOLVE Zone'!AM16)</f>
        <v>0</v>
      </c>
      <c r="AN16" s="53">
        <f>$D16*8760*('Selected MW by RESOLVE Zone'!$D16+'Selected MW by RESOLVE Zone'!AN16)</f>
        <v>0</v>
      </c>
      <c r="AO16" s="53">
        <f>$D16*8760*('Selected MW by RESOLVE Zone'!$D16+'Selected MW by RESOLVE Zone'!AO16)</f>
        <v>0</v>
      </c>
      <c r="AP16" s="53">
        <f>$D16*8760*('Selected MW by RESOLVE Zone'!$D16+'Selected MW by RESOLVE Zone'!AP16)</f>
        <v>29773127.275065448</v>
      </c>
      <c r="AQ16" s="53">
        <f>$D16*8760*('Selected MW by RESOLVE Zone'!$D16+'Selected MW by RESOLVE Zone'!AQ16)</f>
        <v>0</v>
      </c>
      <c r="AR16" s="53">
        <f>$D16*8760*('Selected MW by RESOLVE Zone'!$D16+'Selected MW by RESOLVE Zone'!AR16)</f>
        <v>0</v>
      </c>
      <c r="AS16" s="53">
        <f>$D16*8760*('Selected MW by RESOLVE Zone'!$D16+'Selected MW by RESOLVE Zone'!AS16)</f>
        <v>0</v>
      </c>
      <c r="AT16" s="53">
        <f>$D16*8760*('Selected MW by RESOLVE Zone'!$D16+'Selected MW by RESOLVE Zone'!AT16)</f>
        <v>0</v>
      </c>
      <c r="AU16" s="53">
        <f>$D16*8760*('Selected MW by RESOLVE Zone'!$D16+'Selected MW by RESOLVE Zone'!AU16)</f>
        <v>0</v>
      </c>
      <c r="AV16" s="53">
        <f>$D16*8760*('Selected MW by RESOLVE Zone'!$D16+'Selected MW by RESOLVE Zone'!AV16)</f>
        <v>72951122.808911189</v>
      </c>
      <c r="AW16" s="6">
        <f>$D16*8760*('Selected MW by RESOLVE Zone'!$D16+'Selected MW by RESOLVE Zone'!AW16)</f>
        <v>0</v>
      </c>
      <c r="AX16" s="53">
        <f>$D16*8760*('Selected MW by RESOLVE Zone'!$D16+'Selected MW by RESOLVE Zone'!AX16)</f>
        <v>0</v>
      </c>
      <c r="AY16" s="53">
        <f>$D16*8760*('Selected MW by RESOLVE Zone'!$D16+'Selected MW by RESOLVE Zone'!AY16)</f>
        <v>0</v>
      </c>
      <c r="AZ16" s="53">
        <f>$D16*8760*('Selected MW by RESOLVE Zone'!$D16+'Selected MW by RESOLVE Zone'!AZ16)</f>
        <v>72951122.808911189</v>
      </c>
      <c r="BA16" s="53">
        <f>$D16*8760*('Selected MW by RESOLVE Zone'!$D16+'Selected MW by RESOLVE Zone'!BA16)</f>
        <v>72951122.808911189</v>
      </c>
      <c r="BB16" s="53">
        <f>$D16*8760*('Selected MW by RESOLVE Zone'!$D16+'Selected MW by RESOLVE Zone'!BB16)</f>
        <v>0</v>
      </c>
      <c r="BC16" s="53">
        <f>$D16*8760*('Selected MW by RESOLVE Zone'!$D16+'Selected MW by RESOLVE Zone'!BC16)</f>
        <v>0</v>
      </c>
      <c r="BD16" s="53">
        <f>$D16*8760*('Selected MW by RESOLVE Zone'!$D16+'Selected MW by RESOLVE Zone'!BD16)</f>
        <v>0</v>
      </c>
      <c r="BE16" s="53">
        <f>$D16*8760*('Selected MW by RESOLVE Zone'!$D16+'Selected MW by RESOLVE Zone'!BE16)</f>
        <v>0</v>
      </c>
      <c r="BF16" s="53">
        <f>$D16*8760*('Selected MW by RESOLVE Zone'!$D16+'Selected MW by RESOLVE Zone'!BF16)</f>
        <v>0</v>
      </c>
      <c r="BG16" s="53">
        <f>$D16*8760*('Selected MW by RESOLVE Zone'!$D16+'Selected MW by RESOLVE Zone'!BG16)</f>
        <v>43734874.333913773</v>
      </c>
      <c r="BH16" s="53">
        <f>$D16*8760*('Selected MW by RESOLVE Zone'!$D16+'Selected MW by RESOLVE Zone'!BH16)</f>
        <v>0</v>
      </c>
      <c r="BI16" s="53">
        <f>$D16*8760*('Selected MW by RESOLVE Zone'!$D16+'Selected MW by RESOLVE Zone'!BI16)</f>
        <v>0</v>
      </c>
      <c r="BJ16" s="53">
        <f>$D16*8760*('Selected MW by RESOLVE Zone'!$D16+'Selected MW by RESOLVE Zone'!BJ16)</f>
        <v>0</v>
      </c>
      <c r="BK16" s="53">
        <f>$D16*8760*('Selected MW by RESOLVE Zone'!$D16+'Selected MW by RESOLVE Zone'!BK16)</f>
        <v>0</v>
      </c>
      <c r="BL16" s="53">
        <f>$D16*8760*('Selected MW by RESOLVE Zone'!$D16+'Selected MW by RESOLVE Zone'!BL16)</f>
        <v>0</v>
      </c>
      <c r="BM16" s="29">
        <f>$D16*8760*('Selected MW by RESOLVE Zone'!$D16+'Selected MW by RESOLVE Zone'!BM16)</f>
        <v>72951122.808911189</v>
      </c>
      <c r="BQ16" s="5"/>
    </row>
    <row r="17" spans="1:69" x14ac:dyDescent="0.25">
      <c r="A17" s="3" t="s">
        <v>30</v>
      </c>
      <c r="B17" s="49" t="s">
        <v>31</v>
      </c>
      <c r="C17" s="49" t="s">
        <v>7</v>
      </c>
      <c r="D17" s="90">
        <v>0.34500565242951459</v>
      </c>
      <c r="E17" s="6">
        <f>$D17*8760*('Selected MW by RESOLVE Zone'!$D17+'Selected MW by RESOLVE Zone'!E17)</f>
        <v>0</v>
      </c>
      <c r="F17" s="53">
        <f>$D17*8760*('Selected MW by RESOLVE Zone'!$D17+'Selected MW by RESOLVE Zone'!F17)</f>
        <v>0</v>
      </c>
      <c r="G17" s="53">
        <f>$D17*8760*('Selected MW by RESOLVE Zone'!$D17+'Selected MW by RESOLVE Zone'!G17)</f>
        <v>0</v>
      </c>
      <c r="H17" s="53">
        <f>$D17*8760*('Selected MW by RESOLVE Zone'!$D17+'Selected MW by RESOLVE Zone'!H17)</f>
        <v>0</v>
      </c>
      <c r="I17" s="53">
        <f>$D17*8760*('Selected MW by RESOLVE Zone'!$D17+'Selected MW by RESOLVE Zone'!I17)</f>
        <v>0</v>
      </c>
      <c r="J17" s="53">
        <f>$D17*8760*('Selected MW by RESOLVE Zone'!$D17+'Selected MW by RESOLVE Zone'!J17)</f>
        <v>0</v>
      </c>
      <c r="K17" s="53">
        <f>$D17*8760*('Selected MW by RESOLVE Zone'!$D17+'Selected MW by RESOLVE Zone'!K17)</f>
        <v>0</v>
      </c>
      <c r="L17" s="53">
        <f>$D17*8760*('Selected MW by RESOLVE Zone'!$D17+'Selected MW by RESOLVE Zone'!L17)</f>
        <v>0</v>
      </c>
      <c r="M17" s="53">
        <f>$D17*8760*('Selected MW by RESOLVE Zone'!$D17+'Selected MW by RESOLVE Zone'!M17)</f>
        <v>0</v>
      </c>
      <c r="N17" s="53">
        <f>$D17*8760*('Selected MW by RESOLVE Zone'!$D17+'Selected MW by RESOLVE Zone'!N17)</f>
        <v>0</v>
      </c>
      <c r="O17" s="53">
        <f>$D17*8760*('Selected MW by RESOLVE Zone'!$D17+'Selected MW by RESOLVE Zone'!O17)</f>
        <v>0</v>
      </c>
      <c r="P17" s="53">
        <f>$D17*8760*('Selected MW by RESOLVE Zone'!$D17+'Selected MW by RESOLVE Zone'!P17)</f>
        <v>0</v>
      </c>
      <c r="Q17" s="53">
        <f>$D17*8760*('Selected MW by RESOLVE Zone'!$D17+'Selected MW by RESOLVE Zone'!Q17)</f>
        <v>0</v>
      </c>
      <c r="R17" s="53">
        <f>$D17*8760*('Selected MW by RESOLVE Zone'!$D17+'Selected MW by RESOLVE Zone'!R17)</f>
        <v>0</v>
      </c>
      <c r="S17" s="53">
        <f>$D17*8760*('Selected MW by RESOLVE Zone'!$D17+'Selected MW by RESOLVE Zone'!S17)</f>
        <v>0</v>
      </c>
      <c r="T17" s="53">
        <f>$D17*8760*('Selected MW by RESOLVE Zone'!$D17+'Selected MW by RESOLVE Zone'!T17)</f>
        <v>0</v>
      </c>
      <c r="U17" s="53">
        <f>$D17*8760*('Selected MW by RESOLVE Zone'!$D17+'Selected MW by RESOLVE Zone'!U17)</f>
        <v>0</v>
      </c>
      <c r="V17" s="53">
        <f>$D17*8760*('Selected MW by RESOLVE Zone'!$D17+'Selected MW by RESOLVE Zone'!V17)</f>
        <v>0</v>
      </c>
      <c r="W17" s="53">
        <f>$D17*8760*('Selected MW by RESOLVE Zone'!$D17+'Selected MW by RESOLVE Zone'!W17)</f>
        <v>0</v>
      </c>
      <c r="X17" s="53">
        <f>$D17*8760*('Selected MW by RESOLVE Zone'!$D17+'Selected MW by RESOLVE Zone'!X17)</f>
        <v>0</v>
      </c>
      <c r="Y17" s="53">
        <f>$D17*8760*('Selected MW by RESOLVE Zone'!$D17+'Selected MW by RESOLVE Zone'!Y17)</f>
        <v>0</v>
      </c>
      <c r="Z17" s="53">
        <f>$D17*8760*('Selected MW by RESOLVE Zone'!$D17+'Selected MW by RESOLVE Zone'!Z17)</f>
        <v>0</v>
      </c>
      <c r="AA17" s="53">
        <f>$D17*8760*('Selected MW by RESOLVE Zone'!$D17+'Selected MW by RESOLVE Zone'!AA17)</f>
        <v>0</v>
      </c>
      <c r="AB17" s="53">
        <f>$D17*8760*('Selected MW by RESOLVE Zone'!$D17+'Selected MW by RESOLVE Zone'!AB17)</f>
        <v>0</v>
      </c>
      <c r="AC17" s="53">
        <f>$D17*8760*('Selected MW by RESOLVE Zone'!$D17+'Selected MW by RESOLVE Zone'!AC17)</f>
        <v>0</v>
      </c>
      <c r="AD17" s="53">
        <f>$D17*8760*('Selected MW by RESOLVE Zone'!$D17+'Selected MW by RESOLVE Zone'!AD17)</f>
        <v>0</v>
      </c>
      <c r="AE17" s="29">
        <f>$D17*8760*('Selected MW by RESOLVE Zone'!$D17+'Selected MW by RESOLVE Zone'!AE17)</f>
        <v>0</v>
      </c>
      <c r="AF17" s="53">
        <f>$D17*8760*('Selected MW by RESOLVE Zone'!$D17+'Selected MW by RESOLVE Zone'!AF17)</f>
        <v>0</v>
      </c>
      <c r="AG17" s="53">
        <f>$D17*8760*('Selected MW by RESOLVE Zone'!$D17+'Selected MW by RESOLVE Zone'!AG17)</f>
        <v>0</v>
      </c>
      <c r="AH17" s="53">
        <f>$D17*8760*('Selected MW by RESOLVE Zone'!$D17+'Selected MW by RESOLVE Zone'!AH17)</f>
        <v>0</v>
      </c>
      <c r="AI17" s="53">
        <f>$D17*8760*('Selected MW by RESOLVE Zone'!$D17+'Selected MW by RESOLVE Zone'!AI17)</f>
        <v>0</v>
      </c>
      <c r="AJ17" s="53">
        <f>$D17*8760*('Selected MW by RESOLVE Zone'!$D17+'Selected MW by RESOLVE Zone'!AJ17)</f>
        <v>0</v>
      </c>
      <c r="AK17" s="53">
        <f>$D17*8760*('Selected MW by RESOLVE Zone'!$D17+'Selected MW by RESOLVE Zone'!AK17)</f>
        <v>0</v>
      </c>
      <c r="AL17" s="53">
        <f>$D17*8760*('Selected MW by RESOLVE Zone'!$D17+'Selected MW by RESOLVE Zone'!AL17)</f>
        <v>0</v>
      </c>
      <c r="AM17" s="53">
        <f>$D17*8760*('Selected MW by RESOLVE Zone'!$D17+'Selected MW by RESOLVE Zone'!AM17)</f>
        <v>0</v>
      </c>
      <c r="AN17" s="53">
        <f>$D17*8760*('Selected MW by RESOLVE Zone'!$D17+'Selected MW by RESOLVE Zone'!AN17)</f>
        <v>0</v>
      </c>
      <c r="AO17" s="53">
        <f>$D17*8760*('Selected MW by RESOLVE Zone'!$D17+'Selected MW by RESOLVE Zone'!AO17)</f>
        <v>0</v>
      </c>
      <c r="AP17" s="53">
        <f>$D17*8760*('Selected MW by RESOLVE Zone'!$D17+'Selected MW by RESOLVE Zone'!AP17)</f>
        <v>0</v>
      </c>
      <c r="AQ17" s="53">
        <f>$D17*8760*('Selected MW by RESOLVE Zone'!$D17+'Selected MW by RESOLVE Zone'!AQ17)</f>
        <v>0</v>
      </c>
      <c r="AR17" s="53">
        <f>$D17*8760*('Selected MW by RESOLVE Zone'!$D17+'Selected MW by RESOLVE Zone'!AR17)</f>
        <v>0</v>
      </c>
      <c r="AS17" s="53">
        <f>$D17*8760*('Selected MW by RESOLVE Zone'!$D17+'Selected MW by RESOLVE Zone'!AS17)</f>
        <v>0</v>
      </c>
      <c r="AT17" s="53">
        <f>$D17*8760*('Selected MW by RESOLVE Zone'!$D17+'Selected MW by RESOLVE Zone'!AT17)</f>
        <v>0</v>
      </c>
      <c r="AU17" s="53">
        <f>$D17*8760*('Selected MW by RESOLVE Zone'!$D17+'Selected MW by RESOLVE Zone'!AU17)</f>
        <v>0</v>
      </c>
      <c r="AV17" s="53">
        <f>$D17*8760*('Selected MW by RESOLVE Zone'!$D17+'Selected MW by RESOLVE Zone'!AV17)</f>
        <v>0</v>
      </c>
      <c r="AW17" s="6">
        <f>$D17*8760*('Selected MW by RESOLVE Zone'!$D17+'Selected MW by RESOLVE Zone'!AW17)</f>
        <v>0</v>
      </c>
      <c r="AX17" s="53">
        <f>$D17*8760*('Selected MW by RESOLVE Zone'!$D17+'Selected MW by RESOLVE Zone'!AX17)</f>
        <v>0</v>
      </c>
      <c r="AY17" s="53">
        <f>$D17*8760*('Selected MW by RESOLVE Zone'!$D17+'Selected MW by RESOLVE Zone'!AY17)</f>
        <v>0</v>
      </c>
      <c r="AZ17" s="53">
        <f>$D17*8760*('Selected MW by RESOLVE Zone'!$D17+'Selected MW by RESOLVE Zone'!AZ17)</f>
        <v>0</v>
      </c>
      <c r="BA17" s="53">
        <f>$D17*8760*('Selected MW by RESOLVE Zone'!$D17+'Selected MW by RESOLVE Zone'!BA17)</f>
        <v>0</v>
      </c>
      <c r="BB17" s="53">
        <f>$D17*8760*('Selected MW by RESOLVE Zone'!$D17+'Selected MW by RESOLVE Zone'!BB17)</f>
        <v>0</v>
      </c>
      <c r="BC17" s="53">
        <f>$D17*8760*('Selected MW by RESOLVE Zone'!$D17+'Selected MW by RESOLVE Zone'!BC17)</f>
        <v>0</v>
      </c>
      <c r="BD17" s="53">
        <f>$D17*8760*('Selected MW by RESOLVE Zone'!$D17+'Selected MW by RESOLVE Zone'!BD17)</f>
        <v>0</v>
      </c>
      <c r="BE17" s="53">
        <f>$D17*8760*('Selected MW by RESOLVE Zone'!$D17+'Selected MW by RESOLVE Zone'!BE17)</f>
        <v>0</v>
      </c>
      <c r="BF17" s="53">
        <f>$D17*8760*('Selected MW by RESOLVE Zone'!$D17+'Selected MW by RESOLVE Zone'!BF17)</f>
        <v>0</v>
      </c>
      <c r="BG17" s="53">
        <f>$D17*8760*('Selected MW by RESOLVE Zone'!$D17+'Selected MW by RESOLVE Zone'!BG17)</f>
        <v>0</v>
      </c>
      <c r="BH17" s="53">
        <f>$D17*8760*('Selected MW by RESOLVE Zone'!$D17+'Selected MW by RESOLVE Zone'!BH17)</f>
        <v>0</v>
      </c>
      <c r="BI17" s="53">
        <f>$D17*8760*('Selected MW by RESOLVE Zone'!$D17+'Selected MW by RESOLVE Zone'!BI17)</f>
        <v>0</v>
      </c>
      <c r="BJ17" s="53">
        <f>$D17*8760*('Selected MW by RESOLVE Zone'!$D17+'Selected MW by RESOLVE Zone'!BJ17)</f>
        <v>0</v>
      </c>
      <c r="BK17" s="53">
        <f>$D17*8760*('Selected MW by RESOLVE Zone'!$D17+'Selected MW by RESOLVE Zone'!BK17)</f>
        <v>0</v>
      </c>
      <c r="BL17" s="53">
        <f>$D17*8760*('Selected MW by RESOLVE Zone'!$D17+'Selected MW by RESOLVE Zone'!BL17)</f>
        <v>0</v>
      </c>
      <c r="BM17" s="29">
        <f>$D17*8760*('Selected MW by RESOLVE Zone'!$D17+'Selected MW by RESOLVE Zone'!BM17)</f>
        <v>0</v>
      </c>
      <c r="BQ17" s="5"/>
    </row>
    <row r="18" spans="1:69" x14ac:dyDescent="0.25">
      <c r="A18" s="3" t="s">
        <v>32</v>
      </c>
      <c r="B18" s="49" t="s">
        <v>33</v>
      </c>
      <c r="C18" s="49" t="s">
        <v>7</v>
      </c>
      <c r="D18" s="90">
        <v>0.29828057465236602</v>
      </c>
      <c r="E18" s="6">
        <f>$D18*8760*('Selected MW by RESOLVE Zone'!$D18+'Selected MW by RESOLVE Zone'!E18)</f>
        <v>0</v>
      </c>
      <c r="F18" s="53">
        <f>$D18*8760*('Selected MW by RESOLVE Zone'!$D18+'Selected MW by RESOLVE Zone'!F18)</f>
        <v>0</v>
      </c>
      <c r="G18" s="53">
        <f>$D18*8760*('Selected MW by RESOLVE Zone'!$D18+'Selected MW by RESOLVE Zone'!G18)</f>
        <v>0</v>
      </c>
      <c r="H18" s="53">
        <f>$D18*8760*('Selected MW by RESOLVE Zone'!$D18+'Selected MW by RESOLVE Zone'!H18)</f>
        <v>0</v>
      </c>
      <c r="I18" s="53">
        <f>$D18*8760*('Selected MW by RESOLVE Zone'!$D18+'Selected MW by RESOLVE Zone'!I18)</f>
        <v>0</v>
      </c>
      <c r="J18" s="53">
        <f>$D18*8760*('Selected MW by RESOLVE Zone'!$D18+'Selected MW by RESOLVE Zone'!J18)</f>
        <v>0</v>
      </c>
      <c r="K18" s="53">
        <f>$D18*8760*('Selected MW by RESOLVE Zone'!$D18+'Selected MW by RESOLVE Zone'!K18)</f>
        <v>0</v>
      </c>
      <c r="L18" s="53">
        <f>$D18*8760*('Selected MW by RESOLVE Zone'!$D18+'Selected MW by RESOLVE Zone'!L18)</f>
        <v>0</v>
      </c>
      <c r="M18" s="53">
        <f>$D18*8760*('Selected MW by RESOLVE Zone'!$D18+'Selected MW by RESOLVE Zone'!M18)</f>
        <v>0</v>
      </c>
      <c r="N18" s="53">
        <f>$D18*8760*('Selected MW by RESOLVE Zone'!$D18+'Selected MW by RESOLVE Zone'!N18)</f>
        <v>0</v>
      </c>
      <c r="O18" s="53">
        <f>$D18*8760*('Selected MW by RESOLVE Zone'!$D18+'Selected MW by RESOLVE Zone'!O18)</f>
        <v>0</v>
      </c>
      <c r="P18" s="53">
        <f>$D18*8760*('Selected MW by RESOLVE Zone'!$D18+'Selected MW by RESOLVE Zone'!P18)</f>
        <v>0</v>
      </c>
      <c r="Q18" s="53">
        <f>$D18*8760*('Selected MW by RESOLVE Zone'!$D18+'Selected MW by RESOLVE Zone'!Q18)</f>
        <v>0</v>
      </c>
      <c r="R18" s="53">
        <f>$D18*8760*('Selected MW by RESOLVE Zone'!$D18+'Selected MW by RESOLVE Zone'!R18)</f>
        <v>0</v>
      </c>
      <c r="S18" s="53">
        <f>$D18*8760*('Selected MW by RESOLVE Zone'!$D18+'Selected MW by RESOLVE Zone'!S18)</f>
        <v>0</v>
      </c>
      <c r="T18" s="53">
        <f>$D18*8760*('Selected MW by RESOLVE Zone'!$D18+'Selected MW by RESOLVE Zone'!T18)</f>
        <v>0</v>
      </c>
      <c r="U18" s="53">
        <f>$D18*8760*('Selected MW by RESOLVE Zone'!$D18+'Selected MW by RESOLVE Zone'!U18)</f>
        <v>0</v>
      </c>
      <c r="V18" s="53">
        <f>$D18*8760*('Selected MW by RESOLVE Zone'!$D18+'Selected MW by RESOLVE Zone'!V18)</f>
        <v>0</v>
      </c>
      <c r="W18" s="53">
        <f>$D18*8760*('Selected MW by RESOLVE Zone'!$D18+'Selected MW by RESOLVE Zone'!W18)</f>
        <v>39199293.3849888</v>
      </c>
      <c r="X18" s="53">
        <f>$D18*8760*('Selected MW by RESOLVE Zone'!$D18+'Selected MW by RESOLVE Zone'!X18)</f>
        <v>0</v>
      </c>
      <c r="Y18" s="53">
        <f>$D18*8760*('Selected MW by RESOLVE Zone'!$D18+'Selected MW by RESOLVE Zone'!Y18)</f>
        <v>0</v>
      </c>
      <c r="Z18" s="53">
        <f>$D18*8760*('Selected MW by RESOLVE Zone'!$D18+'Selected MW by RESOLVE Zone'!Z18)</f>
        <v>0</v>
      </c>
      <c r="AA18" s="53">
        <f>$D18*8760*('Selected MW by RESOLVE Zone'!$D18+'Selected MW by RESOLVE Zone'!AA18)</f>
        <v>0</v>
      </c>
      <c r="AB18" s="53">
        <f>$D18*8760*('Selected MW by RESOLVE Zone'!$D18+'Selected MW by RESOLVE Zone'!AB18)</f>
        <v>0</v>
      </c>
      <c r="AC18" s="53">
        <f>$D18*8760*('Selected MW by RESOLVE Zone'!$D18+'Selected MW by RESOLVE Zone'!AC18)</f>
        <v>0</v>
      </c>
      <c r="AD18" s="53">
        <f>$D18*8760*('Selected MW by RESOLVE Zone'!$D18+'Selected MW by RESOLVE Zone'!AD18)</f>
        <v>0</v>
      </c>
      <c r="AE18" s="29">
        <f>$D18*8760*('Selected MW by RESOLVE Zone'!$D18+'Selected MW by RESOLVE Zone'!AE18)</f>
        <v>0</v>
      </c>
      <c r="AF18" s="53">
        <f>$D18*8760*('Selected MW by RESOLVE Zone'!$D18+'Selected MW by RESOLVE Zone'!AF18)</f>
        <v>0</v>
      </c>
      <c r="AG18" s="53">
        <f>$D18*8760*('Selected MW by RESOLVE Zone'!$D18+'Selected MW by RESOLVE Zone'!AG18)</f>
        <v>0</v>
      </c>
      <c r="AH18" s="53">
        <f>$D18*8760*('Selected MW by RESOLVE Zone'!$D18+'Selected MW by RESOLVE Zone'!AH18)</f>
        <v>0</v>
      </c>
      <c r="AI18" s="53">
        <f>$D18*8760*('Selected MW by RESOLVE Zone'!$D18+'Selected MW by RESOLVE Zone'!AI18)</f>
        <v>0</v>
      </c>
      <c r="AJ18" s="53">
        <f>$D18*8760*('Selected MW by RESOLVE Zone'!$D18+'Selected MW by RESOLVE Zone'!AJ18)</f>
        <v>0</v>
      </c>
      <c r="AK18" s="53">
        <f>$D18*8760*('Selected MW by RESOLVE Zone'!$D18+'Selected MW by RESOLVE Zone'!AK18)</f>
        <v>0</v>
      </c>
      <c r="AL18" s="53">
        <f>$D18*8760*('Selected MW by RESOLVE Zone'!$D18+'Selected MW by RESOLVE Zone'!AL18)</f>
        <v>0</v>
      </c>
      <c r="AM18" s="53">
        <f>$D18*8760*('Selected MW by RESOLVE Zone'!$D18+'Selected MW by RESOLVE Zone'!AM18)</f>
        <v>0</v>
      </c>
      <c r="AN18" s="53">
        <f>$D18*8760*('Selected MW by RESOLVE Zone'!$D18+'Selected MW by RESOLVE Zone'!AN18)</f>
        <v>0</v>
      </c>
      <c r="AO18" s="53">
        <f>$D18*8760*('Selected MW by RESOLVE Zone'!$D18+'Selected MW by RESOLVE Zone'!AO18)</f>
        <v>0</v>
      </c>
      <c r="AP18" s="53">
        <f>$D18*8760*('Selected MW by RESOLVE Zone'!$D18+'Selected MW by RESOLVE Zone'!AP18)</f>
        <v>39199293.3849888</v>
      </c>
      <c r="AQ18" s="53">
        <f>$D18*8760*('Selected MW by RESOLVE Zone'!$D18+'Selected MW by RESOLVE Zone'!AQ18)</f>
        <v>0</v>
      </c>
      <c r="AR18" s="53">
        <f>$D18*8760*('Selected MW by RESOLVE Zone'!$D18+'Selected MW by RESOLVE Zone'!AR18)</f>
        <v>0</v>
      </c>
      <c r="AS18" s="53">
        <f>$D18*8760*('Selected MW by RESOLVE Zone'!$D18+'Selected MW by RESOLVE Zone'!AS18)</f>
        <v>0</v>
      </c>
      <c r="AT18" s="53">
        <f>$D18*8760*('Selected MW by RESOLVE Zone'!$D18+'Selected MW by RESOLVE Zone'!AT18)</f>
        <v>0</v>
      </c>
      <c r="AU18" s="53">
        <f>$D18*8760*('Selected MW by RESOLVE Zone'!$D18+'Selected MW by RESOLVE Zone'!AU18)</f>
        <v>0</v>
      </c>
      <c r="AV18" s="53">
        <f>$D18*8760*('Selected MW by RESOLVE Zone'!$D18+'Selected MW by RESOLVE Zone'!AV18)</f>
        <v>0</v>
      </c>
      <c r="AW18" s="6">
        <f>$D18*8760*('Selected MW by RESOLVE Zone'!$D18+'Selected MW by RESOLVE Zone'!AW18)</f>
        <v>0</v>
      </c>
      <c r="AX18" s="53">
        <f>$D18*8760*('Selected MW by RESOLVE Zone'!$D18+'Selected MW by RESOLVE Zone'!AX18)</f>
        <v>0</v>
      </c>
      <c r="AY18" s="53">
        <f>$D18*8760*('Selected MW by RESOLVE Zone'!$D18+'Selected MW by RESOLVE Zone'!AY18)</f>
        <v>0</v>
      </c>
      <c r="AZ18" s="53">
        <f>$D18*8760*('Selected MW by RESOLVE Zone'!$D18+'Selected MW by RESOLVE Zone'!AZ18)</f>
        <v>0</v>
      </c>
      <c r="BA18" s="53">
        <f>$D18*8760*('Selected MW by RESOLVE Zone'!$D18+'Selected MW by RESOLVE Zone'!BA18)</f>
        <v>0</v>
      </c>
      <c r="BB18" s="53">
        <f>$D18*8760*('Selected MW by RESOLVE Zone'!$D18+'Selected MW by RESOLVE Zone'!BB18)</f>
        <v>0</v>
      </c>
      <c r="BC18" s="53">
        <f>$D18*8760*('Selected MW by RESOLVE Zone'!$D18+'Selected MW by RESOLVE Zone'!BC18)</f>
        <v>0</v>
      </c>
      <c r="BD18" s="53">
        <f>$D18*8760*('Selected MW by RESOLVE Zone'!$D18+'Selected MW by RESOLVE Zone'!BD18)</f>
        <v>0</v>
      </c>
      <c r="BE18" s="53">
        <f>$D18*8760*('Selected MW by RESOLVE Zone'!$D18+'Selected MW by RESOLVE Zone'!BE18)</f>
        <v>0</v>
      </c>
      <c r="BF18" s="53">
        <f>$D18*8760*('Selected MW by RESOLVE Zone'!$D18+'Selected MW by RESOLVE Zone'!BF18)</f>
        <v>0</v>
      </c>
      <c r="BG18" s="53">
        <f>$D18*8760*('Selected MW by RESOLVE Zone'!$D18+'Selected MW by RESOLVE Zone'!BG18)</f>
        <v>39199293.3849888</v>
      </c>
      <c r="BH18" s="53">
        <f>$D18*8760*('Selected MW by RESOLVE Zone'!$D18+'Selected MW by RESOLVE Zone'!BH18)</f>
        <v>0</v>
      </c>
      <c r="BI18" s="53">
        <f>$D18*8760*('Selected MW by RESOLVE Zone'!$D18+'Selected MW by RESOLVE Zone'!BI18)</f>
        <v>0</v>
      </c>
      <c r="BJ18" s="53">
        <f>$D18*8760*('Selected MW by RESOLVE Zone'!$D18+'Selected MW by RESOLVE Zone'!BJ18)</f>
        <v>0</v>
      </c>
      <c r="BK18" s="53">
        <f>$D18*8760*('Selected MW by RESOLVE Zone'!$D18+'Selected MW by RESOLVE Zone'!BK18)</f>
        <v>0</v>
      </c>
      <c r="BL18" s="53">
        <f>$D18*8760*('Selected MW by RESOLVE Zone'!$D18+'Selected MW by RESOLVE Zone'!BL18)</f>
        <v>0</v>
      </c>
      <c r="BM18" s="29">
        <f>$D18*8760*('Selected MW by RESOLVE Zone'!$D18+'Selected MW by RESOLVE Zone'!BM18)</f>
        <v>0</v>
      </c>
      <c r="BQ18" s="5"/>
    </row>
    <row r="19" spans="1:69" x14ac:dyDescent="0.25">
      <c r="A19" s="3" t="s">
        <v>34</v>
      </c>
      <c r="B19" s="49" t="s">
        <v>35</v>
      </c>
      <c r="C19" s="49" t="s">
        <v>7</v>
      </c>
      <c r="D19" s="90">
        <v>0.31813439013837319</v>
      </c>
      <c r="E19" s="6">
        <f>$D19*8760*('Selected MW by RESOLVE Zone'!$D19+'Selected MW by RESOLVE Zone'!E19)</f>
        <v>1130349.3036874877</v>
      </c>
      <c r="F19" s="53">
        <f>$D19*8760*('Selected MW by RESOLVE Zone'!$D19+'Selected MW by RESOLVE Zone'!F19)</f>
        <v>1130349.3036874877</v>
      </c>
      <c r="G19" s="53">
        <f>$D19*8760*('Selected MW by RESOLVE Zone'!$D19+'Selected MW by RESOLVE Zone'!G19)</f>
        <v>1130349.3036874877</v>
      </c>
      <c r="H19" s="53">
        <f>$D19*8760*('Selected MW by RESOLVE Zone'!$D19+'Selected MW by RESOLVE Zone'!H19)</f>
        <v>1130349.3036874877</v>
      </c>
      <c r="I19" s="53">
        <f>$D19*8760*('Selected MW by RESOLVE Zone'!$D19+'Selected MW by RESOLVE Zone'!I19)</f>
        <v>1130349.3036874877</v>
      </c>
      <c r="J19" s="53">
        <f>$D19*8760*('Selected MW by RESOLVE Zone'!$D19+'Selected MW by RESOLVE Zone'!J19)</f>
        <v>1130349.3036874877</v>
      </c>
      <c r="K19" s="53">
        <f>$D19*8760*('Selected MW by RESOLVE Zone'!$D19+'Selected MW by RESOLVE Zone'!K19)</f>
        <v>1130349.3036874877</v>
      </c>
      <c r="L19" s="53">
        <f>$D19*8760*('Selected MW by RESOLVE Zone'!$D19+'Selected MW by RESOLVE Zone'!L19)</f>
        <v>16586259.654404469</v>
      </c>
      <c r="M19" s="53">
        <f>$D19*8760*('Selected MW by RESOLVE Zone'!$D19+'Selected MW by RESOLVE Zone'!M19)</f>
        <v>1130349.3036874877</v>
      </c>
      <c r="N19" s="53">
        <f>$D19*8760*('Selected MW by RESOLVE Zone'!$D19+'Selected MW by RESOLVE Zone'!N19)</f>
        <v>1130349.3036874877</v>
      </c>
      <c r="O19" s="53">
        <f>$D19*8760*('Selected MW by RESOLVE Zone'!$D19+'Selected MW by RESOLVE Zone'!O19)</f>
        <v>6868488.3971109027</v>
      </c>
      <c r="P19" s="53">
        <f>$D19*8760*('Selected MW by RESOLVE Zone'!$D19+'Selected MW by RESOLVE Zone'!P19)</f>
        <v>43016813.885598093</v>
      </c>
      <c r="Q19" s="53">
        <f>$D19*8760*('Selected MW by RESOLVE Zone'!$D19+'Selected MW by RESOLVE Zone'!Q19)</f>
        <v>1130349.3036874877</v>
      </c>
      <c r="R19" s="53">
        <f>$D19*8760*('Selected MW by RESOLVE Zone'!$D19+'Selected MW by RESOLVE Zone'!R19)</f>
        <v>1130349.3036874877</v>
      </c>
      <c r="S19" s="53">
        <f>$D19*8760*('Selected MW by RESOLVE Zone'!$D19+'Selected MW by RESOLVE Zone'!S19)</f>
        <v>1130349.3036874877</v>
      </c>
      <c r="T19" s="53">
        <f>$D19*8760*('Selected MW by RESOLVE Zone'!$D19+'Selected MW by RESOLVE Zone'!T19)</f>
        <v>1130349.3036874877</v>
      </c>
      <c r="U19" s="53">
        <f>$D19*8760*('Selected MW by RESOLVE Zone'!$D19+'Selected MW by RESOLVE Zone'!U19)</f>
        <v>1130349.3036874877</v>
      </c>
      <c r="V19" s="53">
        <f>$D19*8760*('Selected MW by RESOLVE Zone'!$D19+'Selected MW by RESOLVE Zone'!V19)</f>
        <v>1130349.3036874877</v>
      </c>
      <c r="W19" s="53">
        <f>$D19*8760*('Selected MW by RESOLVE Zone'!$D19+'Selected MW by RESOLVE Zone'!W19)</f>
        <v>19545902.06198857</v>
      </c>
      <c r="X19" s="53">
        <f>$D19*8760*('Selected MW by RESOLVE Zone'!$D19+'Selected MW by RESOLVE Zone'!X19)</f>
        <v>1130349.3036874877</v>
      </c>
      <c r="Y19" s="53">
        <f>$D19*8760*('Selected MW by RESOLVE Zone'!$D19+'Selected MW by RESOLVE Zone'!Y19)</f>
        <v>1130349.3036874877</v>
      </c>
      <c r="Z19" s="53">
        <f>$D19*8760*('Selected MW by RESOLVE Zone'!$D19+'Selected MW by RESOLVE Zone'!Z19)</f>
        <v>7119305.5502959965</v>
      </c>
      <c r="AA19" s="53">
        <f>$D19*8760*('Selected MW by RESOLVE Zone'!$D19+'Selected MW by RESOLVE Zone'!AA19)</f>
        <v>19545902.06198857</v>
      </c>
      <c r="AB19" s="53">
        <f>$D19*8760*('Selected MW by RESOLVE Zone'!$D19+'Selected MW by RESOLVE Zone'!AB19)</f>
        <v>1130349.3036874877</v>
      </c>
      <c r="AC19" s="53">
        <f>$D19*8760*('Selected MW by RESOLVE Zone'!$D19+'Selected MW by RESOLVE Zone'!AC19)</f>
        <v>4931622.6030704593</v>
      </c>
      <c r="AD19" s="53">
        <f>$D19*8760*('Selected MW by RESOLVE Zone'!$D19+'Selected MW by RESOLVE Zone'!AD19)</f>
        <v>7010618.1172491219</v>
      </c>
      <c r="AE19" s="29">
        <f>$D19*8760*('Selected MW by RESOLVE Zone'!$D19+'Selected MW by RESOLVE Zone'!AE19)</f>
        <v>1130349.3036874877</v>
      </c>
      <c r="AF19" s="53">
        <f>$D19*8760*('Selected MW by RESOLVE Zone'!$D19+'Selected MW by RESOLVE Zone'!AF19)</f>
        <v>1130349.3036874877</v>
      </c>
      <c r="AG19" s="53">
        <f>$D19*8760*('Selected MW by RESOLVE Zone'!$D19+'Selected MW by RESOLVE Zone'!AG19)</f>
        <v>1130349.3036874877</v>
      </c>
      <c r="AH19" s="53">
        <f>$D19*8760*('Selected MW by RESOLVE Zone'!$D19+'Selected MW by RESOLVE Zone'!AH19)</f>
        <v>1130349.3036874877</v>
      </c>
      <c r="AI19" s="53">
        <f>$D19*8760*('Selected MW by RESOLVE Zone'!$D19+'Selected MW by RESOLVE Zone'!AI19)</f>
        <v>1130349.3036874877</v>
      </c>
      <c r="AJ19" s="53">
        <f>$D19*8760*('Selected MW by RESOLVE Zone'!$D19+'Selected MW by RESOLVE Zone'!AJ19)</f>
        <v>1130349.3036874877</v>
      </c>
      <c r="AK19" s="53">
        <f>$D19*8760*('Selected MW by RESOLVE Zone'!$D19+'Selected MW by RESOLVE Zone'!AK19)</f>
        <v>1130349.3036874877</v>
      </c>
      <c r="AL19" s="53">
        <f>$D19*8760*('Selected MW by RESOLVE Zone'!$D19+'Selected MW by RESOLVE Zone'!AL19)</f>
        <v>1130349.3036874877</v>
      </c>
      <c r="AM19" s="53">
        <f>$D19*8760*('Selected MW by RESOLVE Zone'!$D19+'Selected MW by RESOLVE Zone'!AM19)</f>
        <v>1130349.3036874877</v>
      </c>
      <c r="AN19" s="53">
        <f>$D19*8760*('Selected MW by RESOLVE Zone'!$D19+'Selected MW by RESOLVE Zone'!AN19)</f>
        <v>1130349.3036874877</v>
      </c>
      <c r="AO19" s="53">
        <f>$D19*8760*('Selected MW by RESOLVE Zone'!$D19+'Selected MW by RESOLVE Zone'!AO19)</f>
        <v>3019838.5243485244</v>
      </c>
      <c r="AP19" s="53">
        <f>$D19*8760*('Selected MW by RESOLVE Zone'!$D19+'Selected MW by RESOLVE Zone'!AP19)</f>
        <v>19545902.06198857</v>
      </c>
      <c r="AQ19" s="53">
        <f>$D19*8760*('Selected MW by RESOLVE Zone'!$D19+'Selected MW by RESOLVE Zone'!AQ19)</f>
        <v>1130349.3036874877</v>
      </c>
      <c r="AR19" s="53">
        <f>$D19*8760*('Selected MW by RESOLVE Zone'!$D19+'Selected MW by RESOLVE Zone'!AR19)</f>
        <v>6868488.3971109027</v>
      </c>
      <c r="AS19" s="53">
        <f>$D19*8760*('Selected MW by RESOLVE Zone'!$D19+'Selected MW by RESOLVE Zone'!AS19)</f>
        <v>7010618.1172491219</v>
      </c>
      <c r="AT19" s="53">
        <f>$D19*8760*('Selected MW by RESOLVE Zone'!$D19+'Selected MW by RESOLVE Zone'!AT19)</f>
        <v>7119305.5502959965</v>
      </c>
      <c r="AU19" s="53">
        <f>$D19*8760*('Selected MW by RESOLVE Zone'!$D19+'Selected MW by RESOLVE Zone'!AU19)</f>
        <v>43016813.885598093</v>
      </c>
      <c r="AV19" s="53">
        <f>$D19*8760*('Selected MW by RESOLVE Zone'!$D19+'Selected MW by RESOLVE Zone'!AV19)</f>
        <v>19545902.06198857</v>
      </c>
      <c r="AW19" s="6">
        <f>$D19*8760*('Selected MW by RESOLVE Zone'!$D19+'Selected MW by RESOLVE Zone'!AW19)</f>
        <v>1130349.3036874877</v>
      </c>
      <c r="AX19" s="53">
        <f>$D19*8760*('Selected MW by RESOLVE Zone'!$D19+'Selected MW by RESOLVE Zone'!AX19)</f>
        <v>1130349.3036874877</v>
      </c>
      <c r="AY19" s="53">
        <f>$D19*8760*('Selected MW by RESOLVE Zone'!$D19+'Selected MW by RESOLVE Zone'!AY19)</f>
        <v>1130349.3036874877</v>
      </c>
      <c r="AZ19" s="53">
        <f>$D19*8760*('Selected MW by RESOLVE Zone'!$D19+'Selected MW by RESOLVE Zone'!AZ19)</f>
        <v>1130349.3036874877</v>
      </c>
      <c r="BA19" s="53">
        <f>$D19*8760*('Selected MW by RESOLVE Zone'!$D19+'Selected MW by RESOLVE Zone'!BA19)</f>
        <v>1130349.3036874877</v>
      </c>
      <c r="BB19" s="53">
        <f>$D19*8760*('Selected MW by RESOLVE Zone'!$D19+'Selected MW by RESOLVE Zone'!BB19)</f>
        <v>1130349.3036874877</v>
      </c>
      <c r="BC19" s="53">
        <f>$D19*8760*('Selected MW by RESOLVE Zone'!$D19+'Selected MW by RESOLVE Zone'!BC19)</f>
        <v>1130349.3036874877</v>
      </c>
      <c r="BD19" s="53">
        <f>$D19*8760*('Selected MW by RESOLVE Zone'!$D19+'Selected MW by RESOLVE Zone'!BD19)</f>
        <v>1130349.3036874877</v>
      </c>
      <c r="BE19" s="53">
        <f>$D19*8760*('Selected MW by RESOLVE Zone'!$D19+'Selected MW by RESOLVE Zone'!BE19)</f>
        <v>1130349.3036874877</v>
      </c>
      <c r="BF19" s="53">
        <f>$D19*8760*('Selected MW by RESOLVE Zone'!$D19+'Selected MW by RESOLVE Zone'!BF19)</f>
        <v>3170328.8162595807</v>
      </c>
      <c r="BG19" s="53">
        <f>$D19*8760*('Selected MW by RESOLVE Zone'!$D19+'Selected MW by RESOLVE Zone'!BG19)</f>
        <v>19545902.06198857</v>
      </c>
      <c r="BH19" s="53">
        <f>$D19*8760*('Selected MW by RESOLVE Zone'!$D19+'Selected MW by RESOLVE Zone'!BH19)</f>
        <v>1130349.3036874877</v>
      </c>
      <c r="BI19" s="53">
        <f>$D19*8760*('Selected MW by RESOLVE Zone'!$D19+'Selected MW by RESOLVE Zone'!BI19)</f>
        <v>6868488.3971109027</v>
      </c>
      <c r="BJ19" s="53">
        <f>$D19*8760*('Selected MW by RESOLVE Zone'!$D19+'Selected MW by RESOLVE Zone'!BJ19)</f>
        <v>7010618.1172491219</v>
      </c>
      <c r="BK19" s="53">
        <f>$D19*8760*('Selected MW by RESOLVE Zone'!$D19+'Selected MW by RESOLVE Zone'!BK19)</f>
        <v>7119305.5502959965</v>
      </c>
      <c r="BL19" s="53">
        <f>$D19*8760*('Selected MW by RESOLVE Zone'!$D19+'Selected MW by RESOLVE Zone'!BL19)</f>
        <v>43016813.885598093</v>
      </c>
      <c r="BM19" s="29">
        <f>$D19*8760*('Selected MW by RESOLVE Zone'!$D19+'Selected MW by RESOLVE Zone'!BM19)</f>
        <v>19545902.06198857</v>
      </c>
      <c r="BQ19" s="5"/>
    </row>
    <row r="20" spans="1:69" x14ac:dyDescent="0.25">
      <c r="A20" s="3" t="s">
        <v>36</v>
      </c>
      <c r="B20" s="49" t="s">
        <v>37</v>
      </c>
      <c r="C20" s="49" t="s">
        <v>7</v>
      </c>
      <c r="D20" s="90">
        <v>0.33463140336453739</v>
      </c>
      <c r="E20" s="6">
        <f>$D20*8760*('Selected MW by RESOLVE Zone'!$D20+'Selected MW by RESOLVE Zone'!E20)</f>
        <v>2426632.9617436393</v>
      </c>
      <c r="F20" s="53">
        <f>$D20*8760*('Selected MW by RESOLVE Zone'!$D20+'Selected MW by RESOLVE Zone'!F20)</f>
        <v>2426632.9617436393</v>
      </c>
      <c r="G20" s="53">
        <f>$D20*8760*('Selected MW by RESOLVE Zone'!$D20+'Selected MW by RESOLVE Zone'!G20)</f>
        <v>2426632.9617436393</v>
      </c>
      <c r="H20" s="53">
        <f>$D20*8760*('Selected MW by RESOLVE Zone'!$D20+'Selected MW by RESOLVE Zone'!H20)</f>
        <v>2426632.9617436393</v>
      </c>
      <c r="I20" s="53">
        <f>$D20*8760*('Selected MW by RESOLVE Zone'!$D20+'Selected MW by RESOLVE Zone'!I20)</f>
        <v>2426632.9617436393</v>
      </c>
      <c r="J20" s="53">
        <f>$D20*8760*('Selected MW by RESOLVE Zone'!$D20+'Selected MW by RESOLVE Zone'!J20)</f>
        <v>2426632.9617436393</v>
      </c>
      <c r="K20" s="53">
        <f>$D20*8760*('Selected MW by RESOLVE Zone'!$D20+'Selected MW by RESOLVE Zone'!K20)</f>
        <v>2426632.9617436393</v>
      </c>
      <c r="L20" s="53">
        <f>$D20*8760*('Selected MW by RESOLVE Zone'!$D20+'Selected MW by RESOLVE Zone'!L20)</f>
        <v>46382542.508376487</v>
      </c>
      <c r="M20" s="53">
        <f>$D20*8760*('Selected MW by RESOLVE Zone'!$D20+'Selected MW by RESOLVE Zone'!M20)</f>
        <v>2426632.9617436393</v>
      </c>
      <c r="N20" s="53">
        <f>$D20*8760*('Selected MW by RESOLVE Zone'!$D20+'Selected MW by RESOLVE Zone'!N20)</f>
        <v>58407026.733804151</v>
      </c>
      <c r="O20" s="53">
        <f>$D20*8760*('Selected MW by RESOLVE Zone'!$D20+'Selected MW by RESOLVE Zone'!O20)</f>
        <v>46382542.508376487</v>
      </c>
      <c r="P20" s="53">
        <f>$D20*8760*('Selected MW by RESOLVE Zone'!$D20+'Selected MW by RESOLVE Zone'!P20)</f>
        <v>46382542.508376487</v>
      </c>
      <c r="Q20" s="53">
        <f>$D20*8760*('Selected MW by RESOLVE Zone'!$D20+'Selected MW by RESOLVE Zone'!Q20)</f>
        <v>88078364.941941381</v>
      </c>
      <c r="R20" s="53">
        <f>$D20*8760*('Selected MW by RESOLVE Zone'!$D20+'Selected MW by RESOLVE Zone'!R20)</f>
        <v>2426632.9617436393</v>
      </c>
      <c r="S20" s="53">
        <f>$D20*8760*('Selected MW by RESOLVE Zone'!$D20+'Selected MW by RESOLVE Zone'!S20)</f>
        <v>2426632.9617436393</v>
      </c>
      <c r="T20" s="53">
        <f>$D20*8760*('Selected MW by RESOLVE Zone'!$D20+'Selected MW by RESOLVE Zone'!T20)</f>
        <v>2426632.9617436393</v>
      </c>
      <c r="U20" s="53">
        <f>$D20*8760*('Selected MW by RESOLVE Zone'!$D20+'Selected MW by RESOLVE Zone'!U20)</f>
        <v>2426632.9617436393</v>
      </c>
      <c r="V20" s="53">
        <f>$D20*8760*('Selected MW by RESOLVE Zone'!$D20+'Selected MW by RESOLVE Zone'!V20)</f>
        <v>2426632.9617436393</v>
      </c>
      <c r="W20" s="53">
        <f>$D20*8760*('Selected MW by RESOLVE Zone'!$D20+'Selected MW by RESOLVE Zone'!W20)</f>
        <v>46382542.508376487</v>
      </c>
      <c r="X20" s="53">
        <f>$D20*8760*('Selected MW by RESOLVE Zone'!$D20+'Selected MW by RESOLVE Zone'!X20)</f>
        <v>2426632.9617436393</v>
      </c>
      <c r="Y20" s="53">
        <f>$D20*8760*('Selected MW by RESOLVE Zone'!$D20+'Selected MW by RESOLVE Zone'!Y20)</f>
        <v>132767117.26194258</v>
      </c>
      <c r="Z20" s="53">
        <f>$D20*8760*('Selected MW by RESOLVE Zone'!$D20+'Selected MW by RESOLVE Zone'!Z20)</f>
        <v>46382542.508376487</v>
      </c>
      <c r="AA20" s="53">
        <f>$D20*8760*('Selected MW by RESOLVE Zone'!$D20+'Selected MW by RESOLVE Zone'!AA20)</f>
        <v>46382542.508376487</v>
      </c>
      <c r="AB20" s="53">
        <f>$D20*8760*('Selected MW by RESOLVE Zone'!$D20+'Selected MW by RESOLVE Zone'!AB20)</f>
        <v>41663035.047884397</v>
      </c>
      <c r="AC20" s="53">
        <f>$D20*8760*('Selected MW by RESOLVE Zone'!$D20+'Selected MW by RESOLVE Zone'!AC20)</f>
        <v>161374367.76314896</v>
      </c>
      <c r="AD20" s="53">
        <f>$D20*8760*('Selected MW by RESOLVE Zone'!$D20+'Selected MW by RESOLVE Zone'!AD20)</f>
        <v>46382542.508376487</v>
      </c>
      <c r="AE20" s="29">
        <f>$D20*8760*('Selected MW by RESOLVE Zone'!$D20+'Selected MW by RESOLVE Zone'!AE20)</f>
        <v>16075096.772955548</v>
      </c>
      <c r="AF20" s="53">
        <f>$D20*8760*('Selected MW by RESOLVE Zone'!$D20+'Selected MW by RESOLVE Zone'!AF20)</f>
        <v>2426632.9617436393</v>
      </c>
      <c r="AG20" s="53">
        <f>$D20*8760*('Selected MW by RESOLVE Zone'!$D20+'Selected MW by RESOLVE Zone'!AG20)</f>
        <v>2426632.9617436393</v>
      </c>
      <c r="AH20" s="53">
        <f>$D20*8760*('Selected MW by RESOLVE Zone'!$D20+'Selected MW by RESOLVE Zone'!AH20)</f>
        <v>2426632.9617436393</v>
      </c>
      <c r="AI20" s="53">
        <f>$D20*8760*('Selected MW by RESOLVE Zone'!$D20+'Selected MW by RESOLVE Zone'!AI20)</f>
        <v>2426632.9617436393</v>
      </c>
      <c r="AJ20" s="53">
        <f>$D20*8760*('Selected MW by RESOLVE Zone'!$D20+'Selected MW by RESOLVE Zone'!AJ20)</f>
        <v>2426632.9617436393</v>
      </c>
      <c r="AK20" s="53">
        <f>$D20*8760*('Selected MW by RESOLVE Zone'!$D20+'Selected MW by RESOLVE Zone'!AK20)</f>
        <v>2426632.9617436393</v>
      </c>
      <c r="AL20" s="53">
        <f>$D20*8760*('Selected MW by RESOLVE Zone'!$D20+'Selected MW by RESOLVE Zone'!AL20)</f>
        <v>2426632.9617436393</v>
      </c>
      <c r="AM20" s="53">
        <f>$D20*8760*('Selected MW by RESOLVE Zone'!$D20+'Selected MW by RESOLVE Zone'!AM20)</f>
        <v>2426632.9617436393</v>
      </c>
      <c r="AN20" s="53">
        <f>$D20*8760*('Selected MW by RESOLVE Zone'!$D20+'Selected MW by RESOLVE Zone'!AN20)</f>
        <v>2426632.9617436393</v>
      </c>
      <c r="AO20" s="53">
        <f>$D20*8760*('Selected MW by RESOLVE Zone'!$D20+'Selected MW by RESOLVE Zone'!AO20)</f>
        <v>46382542.508376487</v>
      </c>
      <c r="AP20" s="53">
        <f>$D20*8760*('Selected MW by RESOLVE Zone'!$D20+'Selected MW by RESOLVE Zone'!AP20)</f>
        <v>46382542.508376487</v>
      </c>
      <c r="AQ20" s="53">
        <f>$D20*8760*('Selected MW by RESOLVE Zone'!$D20+'Selected MW by RESOLVE Zone'!AQ20)</f>
        <v>52831558.914017849</v>
      </c>
      <c r="AR20" s="53">
        <f>$D20*8760*('Selected MW by RESOLVE Zone'!$D20+'Selected MW by RESOLVE Zone'!AR20)</f>
        <v>46382542.508376487</v>
      </c>
      <c r="AS20" s="53">
        <f>$D20*8760*('Selected MW by RESOLVE Zone'!$D20+'Selected MW by RESOLVE Zone'!AS20)</f>
        <v>46382542.508376487</v>
      </c>
      <c r="AT20" s="53">
        <f>$D20*8760*('Selected MW by RESOLVE Zone'!$D20+'Selected MW by RESOLVE Zone'!AT20)</f>
        <v>46382542.508376487</v>
      </c>
      <c r="AU20" s="53">
        <f>$D20*8760*('Selected MW by RESOLVE Zone'!$D20+'Selected MW by RESOLVE Zone'!AU20)</f>
        <v>46382542.508376487</v>
      </c>
      <c r="AV20" s="53">
        <f>$D20*8760*('Selected MW by RESOLVE Zone'!$D20+'Selected MW by RESOLVE Zone'!AV20)</f>
        <v>46382542.508376487</v>
      </c>
      <c r="AW20" s="6">
        <f>$D20*8760*('Selected MW by RESOLVE Zone'!$D20+'Selected MW by RESOLVE Zone'!AW20)</f>
        <v>2426632.9617436393</v>
      </c>
      <c r="AX20" s="53">
        <f>$D20*8760*('Selected MW by RESOLVE Zone'!$D20+'Selected MW by RESOLVE Zone'!AX20)</f>
        <v>2426632.9617436393</v>
      </c>
      <c r="AY20" s="53">
        <f>$D20*8760*('Selected MW by RESOLVE Zone'!$D20+'Selected MW by RESOLVE Zone'!AY20)</f>
        <v>2426632.9617436393</v>
      </c>
      <c r="AZ20" s="53">
        <f>$D20*8760*('Selected MW by RESOLVE Zone'!$D20+'Selected MW by RESOLVE Zone'!AZ20)</f>
        <v>2426632.9617436393</v>
      </c>
      <c r="BA20" s="53">
        <f>$D20*8760*('Selected MW by RESOLVE Zone'!$D20+'Selected MW by RESOLVE Zone'!BA20)</f>
        <v>2426632.9617436393</v>
      </c>
      <c r="BB20" s="53">
        <f>$D20*8760*('Selected MW by RESOLVE Zone'!$D20+'Selected MW by RESOLVE Zone'!BB20)</f>
        <v>2426632.9617436393</v>
      </c>
      <c r="BC20" s="53">
        <f>$D20*8760*('Selected MW by RESOLVE Zone'!$D20+'Selected MW by RESOLVE Zone'!BC20)</f>
        <v>2426632.9617436393</v>
      </c>
      <c r="BD20" s="53">
        <f>$D20*8760*('Selected MW by RESOLVE Zone'!$D20+'Selected MW by RESOLVE Zone'!BD20)</f>
        <v>2426632.9617436393</v>
      </c>
      <c r="BE20" s="53">
        <f>$D20*8760*('Selected MW by RESOLVE Zone'!$D20+'Selected MW by RESOLVE Zone'!BE20)</f>
        <v>2426632.9617436393</v>
      </c>
      <c r="BF20" s="53">
        <f>$D20*8760*('Selected MW by RESOLVE Zone'!$D20+'Selected MW by RESOLVE Zone'!BF20)</f>
        <v>46382542.508376487</v>
      </c>
      <c r="BG20" s="53">
        <f>$D20*8760*('Selected MW by RESOLVE Zone'!$D20+'Selected MW by RESOLVE Zone'!BG20)</f>
        <v>46382542.508376487</v>
      </c>
      <c r="BH20" s="53">
        <f>$D20*8760*('Selected MW by RESOLVE Zone'!$D20+'Selected MW by RESOLVE Zone'!BH20)</f>
        <v>50143491.621302791</v>
      </c>
      <c r="BI20" s="53">
        <f>$D20*8760*('Selected MW by RESOLVE Zone'!$D20+'Selected MW by RESOLVE Zone'!BI20)</f>
        <v>46382542.508376487</v>
      </c>
      <c r="BJ20" s="53">
        <f>$D20*8760*('Selected MW by RESOLVE Zone'!$D20+'Selected MW by RESOLVE Zone'!BJ20)</f>
        <v>46382542.508376487</v>
      </c>
      <c r="BK20" s="53">
        <f>$D20*8760*('Selected MW by RESOLVE Zone'!$D20+'Selected MW by RESOLVE Zone'!BK20)</f>
        <v>46382542.508376487</v>
      </c>
      <c r="BL20" s="53">
        <f>$D20*8760*('Selected MW by RESOLVE Zone'!$D20+'Selected MW by RESOLVE Zone'!BL20)</f>
        <v>46382542.508376487</v>
      </c>
      <c r="BM20" s="29">
        <f>$D20*8760*('Selected MW by RESOLVE Zone'!$D20+'Selected MW by RESOLVE Zone'!BM20)</f>
        <v>46382542.508376487</v>
      </c>
      <c r="BQ20" s="5"/>
    </row>
    <row r="21" spans="1:69" x14ac:dyDescent="0.25">
      <c r="A21" s="3" t="s">
        <v>38</v>
      </c>
      <c r="B21" s="49" t="s">
        <v>39</v>
      </c>
      <c r="C21" s="49" t="s">
        <v>7</v>
      </c>
      <c r="D21" s="90">
        <v>0.33292133730620965</v>
      </c>
      <c r="E21" s="6">
        <f>$D21*8760*('Selected MW by RESOLVE Zone'!$D21+'Selected MW by RESOLVE Zone'!E21)</f>
        <v>0</v>
      </c>
      <c r="F21" s="53">
        <f>$D21*8760*('Selected MW by RESOLVE Zone'!$D21+'Selected MW by RESOLVE Zone'!F21)</f>
        <v>0</v>
      </c>
      <c r="G21" s="53">
        <f>$D21*8760*('Selected MW by RESOLVE Zone'!$D21+'Selected MW by RESOLVE Zone'!G21)</f>
        <v>0</v>
      </c>
      <c r="H21" s="53">
        <f>$D21*8760*('Selected MW by RESOLVE Zone'!$D21+'Selected MW by RESOLVE Zone'!H21)</f>
        <v>0</v>
      </c>
      <c r="I21" s="53">
        <f>$D21*8760*('Selected MW by RESOLVE Zone'!$D21+'Selected MW by RESOLVE Zone'!I21)</f>
        <v>0</v>
      </c>
      <c r="J21" s="53">
        <f>$D21*8760*('Selected MW by RESOLVE Zone'!$D21+'Selected MW by RESOLVE Zone'!J21)</f>
        <v>0</v>
      </c>
      <c r="K21" s="53">
        <f>$D21*8760*('Selected MW by RESOLVE Zone'!$D21+'Selected MW by RESOLVE Zone'!K21)</f>
        <v>0</v>
      </c>
      <c r="L21" s="53">
        <f>$D21*8760*('Selected MW by RESOLVE Zone'!$D21+'Selected MW by RESOLVE Zone'!L21)</f>
        <v>0</v>
      </c>
      <c r="M21" s="53">
        <f>$D21*8760*('Selected MW by RESOLVE Zone'!$D21+'Selected MW by RESOLVE Zone'!M21)</f>
        <v>0</v>
      </c>
      <c r="N21" s="53">
        <f>$D21*8760*('Selected MW by RESOLVE Zone'!$D21+'Selected MW by RESOLVE Zone'!N21)</f>
        <v>0</v>
      </c>
      <c r="O21" s="53">
        <f>$D21*8760*('Selected MW by RESOLVE Zone'!$D21+'Selected MW by RESOLVE Zone'!O21)</f>
        <v>0</v>
      </c>
      <c r="P21" s="53">
        <f>$D21*8760*('Selected MW by RESOLVE Zone'!$D21+'Selected MW by RESOLVE Zone'!P21)</f>
        <v>0</v>
      </c>
      <c r="Q21" s="53">
        <f>$D21*8760*('Selected MW by RESOLVE Zone'!$D21+'Selected MW by RESOLVE Zone'!Q21)</f>
        <v>0</v>
      </c>
      <c r="R21" s="53">
        <f>$D21*8760*('Selected MW by RESOLVE Zone'!$D21+'Selected MW by RESOLVE Zone'!R21)</f>
        <v>0</v>
      </c>
      <c r="S21" s="53">
        <f>$D21*8760*('Selected MW by RESOLVE Zone'!$D21+'Selected MW by RESOLVE Zone'!S21)</f>
        <v>0</v>
      </c>
      <c r="T21" s="53">
        <f>$D21*8760*('Selected MW by RESOLVE Zone'!$D21+'Selected MW by RESOLVE Zone'!T21)</f>
        <v>0</v>
      </c>
      <c r="U21" s="53">
        <f>$D21*8760*('Selected MW by RESOLVE Zone'!$D21+'Selected MW by RESOLVE Zone'!U21)</f>
        <v>0</v>
      </c>
      <c r="V21" s="53">
        <f>$D21*8760*('Selected MW by RESOLVE Zone'!$D21+'Selected MW by RESOLVE Zone'!V21)</f>
        <v>0</v>
      </c>
      <c r="W21" s="53">
        <f>$D21*8760*('Selected MW by RESOLVE Zone'!$D21+'Selected MW by RESOLVE Zone'!W21)</f>
        <v>1936483.5674287914</v>
      </c>
      <c r="X21" s="53">
        <f>$D21*8760*('Selected MW by RESOLVE Zone'!$D21+'Selected MW by RESOLVE Zone'!X21)</f>
        <v>0</v>
      </c>
      <c r="Y21" s="53">
        <f>$D21*8760*('Selected MW by RESOLVE Zone'!$D21+'Selected MW by RESOLVE Zone'!Y21)</f>
        <v>0</v>
      </c>
      <c r="Z21" s="53">
        <f>$D21*8760*('Selected MW by RESOLVE Zone'!$D21+'Selected MW by RESOLVE Zone'!Z21)</f>
        <v>0</v>
      </c>
      <c r="AA21" s="53">
        <f>$D21*8760*('Selected MW by RESOLVE Zone'!$D21+'Selected MW by RESOLVE Zone'!AA21)</f>
        <v>0</v>
      </c>
      <c r="AB21" s="53">
        <f>$D21*8760*('Selected MW by RESOLVE Zone'!$D21+'Selected MW by RESOLVE Zone'!AB21)</f>
        <v>0</v>
      </c>
      <c r="AC21" s="53">
        <f>$D21*8760*('Selected MW by RESOLVE Zone'!$D21+'Selected MW by RESOLVE Zone'!AC21)</f>
        <v>0</v>
      </c>
      <c r="AD21" s="53">
        <f>$D21*8760*('Selected MW by RESOLVE Zone'!$D21+'Selected MW by RESOLVE Zone'!AD21)</f>
        <v>0</v>
      </c>
      <c r="AE21" s="29">
        <f>$D21*8760*('Selected MW by RESOLVE Zone'!$D21+'Selected MW by RESOLVE Zone'!AE21)</f>
        <v>0</v>
      </c>
      <c r="AF21" s="53">
        <f>$D21*8760*('Selected MW by RESOLVE Zone'!$D21+'Selected MW by RESOLVE Zone'!AF21)</f>
        <v>0</v>
      </c>
      <c r="AG21" s="53">
        <f>$D21*8760*('Selected MW by RESOLVE Zone'!$D21+'Selected MW by RESOLVE Zone'!AG21)</f>
        <v>0</v>
      </c>
      <c r="AH21" s="53">
        <f>$D21*8760*('Selected MW by RESOLVE Zone'!$D21+'Selected MW by RESOLVE Zone'!AH21)</f>
        <v>0</v>
      </c>
      <c r="AI21" s="53">
        <f>$D21*8760*('Selected MW by RESOLVE Zone'!$D21+'Selected MW by RESOLVE Zone'!AI21)</f>
        <v>0</v>
      </c>
      <c r="AJ21" s="53">
        <f>$D21*8760*('Selected MW by RESOLVE Zone'!$D21+'Selected MW by RESOLVE Zone'!AJ21)</f>
        <v>0</v>
      </c>
      <c r="AK21" s="53">
        <f>$D21*8760*('Selected MW by RESOLVE Zone'!$D21+'Selected MW by RESOLVE Zone'!AK21)</f>
        <v>0</v>
      </c>
      <c r="AL21" s="53">
        <f>$D21*8760*('Selected MW by RESOLVE Zone'!$D21+'Selected MW by RESOLVE Zone'!AL21)</f>
        <v>0</v>
      </c>
      <c r="AM21" s="53">
        <f>$D21*8760*('Selected MW by RESOLVE Zone'!$D21+'Selected MW by RESOLVE Zone'!AM21)</f>
        <v>0</v>
      </c>
      <c r="AN21" s="53">
        <f>$D21*8760*('Selected MW by RESOLVE Zone'!$D21+'Selected MW by RESOLVE Zone'!AN21)</f>
        <v>0</v>
      </c>
      <c r="AO21" s="53">
        <f>$D21*8760*('Selected MW by RESOLVE Zone'!$D21+'Selected MW by RESOLVE Zone'!AO21)</f>
        <v>0</v>
      </c>
      <c r="AP21" s="53">
        <f>$D21*8760*('Selected MW by RESOLVE Zone'!$D21+'Selected MW by RESOLVE Zone'!AP21)</f>
        <v>1936483.5674287914</v>
      </c>
      <c r="AQ21" s="53">
        <f>$D21*8760*('Selected MW by RESOLVE Zone'!$D21+'Selected MW by RESOLVE Zone'!AQ21)</f>
        <v>0</v>
      </c>
      <c r="AR21" s="53">
        <f>$D21*8760*('Selected MW by RESOLVE Zone'!$D21+'Selected MW by RESOLVE Zone'!AR21)</f>
        <v>0</v>
      </c>
      <c r="AS21" s="53">
        <f>$D21*8760*('Selected MW by RESOLVE Zone'!$D21+'Selected MW by RESOLVE Zone'!AS21)</f>
        <v>0</v>
      </c>
      <c r="AT21" s="53">
        <f>$D21*8760*('Selected MW by RESOLVE Zone'!$D21+'Selected MW by RESOLVE Zone'!AT21)</f>
        <v>0</v>
      </c>
      <c r="AU21" s="53">
        <f>$D21*8760*('Selected MW by RESOLVE Zone'!$D21+'Selected MW by RESOLVE Zone'!AU21)</f>
        <v>0</v>
      </c>
      <c r="AV21" s="53">
        <f>$D21*8760*('Selected MW by RESOLVE Zone'!$D21+'Selected MW by RESOLVE Zone'!AV21)</f>
        <v>0</v>
      </c>
      <c r="AW21" s="6">
        <f>$D21*8760*('Selected MW by RESOLVE Zone'!$D21+'Selected MW by RESOLVE Zone'!AW21)</f>
        <v>0</v>
      </c>
      <c r="AX21" s="53">
        <f>$D21*8760*('Selected MW by RESOLVE Zone'!$D21+'Selected MW by RESOLVE Zone'!AX21)</f>
        <v>0</v>
      </c>
      <c r="AY21" s="53">
        <f>$D21*8760*('Selected MW by RESOLVE Zone'!$D21+'Selected MW by RESOLVE Zone'!AY21)</f>
        <v>0</v>
      </c>
      <c r="AZ21" s="53">
        <f>$D21*8760*('Selected MW by RESOLVE Zone'!$D21+'Selected MW by RESOLVE Zone'!AZ21)</f>
        <v>0</v>
      </c>
      <c r="BA21" s="53">
        <f>$D21*8760*('Selected MW by RESOLVE Zone'!$D21+'Selected MW by RESOLVE Zone'!BA21)</f>
        <v>0</v>
      </c>
      <c r="BB21" s="53">
        <f>$D21*8760*('Selected MW by RESOLVE Zone'!$D21+'Selected MW by RESOLVE Zone'!BB21)</f>
        <v>0</v>
      </c>
      <c r="BC21" s="53">
        <f>$D21*8760*('Selected MW by RESOLVE Zone'!$D21+'Selected MW by RESOLVE Zone'!BC21)</f>
        <v>0</v>
      </c>
      <c r="BD21" s="53">
        <f>$D21*8760*('Selected MW by RESOLVE Zone'!$D21+'Selected MW by RESOLVE Zone'!BD21)</f>
        <v>0</v>
      </c>
      <c r="BE21" s="53">
        <f>$D21*8760*('Selected MW by RESOLVE Zone'!$D21+'Selected MW by RESOLVE Zone'!BE21)</f>
        <v>0</v>
      </c>
      <c r="BF21" s="53">
        <f>$D21*8760*('Selected MW by RESOLVE Zone'!$D21+'Selected MW by RESOLVE Zone'!BF21)</f>
        <v>0</v>
      </c>
      <c r="BG21" s="53">
        <f>$D21*8760*('Selected MW by RESOLVE Zone'!$D21+'Selected MW by RESOLVE Zone'!BG21)</f>
        <v>1936483.5674287914</v>
      </c>
      <c r="BH21" s="53">
        <f>$D21*8760*('Selected MW by RESOLVE Zone'!$D21+'Selected MW by RESOLVE Zone'!BH21)</f>
        <v>0</v>
      </c>
      <c r="BI21" s="53">
        <f>$D21*8760*('Selected MW by RESOLVE Zone'!$D21+'Selected MW by RESOLVE Zone'!BI21)</f>
        <v>0</v>
      </c>
      <c r="BJ21" s="53">
        <f>$D21*8760*('Selected MW by RESOLVE Zone'!$D21+'Selected MW by RESOLVE Zone'!BJ21)</f>
        <v>0</v>
      </c>
      <c r="BK21" s="53">
        <f>$D21*8760*('Selected MW by RESOLVE Zone'!$D21+'Selected MW by RESOLVE Zone'!BK21)</f>
        <v>0</v>
      </c>
      <c r="BL21" s="53">
        <f>$D21*8760*('Selected MW by RESOLVE Zone'!$D21+'Selected MW by RESOLVE Zone'!BL21)</f>
        <v>0</v>
      </c>
      <c r="BM21" s="29">
        <f>$D21*8760*('Selected MW by RESOLVE Zone'!$D21+'Selected MW by RESOLVE Zone'!BM21)</f>
        <v>0</v>
      </c>
      <c r="BQ21" s="5"/>
    </row>
    <row r="22" spans="1:69" x14ac:dyDescent="0.25">
      <c r="A22" s="3" t="s">
        <v>40</v>
      </c>
      <c r="B22" s="49" t="s">
        <v>29</v>
      </c>
      <c r="C22" s="49" t="s">
        <v>7</v>
      </c>
      <c r="D22" s="90"/>
      <c r="E22" s="6">
        <f>$D22*8760*('Selected MW by RESOLVE Zone'!$D22+'Selected MW by RESOLVE Zone'!E22)</f>
        <v>0</v>
      </c>
      <c r="F22" s="53">
        <f>$D22*8760*('Selected MW by RESOLVE Zone'!$D22+'Selected MW by RESOLVE Zone'!F22)</f>
        <v>0</v>
      </c>
      <c r="G22" s="53">
        <f>$D22*8760*('Selected MW by RESOLVE Zone'!$D22+'Selected MW by RESOLVE Zone'!G22)</f>
        <v>0</v>
      </c>
      <c r="H22" s="53">
        <f>$D22*8760*('Selected MW by RESOLVE Zone'!$D22+'Selected MW by RESOLVE Zone'!H22)</f>
        <v>0</v>
      </c>
      <c r="I22" s="53">
        <f>$D22*8760*('Selected MW by RESOLVE Zone'!$D22+'Selected MW by RESOLVE Zone'!I22)</f>
        <v>0</v>
      </c>
      <c r="J22" s="53">
        <f>$D22*8760*('Selected MW by RESOLVE Zone'!$D22+'Selected MW by RESOLVE Zone'!J22)</f>
        <v>0</v>
      </c>
      <c r="K22" s="53">
        <f>$D22*8760*('Selected MW by RESOLVE Zone'!$D22+'Selected MW by RESOLVE Zone'!K22)</f>
        <v>0</v>
      </c>
      <c r="L22" s="53">
        <f>$D22*8760*('Selected MW by RESOLVE Zone'!$D22+'Selected MW by RESOLVE Zone'!L22)</f>
        <v>0</v>
      </c>
      <c r="M22" s="53">
        <f>$D22*8760*('Selected MW by RESOLVE Zone'!$D22+'Selected MW by RESOLVE Zone'!M22)</f>
        <v>0</v>
      </c>
      <c r="N22" s="53">
        <f>$D22*8760*('Selected MW by RESOLVE Zone'!$D22+'Selected MW by RESOLVE Zone'!N22)</f>
        <v>0</v>
      </c>
      <c r="O22" s="53">
        <f>$D22*8760*('Selected MW by RESOLVE Zone'!$D22+'Selected MW by RESOLVE Zone'!O22)</f>
        <v>0</v>
      </c>
      <c r="P22" s="53">
        <f>$D22*8760*('Selected MW by RESOLVE Zone'!$D22+'Selected MW by RESOLVE Zone'!P22)</f>
        <v>0</v>
      </c>
      <c r="Q22" s="53">
        <f>$D22*8760*('Selected MW by RESOLVE Zone'!$D22+'Selected MW by RESOLVE Zone'!Q22)</f>
        <v>0</v>
      </c>
      <c r="R22" s="53">
        <f>$D22*8760*('Selected MW by RESOLVE Zone'!$D22+'Selected MW by RESOLVE Zone'!R22)</f>
        <v>0</v>
      </c>
      <c r="S22" s="53">
        <f>$D22*8760*('Selected MW by RESOLVE Zone'!$D22+'Selected MW by RESOLVE Zone'!S22)</f>
        <v>0</v>
      </c>
      <c r="T22" s="53">
        <f>$D22*8760*('Selected MW by RESOLVE Zone'!$D22+'Selected MW by RESOLVE Zone'!T22)</f>
        <v>0</v>
      </c>
      <c r="U22" s="53">
        <f>$D22*8760*('Selected MW by RESOLVE Zone'!$D22+'Selected MW by RESOLVE Zone'!U22)</f>
        <v>0</v>
      </c>
      <c r="V22" s="53">
        <f>$D22*8760*('Selected MW by RESOLVE Zone'!$D22+'Selected MW by RESOLVE Zone'!V22)</f>
        <v>0</v>
      </c>
      <c r="W22" s="53">
        <f>$D22*8760*('Selected MW by RESOLVE Zone'!$D22+'Selected MW by RESOLVE Zone'!W22)</f>
        <v>0</v>
      </c>
      <c r="X22" s="53">
        <f>$D22*8760*('Selected MW by RESOLVE Zone'!$D22+'Selected MW by RESOLVE Zone'!X22)</f>
        <v>0</v>
      </c>
      <c r="Y22" s="53">
        <f>$D22*8760*('Selected MW by RESOLVE Zone'!$D22+'Selected MW by RESOLVE Zone'!Y22)</f>
        <v>0</v>
      </c>
      <c r="Z22" s="53">
        <f>$D22*8760*('Selected MW by RESOLVE Zone'!$D22+'Selected MW by RESOLVE Zone'!Z22)</f>
        <v>0</v>
      </c>
      <c r="AA22" s="53">
        <f>$D22*8760*('Selected MW by RESOLVE Zone'!$D22+'Selected MW by RESOLVE Zone'!AA22)</f>
        <v>0</v>
      </c>
      <c r="AB22" s="53">
        <f>$D22*8760*('Selected MW by RESOLVE Zone'!$D22+'Selected MW by RESOLVE Zone'!AB22)</f>
        <v>0</v>
      </c>
      <c r="AC22" s="53">
        <f>$D22*8760*('Selected MW by RESOLVE Zone'!$D22+'Selected MW by RESOLVE Zone'!AC22)</f>
        <v>0</v>
      </c>
      <c r="AD22" s="53">
        <f>$D22*8760*('Selected MW by RESOLVE Zone'!$D22+'Selected MW by RESOLVE Zone'!AD22)</f>
        <v>0</v>
      </c>
      <c r="AE22" s="29">
        <f>$D22*8760*('Selected MW by RESOLVE Zone'!$D22+'Selected MW by RESOLVE Zone'!AE22)</f>
        <v>0</v>
      </c>
      <c r="AF22" s="53">
        <f>$D22*8760*('Selected MW by RESOLVE Zone'!$D22+'Selected MW by RESOLVE Zone'!AF22)</f>
        <v>0</v>
      </c>
      <c r="AG22" s="53">
        <f>$D22*8760*('Selected MW by RESOLVE Zone'!$D22+'Selected MW by RESOLVE Zone'!AG22)</f>
        <v>0</v>
      </c>
      <c r="AH22" s="53">
        <f>$D22*8760*('Selected MW by RESOLVE Zone'!$D22+'Selected MW by RESOLVE Zone'!AH22)</f>
        <v>0</v>
      </c>
      <c r="AI22" s="53">
        <f>$D22*8760*('Selected MW by RESOLVE Zone'!$D22+'Selected MW by RESOLVE Zone'!AI22)</f>
        <v>0</v>
      </c>
      <c r="AJ22" s="53">
        <f>$D22*8760*('Selected MW by RESOLVE Zone'!$D22+'Selected MW by RESOLVE Zone'!AJ22)</f>
        <v>0</v>
      </c>
      <c r="AK22" s="53">
        <f>$D22*8760*('Selected MW by RESOLVE Zone'!$D22+'Selected MW by RESOLVE Zone'!AK22)</f>
        <v>0</v>
      </c>
      <c r="AL22" s="53">
        <f>$D22*8760*('Selected MW by RESOLVE Zone'!$D22+'Selected MW by RESOLVE Zone'!AL22)</f>
        <v>0</v>
      </c>
      <c r="AM22" s="53">
        <f>$D22*8760*('Selected MW by RESOLVE Zone'!$D22+'Selected MW by RESOLVE Zone'!AM22)</f>
        <v>0</v>
      </c>
      <c r="AN22" s="53">
        <f>$D22*8760*('Selected MW by RESOLVE Zone'!$D22+'Selected MW by RESOLVE Zone'!AN22)</f>
        <v>0</v>
      </c>
      <c r="AO22" s="53">
        <f>$D22*8760*('Selected MW by RESOLVE Zone'!$D22+'Selected MW by RESOLVE Zone'!AO22)</f>
        <v>0</v>
      </c>
      <c r="AP22" s="53">
        <f>$D22*8760*('Selected MW by RESOLVE Zone'!$D22+'Selected MW by RESOLVE Zone'!AP22)</f>
        <v>0</v>
      </c>
      <c r="AQ22" s="53">
        <f>$D22*8760*('Selected MW by RESOLVE Zone'!$D22+'Selected MW by RESOLVE Zone'!AQ22)</f>
        <v>0</v>
      </c>
      <c r="AR22" s="53">
        <f>$D22*8760*('Selected MW by RESOLVE Zone'!$D22+'Selected MW by RESOLVE Zone'!AR22)</f>
        <v>0</v>
      </c>
      <c r="AS22" s="53">
        <f>$D22*8760*('Selected MW by RESOLVE Zone'!$D22+'Selected MW by RESOLVE Zone'!AS22)</f>
        <v>0</v>
      </c>
      <c r="AT22" s="53">
        <f>$D22*8760*('Selected MW by RESOLVE Zone'!$D22+'Selected MW by RESOLVE Zone'!AT22)</f>
        <v>0</v>
      </c>
      <c r="AU22" s="53">
        <f>$D22*8760*('Selected MW by RESOLVE Zone'!$D22+'Selected MW by RESOLVE Zone'!AU22)</f>
        <v>0</v>
      </c>
      <c r="AV22" s="53">
        <f>$D22*8760*('Selected MW by RESOLVE Zone'!$D22+'Selected MW by RESOLVE Zone'!AV22)</f>
        <v>0</v>
      </c>
      <c r="AW22" s="6">
        <f>$D22*8760*('Selected MW by RESOLVE Zone'!$D22+'Selected MW by RESOLVE Zone'!AW22)</f>
        <v>0</v>
      </c>
      <c r="AX22" s="53">
        <f>$D22*8760*('Selected MW by RESOLVE Zone'!$D22+'Selected MW by RESOLVE Zone'!AX22)</f>
        <v>0</v>
      </c>
      <c r="AY22" s="53">
        <f>$D22*8760*('Selected MW by RESOLVE Zone'!$D22+'Selected MW by RESOLVE Zone'!AY22)</f>
        <v>0</v>
      </c>
      <c r="AZ22" s="53">
        <f>$D22*8760*('Selected MW by RESOLVE Zone'!$D22+'Selected MW by RESOLVE Zone'!AZ22)</f>
        <v>0</v>
      </c>
      <c r="BA22" s="53">
        <f>$D22*8760*('Selected MW by RESOLVE Zone'!$D22+'Selected MW by RESOLVE Zone'!BA22)</f>
        <v>0</v>
      </c>
      <c r="BB22" s="53">
        <f>$D22*8760*('Selected MW by RESOLVE Zone'!$D22+'Selected MW by RESOLVE Zone'!BB22)</f>
        <v>0</v>
      </c>
      <c r="BC22" s="53">
        <f>$D22*8760*('Selected MW by RESOLVE Zone'!$D22+'Selected MW by RESOLVE Zone'!BC22)</f>
        <v>0</v>
      </c>
      <c r="BD22" s="53">
        <f>$D22*8760*('Selected MW by RESOLVE Zone'!$D22+'Selected MW by RESOLVE Zone'!BD22)</f>
        <v>0</v>
      </c>
      <c r="BE22" s="53">
        <f>$D22*8760*('Selected MW by RESOLVE Zone'!$D22+'Selected MW by RESOLVE Zone'!BE22)</f>
        <v>0</v>
      </c>
      <c r="BF22" s="53">
        <f>$D22*8760*('Selected MW by RESOLVE Zone'!$D22+'Selected MW by RESOLVE Zone'!BF22)</f>
        <v>0</v>
      </c>
      <c r="BG22" s="53">
        <f>$D22*8760*('Selected MW by RESOLVE Zone'!$D22+'Selected MW by RESOLVE Zone'!BG22)</f>
        <v>0</v>
      </c>
      <c r="BH22" s="53">
        <f>$D22*8760*('Selected MW by RESOLVE Zone'!$D22+'Selected MW by RESOLVE Zone'!BH22)</f>
        <v>0</v>
      </c>
      <c r="BI22" s="53">
        <f>$D22*8760*('Selected MW by RESOLVE Zone'!$D22+'Selected MW by RESOLVE Zone'!BI22)</f>
        <v>0</v>
      </c>
      <c r="BJ22" s="53">
        <f>$D22*8760*('Selected MW by RESOLVE Zone'!$D22+'Selected MW by RESOLVE Zone'!BJ22)</f>
        <v>0</v>
      </c>
      <c r="BK22" s="53">
        <f>$D22*8760*('Selected MW by RESOLVE Zone'!$D22+'Selected MW by RESOLVE Zone'!BK22)</f>
        <v>0</v>
      </c>
      <c r="BL22" s="53">
        <f>$D22*8760*('Selected MW by RESOLVE Zone'!$D22+'Selected MW by RESOLVE Zone'!BL22)</f>
        <v>0</v>
      </c>
      <c r="BM22" s="29">
        <f>$D22*8760*('Selected MW by RESOLVE Zone'!$D22+'Selected MW by RESOLVE Zone'!BM22)</f>
        <v>0</v>
      </c>
      <c r="BQ22" s="5"/>
    </row>
    <row r="23" spans="1:69" x14ac:dyDescent="0.25">
      <c r="A23" s="3" t="s">
        <v>41</v>
      </c>
      <c r="B23" s="49" t="s">
        <v>29</v>
      </c>
      <c r="C23" s="49" t="s">
        <v>7</v>
      </c>
      <c r="D23" s="90"/>
      <c r="E23" s="6">
        <f>$D23*8760*('Selected MW by RESOLVE Zone'!$D23+'Selected MW by RESOLVE Zone'!E23)</f>
        <v>0</v>
      </c>
      <c r="F23" s="53">
        <f>$D23*8760*('Selected MW by RESOLVE Zone'!$D23+'Selected MW by RESOLVE Zone'!F23)</f>
        <v>0</v>
      </c>
      <c r="G23" s="53">
        <f>$D23*8760*('Selected MW by RESOLVE Zone'!$D23+'Selected MW by RESOLVE Zone'!G23)</f>
        <v>0</v>
      </c>
      <c r="H23" s="53">
        <f>$D23*8760*('Selected MW by RESOLVE Zone'!$D23+'Selected MW by RESOLVE Zone'!H23)</f>
        <v>0</v>
      </c>
      <c r="I23" s="53">
        <f>$D23*8760*('Selected MW by RESOLVE Zone'!$D23+'Selected MW by RESOLVE Zone'!I23)</f>
        <v>0</v>
      </c>
      <c r="J23" s="53">
        <f>$D23*8760*('Selected MW by RESOLVE Zone'!$D23+'Selected MW by RESOLVE Zone'!J23)</f>
        <v>0</v>
      </c>
      <c r="K23" s="53">
        <f>$D23*8760*('Selected MW by RESOLVE Zone'!$D23+'Selected MW by RESOLVE Zone'!K23)</f>
        <v>0</v>
      </c>
      <c r="L23" s="53">
        <f>$D23*8760*('Selected MW by RESOLVE Zone'!$D23+'Selected MW by RESOLVE Zone'!L23)</f>
        <v>0</v>
      </c>
      <c r="M23" s="53">
        <f>$D23*8760*('Selected MW by RESOLVE Zone'!$D23+'Selected MW by RESOLVE Zone'!M23)</f>
        <v>0</v>
      </c>
      <c r="N23" s="53">
        <f>$D23*8760*('Selected MW by RESOLVE Zone'!$D23+'Selected MW by RESOLVE Zone'!N23)</f>
        <v>0</v>
      </c>
      <c r="O23" s="53">
        <f>$D23*8760*('Selected MW by RESOLVE Zone'!$D23+'Selected MW by RESOLVE Zone'!O23)</f>
        <v>0</v>
      </c>
      <c r="P23" s="53">
        <f>$D23*8760*('Selected MW by RESOLVE Zone'!$D23+'Selected MW by RESOLVE Zone'!P23)</f>
        <v>0</v>
      </c>
      <c r="Q23" s="53">
        <f>$D23*8760*('Selected MW by RESOLVE Zone'!$D23+'Selected MW by RESOLVE Zone'!Q23)</f>
        <v>0</v>
      </c>
      <c r="R23" s="53">
        <f>$D23*8760*('Selected MW by RESOLVE Zone'!$D23+'Selected MW by RESOLVE Zone'!R23)</f>
        <v>0</v>
      </c>
      <c r="S23" s="53">
        <f>$D23*8760*('Selected MW by RESOLVE Zone'!$D23+'Selected MW by RESOLVE Zone'!S23)</f>
        <v>0</v>
      </c>
      <c r="T23" s="53">
        <f>$D23*8760*('Selected MW by RESOLVE Zone'!$D23+'Selected MW by RESOLVE Zone'!T23)</f>
        <v>0</v>
      </c>
      <c r="U23" s="53">
        <f>$D23*8760*('Selected MW by RESOLVE Zone'!$D23+'Selected MW by RESOLVE Zone'!U23)</f>
        <v>0</v>
      </c>
      <c r="V23" s="53">
        <f>$D23*8760*('Selected MW by RESOLVE Zone'!$D23+'Selected MW by RESOLVE Zone'!V23)</f>
        <v>0</v>
      </c>
      <c r="W23" s="53">
        <f>$D23*8760*('Selected MW by RESOLVE Zone'!$D23+'Selected MW by RESOLVE Zone'!W23)</f>
        <v>0</v>
      </c>
      <c r="X23" s="53">
        <f>$D23*8760*('Selected MW by RESOLVE Zone'!$D23+'Selected MW by RESOLVE Zone'!X23)</f>
        <v>0</v>
      </c>
      <c r="Y23" s="53">
        <f>$D23*8760*('Selected MW by RESOLVE Zone'!$D23+'Selected MW by RESOLVE Zone'!Y23)</f>
        <v>0</v>
      </c>
      <c r="Z23" s="53">
        <f>$D23*8760*('Selected MW by RESOLVE Zone'!$D23+'Selected MW by RESOLVE Zone'!Z23)</f>
        <v>0</v>
      </c>
      <c r="AA23" s="53">
        <f>$D23*8760*('Selected MW by RESOLVE Zone'!$D23+'Selected MW by RESOLVE Zone'!AA23)</f>
        <v>0</v>
      </c>
      <c r="AB23" s="53">
        <f>$D23*8760*('Selected MW by RESOLVE Zone'!$D23+'Selected MW by RESOLVE Zone'!AB23)</f>
        <v>0</v>
      </c>
      <c r="AC23" s="53">
        <f>$D23*8760*('Selected MW by RESOLVE Zone'!$D23+'Selected MW by RESOLVE Zone'!AC23)</f>
        <v>0</v>
      </c>
      <c r="AD23" s="53">
        <f>$D23*8760*('Selected MW by RESOLVE Zone'!$D23+'Selected MW by RESOLVE Zone'!AD23)</f>
        <v>0</v>
      </c>
      <c r="AE23" s="29">
        <f>$D23*8760*('Selected MW by RESOLVE Zone'!$D23+'Selected MW by RESOLVE Zone'!AE23)</f>
        <v>0</v>
      </c>
      <c r="AF23" s="53">
        <f>$D23*8760*('Selected MW by RESOLVE Zone'!$D23+'Selected MW by RESOLVE Zone'!AF23)</f>
        <v>0</v>
      </c>
      <c r="AG23" s="53">
        <f>$D23*8760*('Selected MW by RESOLVE Zone'!$D23+'Selected MW by RESOLVE Zone'!AG23)</f>
        <v>0</v>
      </c>
      <c r="AH23" s="53">
        <f>$D23*8760*('Selected MW by RESOLVE Zone'!$D23+'Selected MW by RESOLVE Zone'!AH23)</f>
        <v>0</v>
      </c>
      <c r="AI23" s="53">
        <f>$D23*8760*('Selected MW by RESOLVE Zone'!$D23+'Selected MW by RESOLVE Zone'!AI23)</f>
        <v>0</v>
      </c>
      <c r="AJ23" s="53">
        <f>$D23*8760*('Selected MW by RESOLVE Zone'!$D23+'Selected MW by RESOLVE Zone'!AJ23)</f>
        <v>0</v>
      </c>
      <c r="AK23" s="53">
        <f>$D23*8760*('Selected MW by RESOLVE Zone'!$D23+'Selected MW by RESOLVE Zone'!AK23)</f>
        <v>0</v>
      </c>
      <c r="AL23" s="53">
        <f>$D23*8760*('Selected MW by RESOLVE Zone'!$D23+'Selected MW by RESOLVE Zone'!AL23)</f>
        <v>0</v>
      </c>
      <c r="AM23" s="53">
        <f>$D23*8760*('Selected MW by RESOLVE Zone'!$D23+'Selected MW by RESOLVE Zone'!AM23)</f>
        <v>0</v>
      </c>
      <c r="AN23" s="53">
        <f>$D23*8760*('Selected MW by RESOLVE Zone'!$D23+'Selected MW by RESOLVE Zone'!AN23)</f>
        <v>0</v>
      </c>
      <c r="AO23" s="53">
        <f>$D23*8760*('Selected MW by RESOLVE Zone'!$D23+'Selected MW by RESOLVE Zone'!AO23)</f>
        <v>0</v>
      </c>
      <c r="AP23" s="53">
        <f>$D23*8760*('Selected MW by RESOLVE Zone'!$D23+'Selected MW by RESOLVE Zone'!AP23)</f>
        <v>0</v>
      </c>
      <c r="AQ23" s="53">
        <f>$D23*8760*('Selected MW by RESOLVE Zone'!$D23+'Selected MW by RESOLVE Zone'!AQ23)</f>
        <v>0</v>
      </c>
      <c r="AR23" s="53">
        <f>$D23*8760*('Selected MW by RESOLVE Zone'!$D23+'Selected MW by RESOLVE Zone'!AR23)</f>
        <v>0</v>
      </c>
      <c r="AS23" s="53">
        <f>$D23*8760*('Selected MW by RESOLVE Zone'!$D23+'Selected MW by RESOLVE Zone'!AS23)</f>
        <v>0</v>
      </c>
      <c r="AT23" s="53">
        <f>$D23*8760*('Selected MW by RESOLVE Zone'!$D23+'Selected MW by RESOLVE Zone'!AT23)</f>
        <v>0</v>
      </c>
      <c r="AU23" s="53">
        <f>$D23*8760*('Selected MW by RESOLVE Zone'!$D23+'Selected MW by RESOLVE Zone'!AU23)</f>
        <v>0</v>
      </c>
      <c r="AV23" s="53">
        <f>$D23*8760*('Selected MW by RESOLVE Zone'!$D23+'Selected MW by RESOLVE Zone'!AV23)</f>
        <v>0</v>
      </c>
      <c r="AW23" s="6">
        <f>$D23*8760*('Selected MW by RESOLVE Zone'!$D23+'Selected MW by RESOLVE Zone'!AW23)</f>
        <v>0</v>
      </c>
      <c r="AX23" s="53">
        <f>$D23*8760*('Selected MW by RESOLVE Zone'!$D23+'Selected MW by RESOLVE Zone'!AX23)</f>
        <v>0</v>
      </c>
      <c r="AY23" s="53">
        <f>$D23*8760*('Selected MW by RESOLVE Zone'!$D23+'Selected MW by RESOLVE Zone'!AY23)</f>
        <v>0</v>
      </c>
      <c r="AZ23" s="53">
        <f>$D23*8760*('Selected MW by RESOLVE Zone'!$D23+'Selected MW by RESOLVE Zone'!AZ23)</f>
        <v>0</v>
      </c>
      <c r="BA23" s="53">
        <f>$D23*8760*('Selected MW by RESOLVE Zone'!$D23+'Selected MW by RESOLVE Zone'!BA23)</f>
        <v>0</v>
      </c>
      <c r="BB23" s="53">
        <f>$D23*8760*('Selected MW by RESOLVE Zone'!$D23+'Selected MW by RESOLVE Zone'!BB23)</f>
        <v>0</v>
      </c>
      <c r="BC23" s="53">
        <f>$D23*8760*('Selected MW by RESOLVE Zone'!$D23+'Selected MW by RESOLVE Zone'!BC23)</f>
        <v>0</v>
      </c>
      <c r="BD23" s="53">
        <f>$D23*8760*('Selected MW by RESOLVE Zone'!$D23+'Selected MW by RESOLVE Zone'!BD23)</f>
        <v>0</v>
      </c>
      <c r="BE23" s="53">
        <f>$D23*8760*('Selected MW by RESOLVE Zone'!$D23+'Selected MW by RESOLVE Zone'!BE23)</f>
        <v>0</v>
      </c>
      <c r="BF23" s="53">
        <f>$D23*8760*('Selected MW by RESOLVE Zone'!$D23+'Selected MW by RESOLVE Zone'!BF23)</f>
        <v>0</v>
      </c>
      <c r="BG23" s="53">
        <f>$D23*8760*('Selected MW by RESOLVE Zone'!$D23+'Selected MW by RESOLVE Zone'!BG23)</f>
        <v>0</v>
      </c>
      <c r="BH23" s="53">
        <f>$D23*8760*('Selected MW by RESOLVE Zone'!$D23+'Selected MW by RESOLVE Zone'!BH23)</f>
        <v>0</v>
      </c>
      <c r="BI23" s="53">
        <f>$D23*8760*('Selected MW by RESOLVE Zone'!$D23+'Selected MW by RESOLVE Zone'!BI23)</f>
        <v>0</v>
      </c>
      <c r="BJ23" s="53">
        <f>$D23*8760*('Selected MW by RESOLVE Zone'!$D23+'Selected MW by RESOLVE Zone'!BJ23)</f>
        <v>0</v>
      </c>
      <c r="BK23" s="53">
        <f>$D23*8760*('Selected MW by RESOLVE Zone'!$D23+'Selected MW by RESOLVE Zone'!BK23)</f>
        <v>0</v>
      </c>
      <c r="BL23" s="53">
        <f>$D23*8760*('Selected MW by RESOLVE Zone'!$D23+'Selected MW by RESOLVE Zone'!BL23)</f>
        <v>0</v>
      </c>
      <c r="BM23" s="29">
        <f>$D23*8760*('Selected MW by RESOLVE Zone'!$D23+'Selected MW by RESOLVE Zone'!BM23)</f>
        <v>0</v>
      </c>
      <c r="BQ23" s="5"/>
    </row>
    <row r="24" spans="1:69" x14ac:dyDescent="0.25">
      <c r="A24" s="3" t="s">
        <v>42</v>
      </c>
      <c r="B24" s="49" t="s">
        <v>29</v>
      </c>
      <c r="C24" s="49" t="s">
        <v>7</v>
      </c>
      <c r="D24" s="90"/>
      <c r="E24" s="6">
        <f>$D24*8760*('Selected MW by RESOLVE Zone'!$D24+'Selected MW by RESOLVE Zone'!E24)</f>
        <v>0</v>
      </c>
      <c r="F24" s="53">
        <f>$D24*8760*('Selected MW by RESOLVE Zone'!$D24+'Selected MW by RESOLVE Zone'!F24)</f>
        <v>0</v>
      </c>
      <c r="G24" s="53">
        <f>$D24*8760*('Selected MW by RESOLVE Zone'!$D24+'Selected MW by RESOLVE Zone'!G24)</f>
        <v>0</v>
      </c>
      <c r="H24" s="53">
        <f>$D24*8760*('Selected MW by RESOLVE Zone'!$D24+'Selected MW by RESOLVE Zone'!H24)</f>
        <v>0</v>
      </c>
      <c r="I24" s="53">
        <f>$D24*8760*('Selected MW by RESOLVE Zone'!$D24+'Selected MW by RESOLVE Zone'!I24)</f>
        <v>0</v>
      </c>
      <c r="J24" s="53">
        <f>$D24*8760*('Selected MW by RESOLVE Zone'!$D24+'Selected MW by RESOLVE Zone'!J24)</f>
        <v>0</v>
      </c>
      <c r="K24" s="53">
        <f>$D24*8760*('Selected MW by RESOLVE Zone'!$D24+'Selected MW by RESOLVE Zone'!K24)</f>
        <v>0</v>
      </c>
      <c r="L24" s="53">
        <f>$D24*8760*('Selected MW by RESOLVE Zone'!$D24+'Selected MW by RESOLVE Zone'!L24)</f>
        <v>0</v>
      </c>
      <c r="M24" s="53">
        <f>$D24*8760*('Selected MW by RESOLVE Zone'!$D24+'Selected MW by RESOLVE Zone'!M24)</f>
        <v>0</v>
      </c>
      <c r="N24" s="53">
        <f>$D24*8760*('Selected MW by RESOLVE Zone'!$D24+'Selected MW by RESOLVE Zone'!N24)</f>
        <v>0</v>
      </c>
      <c r="O24" s="53">
        <f>$D24*8760*('Selected MW by RESOLVE Zone'!$D24+'Selected MW by RESOLVE Zone'!O24)</f>
        <v>0</v>
      </c>
      <c r="P24" s="53">
        <f>$D24*8760*('Selected MW by RESOLVE Zone'!$D24+'Selected MW by RESOLVE Zone'!P24)</f>
        <v>0</v>
      </c>
      <c r="Q24" s="53">
        <f>$D24*8760*('Selected MW by RESOLVE Zone'!$D24+'Selected MW by RESOLVE Zone'!Q24)</f>
        <v>0</v>
      </c>
      <c r="R24" s="53">
        <f>$D24*8760*('Selected MW by RESOLVE Zone'!$D24+'Selected MW by RESOLVE Zone'!R24)</f>
        <v>0</v>
      </c>
      <c r="S24" s="53">
        <f>$D24*8760*('Selected MW by RESOLVE Zone'!$D24+'Selected MW by RESOLVE Zone'!S24)</f>
        <v>0</v>
      </c>
      <c r="T24" s="53">
        <f>$D24*8760*('Selected MW by RESOLVE Zone'!$D24+'Selected MW by RESOLVE Zone'!T24)</f>
        <v>0</v>
      </c>
      <c r="U24" s="53">
        <f>$D24*8760*('Selected MW by RESOLVE Zone'!$D24+'Selected MW by RESOLVE Zone'!U24)</f>
        <v>0</v>
      </c>
      <c r="V24" s="53">
        <f>$D24*8760*('Selected MW by RESOLVE Zone'!$D24+'Selected MW by RESOLVE Zone'!V24)</f>
        <v>0</v>
      </c>
      <c r="W24" s="53">
        <f>$D24*8760*('Selected MW by RESOLVE Zone'!$D24+'Selected MW by RESOLVE Zone'!W24)</f>
        <v>0</v>
      </c>
      <c r="X24" s="53">
        <f>$D24*8760*('Selected MW by RESOLVE Zone'!$D24+'Selected MW by RESOLVE Zone'!X24)</f>
        <v>0</v>
      </c>
      <c r="Y24" s="53">
        <f>$D24*8760*('Selected MW by RESOLVE Zone'!$D24+'Selected MW by RESOLVE Zone'!Y24)</f>
        <v>0</v>
      </c>
      <c r="Z24" s="53">
        <f>$D24*8760*('Selected MW by RESOLVE Zone'!$D24+'Selected MW by RESOLVE Zone'!Z24)</f>
        <v>0</v>
      </c>
      <c r="AA24" s="53">
        <f>$D24*8760*('Selected MW by RESOLVE Zone'!$D24+'Selected MW by RESOLVE Zone'!AA24)</f>
        <v>0</v>
      </c>
      <c r="AB24" s="53">
        <f>$D24*8760*('Selected MW by RESOLVE Zone'!$D24+'Selected MW by RESOLVE Zone'!AB24)</f>
        <v>0</v>
      </c>
      <c r="AC24" s="53">
        <f>$D24*8760*('Selected MW by RESOLVE Zone'!$D24+'Selected MW by RESOLVE Zone'!AC24)</f>
        <v>0</v>
      </c>
      <c r="AD24" s="53">
        <f>$D24*8760*('Selected MW by RESOLVE Zone'!$D24+'Selected MW by RESOLVE Zone'!AD24)</f>
        <v>0</v>
      </c>
      <c r="AE24" s="29">
        <f>$D24*8760*('Selected MW by RESOLVE Zone'!$D24+'Selected MW by RESOLVE Zone'!AE24)</f>
        <v>0</v>
      </c>
      <c r="AF24" s="53">
        <f>$D24*8760*('Selected MW by RESOLVE Zone'!$D24+'Selected MW by RESOLVE Zone'!AF24)</f>
        <v>0</v>
      </c>
      <c r="AG24" s="53">
        <f>$D24*8760*('Selected MW by RESOLVE Zone'!$D24+'Selected MW by RESOLVE Zone'!AG24)</f>
        <v>0</v>
      </c>
      <c r="AH24" s="53">
        <f>$D24*8760*('Selected MW by RESOLVE Zone'!$D24+'Selected MW by RESOLVE Zone'!AH24)</f>
        <v>0</v>
      </c>
      <c r="AI24" s="53">
        <f>$D24*8760*('Selected MW by RESOLVE Zone'!$D24+'Selected MW by RESOLVE Zone'!AI24)</f>
        <v>0</v>
      </c>
      <c r="AJ24" s="53">
        <f>$D24*8760*('Selected MW by RESOLVE Zone'!$D24+'Selected MW by RESOLVE Zone'!AJ24)</f>
        <v>0</v>
      </c>
      <c r="AK24" s="53">
        <f>$D24*8760*('Selected MW by RESOLVE Zone'!$D24+'Selected MW by RESOLVE Zone'!AK24)</f>
        <v>0</v>
      </c>
      <c r="AL24" s="53">
        <f>$D24*8760*('Selected MW by RESOLVE Zone'!$D24+'Selected MW by RESOLVE Zone'!AL24)</f>
        <v>0</v>
      </c>
      <c r="AM24" s="53">
        <f>$D24*8760*('Selected MW by RESOLVE Zone'!$D24+'Selected MW by RESOLVE Zone'!AM24)</f>
        <v>0</v>
      </c>
      <c r="AN24" s="53">
        <f>$D24*8760*('Selected MW by RESOLVE Zone'!$D24+'Selected MW by RESOLVE Zone'!AN24)</f>
        <v>0</v>
      </c>
      <c r="AO24" s="53">
        <f>$D24*8760*('Selected MW by RESOLVE Zone'!$D24+'Selected MW by RESOLVE Zone'!AO24)</f>
        <v>0</v>
      </c>
      <c r="AP24" s="53">
        <f>$D24*8760*('Selected MW by RESOLVE Zone'!$D24+'Selected MW by RESOLVE Zone'!AP24)</f>
        <v>0</v>
      </c>
      <c r="AQ24" s="53">
        <f>$D24*8760*('Selected MW by RESOLVE Zone'!$D24+'Selected MW by RESOLVE Zone'!AQ24)</f>
        <v>0</v>
      </c>
      <c r="AR24" s="53">
        <f>$D24*8760*('Selected MW by RESOLVE Zone'!$D24+'Selected MW by RESOLVE Zone'!AR24)</f>
        <v>0</v>
      </c>
      <c r="AS24" s="53">
        <f>$D24*8760*('Selected MW by RESOLVE Zone'!$D24+'Selected MW by RESOLVE Zone'!AS24)</f>
        <v>0</v>
      </c>
      <c r="AT24" s="53">
        <f>$D24*8760*('Selected MW by RESOLVE Zone'!$D24+'Selected MW by RESOLVE Zone'!AT24)</f>
        <v>0</v>
      </c>
      <c r="AU24" s="53">
        <f>$D24*8760*('Selected MW by RESOLVE Zone'!$D24+'Selected MW by RESOLVE Zone'!AU24)</f>
        <v>0</v>
      </c>
      <c r="AV24" s="53">
        <f>$D24*8760*('Selected MW by RESOLVE Zone'!$D24+'Selected MW by RESOLVE Zone'!AV24)</f>
        <v>0</v>
      </c>
      <c r="AW24" s="6">
        <f>$D24*8760*('Selected MW by RESOLVE Zone'!$D24+'Selected MW by RESOLVE Zone'!AW24)</f>
        <v>0</v>
      </c>
      <c r="AX24" s="53">
        <f>$D24*8760*('Selected MW by RESOLVE Zone'!$D24+'Selected MW by RESOLVE Zone'!AX24)</f>
        <v>0</v>
      </c>
      <c r="AY24" s="53">
        <f>$D24*8760*('Selected MW by RESOLVE Zone'!$D24+'Selected MW by RESOLVE Zone'!AY24)</f>
        <v>0</v>
      </c>
      <c r="AZ24" s="53">
        <f>$D24*8760*('Selected MW by RESOLVE Zone'!$D24+'Selected MW by RESOLVE Zone'!AZ24)</f>
        <v>0</v>
      </c>
      <c r="BA24" s="53">
        <f>$D24*8760*('Selected MW by RESOLVE Zone'!$D24+'Selected MW by RESOLVE Zone'!BA24)</f>
        <v>0</v>
      </c>
      <c r="BB24" s="53">
        <f>$D24*8760*('Selected MW by RESOLVE Zone'!$D24+'Selected MW by RESOLVE Zone'!BB24)</f>
        <v>0</v>
      </c>
      <c r="BC24" s="53">
        <f>$D24*8760*('Selected MW by RESOLVE Zone'!$D24+'Selected MW by RESOLVE Zone'!BC24)</f>
        <v>0</v>
      </c>
      <c r="BD24" s="53">
        <f>$D24*8760*('Selected MW by RESOLVE Zone'!$D24+'Selected MW by RESOLVE Zone'!BD24)</f>
        <v>0</v>
      </c>
      <c r="BE24" s="53">
        <f>$D24*8760*('Selected MW by RESOLVE Zone'!$D24+'Selected MW by RESOLVE Zone'!BE24)</f>
        <v>0</v>
      </c>
      <c r="BF24" s="53">
        <f>$D24*8760*('Selected MW by RESOLVE Zone'!$D24+'Selected MW by RESOLVE Zone'!BF24)</f>
        <v>0</v>
      </c>
      <c r="BG24" s="53">
        <f>$D24*8760*('Selected MW by RESOLVE Zone'!$D24+'Selected MW by RESOLVE Zone'!BG24)</f>
        <v>0</v>
      </c>
      <c r="BH24" s="53">
        <f>$D24*8760*('Selected MW by RESOLVE Zone'!$D24+'Selected MW by RESOLVE Zone'!BH24)</f>
        <v>0</v>
      </c>
      <c r="BI24" s="53">
        <f>$D24*8760*('Selected MW by RESOLVE Zone'!$D24+'Selected MW by RESOLVE Zone'!BI24)</f>
        <v>0</v>
      </c>
      <c r="BJ24" s="53">
        <f>$D24*8760*('Selected MW by RESOLVE Zone'!$D24+'Selected MW by RESOLVE Zone'!BJ24)</f>
        <v>0</v>
      </c>
      <c r="BK24" s="53">
        <f>$D24*8760*('Selected MW by RESOLVE Zone'!$D24+'Selected MW by RESOLVE Zone'!BK24)</f>
        <v>0</v>
      </c>
      <c r="BL24" s="53">
        <f>$D24*8760*('Selected MW by RESOLVE Zone'!$D24+'Selected MW by RESOLVE Zone'!BL24)</f>
        <v>0</v>
      </c>
      <c r="BM24" s="29">
        <f>$D24*8760*('Selected MW by RESOLVE Zone'!$D24+'Selected MW by RESOLVE Zone'!BM24)</f>
        <v>0</v>
      </c>
      <c r="BQ24" s="5"/>
    </row>
    <row r="25" spans="1:69" x14ac:dyDescent="0.25">
      <c r="A25" s="3" t="s">
        <v>43</v>
      </c>
      <c r="B25" s="49" t="s">
        <v>29</v>
      </c>
      <c r="C25" s="49" t="s">
        <v>7</v>
      </c>
      <c r="D25" s="90"/>
      <c r="E25" s="6">
        <f>$D25*8760*('Selected MW by RESOLVE Zone'!$D25+'Selected MW by RESOLVE Zone'!E25)</f>
        <v>0</v>
      </c>
      <c r="F25" s="53">
        <f>$D25*8760*('Selected MW by RESOLVE Zone'!$D25+'Selected MW by RESOLVE Zone'!F25)</f>
        <v>0</v>
      </c>
      <c r="G25" s="53">
        <f>$D25*8760*('Selected MW by RESOLVE Zone'!$D25+'Selected MW by RESOLVE Zone'!G25)</f>
        <v>0</v>
      </c>
      <c r="H25" s="53">
        <f>$D25*8760*('Selected MW by RESOLVE Zone'!$D25+'Selected MW by RESOLVE Zone'!H25)</f>
        <v>0</v>
      </c>
      <c r="I25" s="53">
        <f>$D25*8760*('Selected MW by RESOLVE Zone'!$D25+'Selected MW by RESOLVE Zone'!I25)</f>
        <v>0</v>
      </c>
      <c r="J25" s="53">
        <f>$D25*8760*('Selected MW by RESOLVE Zone'!$D25+'Selected MW by RESOLVE Zone'!J25)</f>
        <v>0</v>
      </c>
      <c r="K25" s="53">
        <f>$D25*8760*('Selected MW by RESOLVE Zone'!$D25+'Selected MW by RESOLVE Zone'!K25)</f>
        <v>0</v>
      </c>
      <c r="L25" s="53">
        <f>$D25*8760*('Selected MW by RESOLVE Zone'!$D25+'Selected MW by RESOLVE Zone'!L25)</f>
        <v>0</v>
      </c>
      <c r="M25" s="53">
        <f>$D25*8760*('Selected MW by RESOLVE Zone'!$D25+'Selected MW by RESOLVE Zone'!M25)</f>
        <v>0</v>
      </c>
      <c r="N25" s="53">
        <f>$D25*8760*('Selected MW by RESOLVE Zone'!$D25+'Selected MW by RESOLVE Zone'!N25)</f>
        <v>0</v>
      </c>
      <c r="O25" s="53">
        <f>$D25*8760*('Selected MW by RESOLVE Zone'!$D25+'Selected MW by RESOLVE Zone'!O25)</f>
        <v>0</v>
      </c>
      <c r="P25" s="53">
        <f>$D25*8760*('Selected MW by RESOLVE Zone'!$D25+'Selected MW by RESOLVE Zone'!P25)</f>
        <v>0</v>
      </c>
      <c r="Q25" s="53">
        <f>$D25*8760*('Selected MW by RESOLVE Zone'!$D25+'Selected MW by RESOLVE Zone'!Q25)</f>
        <v>0</v>
      </c>
      <c r="R25" s="53">
        <f>$D25*8760*('Selected MW by RESOLVE Zone'!$D25+'Selected MW by RESOLVE Zone'!R25)</f>
        <v>0</v>
      </c>
      <c r="S25" s="53">
        <f>$D25*8760*('Selected MW by RESOLVE Zone'!$D25+'Selected MW by RESOLVE Zone'!S25)</f>
        <v>0</v>
      </c>
      <c r="T25" s="53">
        <f>$D25*8760*('Selected MW by RESOLVE Zone'!$D25+'Selected MW by RESOLVE Zone'!T25)</f>
        <v>0</v>
      </c>
      <c r="U25" s="53">
        <f>$D25*8760*('Selected MW by RESOLVE Zone'!$D25+'Selected MW by RESOLVE Zone'!U25)</f>
        <v>0</v>
      </c>
      <c r="V25" s="53">
        <f>$D25*8760*('Selected MW by RESOLVE Zone'!$D25+'Selected MW by RESOLVE Zone'!V25)</f>
        <v>0</v>
      </c>
      <c r="W25" s="53">
        <f>$D25*8760*('Selected MW by RESOLVE Zone'!$D25+'Selected MW by RESOLVE Zone'!W25)</f>
        <v>0</v>
      </c>
      <c r="X25" s="53">
        <f>$D25*8760*('Selected MW by RESOLVE Zone'!$D25+'Selected MW by RESOLVE Zone'!X25)</f>
        <v>0</v>
      </c>
      <c r="Y25" s="53">
        <f>$D25*8760*('Selected MW by RESOLVE Zone'!$D25+'Selected MW by RESOLVE Zone'!Y25)</f>
        <v>0</v>
      </c>
      <c r="Z25" s="53">
        <f>$D25*8760*('Selected MW by RESOLVE Zone'!$D25+'Selected MW by RESOLVE Zone'!Z25)</f>
        <v>0</v>
      </c>
      <c r="AA25" s="53">
        <f>$D25*8760*('Selected MW by RESOLVE Zone'!$D25+'Selected MW by RESOLVE Zone'!AA25)</f>
        <v>0</v>
      </c>
      <c r="AB25" s="53">
        <f>$D25*8760*('Selected MW by RESOLVE Zone'!$D25+'Selected MW by RESOLVE Zone'!AB25)</f>
        <v>0</v>
      </c>
      <c r="AC25" s="53">
        <f>$D25*8760*('Selected MW by RESOLVE Zone'!$D25+'Selected MW by RESOLVE Zone'!AC25)</f>
        <v>0</v>
      </c>
      <c r="AD25" s="53">
        <f>$D25*8760*('Selected MW by RESOLVE Zone'!$D25+'Selected MW by RESOLVE Zone'!AD25)</f>
        <v>0</v>
      </c>
      <c r="AE25" s="29">
        <f>$D25*8760*('Selected MW by RESOLVE Zone'!$D25+'Selected MW by RESOLVE Zone'!AE25)</f>
        <v>0</v>
      </c>
      <c r="AF25" s="53">
        <f>$D25*8760*('Selected MW by RESOLVE Zone'!$D25+'Selected MW by RESOLVE Zone'!AF25)</f>
        <v>0</v>
      </c>
      <c r="AG25" s="53">
        <f>$D25*8760*('Selected MW by RESOLVE Zone'!$D25+'Selected MW by RESOLVE Zone'!AG25)</f>
        <v>0</v>
      </c>
      <c r="AH25" s="53">
        <f>$D25*8760*('Selected MW by RESOLVE Zone'!$D25+'Selected MW by RESOLVE Zone'!AH25)</f>
        <v>0</v>
      </c>
      <c r="AI25" s="53">
        <f>$D25*8760*('Selected MW by RESOLVE Zone'!$D25+'Selected MW by RESOLVE Zone'!AI25)</f>
        <v>0</v>
      </c>
      <c r="AJ25" s="53">
        <f>$D25*8760*('Selected MW by RESOLVE Zone'!$D25+'Selected MW by RESOLVE Zone'!AJ25)</f>
        <v>0</v>
      </c>
      <c r="AK25" s="53">
        <f>$D25*8760*('Selected MW by RESOLVE Zone'!$D25+'Selected MW by RESOLVE Zone'!AK25)</f>
        <v>0</v>
      </c>
      <c r="AL25" s="53">
        <f>$D25*8760*('Selected MW by RESOLVE Zone'!$D25+'Selected MW by RESOLVE Zone'!AL25)</f>
        <v>0</v>
      </c>
      <c r="AM25" s="53">
        <f>$D25*8760*('Selected MW by RESOLVE Zone'!$D25+'Selected MW by RESOLVE Zone'!AM25)</f>
        <v>0</v>
      </c>
      <c r="AN25" s="53">
        <f>$D25*8760*('Selected MW by RESOLVE Zone'!$D25+'Selected MW by RESOLVE Zone'!AN25)</f>
        <v>0</v>
      </c>
      <c r="AO25" s="53">
        <f>$D25*8760*('Selected MW by RESOLVE Zone'!$D25+'Selected MW by RESOLVE Zone'!AO25)</f>
        <v>0</v>
      </c>
      <c r="AP25" s="53">
        <f>$D25*8760*('Selected MW by RESOLVE Zone'!$D25+'Selected MW by RESOLVE Zone'!AP25)</f>
        <v>0</v>
      </c>
      <c r="AQ25" s="53">
        <f>$D25*8760*('Selected MW by RESOLVE Zone'!$D25+'Selected MW by RESOLVE Zone'!AQ25)</f>
        <v>0</v>
      </c>
      <c r="AR25" s="53">
        <f>$D25*8760*('Selected MW by RESOLVE Zone'!$D25+'Selected MW by RESOLVE Zone'!AR25)</f>
        <v>0</v>
      </c>
      <c r="AS25" s="53">
        <f>$D25*8760*('Selected MW by RESOLVE Zone'!$D25+'Selected MW by RESOLVE Zone'!AS25)</f>
        <v>0</v>
      </c>
      <c r="AT25" s="53">
        <f>$D25*8760*('Selected MW by RESOLVE Zone'!$D25+'Selected MW by RESOLVE Zone'!AT25)</f>
        <v>0</v>
      </c>
      <c r="AU25" s="53">
        <f>$D25*8760*('Selected MW by RESOLVE Zone'!$D25+'Selected MW by RESOLVE Zone'!AU25)</f>
        <v>0</v>
      </c>
      <c r="AV25" s="53">
        <f>$D25*8760*('Selected MW by RESOLVE Zone'!$D25+'Selected MW by RESOLVE Zone'!AV25)</f>
        <v>0</v>
      </c>
      <c r="AW25" s="6">
        <f>$D25*8760*('Selected MW by RESOLVE Zone'!$D25+'Selected MW by RESOLVE Zone'!AW25)</f>
        <v>0</v>
      </c>
      <c r="AX25" s="53">
        <f>$D25*8760*('Selected MW by RESOLVE Zone'!$D25+'Selected MW by RESOLVE Zone'!AX25)</f>
        <v>0</v>
      </c>
      <c r="AY25" s="53">
        <f>$D25*8760*('Selected MW by RESOLVE Zone'!$D25+'Selected MW by RESOLVE Zone'!AY25)</f>
        <v>0</v>
      </c>
      <c r="AZ25" s="53">
        <f>$D25*8760*('Selected MW by RESOLVE Zone'!$D25+'Selected MW by RESOLVE Zone'!AZ25)</f>
        <v>0</v>
      </c>
      <c r="BA25" s="53">
        <f>$D25*8760*('Selected MW by RESOLVE Zone'!$D25+'Selected MW by RESOLVE Zone'!BA25)</f>
        <v>0</v>
      </c>
      <c r="BB25" s="53">
        <f>$D25*8760*('Selected MW by RESOLVE Zone'!$D25+'Selected MW by RESOLVE Zone'!BB25)</f>
        <v>0</v>
      </c>
      <c r="BC25" s="53">
        <f>$D25*8760*('Selected MW by RESOLVE Zone'!$D25+'Selected MW by RESOLVE Zone'!BC25)</f>
        <v>0</v>
      </c>
      <c r="BD25" s="53">
        <f>$D25*8760*('Selected MW by RESOLVE Zone'!$D25+'Selected MW by RESOLVE Zone'!BD25)</f>
        <v>0</v>
      </c>
      <c r="BE25" s="53">
        <f>$D25*8760*('Selected MW by RESOLVE Zone'!$D25+'Selected MW by RESOLVE Zone'!BE25)</f>
        <v>0</v>
      </c>
      <c r="BF25" s="53">
        <f>$D25*8760*('Selected MW by RESOLVE Zone'!$D25+'Selected MW by RESOLVE Zone'!BF25)</f>
        <v>0</v>
      </c>
      <c r="BG25" s="53">
        <f>$D25*8760*('Selected MW by RESOLVE Zone'!$D25+'Selected MW by RESOLVE Zone'!BG25)</f>
        <v>0</v>
      </c>
      <c r="BH25" s="53">
        <f>$D25*8760*('Selected MW by RESOLVE Zone'!$D25+'Selected MW by RESOLVE Zone'!BH25)</f>
        <v>0</v>
      </c>
      <c r="BI25" s="53">
        <f>$D25*8760*('Selected MW by RESOLVE Zone'!$D25+'Selected MW by RESOLVE Zone'!BI25)</f>
        <v>0</v>
      </c>
      <c r="BJ25" s="53">
        <f>$D25*8760*('Selected MW by RESOLVE Zone'!$D25+'Selected MW by RESOLVE Zone'!BJ25)</f>
        <v>0</v>
      </c>
      <c r="BK25" s="53">
        <f>$D25*8760*('Selected MW by RESOLVE Zone'!$D25+'Selected MW by RESOLVE Zone'!BK25)</f>
        <v>0</v>
      </c>
      <c r="BL25" s="53">
        <f>$D25*8760*('Selected MW by RESOLVE Zone'!$D25+'Selected MW by RESOLVE Zone'!BL25)</f>
        <v>0</v>
      </c>
      <c r="BM25" s="29">
        <f>$D25*8760*('Selected MW by RESOLVE Zone'!$D25+'Selected MW by RESOLVE Zone'!BM25)</f>
        <v>0</v>
      </c>
      <c r="BQ25" s="5"/>
    </row>
    <row r="26" spans="1:69" x14ac:dyDescent="0.25">
      <c r="A26" s="3" t="s">
        <v>44</v>
      </c>
      <c r="B26" s="49" t="s">
        <v>6</v>
      </c>
      <c r="C26" s="49" t="s">
        <v>45</v>
      </c>
      <c r="D26" s="90">
        <v>0.29205104819457056</v>
      </c>
      <c r="E26" s="6">
        <f>$D26*8760*('Selected MW by RESOLVE Zone'!$D26+'Selected MW by RESOLVE Zone'!E26)</f>
        <v>264023.49320143403</v>
      </c>
      <c r="F26" s="53">
        <f>$D26*8760*('Selected MW by RESOLVE Zone'!$D26+'Selected MW by RESOLVE Zone'!F26)</f>
        <v>264023.49320143403</v>
      </c>
      <c r="G26" s="53">
        <f>$D26*8760*('Selected MW by RESOLVE Zone'!$D26+'Selected MW by RESOLVE Zone'!G26)</f>
        <v>264023.49320143403</v>
      </c>
      <c r="H26" s="53">
        <f>$D26*8760*('Selected MW by RESOLVE Zone'!$D26+'Selected MW by RESOLVE Zone'!H26)</f>
        <v>264023.49320143403</v>
      </c>
      <c r="I26" s="53">
        <f>$D26*8760*('Selected MW by RESOLVE Zone'!$D26+'Selected MW by RESOLVE Zone'!I26)</f>
        <v>264023.49320143403</v>
      </c>
      <c r="J26" s="53">
        <f>$D26*8760*('Selected MW by RESOLVE Zone'!$D26+'Selected MW by RESOLVE Zone'!J26)</f>
        <v>264023.49320143403</v>
      </c>
      <c r="K26" s="53">
        <f>$D26*8760*('Selected MW by RESOLVE Zone'!$D26+'Selected MW by RESOLVE Zone'!K26)</f>
        <v>264023.49320143403</v>
      </c>
      <c r="L26" s="53">
        <f>$D26*8760*('Selected MW by RESOLVE Zone'!$D26+'Selected MW by RESOLVE Zone'!L26)</f>
        <v>264023.49320143403</v>
      </c>
      <c r="M26" s="53">
        <f>$D26*8760*('Selected MW by RESOLVE Zone'!$D26+'Selected MW by RESOLVE Zone'!M26)</f>
        <v>264023.49320143403</v>
      </c>
      <c r="N26" s="53">
        <f>$D26*8760*('Selected MW by RESOLVE Zone'!$D26+'Selected MW by RESOLVE Zone'!N26)</f>
        <v>264023.49320143403</v>
      </c>
      <c r="O26" s="53">
        <f>$D26*8760*('Selected MW by RESOLVE Zone'!$D26+'Selected MW by RESOLVE Zone'!O26)</f>
        <v>264023.49320143403</v>
      </c>
      <c r="P26" s="53">
        <f>$D26*8760*('Selected MW by RESOLVE Zone'!$D26+'Selected MW by RESOLVE Zone'!P26)</f>
        <v>264023.49320143403</v>
      </c>
      <c r="Q26" s="53">
        <f>$D26*8760*('Selected MW by RESOLVE Zone'!$D26+'Selected MW by RESOLVE Zone'!Q26)</f>
        <v>264023.49320143403</v>
      </c>
      <c r="R26" s="53">
        <f>$D26*8760*('Selected MW by RESOLVE Zone'!$D26+'Selected MW by RESOLVE Zone'!R26)</f>
        <v>264023.49320143403</v>
      </c>
      <c r="S26" s="53">
        <f>$D26*8760*('Selected MW by RESOLVE Zone'!$D26+'Selected MW by RESOLVE Zone'!S26)</f>
        <v>264023.49320143403</v>
      </c>
      <c r="T26" s="53">
        <f>$D26*8760*('Selected MW by RESOLVE Zone'!$D26+'Selected MW by RESOLVE Zone'!T26)</f>
        <v>264023.49320143403</v>
      </c>
      <c r="U26" s="53">
        <f>$D26*8760*('Selected MW by RESOLVE Zone'!$D26+'Selected MW by RESOLVE Zone'!U26)</f>
        <v>264023.49320143403</v>
      </c>
      <c r="V26" s="53">
        <f>$D26*8760*('Selected MW by RESOLVE Zone'!$D26+'Selected MW by RESOLVE Zone'!V26)</f>
        <v>264023.49320143403</v>
      </c>
      <c r="W26" s="53">
        <f>$D26*8760*('Selected MW by RESOLVE Zone'!$D26+'Selected MW by RESOLVE Zone'!W26)</f>
        <v>264023.49320143403</v>
      </c>
      <c r="X26" s="53">
        <f>$D26*8760*('Selected MW by RESOLVE Zone'!$D26+'Selected MW by RESOLVE Zone'!X26)</f>
        <v>264023.49320143403</v>
      </c>
      <c r="Y26" s="53">
        <f>$D26*8760*('Selected MW by RESOLVE Zone'!$D26+'Selected MW by RESOLVE Zone'!Y26)</f>
        <v>264023.49320143403</v>
      </c>
      <c r="Z26" s="53">
        <f>$D26*8760*('Selected MW by RESOLVE Zone'!$D26+'Selected MW by RESOLVE Zone'!Z26)</f>
        <v>264023.49320143403</v>
      </c>
      <c r="AA26" s="53">
        <f>$D26*8760*('Selected MW by RESOLVE Zone'!$D26+'Selected MW by RESOLVE Zone'!AA26)</f>
        <v>264023.49320143403</v>
      </c>
      <c r="AB26" s="53">
        <f>$D26*8760*('Selected MW by RESOLVE Zone'!$D26+'Selected MW by RESOLVE Zone'!AB26)</f>
        <v>264023.49320143403</v>
      </c>
      <c r="AC26" s="53">
        <f>$D26*8760*('Selected MW by RESOLVE Zone'!$D26+'Selected MW by RESOLVE Zone'!AC26)</f>
        <v>264023.49320143403</v>
      </c>
      <c r="AD26" s="53">
        <f>$D26*8760*('Selected MW by RESOLVE Zone'!$D26+'Selected MW by RESOLVE Zone'!AD26)</f>
        <v>264023.49320143403</v>
      </c>
      <c r="AE26" s="29">
        <f>$D26*8760*('Selected MW by RESOLVE Zone'!$D26+'Selected MW by RESOLVE Zone'!AE26)</f>
        <v>264023.49320143403</v>
      </c>
      <c r="AF26" s="53">
        <f>$D26*8760*('Selected MW by RESOLVE Zone'!$D26+'Selected MW by RESOLVE Zone'!AF26)</f>
        <v>264023.49320143403</v>
      </c>
      <c r="AG26" s="53">
        <f>$D26*8760*('Selected MW by RESOLVE Zone'!$D26+'Selected MW by RESOLVE Zone'!AG26)</f>
        <v>264023.49320143403</v>
      </c>
      <c r="AH26" s="53">
        <f>$D26*8760*('Selected MW by RESOLVE Zone'!$D26+'Selected MW by RESOLVE Zone'!AH26)</f>
        <v>264023.49320143403</v>
      </c>
      <c r="AI26" s="53">
        <f>$D26*8760*('Selected MW by RESOLVE Zone'!$D26+'Selected MW by RESOLVE Zone'!AI26)</f>
        <v>264023.49320143403</v>
      </c>
      <c r="AJ26" s="53">
        <f>$D26*8760*('Selected MW by RESOLVE Zone'!$D26+'Selected MW by RESOLVE Zone'!AJ26)</f>
        <v>264023.49320143403</v>
      </c>
      <c r="AK26" s="53">
        <f>$D26*8760*('Selected MW by RESOLVE Zone'!$D26+'Selected MW by RESOLVE Zone'!AK26)</f>
        <v>264023.49320143403</v>
      </c>
      <c r="AL26" s="53">
        <f>$D26*8760*('Selected MW by RESOLVE Zone'!$D26+'Selected MW by RESOLVE Zone'!AL26)</f>
        <v>264023.49320143403</v>
      </c>
      <c r="AM26" s="53">
        <f>$D26*8760*('Selected MW by RESOLVE Zone'!$D26+'Selected MW by RESOLVE Zone'!AM26)</f>
        <v>264023.49320143403</v>
      </c>
      <c r="AN26" s="53">
        <f>$D26*8760*('Selected MW by RESOLVE Zone'!$D26+'Selected MW by RESOLVE Zone'!AN26)</f>
        <v>264023.49320143403</v>
      </c>
      <c r="AO26" s="53">
        <f>$D26*8760*('Selected MW by RESOLVE Zone'!$D26+'Selected MW by RESOLVE Zone'!AO26)</f>
        <v>264023.49320143403</v>
      </c>
      <c r="AP26" s="53">
        <f>$D26*8760*('Selected MW by RESOLVE Zone'!$D26+'Selected MW by RESOLVE Zone'!AP26)</f>
        <v>264023.49320143403</v>
      </c>
      <c r="AQ26" s="53">
        <f>$D26*8760*('Selected MW by RESOLVE Zone'!$D26+'Selected MW by RESOLVE Zone'!AQ26)</f>
        <v>264023.49320143403</v>
      </c>
      <c r="AR26" s="53">
        <f>$D26*8760*('Selected MW by RESOLVE Zone'!$D26+'Selected MW by RESOLVE Zone'!AR26)</f>
        <v>264023.49320143403</v>
      </c>
      <c r="AS26" s="53">
        <f>$D26*8760*('Selected MW by RESOLVE Zone'!$D26+'Selected MW by RESOLVE Zone'!AS26)</f>
        <v>264023.49320143403</v>
      </c>
      <c r="AT26" s="53">
        <f>$D26*8760*('Selected MW by RESOLVE Zone'!$D26+'Selected MW by RESOLVE Zone'!AT26)</f>
        <v>264023.49320143403</v>
      </c>
      <c r="AU26" s="53">
        <f>$D26*8760*('Selected MW by RESOLVE Zone'!$D26+'Selected MW by RESOLVE Zone'!AU26)</f>
        <v>264023.49320143403</v>
      </c>
      <c r="AV26" s="53">
        <f>$D26*8760*('Selected MW by RESOLVE Zone'!$D26+'Selected MW by RESOLVE Zone'!AV26)</f>
        <v>264023.49320143403</v>
      </c>
      <c r="AW26" s="6">
        <f>$D26*8760*('Selected MW by RESOLVE Zone'!$D26+'Selected MW by RESOLVE Zone'!AW26)</f>
        <v>264023.49320143403</v>
      </c>
      <c r="AX26" s="53">
        <f>$D26*8760*('Selected MW by RESOLVE Zone'!$D26+'Selected MW by RESOLVE Zone'!AX26)</f>
        <v>264023.49320143403</v>
      </c>
      <c r="AY26" s="53">
        <f>$D26*8760*('Selected MW by RESOLVE Zone'!$D26+'Selected MW by RESOLVE Zone'!AY26)</f>
        <v>264023.49320143403</v>
      </c>
      <c r="AZ26" s="53">
        <f>$D26*8760*('Selected MW by RESOLVE Zone'!$D26+'Selected MW by RESOLVE Zone'!AZ26)</f>
        <v>264023.49320143403</v>
      </c>
      <c r="BA26" s="53">
        <f>$D26*8760*('Selected MW by RESOLVE Zone'!$D26+'Selected MW by RESOLVE Zone'!BA26)</f>
        <v>264023.49320143403</v>
      </c>
      <c r="BB26" s="53">
        <f>$D26*8760*('Selected MW by RESOLVE Zone'!$D26+'Selected MW by RESOLVE Zone'!BB26)</f>
        <v>264023.49320143403</v>
      </c>
      <c r="BC26" s="53">
        <f>$D26*8760*('Selected MW by RESOLVE Zone'!$D26+'Selected MW by RESOLVE Zone'!BC26)</f>
        <v>264023.49320143403</v>
      </c>
      <c r="BD26" s="53">
        <f>$D26*8760*('Selected MW by RESOLVE Zone'!$D26+'Selected MW by RESOLVE Zone'!BD26)</f>
        <v>264023.49320143403</v>
      </c>
      <c r="BE26" s="53">
        <f>$D26*8760*('Selected MW by RESOLVE Zone'!$D26+'Selected MW by RESOLVE Zone'!BE26)</f>
        <v>264023.49320143403</v>
      </c>
      <c r="BF26" s="53">
        <f>$D26*8760*('Selected MW by RESOLVE Zone'!$D26+'Selected MW by RESOLVE Zone'!BF26)</f>
        <v>264023.49320143403</v>
      </c>
      <c r="BG26" s="53">
        <f>$D26*8760*('Selected MW by RESOLVE Zone'!$D26+'Selected MW by RESOLVE Zone'!BG26)</f>
        <v>264023.49320143403</v>
      </c>
      <c r="BH26" s="53">
        <f>$D26*8760*('Selected MW by RESOLVE Zone'!$D26+'Selected MW by RESOLVE Zone'!BH26)</f>
        <v>264023.49320143403</v>
      </c>
      <c r="BI26" s="53">
        <f>$D26*8760*('Selected MW by RESOLVE Zone'!$D26+'Selected MW by RESOLVE Zone'!BI26)</f>
        <v>264023.49320143403</v>
      </c>
      <c r="BJ26" s="53">
        <f>$D26*8760*('Selected MW by RESOLVE Zone'!$D26+'Selected MW by RESOLVE Zone'!BJ26)</f>
        <v>264023.49320143403</v>
      </c>
      <c r="BK26" s="53">
        <f>$D26*8760*('Selected MW by RESOLVE Zone'!$D26+'Selected MW by RESOLVE Zone'!BK26)</f>
        <v>264023.49320143403</v>
      </c>
      <c r="BL26" s="53">
        <f>$D26*8760*('Selected MW by RESOLVE Zone'!$D26+'Selected MW by RESOLVE Zone'!BL26)</f>
        <v>264023.49320143403</v>
      </c>
      <c r="BM26" s="29">
        <f>$D26*8760*('Selected MW by RESOLVE Zone'!$D26+'Selected MW by RESOLVE Zone'!BM26)</f>
        <v>264023.49320143403</v>
      </c>
      <c r="BQ26" s="5"/>
    </row>
    <row r="27" spans="1:69" x14ac:dyDescent="0.25">
      <c r="A27" s="3" t="s">
        <v>46</v>
      </c>
      <c r="B27" s="49" t="s">
        <v>9</v>
      </c>
      <c r="C27" s="49" t="s">
        <v>45</v>
      </c>
      <c r="D27" s="90">
        <v>0.30140051208402147</v>
      </c>
      <c r="E27" s="6">
        <f>$D27*8760*('Selected MW by RESOLVE Zone'!$D27+'Selected MW by RESOLVE Zone'!E27)</f>
        <v>5037077.8146312712</v>
      </c>
      <c r="F27" s="53">
        <f>$D27*8760*('Selected MW by RESOLVE Zone'!$D27+'Selected MW by RESOLVE Zone'!F27)</f>
        <v>3460837.5285752225</v>
      </c>
      <c r="G27" s="53">
        <f>$D27*8760*('Selected MW by RESOLVE Zone'!$D27+'Selected MW by RESOLVE Zone'!G27)</f>
        <v>3339385.1782258456</v>
      </c>
      <c r="H27" s="53">
        <f>$D27*8760*('Selected MW by RESOLVE Zone'!$D27+'Selected MW by RESOLVE Zone'!H27)</f>
        <v>3460837.5285752225</v>
      </c>
      <c r="I27" s="53">
        <f>$D27*8760*('Selected MW by RESOLVE Zone'!$D27+'Selected MW by RESOLVE Zone'!I27)</f>
        <v>3339385.1782258456</v>
      </c>
      <c r="J27" s="53">
        <f>$D27*8760*('Selected MW by RESOLVE Zone'!$D27+'Selected MW by RESOLVE Zone'!J27)</f>
        <v>5037077.8146312712</v>
      </c>
      <c r="K27" s="53">
        <f>$D27*8760*('Selected MW by RESOLVE Zone'!$D27+'Selected MW by RESOLVE Zone'!K27)</f>
        <v>3460837.5285752225</v>
      </c>
      <c r="L27" s="53">
        <f>$D27*8760*('Selected MW by RESOLVE Zone'!$D27+'Selected MW by RESOLVE Zone'!L27)</f>
        <v>3339385.1782258456</v>
      </c>
      <c r="M27" s="53">
        <f>$D27*8760*('Selected MW by RESOLVE Zone'!$D27+'Selected MW by RESOLVE Zone'!M27)</f>
        <v>3460837.5285752225</v>
      </c>
      <c r="N27" s="53">
        <f>$D27*8760*('Selected MW by RESOLVE Zone'!$D27+'Selected MW by RESOLVE Zone'!N27)</f>
        <v>3339385.1782258456</v>
      </c>
      <c r="O27" s="53">
        <f>$D27*8760*('Selected MW by RESOLVE Zone'!$D27+'Selected MW by RESOLVE Zone'!O27)</f>
        <v>5037077.8146312712</v>
      </c>
      <c r="P27" s="53">
        <f>$D27*8760*('Selected MW by RESOLVE Zone'!$D27+'Selected MW by RESOLVE Zone'!P27)</f>
        <v>3339385.1782258456</v>
      </c>
      <c r="Q27" s="53">
        <f>$D27*8760*('Selected MW by RESOLVE Zone'!$D27+'Selected MW by RESOLVE Zone'!Q27)</f>
        <v>3339385.1782258456</v>
      </c>
      <c r="R27" s="53">
        <f>$D27*8760*('Selected MW by RESOLVE Zone'!$D27+'Selected MW by RESOLVE Zone'!R27)</f>
        <v>5037077.8146312712</v>
      </c>
      <c r="S27" s="53">
        <f>$D27*8760*('Selected MW by RESOLVE Zone'!$D27+'Selected MW by RESOLVE Zone'!S27)</f>
        <v>3339385.1782258456</v>
      </c>
      <c r="T27" s="53">
        <f>$D27*8760*('Selected MW by RESOLVE Zone'!$D27+'Selected MW by RESOLVE Zone'!T27)</f>
        <v>8324212.0795220258</v>
      </c>
      <c r="U27" s="53">
        <f>$D27*8760*('Selected MW by RESOLVE Zone'!$D27+'Selected MW by RESOLVE Zone'!U27)</f>
        <v>3339385.1782258456</v>
      </c>
      <c r="V27" s="53">
        <f>$D27*8760*('Selected MW by RESOLVE Zone'!$D27+'Selected MW by RESOLVE Zone'!V27)</f>
        <v>5037077.8146312712</v>
      </c>
      <c r="W27" s="53">
        <f>$D27*8760*('Selected MW by RESOLVE Zone'!$D27+'Selected MW by RESOLVE Zone'!W27)</f>
        <v>3339385.1782258456</v>
      </c>
      <c r="X27" s="53">
        <f>$D27*8760*('Selected MW by RESOLVE Zone'!$D27+'Selected MW by RESOLVE Zone'!X27)</f>
        <v>8324212.0795220258</v>
      </c>
      <c r="Y27" s="53">
        <f>$D27*8760*('Selected MW by RESOLVE Zone'!$D27+'Selected MW by RESOLVE Zone'!Y27)</f>
        <v>3339385.1782258456</v>
      </c>
      <c r="Z27" s="53">
        <f>$D27*8760*('Selected MW by RESOLVE Zone'!$D27+'Selected MW by RESOLVE Zone'!Z27)</f>
        <v>3460837.5285752225</v>
      </c>
      <c r="AA27" s="53">
        <f>$D27*8760*('Selected MW by RESOLVE Zone'!$D27+'Selected MW by RESOLVE Zone'!AA27)</f>
        <v>3339385.1782258456</v>
      </c>
      <c r="AB27" s="53">
        <f>$D27*8760*('Selected MW by RESOLVE Zone'!$D27+'Selected MW by RESOLVE Zone'!AB27)</f>
        <v>3460837.5285752225</v>
      </c>
      <c r="AC27" s="53">
        <f>$D27*8760*('Selected MW by RESOLVE Zone'!$D27+'Selected MW by RESOLVE Zone'!AC27)</f>
        <v>3339385.1782258456</v>
      </c>
      <c r="AD27" s="53">
        <f>$D27*8760*('Selected MW by RESOLVE Zone'!$D27+'Selected MW by RESOLVE Zone'!AD27)</f>
        <v>5037077.8146312712</v>
      </c>
      <c r="AE27" s="29">
        <f>$D27*8760*('Selected MW by RESOLVE Zone'!$D27+'Selected MW by RESOLVE Zone'!AE27)</f>
        <v>8324212.0795220258</v>
      </c>
      <c r="AF27" s="53">
        <f>$D27*8760*('Selected MW by RESOLVE Zone'!$D27+'Selected MW by RESOLVE Zone'!AF27)</f>
        <v>5037077.8146312712</v>
      </c>
      <c r="AG27" s="53">
        <f>$D27*8760*('Selected MW by RESOLVE Zone'!$D27+'Selected MW by RESOLVE Zone'!AG27)</f>
        <v>5037077.8146312712</v>
      </c>
      <c r="AH27" s="53">
        <f>$D27*8760*('Selected MW by RESOLVE Zone'!$D27+'Selected MW by RESOLVE Zone'!AH27)</f>
        <v>3460837.5285752225</v>
      </c>
      <c r="AI27" s="53">
        <f>$D27*8760*('Selected MW by RESOLVE Zone'!$D27+'Selected MW by RESOLVE Zone'!AI27)</f>
        <v>3339385.1782258456</v>
      </c>
      <c r="AJ27" s="53">
        <f>$D27*8760*('Selected MW by RESOLVE Zone'!$D27+'Selected MW by RESOLVE Zone'!AJ27)</f>
        <v>3339385.1782258456</v>
      </c>
      <c r="AK27" s="53">
        <f>$D27*8760*('Selected MW by RESOLVE Zone'!$D27+'Selected MW by RESOLVE Zone'!AK27)</f>
        <v>3339385.1782258456</v>
      </c>
      <c r="AL27" s="53">
        <f>$D27*8760*('Selected MW by RESOLVE Zone'!$D27+'Selected MW by RESOLVE Zone'!AL27)</f>
        <v>5037077.8146312712</v>
      </c>
      <c r="AM27" s="53">
        <f>$D27*8760*('Selected MW by RESOLVE Zone'!$D27+'Selected MW by RESOLVE Zone'!AM27)</f>
        <v>5037077.8146312712</v>
      </c>
      <c r="AN27" s="53">
        <f>$D27*8760*('Selected MW by RESOLVE Zone'!$D27+'Selected MW by RESOLVE Zone'!AN27)</f>
        <v>3460837.5285752225</v>
      </c>
      <c r="AO27" s="53">
        <f>$D27*8760*('Selected MW by RESOLVE Zone'!$D27+'Selected MW by RESOLVE Zone'!AO27)</f>
        <v>3339385.1782258456</v>
      </c>
      <c r="AP27" s="53">
        <f>$D27*8760*('Selected MW by RESOLVE Zone'!$D27+'Selected MW by RESOLVE Zone'!AP27)</f>
        <v>3339385.1782258456</v>
      </c>
      <c r="AQ27" s="53">
        <f>$D27*8760*('Selected MW by RESOLVE Zone'!$D27+'Selected MW by RESOLVE Zone'!AQ27)</f>
        <v>3339385.1782258456</v>
      </c>
      <c r="AR27" s="53">
        <f>$D27*8760*('Selected MW by RESOLVE Zone'!$D27+'Selected MW by RESOLVE Zone'!AR27)</f>
        <v>5037077.8146312712</v>
      </c>
      <c r="AS27" s="53">
        <f>$D27*8760*('Selected MW by RESOLVE Zone'!$D27+'Selected MW by RESOLVE Zone'!AS27)</f>
        <v>5037077.8146312712</v>
      </c>
      <c r="AT27" s="53">
        <f>$D27*8760*('Selected MW by RESOLVE Zone'!$D27+'Selected MW by RESOLVE Zone'!AT27)</f>
        <v>3460837.5285752225</v>
      </c>
      <c r="AU27" s="53">
        <f>$D27*8760*('Selected MW by RESOLVE Zone'!$D27+'Selected MW by RESOLVE Zone'!AU27)</f>
        <v>3339385.1782258456</v>
      </c>
      <c r="AV27" s="53">
        <f>$D27*8760*('Selected MW by RESOLVE Zone'!$D27+'Selected MW by RESOLVE Zone'!AV27)</f>
        <v>3339385.1782258456</v>
      </c>
      <c r="AW27" s="6">
        <f>$D27*8760*('Selected MW by RESOLVE Zone'!$D27+'Selected MW by RESOLVE Zone'!AW27)</f>
        <v>5037077.8146312712</v>
      </c>
      <c r="AX27" s="53">
        <f>$D27*8760*('Selected MW by RESOLVE Zone'!$D27+'Selected MW by RESOLVE Zone'!AX27)</f>
        <v>5037077.8146312712</v>
      </c>
      <c r="AY27" s="53">
        <f>$D27*8760*('Selected MW by RESOLVE Zone'!$D27+'Selected MW by RESOLVE Zone'!AY27)</f>
        <v>3460837.5285752225</v>
      </c>
      <c r="AZ27" s="53">
        <f>$D27*8760*('Selected MW by RESOLVE Zone'!$D27+'Selected MW by RESOLVE Zone'!AZ27)</f>
        <v>3339385.1782258456</v>
      </c>
      <c r="BA27" s="53">
        <f>$D27*8760*('Selected MW by RESOLVE Zone'!$D27+'Selected MW by RESOLVE Zone'!BA27)</f>
        <v>3339385.1782258456</v>
      </c>
      <c r="BB27" s="53">
        <f>$D27*8760*('Selected MW by RESOLVE Zone'!$D27+'Selected MW by RESOLVE Zone'!BB27)</f>
        <v>3339385.1782258456</v>
      </c>
      <c r="BC27" s="53">
        <f>$D27*8760*('Selected MW by RESOLVE Zone'!$D27+'Selected MW by RESOLVE Zone'!BC27)</f>
        <v>5037077.8146312712</v>
      </c>
      <c r="BD27" s="53">
        <f>$D27*8760*('Selected MW by RESOLVE Zone'!$D27+'Selected MW by RESOLVE Zone'!BD27)</f>
        <v>5037077.8146312712</v>
      </c>
      <c r="BE27" s="53">
        <f>$D27*8760*('Selected MW by RESOLVE Zone'!$D27+'Selected MW by RESOLVE Zone'!BE27)</f>
        <v>3460837.5285752225</v>
      </c>
      <c r="BF27" s="53">
        <f>$D27*8760*('Selected MW by RESOLVE Zone'!$D27+'Selected MW by RESOLVE Zone'!BF27)</f>
        <v>3339385.1782258456</v>
      </c>
      <c r="BG27" s="53">
        <f>$D27*8760*('Selected MW by RESOLVE Zone'!$D27+'Selected MW by RESOLVE Zone'!BG27)</f>
        <v>3339385.1782258456</v>
      </c>
      <c r="BH27" s="53">
        <f>$D27*8760*('Selected MW by RESOLVE Zone'!$D27+'Selected MW by RESOLVE Zone'!BH27)</f>
        <v>3339385.1782258456</v>
      </c>
      <c r="BI27" s="53">
        <f>$D27*8760*('Selected MW by RESOLVE Zone'!$D27+'Selected MW by RESOLVE Zone'!BI27)</f>
        <v>5037077.8146312712</v>
      </c>
      <c r="BJ27" s="53">
        <f>$D27*8760*('Selected MW by RESOLVE Zone'!$D27+'Selected MW by RESOLVE Zone'!BJ27)</f>
        <v>5037077.8146312712</v>
      </c>
      <c r="BK27" s="53">
        <f>$D27*8760*('Selected MW by RESOLVE Zone'!$D27+'Selected MW by RESOLVE Zone'!BK27)</f>
        <v>3460837.5285752225</v>
      </c>
      <c r="BL27" s="53">
        <f>$D27*8760*('Selected MW by RESOLVE Zone'!$D27+'Selected MW by RESOLVE Zone'!BL27)</f>
        <v>3339385.1782258456</v>
      </c>
      <c r="BM27" s="29">
        <f>$D27*8760*('Selected MW by RESOLVE Zone'!$D27+'Selected MW by RESOLVE Zone'!BM27)</f>
        <v>3339385.1782258456</v>
      </c>
      <c r="BQ27" s="5"/>
    </row>
    <row r="28" spans="1:69" x14ac:dyDescent="0.25">
      <c r="A28" s="3" t="s">
        <v>47</v>
      </c>
      <c r="B28" s="49" t="s">
        <v>11</v>
      </c>
      <c r="C28" s="49" t="s">
        <v>45</v>
      </c>
      <c r="D28" s="90">
        <v>0.30810164003134649</v>
      </c>
      <c r="E28" s="6">
        <f>$D28*8760*('Selected MW by RESOLVE Zone'!$D28+'Selected MW by RESOLVE Zone'!E28)</f>
        <v>394049.67353449092</v>
      </c>
      <c r="F28" s="53">
        <f>$D28*8760*('Selected MW by RESOLVE Zone'!$D28+'Selected MW by RESOLVE Zone'!F28)</f>
        <v>394049.67353449092</v>
      </c>
      <c r="G28" s="53">
        <f>$D28*8760*('Selected MW by RESOLVE Zone'!$D28+'Selected MW by RESOLVE Zone'!G28)</f>
        <v>0</v>
      </c>
      <c r="H28" s="53">
        <f>$D28*8760*('Selected MW by RESOLVE Zone'!$D28+'Selected MW by RESOLVE Zone'!H28)</f>
        <v>1144363.4354700285</v>
      </c>
      <c r="I28" s="53">
        <f>$D28*8760*('Selected MW by RESOLVE Zone'!$D28+'Selected MW by RESOLVE Zone'!I28)</f>
        <v>0</v>
      </c>
      <c r="J28" s="53">
        <f>$D28*8760*('Selected MW by RESOLVE Zone'!$D28+'Selected MW by RESOLVE Zone'!J28)</f>
        <v>394049.67353449092</v>
      </c>
      <c r="K28" s="53">
        <f>$D28*8760*('Selected MW by RESOLVE Zone'!$D28+'Selected MW by RESOLVE Zone'!K28)</f>
        <v>394049.67353449092</v>
      </c>
      <c r="L28" s="53">
        <f>$D28*8760*('Selected MW by RESOLVE Zone'!$D28+'Selected MW by RESOLVE Zone'!L28)</f>
        <v>0</v>
      </c>
      <c r="M28" s="53">
        <f>$D28*8760*('Selected MW by RESOLVE Zone'!$D28+'Selected MW by RESOLVE Zone'!M28)</f>
        <v>1144363.4354700285</v>
      </c>
      <c r="N28" s="53">
        <f>$D28*8760*('Selected MW by RESOLVE Zone'!$D28+'Selected MW by RESOLVE Zone'!N28)</f>
        <v>0</v>
      </c>
      <c r="O28" s="53">
        <f>$D28*8760*('Selected MW by RESOLVE Zone'!$D28+'Selected MW by RESOLVE Zone'!O28)</f>
        <v>394049.67353449092</v>
      </c>
      <c r="P28" s="53">
        <f>$D28*8760*('Selected MW by RESOLVE Zone'!$D28+'Selected MW by RESOLVE Zone'!P28)</f>
        <v>0</v>
      </c>
      <c r="Q28" s="53">
        <f>$D28*8760*('Selected MW by RESOLVE Zone'!$D28+'Selected MW by RESOLVE Zone'!Q28)</f>
        <v>0</v>
      </c>
      <c r="R28" s="53">
        <f>$D28*8760*('Selected MW by RESOLVE Zone'!$D28+'Selected MW by RESOLVE Zone'!R28)</f>
        <v>394049.67353449092</v>
      </c>
      <c r="S28" s="53">
        <f>$D28*8760*('Selected MW by RESOLVE Zone'!$D28+'Selected MW by RESOLVE Zone'!S28)</f>
        <v>0</v>
      </c>
      <c r="T28" s="53">
        <f>$D28*8760*('Selected MW by RESOLVE Zone'!$D28+'Selected MW by RESOLVE Zone'!T28)</f>
        <v>1330592.3907705755</v>
      </c>
      <c r="U28" s="53">
        <f>$D28*8760*('Selected MW by RESOLVE Zone'!$D28+'Selected MW by RESOLVE Zone'!U28)</f>
        <v>0</v>
      </c>
      <c r="V28" s="53">
        <f>$D28*8760*('Selected MW by RESOLVE Zone'!$D28+'Selected MW by RESOLVE Zone'!V28)</f>
        <v>394049.67353449092</v>
      </c>
      <c r="W28" s="53">
        <f>$D28*8760*('Selected MW by RESOLVE Zone'!$D28+'Selected MW by RESOLVE Zone'!W28)</f>
        <v>0</v>
      </c>
      <c r="X28" s="53">
        <f>$D28*8760*('Selected MW by RESOLVE Zone'!$D28+'Selected MW by RESOLVE Zone'!X28)</f>
        <v>1330592.3907705755</v>
      </c>
      <c r="Y28" s="53">
        <f>$D28*8760*('Selected MW by RESOLVE Zone'!$D28+'Selected MW by RESOLVE Zone'!Y28)</f>
        <v>0</v>
      </c>
      <c r="Z28" s="53">
        <f>$D28*8760*('Selected MW by RESOLVE Zone'!$D28+'Selected MW by RESOLVE Zone'!Z28)</f>
        <v>394049.67353449092</v>
      </c>
      <c r="AA28" s="53">
        <f>$D28*8760*('Selected MW by RESOLVE Zone'!$D28+'Selected MW by RESOLVE Zone'!AA28)</f>
        <v>0</v>
      </c>
      <c r="AB28" s="53">
        <f>$D28*8760*('Selected MW by RESOLVE Zone'!$D28+'Selected MW by RESOLVE Zone'!AB28)</f>
        <v>1144363.4354700285</v>
      </c>
      <c r="AC28" s="53">
        <f>$D28*8760*('Selected MW by RESOLVE Zone'!$D28+'Selected MW by RESOLVE Zone'!AC28)</f>
        <v>0</v>
      </c>
      <c r="AD28" s="53">
        <f>$D28*8760*('Selected MW by RESOLVE Zone'!$D28+'Selected MW by RESOLVE Zone'!AD28)</f>
        <v>394049.67353449092</v>
      </c>
      <c r="AE28" s="29">
        <f>$D28*8760*('Selected MW by RESOLVE Zone'!$D28+'Selected MW by RESOLVE Zone'!AE28)</f>
        <v>1330592.3907705755</v>
      </c>
      <c r="AF28" s="53">
        <f>$D28*8760*('Selected MW by RESOLVE Zone'!$D28+'Selected MW by RESOLVE Zone'!AF28)</f>
        <v>394049.67353449092</v>
      </c>
      <c r="AG28" s="53">
        <f>$D28*8760*('Selected MW by RESOLVE Zone'!$D28+'Selected MW by RESOLVE Zone'!AG28)</f>
        <v>394049.67353449092</v>
      </c>
      <c r="AH28" s="53">
        <f>$D28*8760*('Selected MW by RESOLVE Zone'!$D28+'Selected MW by RESOLVE Zone'!AH28)</f>
        <v>394049.67353449092</v>
      </c>
      <c r="AI28" s="53">
        <f>$D28*8760*('Selected MW by RESOLVE Zone'!$D28+'Selected MW by RESOLVE Zone'!AI28)</f>
        <v>0</v>
      </c>
      <c r="AJ28" s="53">
        <f>$D28*8760*('Selected MW by RESOLVE Zone'!$D28+'Selected MW by RESOLVE Zone'!AJ28)</f>
        <v>0</v>
      </c>
      <c r="AK28" s="53">
        <f>$D28*8760*('Selected MW by RESOLVE Zone'!$D28+'Selected MW by RESOLVE Zone'!AK28)</f>
        <v>0</v>
      </c>
      <c r="AL28" s="53">
        <f>$D28*8760*('Selected MW by RESOLVE Zone'!$D28+'Selected MW by RESOLVE Zone'!AL28)</f>
        <v>394049.67353449092</v>
      </c>
      <c r="AM28" s="53">
        <f>$D28*8760*('Selected MW by RESOLVE Zone'!$D28+'Selected MW by RESOLVE Zone'!AM28)</f>
        <v>394049.67353449092</v>
      </c>
      <c r="AN28" s="53">
        <f>$D28*8760*('Selected MW by RESOLVE Zone'!$D28+'Selected MW by RESOLVE Zone'!AN28)</f>
        <v>394049.67353449092</v>
      </c>
      <c r="AO28" s="53">
        <f>$D28*8760*('Selected MW by RESOLVE Zone'!$D28+'Selected MW by RESOLVE Zone'!AO28)</f>
        <v>0</v>
      </c>
      <c r="AP28" s="53">
        <f>$D28*8760*('Selected MW by RESOLVE Zone'!$D28+'Selected MW by RESOLVE Zone'!AP28)</f>
        <v>0</v>
      </c>
      <c r="AQ28" s="53">
        <f>$D28*8760*('Selected MW by RESOLVE Zone'!$D28+'Selected MW by RESOLVE Zone'!AQ28)</f>
        <v>0</v>
      </c>
      <c r="AR28" s="53">
        <f>$D28*8760*('Selected MW by RESOLVE Zone'!$D28+'Selected MW by RESOLVE Zone'!AR28)</f>
        <v>394049.67353449092</v>
      </c>
      <c r="AS28" s="53">
        <f>$D28*8760*('Selected MW by RESOLVE Zone'!$D28+'Selected MW by RESOLVE Zone'!AS28)</f>
        <v>394049.67353449092</v>
      </c>
      <c r="AT28" s="53">
        <f>$D28*8760*('Selected MW by RESOLVE Zone'!$D28+'Selected MW by RESOLVE Zone'!AT28)</f>
        <v>394049.67353449092</v>
      </c>
      <c r="AU28" s="53">
        <f>$D28*8760*('Selected MW by RESOLVE Zone'!$D28+'Selected MW by RESOLVE Zone'!AU28)</f>
        <v>0</v>
      </c>
      <c r="AV28" s="53">
        <f>$D28*8760*('Selected MW by RESOLVE Zone'!$D28+'Selected MW by RESOLVE Zone'!AV28)</f>
        <v>0</v>
      </c>
      <c r="AW28" s="6">
        <f>$D28*8760*('Selected MW by RESOLVE Zone'!$D28+'Selected MW by RESOLVE Zone'!AW28)</f>
        <v>394049.67353449092</v>
      </c>
      <c r="AX28" s="53">
        <f>$D28*8760*('Selected MW by RESOLVE Zone'!$D28+'Selected MW by RESOLVE Zone'!AX28)</f>
        <v>394049.67353449092</v>
      </c>
      <c r="AY28" s="53">
        <f>$D28*8760*('Selected MW by RESOLVE Zone'!$D28+'Selected MW by RESOLVE Zone'!AY28)</f>
        <v>394049.67353449092</v>
      </c>
      <c r="AZ28" s="53">
        <f>$D28*8760*('Selected MW by RESOLVE Zone'!$D28+'Selected MW by RESOLVE Zone'!AZ28)</f>
        <v>0</v>
      </c>
      <c r="BA28" s="53">
        <f>$D28*8760*('Selected MW by RESOLVE Zone'!$D28+'Selected MW by RESOLVE Zone'!BA28)</f>
        <v>0</v>
      </c>
      <c r="BB28" s="53">
        <f>$D28*8760*('Selected MW by RESOLVE Zone'!$D28+'Selected MW by RESOLVE Zone'!BB28)</f>
        <v>0</v>
      </c>
      <c r="BC28" s="53">
        <f>$D28*8760*('Selected MW by RESOLVE Zone'!$D28+'Selected MW by RESOLVE Zone'!BC28)</f>
        <v>394049.67353449092</v>
      </c>
      <c r="BD28" s="53">
        <f>$D28*8760*('Selected MW by RESOLVE Zone'!$D28+'Selected MW by RESOLVE Zone'!BD28)</f>
        <v>394049.67353449092</v>
      </c>
      <c r="BE28" s="53">
        <f>$D28*8760*('Selected MW by RESOLVE Zone'!$D28+'Selected MW by RESOLVE Zone'!BE28)</f>
        <v>394049.67353449092</v>
      </c>
      <c r="BF28" s="53">
        <f>$D28*8760*('Selected MW by RESOLVE Zone'!$D28+'Selected MW by RESOLVE Zone'!BF28)</f>
        <v>0</v>
      </c>
      <c r="BG28" s="53">
        <f>$D28*8760*('Selected MW by RESOLVE Zone'!$D28+'Selected MW by RESOLVE Zone'!BG28)</f>
        <v>0</v>
      </c>
      <c r="BH28" s="53">
        <f>$D28*8760*('Selected MW by RESOLVE Zone'!$D28+'Selected MW by RESOLVE Zone'!BH28)</f>
        <v>0</v>
      </c>
      <c r="BI28" s="53">
        <f>$D28*8760*('Selected MW by RESOLVE Zone'!$D28+'Selected MW by RESOLVE Zone'!BI28)</f>
        <v>394049.67353449092</v>
      </c>
      <c r="BJ28" s="53">
        <f>$D28*8760*('Selected MW by RESOLVE Zone'!$D28+'Selected MW by RESOLVE Zone'!BJ28)</f>
        <v>394049.67353449092</v>
      </c>
      <c r="BK28" s="53">
        <f>$D28*8760*('Selected MW by RESOLVE Zone'!$D28+'Selected MW by RESOLVE Zone'!BK28)</f>
        <v>394049.67353449092</v>
      </c>
      <c r="BL28" s="53">
        <f>$D28*8760*('Selected MW by RESOLVE Zone'!$D28+'Selected MW by RESOLVE Zone'!BL28)</f>
        <v>0</v>
      </c>
      <c r="BM28" s="29">
        <f>$D28*8760*('Selected MW by RESOLVE Zone'!$D28+'Selected MW by RESOLVE Zone'!BM28)</f>
        <v>0</v>
      </c>
      <c r="BQ28" s="5"/>
    </row>
    <row r="29" spans="1:69" x14ac:dyDescent="0.25">
      <c r="A29" s="3" t="s">
        <v>48</v>
      </c>
      <c r="B29" s="49" t="s">
        <v>15</v>
      </c>
      <c r="C29" s="49" t="s">
        <v>45</v>
      </c>
      <c r="D29" s="90">
        <v>0.30610690279875485</v>
      </c>
      <c r="E29" s="6">
        <f>$D29*8760*('Selected MW by RESOLVE Zone'!$D29+'Selected MW by RESOLVE Zone'!E29)</f>
        <v>2936238.6330262162</v>
      </c>
      <c r="F29" s="53">
        <f>$D29*8760*('Selected MW by RESOLVE Zone'!$D29+'Selected MW by RESOLVE Zone'!F29)</f>
        <v>734730.03237368341</v>
      </c>
      <c r="G29" s="53">
        <f>$D29*8760*('Selected MW by RESOLVE Zone'!$D29+'Selected MW by RESOLVE Zone'!G29)</f>
        <v>420994.94555718353</v>
      </c>
      <c r="H29" s="53">
        <f>$D29*8760*('Selected MW by RESOLVE Zone'!$D29+'Selected MW by RESOLVE Zone'!H29)</f>
        <v>734730.03237368341</v>
      </c>
      <c r="I29" s="53">
        <f>$D29*8760*('Selected MW by RESOLVE Zone'!$D29+'Selected MW by RESOLVE Zone'!I29)</f>
        <v>420994.94555718353</v>
      </c>
      <c r="J29" s="53">
        <f>$D29*8760*('Selected MW by RESOLVE Zone'!$D29+'Selected MW by RESOLVE Zone'!J29)</f>
        <v>2936238.6330262162</v>
      </c>
      <c r="K29" s="53">
        <f>$D29*8760*('Selected MW by RESOLVE Zone'!$D29+'Selected MW by RESOLVE Zone'!K29)</f>
        <v>734730.03237368341</v>
      </c>
      <c r="L29" s="53">
        <f>$D29*8760*('Selected MW by RESOLVE Zone'!$D29+'Selected MW by RESOLVE Zone'!L29)</f>
        <v>420994.94555718353</v>
      </c>
      <c r="M29" s="53">
        <f>$D29*8760*('Selected MW by RESOLVE Zone'!$D29+'Selected MW by RESOLVE Zone'!M29)</f>
        <v>536299.29370341846</v>
      </c>
      <c r="N29" s="53">
        <f>$D29*8760*('Selected MW by RESOLVE Zone'!$D29+'Selected MW by RESOLVE Zone'!N29)</f>
        <v>420994.94555718353</v>
      </c>
      <c r="O29" s="53">
        <f>$D29*8760*('Selected MW by RESOLVE Zone'!$D29+'Selected MW by RESOLVE Zone'!O29)</f>
        <v>2936238.6330262162</v>
      </c>
      <c r="P29" s="53">
        <f>$D29*8760*('Selected MW by RESOLVE Zone'!$D29+'Selected MW by RESOLVE Zone'!P29)</f>
        <v>420994.94555718353</v>
      </c>
      <c r="Q29" s="53">
        <f>$D29*8760*('Selected MW by RESOLVE Zone'!$D29+'Selected MW by RESOLVE Zone'!Q29)</f>
        <v>420994.94555718353</v>
      </c>
      <c r="R29" s="53">
        <f>$D29*8760*('Selected MW by RESOLVE Zone'!$D29+'Selected MW by RESOLVE Zone'!R29)</f>
        <v>1394378.1636288881</v>
      </c>
      <c r="S29" s="53">
        <f>$D29*8760*('Selected MW by RESOLVE Zone'!$D29+'Selected MW by RESOLVE Zone'!S29)</f>
        <v>91170.879929581148</v>
      </c>
      <c r="T29" s="53">
        <f>$D29*8760*('Selected MW by RESOLVE Zone'!$D29+'Selected MW by RESOLVE Zone'!T29)</f>
        <v>1394378.1636288881</v>
      </c>
      <c r="U29" s="53">
        <f>$D29*8760*('Selected MW by RESOLVE Zone'!$D29+'Selected MW by RESOLVE Zone'!U29)</f>
        <v>91170.879929581148</v>
      </c>
      <c r="V29" s="53">
        <f>$D29*8760*('Selected MW by RESOLVE Zone'!$D29+'Selected MW by RESOLVE Zone'!V29)</f>
        <v>1394378.1636288881</v>
      </c>
      <c r="W29" s="53">
        <f>$D29*8760*('Selected MW by RESOLVE Zone'!$D29+'Selected MW by RESOLVE Zone'!W29)</f>
        <v>91170.879929581148</v>
      </c>
      <c r="X29" s="53">
        <f>$D29*8760*('Selected MW by RESOLVE Zone'!$D29+'Selected MW by RESOLVE Zone'!X29)</f>
        <v>536299.29370341846</v>
      </c>
      <c r="Y29" s="53">
        <f>$D29*8760*('Selected MW by RESOLVE Zone'!$D29+'Selected MW by RESOLVE Zone'!Y29)</f>
        <v>91170.879929581148</v>
      </c>
      <c r="Z29" s="53">
        <f>$D29*8760*('Selected MW by RESOLVE Zone'!$D29+'Selected MW by RESOLVE Zone'!Z29)</f>
        <v>734730.03237368341</v>
      </c>
      <c r="AA29" s="53">
        <f>$D29*8760*('Selected MW by RESOLVE Zone'!$D29+'Selected MW by RESOLVE Zone'!AA29)</f>
        <v>91170.879929581148</v>
      </c>
      <c r="AB29" s="53">
        <f>$D29*8760*('Selected MW by RESOLVE Zone'!$D29+'Selected MW by RESOLVE Zone'!AB29)</f>
        <v>734730.03237368341</v>
      </c>
      <c r="AC29" s="53">
        <f>$D29*8760*('Selected MW by RESOLVE Zone'!$D29+'Selected MW by RESOLVE Zone'!AC29)</f>
        <v>91170.879929581148</v>
      </c>
      <c r="AD29" s="53">
        <f>$D29*8760*('Selected MW by RESOLVE Zone'!$D29+'Selected MW by RESOLVE Zone'!AD29)</f>
        <v>1394378.1636288881</v>
      </c>
      <c r="AE29" s="29">
        <f>$D29*8760*('Selected MW by RESOLVE Zone'!$D29+'Selected MW by RESOLVE Zone'!AE29)</f>
        <v>1394378.1636288881</v>
      </c>
      <c r="AF29" s="53">
        <f>$D29*8760*('Selected MW by RESOLVE Zone'!$D29+'Selected MW by RESOLVE Zone'!AF29)</f>
        <v>2936238.6330262162</v>
      </c>
      <c r="AG29" s="53">
        <f>$D29*8760*('Selected MW by RESOLVE Zone'!$D29+'Selected MW by RESOLVE Zone'!AG29)</f>
        <v>1394378.1636288881</v>
      </c>
      <c r="AH29" s="53">
        <f>$D29*8760*('Selected MW by RESOLVE Zone'!$D29+'Selected MW by RESOLVE Zone'!AH29)</f>
        <v>734730.03237368341</v>
      </c>
      <c r="AI29" s="53">
        <f>$D29*8760*('Selected MW by RESOLVE Zone'!$D29+'Selected MW by RESOLVE Zone'!AI29)</f>
        <v>420994.94555718353</v>
      </c>
      <c r="AJ29" s="53">
        <f>$D29*8760*('Selected MW by RESOLVE Zone'!$D29+'Selected MW by RESOLVE Zone'!AJ29)</f>
        <v>91170.879929581148</v>
      </c>
      <c r="AK29" s="53">
        <f>$D29*8760*('Selected MW by RESOLVE Zone'!$D29+'Selected MW by RESOLVE Zone'!AK29)</f>
        <v>420994.94555718353</v>
      </c>
      <c r="AL29" s="53">
        <f>$D29*8760*('Selected MW by RESOLVE Zone'!$D29+'Selected MW by RESOLVE Zone'!AL29)</f>
        <v>2936238.6330262162</v>
      </c>
      <c r="AM29" s="53">
        <f>$D29*8760*('Selected MW by RESOLVE Zone'!$D29+'Selected MW by RESOLVE Zone'!AM29)</f>
        <v>1394378.1636288881</v>
      </c>
      <c r="AN29" s="53">
        <f>$D29*8760*('Selected MW by RESOLVE Zone'!$D29+'Selected MW by RESOLVE Zone'!AN29)</f>
        <v>734730.03237368341</v>
      </c>
      <c r="AO29" s="53">
        <f>$D29*8760*('Selected MW by RESOLVE Zone'!$D29+'Selected MW by RESOLVE Zone'!AO29)</f>
        <v>420994.94555718353</v>
      </c>
      <c r="AP29" s="53">
        <f>$D29*8760*('Selected MW by RESOLVE Zone'!$D29+'Selected MW by RESOLVE Zone'!AP29)</f>
        <v>91170.879929581148</v>
      </c>
      <c r="AQ29" s="53">
        <f>$D29*8760*('Selected MW by RESOLVE Zone'!$D29+'Selected MW by RESOLVE Zone'!AQ29)</f>
        <v>420994.94555718353</v>
      </c>
      <c r="AR29" s="53">
        <f>$D29*8760*('Selected MW by RESOLVE Zone'!$D29+'Selected MW by RESOLVE Zone'!AR29)</f>
        <v>2936238.6330262162</v>
      </c>
      <c r="AS29" s="53">
        <f>$D29*8760*('Selected MW by RESOLVE Zone'!$D29+'Selected MW by RESOLVE Zone'!AS29)</f>
        <v>1394378.1636288881</v>
      </c>
      <c r="AT29" s="53">
        <f>$D29*8760*('Selected MW by RESOLVE Zone'!$D29+'Selected MW by RESOLVE Zone'!AT29)</f>
        <v>734730.03237368341</v>
      </c>
      <c r="AU29" s="53">
        <f>$D29*8760*('Selected MW by RESOLVE Zone'!$D29+'Selected MW by RESOLVE Zone'!AU29)</f>
        <v>420994.94555718353</v>
      </c>
      <c r="AV29" s="53">
        <f>$D29*8760*('Selected MW by RESOLVE Zone'!$D29+'Selected MW by RESOLVE Zone'!AV29)</f>
        <v>91170.879929581148</v>
      </c>
      <c r="AW29" s="6">
        <f>$D29*8760*('Selected MW by RESOLVE Zone'!$D29+'Selected MW by RESOLVE Zone'!AW29)</f>
        <v>2936238.6330262162</v>
      </c>
      <c r="AX29" s="53">
        <f>$D29*8760*('Selected MW by RESOLVE Zone'!$D29+'Selected MW by RESOLVE Zone'!AX29)</f>
        <v>1394378.1636288881</v>
      </c>
      <c r="AY29" s="53">
        <f>$D29*8760*('Selected MW by RESOLVE Zone'!$D29+'Selected MW by RESOLVE Zone'!AY29)</f>
        <v>734730.03237368341</v>
      </c>
      <c r="AZ29" s="53">
        <f>$D29*8760*('Selected MW by RESOLVE Zone'!$D29+'Selected MW by RESOLVE Zone'!AZ29)</f>
        <v>420994.94555718353</v>
      </c>
      <c r="BA29" s="53">
        <f>$D29*8760*('Selected MW by RESOLVE Zone'!$D29+'Selected MW by RESOLVE Zone'!BA29)</f>
        <v>91170.879929581148</v>
      </c>
      <c r="BB29" s="53">
        <f>$D29*8760*('Selected MW by RESOLVE Zone'!$D29+'Selected MW by RESOLVE Zone'!BB29)</f>
        <v>420994.94555718353</v>
      </c>
      <c r="BC29" s="53">
        <f>$D29*8760*('Selected MW by RESOLVE Zone'!$D29+'Selected MW by RESOLVE Zone'!BC29)</f>
        <v>2936238.6330262162</v>
      </c>
      <c r="BD29" s="53">
        <f>$D29*8760*('Selected MW by RESOLVE Zone'!$D29+'Selected MW by RESOLVE Zone'!BD29)</f>
        <v>1394378.1636288881</v>
      </c>
      <c r="BE29" s="53">
        <f>$D29*8760*('Selected MW by RESOLVE Zone'!$D29+'Selected MW by RESOLVE Zone'!BE29)</f>
        <v>734730.03237368341</v>
      </c>
      <c r="BF29" s="53">
        <f>$D29*8760*('Selected MW by RESOLVE Zone'!$D29+'Selected MW by RESOLVE Zone'!BF29)</f>
        <v>420994.94555718353</v>
      </c>
      <c r="BG29" s="53">
        <f>$D29*8760*('Selected MW by RESOLVE Zone'!$D29+'Selected MW by RESOLVE Zone'!BG29)</f>
        <v>91170.879929581148</v>
      </c>
      <c r="BH29" s="53">
        <f>$D29*8760*('Selected MW by RESOLVE Zone'!$D29+'Selected MW by RESOLVE Zone'!BH29)</f>
        <v>420994.94555718353</v>
      </c>
      <c r="BI29" s="53">
        <f>$D29*8760*('Selected MW by RESOLVE Zone'!$D29+'Selected MW by RESOLVE Zone'!BI29)</f>
        <v>2936238.6330262162</v>
      </c>
      <c r="BJ29" s="53">
        <f>$D29*8760*('Selected MW by RESOLVE Zone'!$D29+'Selected MW by RESOLVE Zone'!BJ29)</f>
        <v>1394378.1636288881</v>
      </c>
      <c r="BK29" s="53">
        <f>$D29*8760*('Selected MW by RESOLVE Zone'!$D29+'Selected MW by RESOLVE Zone'!BK29)</f>
        <v>734730.03237368341</v>
      </c>
      <c r="BL29" s="53">
        <f>$D29*8760*('Selected MW by RESOLVE Zone'!$D29+'Selected MW by RESOLVE Zone'!BL29)</f>
        <v>420994.94555718353</v>
      </c>
      <c r="BM29" s="29">
        <f>$D29*8760*('Selected MW by RESOLVE Zone'!$D29+'Selected MW by RESOLVE Zone'!BM29)</f>
        <v>91170.879929581148</v>
      </c>
      <c r="BQ29" s="5"/>
    </row>
    <row r="30" spans="1:69" x14ac:dyDescent="0.25">
      <c r="A30" s="3" t="s">
        <v>49</v>
      </c>
      <c r="B30" s="49" t="s">
        <v>17</v>
      </c>
      <c r="C30" s="49" t="s">
        <v>45</v>
      </c>
      <c r="D30" s="90">
        <v>0.33145270699043844</v>
      </c>
      <c r="E30" s="6">
        <f>$D30*8760*('Selected MW by RESOLVE Zone'!$D30+'Selected MW by RESOLVE Zone'!E30)</f>
        <v>10748779.602257732</v>
      </c>
      <c r="F30" s="53">
        <f>$D30*8760*('Selected MW by RESOLVE Zone'!$D30+'Selected MW by RESOLVE Zone'!F30)</f>
        <v>10748779.602257732</v>
      </c>
      <c r="G30" s="53">
        <f>$D30*8760*('Selected MW by RESOLVE Zone'!$D30+'Selected MW by RESOLVE Zone'!G30)</f>
        <v>9567044.6369705815</v>
      </c>
      <c r="H30" s="53">
        <f>$D30*8760*('Selected MW by RESOLVE Zone'!$D30+'Selected MW by RESOLVE Zone'!H30)</f>
        <v>14305598.600972129</v>
      </c>
      <c r="I30" s="53">
        <f>$D30*8760*('Selected MW by RESOLVE Zone'!$D30+'Selected MW by RESOLVE Zone'!I30)</f>
        <v>9567044.6369705815</v>
      </c>
      <c r="J30" s="53">
        <f>$D30*8760*('Selected MW by RESOLVE Zone'!$D30+'Selected MW by RESOLVE Zone'!J30)</f>
        <v>10748779.602257732</v>
      </c>
      <c r="K30" s="53">
        <f>$D30*8760*('Selected MW by RESOLVE Zone'!$D30+'Selected MW by RESOLVE Zone'!K30)</f>
        <v>10748779.602257732</v>
      </c>
      <c r="L30" s="53">
        <f>$D30*8760*('Selected MW by RESOLVE Zone'!$D30+'Selected MW by RESOLVE Zone'!L30)</f>
        <v>9567044.6369705815</v>
      </c>
      <c r="M30" s="53">
        <f>$D30*8760*('Selected MW by RESOLVE Zone'!$D30+'Selected MW by RESOLVE Zone'!M30)</f>
        <v>14305598.600972129</v>
      </c>
      <c r="N30" s="53">
        <f>$D30*8760*('Selected MW by RESOLVE Zone'!$D30+'Selected MW by RESOLVE Zone'!N30)</f>
        <v>9567044.6369705815</v>
      </c>
      <c r="O30" s="53">
        <f>$D30*8760*('Selected MW by RESOLVE Zone'!$D30+'Selected MW by RESOLVE Zone'!O30)</f>
        <v>10748779.602257732</v>
      </c>
      <c r="P30" s="53">
        <f>$D30*8760*('Selected MW by RESOLVE Zone'!$D30+'Selected MW by RESOLVE Zone'!P30)</f>
        <v>9567044.6369705815</v>
      </c>
      <c r="Q30" s="53">
        <f>$D30*8760*('Selected MW by RESOLVE Zone'!$D30+'Selected MW by RESOLVE Zone'!Q30)</f>
        <v>9567044.6369705815</v>
      </c>
      <c r="R30" s="53">
        <f>$D30*8760*('Selected MW by RESOLVE Zone'!$D30+'Selected MW by RESOLVE Zone'!R30)</f>
        <v>10748779.602257732</v>
      </c>
      <c r="S30" s="53">
        <f>$D30*8760*('Selected MW by RESOLVE Zone'!$D30+'Selected MW by RESOLVE Zone'!S30)</f>
        <v>9567044.6369705815</v>
      </c>
      <c r="T30" s="53">
        <f>$D30*8760*('Selected MW by RESOLVE Zone'!$D30+'Selected MW by RESOLVE Zone'!T30)</f>
        <v>19746805.787576843</v>
      </c>
      <c r="U30" s="53">
        <f>$D30*8760*('Selected MW by RESOLVE Zone'!$D30+'Selected MW by RESOLVE Zone'!U30)</f>
        <v>9567044.6369705815</v>
      </c>
      <c r="V30" s="53">
        <f>$D30*8760*('Selected MW by RESOLVE Zone'!$D30+'Selected MW by RESOLVE Zone'!V30)</f>
        <v>10748779.602257732</v>
      </c>
      <c r="W30" s="53">
        <f>$D30*8760*('Selected MW by RESOLVE Zone'!$D30+'Selected MW by RESOLVE Zone'!W30)</f>
        <v>9567044.6369705815</v>
      </c>
      <c r="X30" s="53">
        <f>$D30*8760*('Selected MW by RESOLVE Zone'!$D30+'Selected MW by RESOLVE Zone'!X30)</f>
        <v>19746805.787576843</v>
      </c>
      <c r="Y30" s="53">
        <f>$D30*8760*('Selected MW by RESOLVE Zone'!$D30+'Selected MW by RESOLVE Zone'!Y30)</f>
        <v>9567044.6369705815</v>
      </c>
      <c r="Z30" s="53">
        <f>$D30*8760*('Selected MW by RESOLVE Zone'!$D30+'Selected MW by RESOLVE Zone'!Z30)</f>
        <v>10748779.602257732</v>
      </c>
      <c r="AA30" s="53">
        <f>$D30*8760*('Selected MW by RESOLVE Zone'!$D30+'Selected MW by RESOLVE Zone'!AA30)</f>
        <v>9567044.6369705815</v>
      </c>
      <c r="AB30" s="53">
        <f>$D30*8760*('Selected MW by RESOLVE Zone'!$D30+'Selected MW by RESOLVE Zone'!AB30)</f>
        <v>14305598.600972129</v>
      </c>
      <c r="AC30" s="53">
        <f>$D30*8760*('Selected MW by RESOLVE Zone'!$D30+'Selected MW by RESOLVE Zone'!AC30)</f>
        <v>9567044.6369705815</v>
      </c>
      <c r="AD30" s="53">
        <f>$D30*8760*('Selected MW by RESOLVE Zone'!$D30+'Selected MW by RESOLVE Zone'!AD30)</f>
        <v>10748779.602257732</v>
      </c>
      <c r="AE30" s="29">
        <f>$D30*8760*('Selected MW by RESOLVE Zone'!$D30+'Selected MW by RESOLVE Zone'!AE30)</f>
        <v>19746805.787576843</v>
      </c>
      <c r="AF30" s="53">
        <f>$D30*8760*('Selected MW by RESOLVE Zone'!$D30+'Selected MW by RESOLVE Zone'!AF30)</f>
        <v>10748779.602257732</v>
      </c>
      <c r="AG30" s="53">
        <f>$D30*8760*('Selected MW by RESOLVE Zone'!$D30+'Selected MW by RESOLVE Zone'!AG30)</f>
        <v>10748779.602257732</v>
      </c>
      <c r="AH30" s="53">
        <f>$D30*8760*('Selected MW by RESOLVE Zone'!$D30+'Selected MW by RESOLVE Zone'!AH30)</f>
        <v>10748779.602257732</v>
      </c>
      <c r="AI30" s="53">
        <f>$D30*8760*('Selected MW by RESOLVE Zone'!$D30+'Selected MW by RESOLVE Zone'!AI30)</f>
        <v>9567044.6369705815</v>
      </c>
      <c r="AJ30" s="53">
        <f>$D30*8760*('Selected MW by RESOLVE Zone'!$D30+'Selected MW by RESOLVE Zone'!AJ30)</f>
        <v>9567044.6369705815</v>
      </c>
      <c r="AK30" s="53">
        <f>$D30*8760*('Selected MW by RESOLVE Zone'!$D30+'Selected MW by RESOLVE Zone'!AK30)</f>
        <v>9567044.6369705815</v>
      </c>
      <c r="AL30" s="53">
        <f>$D30*8760*('Selected MW by RESOLVE Zone'!$D30+'Selected MW by RESOLVE Zone'!AL30)</f>
        <v>10748779.602257732</v>
      </c>
      <c r="AM30" s="53">
        <f>$D30*8760*('Selected MW by RESOLVE Zone'!$D30+'Selected MW by RESOLVE Zone'!AM30)</f>
        <v>10748779.602257732</v>
      </c>
      <c r="AN30" s="53">
        <f>$D30*8760*('Selected MW by RESOLVE Zone'!$D30+'Selected MW by RESOLVE Zone'!AN30)</f>
        <v>10748779.602257732</v>
      </c>
      <c r="AO30" s="53">
        <f>$D30*8760*('Selected MW by RESOLVE Zone'!$D30+'Selected MW by RESOLVE Zone'!AO30)</f>
        <v>9567044.6369705815</v>
      </c>
      <c r="AP30" s="53">
        <f>$D30*8760*('Selected MW by RESOLVE Zone'!$D30+'Selected MW by RESOLVE Zone'!AP30)</f>
        <v>9567044.6369705815</v>
      </c>
      <c r="AQ30" s="53">
        <f>$D30*8760*('Selected MW by RESOLVE Zone'!$D30+'Selected MW by RESOLVE Zone'!AQ30)</f>
        <v>9567044.6369705815</v>
      </c>
      <c r="AR30" s="53">
        <f>$D30*8760*('Selected MW by RESOLVE Zone'!$D30+'Selected MW by RESOLVE Zone'!AR30)</f>
        <v>10748779.602257732</v>
      </c>
      <c r="AS30" s="53">
        <f>$D30*8760*('Selected MW by RESOLVE Zone'!$D30+'Selected MW by RESOLVE Zone'!AS30)</f>
        <v>10748779.602257732</v>
      </c>
      <c r="AT30" s="53">
        <f>$D30*8760*('Selected MW by RESOLVE Zone'!$D30+'Selected MW by RESOLVE Zone'!AT30)</f>
        <v>10748779.602257732</v>
      </c>
      <c r="AU30" s="53">
        <f>$D30*8760*('Selected MW by RESOLVE Zone'!$D30+'Selected MW by RESOLVE Zone'!AU30)</f>
        <v>9567044.6369705815</v>
      </c>
      <c r="AV30" s="53">
        <f>$D30*8760*('Selected MW by RESOLVE Zone'!$D30+'Selected MW by RESOLVE Zone'!AV30)</f>
        <v>9567044.6369705815</v>
      </c>
      <c r="AW30" s="6">
        <f>$D30*8760*('Selected MW by RESOLVE Zone'!$D30+'Selected MW by RESOLVE Zone'!AW30)</f>
        <v>10748779.602257732</v>
      </c>
      <c r="AX30" s="53">
        <f>$D30*8760*('Selected MW by RESOLVE Zone'!$D30+'Selected MW by RESOLVE Zone'!AX30)</f>
        <v>10748779.602257732</v>
      </c>
      <c r="AY30" s="53">
        <f>$D30*8760*('Selected MW by RESOLVE Zone'!$D30+'Selected MW by RESOLVE Zone'!AY30)</f>
        <v>10748779.602257732</v>
      </c>
      <c r="AZ30" s="53">
        <f>$D30*8760*('Selected MW by RESOLVE Zone'!$D30+'Selected MW by RESOLVE Zone'!AZ30)</f>
        <v>9567044.6369705815</v>
      </c>
      <c r="BA30" s="53">
        <f>$D30*8760*('Selected MW by RESOLVE Zone'!$D30+'Selected MW by RESOLVE Zone'!BA30)</f>
        <v>9567044.6369705815</v>
      </c>
      <c r="BB30" s="53">
        <f>$D30*8760*('Selected MW by RESOLVE Zone'!$D30+'Selected MW by RESOLVE Zone'!BB30)</f>
        <v>9567044.6369705815</v>
      </c>
      <c r="BC30" s="53">
        <f>$D30*8760*('Selected MW by RESOLVE Zone'!$D30+'Selected MW by RESOLVE Zone'!BC30)</f>
        <v>10748779.602257732</v>
      </c>
      <c r="BD30" s="53">
        <f>$D30*8760*('Selected MW by RESOLVE Zone'!$D30+'Selected MW by RESOLVE Zone'!BD30)</f>
        <v>10748779.602257732</v>
      </c>
      <c r="BE30" s="53">
        <f>$D30*8760*('Selected MW by RESOLVE Zone'!$D30+'Selected MW by RESOLVE Zone'!BE30)</f>
        <v>10748779.602257732</v>
      </c>
      <c r="BF30" s="53">
        <f>$D30*8760*('Selected MW by RESOLVE Zone'!$D30+'Selected MW by RESOLVE Zone'!BF30)</f>
        <v>9567044.6369705815</v>
      </c>
      <c r="BG30" s="53">
        <f>$D30*8760*('Selected MW by RESOLVE Zone'!$D30+'Selected MW by RESOLVE Zone'!BG30)</f>
        <v>9567044.6369705815</v>
      </c>
      <c r="BH30" s="53">
        <f>$D30*8760*('Selected MW by RESOLVE Zone'!$D30+'Selected MW by RESOLVE Zone'!BH30)</f>
        <v>9567044.6369705815</v>
      </c>
      <c r="BI30" s="53">
        <f>$D30*8760*('Selected MW by RESOLVE Zone'!$D30+'Selected MW by RESOLVE Zone'!BI30)</f>
        <v>10748779.602257732</v>
      </c>
      <c r="BJ30" s="53">
        <f>$D30*8760*('Selected MW by RESOLVE Zone'!$D30+'Selected MW by RESOLVE Zone'!BJ30)</f>
        <v>10748779.602257732</v>
      </c>
      <c r="BK30" s="53">
        <f>$D30*8760*('Selected MW by RESOLVE Zone'!$D30+'Selected MW by RESOLVE Zone'!BK30)</f>
        <v>10748779.602257732</v>
      </c>
      <c r="BL30" s="53">
        <f>$D30*8760*('Selected MW by RESOLVE Zone'!$D30+'Selected MW by RESOLVE Zone'!BL30)</f>
        <v>9567044.6369705815</v>
      </c>
      <c r="BM30" s="29">
        <f>$D30*8760*('Selected MW by RESOLVE Zone'!$D30+'Selected MW by RESOLVE Zone'!BM30)</f>
        <v>9567044.6369705815</v>
      </c>
      <c r="BQ30" s="5"/>
    </row>
    <row r="31" spans="1:69" x14ac:dyDescent="0.25">
      <c r="A31" s="3" t="s">
        <v>50</v>
      </c>
      <c r="B31" s="49" t="s">
        <v>19</v>
      </c>
      <c r="C31" s="49" t="s">
        <v>45</v>
      </c>
      <c r="D31" s="90">
        <v>0.31849283048028659</v>
      </c>
      <c r="E31" s="6">
        <f>$D31*8760*('Selected MW by RESOLVE Zone'!$D31+'Selected MW by RESOLVE Zone'!E31)</f>
        <v>44639.955120116967</v>
      </c>
      <c r="F31" s="53">
        <f>$D31*8760*('Selected MW by RESOLVE Zone'!$D31+'Selected MW by RESOLVE Zone'!F31)</f>
        <v>44639.955120116967</v>
      </c>
      <c r="G31" s="53">
        <f>$D31*8760*('Selected MW by RESOLVE Zone'!$D31+'Selected MW by RESOLVE Zone'!G31)</f>
        <v>44639.955120116967</v>
      </c>
      <c r="H31" s="53">
        <f>$D31*8760*('Selected MW by RESOLVE Zone'!$D31+'Selected MW by RESOLVE Zone'!H31)</f>
        <v>4589545.385787026</v>
      </c>
      <c r="I31" s="53">
        <f>$D31*8760*('Selected MW by RESOLVE Zone'!$D31+'Selected MW by RESOLVE Zone'!I31)</f>
        <v>1230388.762998224</v>
      </c>
      <c r="J31" s="53">
        <f>$D31*8760*('Selected MW by RESOLVE Zone'!$D31+'Selected MW by RESOLVE Zone'!J31)</f>
        <v>44639.955120116967</v>
      </c>
      <c r="K31" s="53">
        <f>$D31*8760*('Selected MW by RESOLVE Zone'!$D31+'Selected MW by RESOLVE Zone'!K31)</f>
        <v>44639.955120116967</v>
      </c>
      <c r="L31" s="53">
        <f>$D31*8760*('Selected MW by RESOLVE Zone'!$D31+'Selected MW by RESOLVE Zone'!L31)</f>
        <v>44639.955120116967</v>
      </c>
      <c r="M31" s="53">
        <f>$D31*8760*('Selected MW by RESOLVE Zone'!$D31+'Selected MW by RESOLVE Zone'!M31)</f>
        <v>4589545.385787026</v>
      </c>
      <c r="N31" s="53">
        <f>$D31*8760*('Selected MW by RESOLVE Zone'!$D31+'Selected MW by RESOLVE Zone'!N31)</f>
        <v>1230388.762998224</v>
      </c>
      <c r="O31" s="53">
        <f>$D31*8760*('Selected MW by RESOLVE Zone'!$D31+'Selected MW by RESOLVE Zone'!O31)</f>
        <v>44639.955120116967</v>
      </c>
      <c r="P31" s="53">
        <f>$D31*8760*('Selected MW by RESOLVE Zone'!$D31+'Selected MW by RESOLVE Zone'!P31)</f>
        <v>44639.955120116967</v>
      </c>
      <c r="Q31" s="53">
        <f>$D31*8760*('Selected MW by RESOLVE Zone'!$D31+'Selected MW by RESOLVE Zone'!Q31)</f>
        <v>1230388.762998224</v>
      </c>
      <c r="R31" s="53">
        <f>$D31*8760*('Selected MW by RESOLVE Zone'!$D31+'Selected MW by RESOLVE Zone'!R31)</f>
        <v>44639.955120116967</v>
      </c>
      <c r="S31" s="53">
        <f>$D31*8760*('Selected MW by RESOLVE Zone'!$D31+'Selected MW by RESOLVE Zone'!S31)</f>
        <v>44639.955120116967</v>
      </c>
      <c r="T31" s="53">
        <f>$D31*8760*('Selected MW by RESOLVE Zone'!$D31+'Selected MW by RESOLVE Zone'!T31)</f>
        <v>5923164.0450005196</v>
      </c>
      <c r="U31" s="53">
        <f>$D31*8760*('Selected MW by RESOLVE Zone'!$D31+'Selected MW by RESOLVE Zone'!U31)</f>
        <v>597059.39973156445</v>
      </c>
      <c r="V31" s="53">
        <f>$D31*8760*('Selected MW by RESOLVE Zone'!$D31+'Selected MW by RESOLVE Zone'!V31)</f>
        <v>44639.955120116967</v>
      </c>
      <c r="W31" s="53">
        <f>$D31*8760*('Selected MW by RESOLVE Zone'!$D31+'Selected MW by RESOLVE Zone'!W31)</f>
        <v>44639.955120116967</v>
      </c>
      <c r="X31" s="53">
        <f>$D31*8760*('Selected MW by RESOLVE Zone'!$D31+'Selected MW by RESOLVE Zone'!X31)</f>
        <v>3710696.2693597227</v>
      </c>
      <c r="Y31" s="53">
        <f>$D31*8760*('Selected MW by RESOLVE Zone'!$D31+'Selected MW by RESOLVE Zone'!Y31)</f>
        <v>597059.39973156445</v>
      </c>
      <c r="Z31" s="53">
        <f>$D31*8760*('Selected MW by RESOLVE Zone'!$D31+'Selected MW by RESOLVE Zone'!Z31)</f>
        <v>44639.955120116967</v>
      </c>
      <c r="AA31" s="53">
        <f>$D31*8760*('Selected MW by RESOLVE Zone'!$D31+'Selected MW by RESOLVE Zone'!AA31)</f>
        <v>44639.955120116967</v>
      </c>
      <c r="AB31" s="53">
        <f>$D31*8760*('Selected MW by RESOLVE Zone'!$D31+'Selected MW by RESOLVE Zone'!AB31)</f>
        <v>4589545.385787026</v>
      </c>
      <c r="AC31" s="53">
        <f>$D31*8760*('Selected MW by RESOLVE Zone'!$D31+'Selected MW by RESOLVE Zone'!AC31)</f>
        <v>597059.39973156445</v>
      </c>
      <c r="AD31" s="53">
        <f>$D31*8760*('Selected MW by RESOLVE Zone'!$D31+'Selected MW by RESOLVE Zone'!AD31)</f>
        <v>44639.955120116967</v>
      </c>
      <c r="AE31" s="29">
        <f>$D31*8760*('Selected MW by RESOLVE Zone'!$D31+'Selected MW by RESOLVE Zone'!AE31)</f>
        <v>5923164.0450005196</v>
      </c>
      <c r="AF31" s="53">
        <f>$D31*8760*('Selected MW by RESOLVE Zone'!$D31+'Selected MW by RESOLVE Zone'!AF31)</f>
        <v>44639.955120116967</v>
      </c>
      <c r="AG31" s="53">
        <f>$D31*8760*('Selected MW by RESOLVE Zone'!$D31+'Selected MW by RESOLVE Zone'!AG31)</f>
        <v>44639.955120116967</v>
      </c>
      <c r="AH31" s="53">
        <f>$D31*8760*('Selected MW by RESOLVE Zone'!$D31+'Selected MW by RESOLVE Zone'!AH31)</f>
        <v>44639.955120116967</v>
      </c>
      <c r="AI31" s="53">
        <f>$D31*8760*('Selected MW by RESOLVE Zone'!$D31+'Selected MW by RESOLVE Zone'!AI31)</f>
        <v>44639.955120116967</v>
      </c>
      <c r="AJ31" s="53">
        <f>$D31*8760*('Selected MW by RESOLVE Zone'!$D31+'Selected MW by RESOLVE Zone'!AJ31)</f>
        <v>44639.955120116967</v>
      </c>
      <c r="AK31" s="53">
        <f>$D31*8760*('Selected MW by RESOLVE Zone'!$D31+'Selected MW by RESOLVE Zone'!AK31)</f>
        <v>1230388.762998224</v>
      </c>
      <c r="AL31" s="53">
        <f>$D31*8760*('Selected MW by RESOLVE Zone'!$D31+'Selected MW by RESOLVE Zone'!AL31)</f>
        <v>44639.955120116967</v>
      </c>
      <c r="AM31" s="53">
        <f>$D31*8760*('Selected MW by RESOLVE Zone'!$D31+'Selected MW by RESOLVE Zone'!AM31)</f>
        <v>44639.955120116967</v>
      </c>
      <c r="AN31" s="53">
        <f>$D31*8760*('Selected MW by RESOLVE Zone'!$D31+'Selected MW by RESOLVE Zone'!AN31)</f>
        <v>44639.955120116967</v>
      </c>
      <c r="AO31" s="53">
        <f>$D31*8760*('Selected MW by RESOLVE Zone'!$D31+'Selected MW by RESOLVE Zone'!AO31)</f>
        <v>44639.955120116967</v>
      </c>
      <c r="AP31" s="53">
        <f>$D31*8760*('Selected MW by RESOLVE Zone'!$D31+'Selected MW by RESOLVE Zone'!AP31)</f>
        <v>44639.955120116967</v>
      </c>
      <c r="AQ31" s="53">
        <f>$D31*8760*('Selected MW by RESOLVE Zone'!$D31+'Selected MW by RESOLVE Zone'!AQ31)</f>
        <v>1230388.762998224</v>
      </c>
      <c r="AR31" s="53">
        <f>$D31*8760*('Selected MW by RESOLVE Zone'!$D31+'Selected MW by RESOLVE Zone'!AR31)</f>
        <v>44639.955120116967</v>
      </c>
      <c r="AS31" s="53">
        <f>$D31*8760*('Selected MW by RESOLVE Zone'!$D31+'Selected MW by RESOLVE Zone'!AS31)</f>
        <v>44639.955120116967</v>
      </c>
      <c r="AT31" s="53">
        <f>$D31*8760*('Selected MW by RESOLVE Zone'!$D31+'Selected MW by RESOLVE Zone'!AT31)</f>
        <v>44639.955120116967</v>
      </c>
      <c r="AU31" s="53">
        <f>$D31*8760*('Selected MW by RESOLVE Zone'!$D31+'Selected MW by RESOLVE Zone'!AU31)</f>
        <v>44639.955120116967</v>
      </c>
      <c r="AV31" s="53">
        <f>$D31*8760*('Selected MW by RESOLVE Zone'!$D31+'Selected MW by RESOLVE Zone'!AV31)</f>
        <v>44639.955120116967</v>
      </c>
      <c r="AW31" s="6">
        <f>$D31*8760*('Selected MW by RESOLVE Zone'!$D31+'Selected MW by RESOLVE Zone'!AW31)</f>
        <v>44639.955120116967</v>
      </c>
      <c r="AX31" s="53">
        <f>$D31*8760*('Selected MW by RESOLVE Zone'!$D31+'Selected MW by RESOLVE Zone'!AX31)</f>
        <v>44639.955120116967</v>
      </c>
      <c r="AY31" s="53">
        <f>$D31*8760*('Selected MW by RESOLVE Zone'!$D31+'Selected MW by RESOLVE Zone'!AY31)</f>
        <v>44639.955120116967</v>
      </c>
      <c r="AZ31" s="53">
        <f>$D31*8760*('Selected MW by RESOLVE Zone'!$D31+'Selected MW by RESOLVE Zone'!AZ31)</f>
        <v>44639.955120116967</v>
      </c>
      <c r="BA31" s="53">
        <f>$D31*8760*('Selected MW by RESOLVE Zone'!$D31+'Selected MW by RESOLVE Zone'!BA31)</f>
        <v>44639.955120116967</v>
      </c>
      <c r="BB31" s="53">
        <f>$D31*8760*('Selected MW by RESOLVE Zone'!$D31+'Selected MW by RESOLVE Zone'!BB31)</f>
        <v>1230388.762998224</v>
      </c>
      <c r="BC31" s="53">
        <f>$D31*8760*('Selected MW by RESOLVE Zone'!$D31+'Selected MW by RESOLVE Zone'!BC31)</f>
        <v>44639.955120116967</v>
      </c>
      <c r="BD31" s="53">
        <f>$D31*8760*('Selected MW by RESOLVE Zone'!$D31+'Selected MW by RESOLVE Zone'!BD31)</f>
        <v>44639.955120116967</v>
      </c>
      <c r="BE31" s="53">
        <f>$D31*8760*('Selected MW by RESOLVE Zone'!$D31+'Selected MW by RESOLVE Zone'!BE31)</f>
        <v>44639.955120116967</v>
      </c>
      <c r="BF31" s="53">
        <f>$D31*8760*('Selected MW by RESOLVE Zone'!$D31+'Selected MW by RESOLVE Zone'!BF31)</f>
        <v>44639.955120116967</v>
      </c>
      <c r="BG31" s="53">
        <f>$D31*8760*('Selected MW by RESOLVE Zone'!$D31+'Selected MW by RESOLVE Zone'!BG31)</f>
        <v>44639.955120116967</v>
      </c>
      <c r="BH31" s="53">
        <f>$D31*8760*('Selected MW by RESOLVE Zone'!$D31+'Selected MW by RESOLVE Zone'!BH31)</f>
        <v>1230388.762998224</v>
      </c>
      <c r="BI31" s="53">
        <f>$D31*8760*('Selected MW by RESOLVE Zone'!$D31+'Selected MW by RESOLVE Zone'!BI31)</f>
        <v>44639.955120116967</v>
      </c>
      <c r="BJ31" s="53">
        <f>$D31*8760*('Selected MW by RESOLVE Zone'!$D31+'Selected MW by RESOLVE Zone'!BJ31)</f>
        <v>44639.955120116967</v>
      </c>
      <c r="BK31" s="53">
        <f>$D31*8760*('Selected MW by RESOLVE Zone'!$D31+'Selected MW by RESOLVE Zone'!BK31)</f>
        <v>44639.955120116967</v>
      </c>
      <c r="BL31" s="53">
        <f>$D31*8760*('Selected MW by RESOLVE Zone'!$D31+'Selected MW by RESOLVE Zone'!BL31)</f>
        <v>44639.955120116967</v>
      </c>
      <c r="BM31" s="29">
        <f>$D31*8760*('Selected MW by RESOLVE Zone'!$D31+'Selected MW by RESOLVE Zone'!BM31)</f>
        <v>44639.955120116967</v>
      </c>
      <c r="BQ31" s="5"/>
    </row>
    <row r="32" spans="1:69" x14ac:dyDescent="0.25">
      <c r="A32" s="3" t="s">
        <v>51</v>
      </c>
      <c r="B32" s="49" t="s">
        <v>23</v>
      </c>
      <c r="C32" s="49" t="s">
        <v>45</v>
      </c>
      <c r="D32" s="90">
        <v>0.27017907222319193</v>
      </c>
      <c r="E32" s="6">
        <f>$D32*8760*('Selected MW by RESOLVE Zone'!$D32+'Selected MW by RESOLVE Zone'!E32)</f>
        <v>0</v>
      </c>
      <c r="F32" s="53">
        <f>$D32*8760*('Selected MW by RESOLVE Zone'!$D32+'Selected MW by RESOLVE Zone'!F32)</f>
        <v>0</v>
      </c>
      <c r="G32" s="53">
        <f>$D32*8760*('Selected MW by RESOLVE Zone'!$D32+'Selected MW by RESOLVE Zone'!G32)</f>
        <v>0</v>
      </c>
      <c r="H32" s="53">
        <f>$D32*8760*('Selected MW by RESOLVE Zone'!$D32+'Selected MW by RESOLVE Zone'!H32)</f>
        <v>1062679.1340311475</v>
      </c>
      <c r="I32" s="53">
        <f>$D32*8760*('Selected MW by RESOLVE Zone'!$D32+'Selected MW by RESOLVE Zone'!I32)</f>
        <v>63902.754162229357</v>
      </c>
      <c r="J32" s="53">
        <f>$D32*8760*('Selected MW by RESOLVE Zone'!$D32+'Selected MW by RESOLVE Zone'!J32)</f>
        <v>0</v>
      </c>
      <c r="K32" s="53">
        <f>$D32*8760*('Selected MW by RESOLVE Zone'!$D32+'Selected MW by RESOLVE Zone'!K32)</f>
        <v>0</v>
      </c>
      <c r="L32" s="53">
        <f>$D32*8760*('Selected MW by RESOLVE Zone'!$D32+'Selected MW by RESOLVE Zone'!L32)</f>
        <v>0</v>
      </c>
      <c r="M32" s="53">
        <f>$D32*8760*('Selected MW by RESOLVE Zone'!$D32+'Selected MW by RESOLVE Zone'!M32)</f>
        <v>0</v>
      </c>
      <c r="N32" s="53">
        <f>$D32*8760*('Selected MW by RESOLVE Zone'!$D32+'Selected MW by RESOLVE Zone'!N32)</f>
        <v>0</v>
      </c>
      <c r="O32" s="53">
        <f>$D32*8760*('Selected MW by RESOLVE Zone'!$D32+'Selected MW by RESOLVE Zone'!O32)</f>
        <v>0</v>
      </c>
      <c r="P32" s="53">
        <f>$D32*8760*('Selected MW by RESOLVE Zone'!$D32+'Selected MW by RESOLVE Zone'!P32)</f>
        <v>0</v>
      </c>
      <c r="Q32" s="53">
        <f>$D32*8760*('Selected MW by RESOLVE Zone'!$D32+'Selected MW by RESOLVE Zone'!Q32)</f>
        <v>0</v>
      </c>
      <c r="R32" s="53">
        <f>$D32*8760*('Selected MW by RESOLVE Zone'!$D32+'Selected MW by RESOLVE Zone'!R32)</f>
        <v>0</v>
      </c>
      <c r="S32" s="53">
        <f>$D32*8760*('Selected MW by RESOLVE Zone'!$D32+'Selected MW by RESOLVE Zone'!S32)</f>
        <v>0</v>
      </c>
      <c r="T32" s="53">
        <f>$D32*8760*('Selected MW by RESOLVE Zone'!$D32+'Selected MW by RESOLVE Zone'!T32)</f>
        <v>1649637.7648545874</v>
      </c>
      <c r="U32" s="53">
        <f>$D32*8760*('Selected MW by RESOLVE Zone'!$D32+'Selected MW by RESOLVE Zone'!U32)</f>
        <v>23667.686726751614</v>
      </c>
      <c r="V32" s="53">
        <f>$D32*8760*('Selected MW by RESOLVE Zone'!$D32+'Selected MW by RESOLVE Zone'!V32)</f>
        <v>0</v>
      </c>
      <c r="W32" s="53">
        <f>$D32*8760*('Selected MW by RESOLVE Zone'!$D32+'Selected MW by RESOLVE Zone'!W32)</f>
        <v>0</v>
      </c>
      <c r="X32" s="53">
        <f>$D32*8760*('Selected MW by RESOLVE Zone'!$D32+'Selected MW by RESOLVE Zone'!X32)</f>
        <v>0</v>
      </c>
      <c r="Y32" s="53">
        <f>$D32*8760*('Selected MW by RESOLVE Zone'!$D32+'Selected MW by RESOLVE Zone'!Y32)</f>
        <v>23667.686726751614</v>
      </c>
      <c r="Z32" s="53">
        <f>$D32*8760*('Selected MW by RESOLVE Zone'!$D32+'Selected MW by RESOLVE Zone'!Z32)</f>
        <v>0</v>
      </c>
      <c r="AA32" s="53">
        <f>$D32*8760*('Selected MW by RESOLVE Zone'!$D32+'Selected MW by RESOLVE Zone'!AA32)</f>
        <v>0</v>
      </c>
      <c r="AB32" s="53">
        <f>$D32*8760*('Selected MW by RESOLVE Zone'!$D32+'Selected MW by RESOLVE Zone'!AB32)</f>
        <v>0</v>
      </c>
      <c r="AC32" s="53">
        <f>$D32*8760*('Selected MW by RESOLVE Zone'!$D32+'Selected MW by RESOLVE Zone'!AC32)</f>
        <v>23667.686726751614</v>
      </c>
      <c r="AD32" s="53">
        <f>$D32*8760*('Selected MW by RESOLVE Zone'!$D32+'Selected MW by RESOLVE Zone'!AD32)</f>
        <v>0</v>
      </c>
      <c r="AE32" s="29">
        <f>$D32*8760*('Selected MW by RESOLVE Zone'!$D32+'Selected MW by RESOLVE Zone'!AE32)</f>
        <v>0</v>
      </c>
      <c r="AF32" s="53">
        <f>$D32*8760*('Selected MW by RESOLVE Zone'!$D32+'Selected MW by RESOLVE Zone'!AF32)</f>
        <v>0</v>
      </c>
      <c r="AG32" s="53">
        <f>$D32*8760*('Selected MW by RESOLVE Zone'!$D32+'Selected MW by RESOLVE Zone'!AG32)</f>
        <v>0</v>
      </c>
      <c r="AH32" s="53">
        <f>$D32*8760*('Selected MW by RESOLVE Zone'!$D32+'Selected MW by RESOLVE Zone'!AH32)</f>
        <v>0</v>
      </c>
      <c r="AI32" s="53">
        <f>$D32*8760*('Selected MW by RESOLVE Zone'!$D32+'Selected MW by RESOLVE Zone'!AI32)</f>
        <v>0</v>
      </c>
      <c r="AJ32" s="53">
        <f>$D32*8760*('Selected MW by RESOLVE Zone'!$D32+'Selected MW by RESOLVE Zone'!AJ32)</f>
        <v>0</v>
      </c>
      <c r="AK32" s="53">
        <f>$D32*8760*('Selected MW by RESOLVE Zone'!$D32+'Selected MW by RESOLVE Zone'!AK32)</f>
        <v>63902.754162229357</v>
      </c>
      <c r="AL32" s="53">
        <f>$D32*8760*('Selected MW by RESOLVE Zone'!$D32+'Selected MW by RESOLVE Zone'!AL32)</f>
        <v>0</v>
      </c>
      <c r="AM32" s="53">
        <f>$D32*8760*('Selected MW by RESOLVE Zone'!$D32+'Selected MW by RESOLVE Zone'!AM32)</f>
        <v>0</v>
      </c>
      <c r="AN32" s="53">
        <f>$D32*8760*('Selected MW by RESOLVE Zone'!$D32+'Selected MW by RESOLVE Zone'!AN32)</f>
        <v>0</v>
      </c>
      <c r="AO32" s="53">
        <f>$D32*8760*('Selected MW by RESOLVE Zone'!$D32+'Selected MW by RESOLVE Zone'!AO32)</f>
        <v>0</v>
      </c>
      <c r="AP32" s="53">
        <f>$D32*8760*('Selected MW by RESOLVE Zone'!$D32+'Selected MW by RESOLVE Zone'!AP32)</f>
        <v>0</v>
      </c>
      <c r="AQ32" s="53">
        <f>$D32*8760*('Selected MW by RESOLVE Zone'!$D32+'Selected MW by RESOLVE Zone'!AQ32)</f>
        <v>0</v>
      </c>
      <c r="AR32" s="53">
        <f>$D32*8760*('Selected MW by RESOLVE Zone'!$D32+'Selected MW by RESOLVE Zone'!AR32)</f>
        <v>0</v>
      </c>
      <c r="AS32" s="53">
        <f>$D32*8760*('Selected MW by RESOLVE Zone'!$D32+'Selected MW by RESOLVE Zone'!AS32)</f>
        <v>0</v>
      </c>
      <c r="AT32" s="53">
        <f>$D32*8760*('Selected MW by RESOLVE Zone'!$D32+'Selected MW by RESOLVE Zone'!AT32)</f>
        <v>0</v>
      </c>
      <c r="AU32" s="53">
        <f>$D32*8760*('Selected MW by RESOLVE Zone'!$D32+'Selected MW by RESOLVE Zone'!AU32)</f>
        <v>0</v>
      </c>
      <c r="AV32" s="53">
        <f>$D32*8760*('Selected MW by RESOLVE Zone'!$D32+'Selected MW by RESOLVE Zone'!AV32)</f>
        <v>0</v>
      </c>
      <c r="AW32" s="6">
        <f>$D32*8760*('Selected MW by RESOLVE Zone'!$D32+'Selected MW by RESOLVE Zone'!AW32)</f>
        <v>0</v>
      </c>
      <c r="AX32" s="53">
        <f>$D32*8760*('Selected MW by RESOLVE Zone'!$D32+'Selected MW by RESOLVE Zone'!AX32)</f>
        <v>0</v>
      </c>
      <c r="AY32" s="53">
        <f>$D32*8760*('Selected MW by RESOLVE Zone'!$D32+'Selected MW by RESOLVE Zone'!AY32)</f>
        <v>0</v>
      </c>
      <c r="AZ32" s="53">
        <f>$D32*8760*('Selected MW by RESOLVE Zone'!$D32+'Selected MW by RESOLVE Zone'!AZ32)</f>
        <v>0</v>
      </c>
      <c r="BA32" s="53">
        <f>$D32*8760*('Selected MW by RESOLVE Zone'!$D32+'Selected MW by RESOLVE Zone'!BA32)</f>
        <v>0</v>
      </c>
      <c r="BB32" s="53">
        <f>$D32*8760*('Selected MW by RESOLVE Zone'!$D32+'Selected MW by RESOLVE Zone'!BB32)</f>
        <v>63902.754162229357</v>
      </c>
      <c r="BC32" s="53">
        <f>$D32*8760*('Selected MW by RESOLVE Zone'!$D32+'Selected MW by RESOLVE Zone'!BC32)</f>
        <v>0</v>
      </c>
      <c r="BD32" s="53">
        <f>$D32*8760*('Selected MW by RESOLVE Zone'!$D32+'Selected MW by RESOLVE Zone'!BD32)</f>
        <v>0</v>
      </c>
      <c r="BE32" s="53">
        <f>$D32*8760*('Selected MW by RESOLVE Zone'!$D32+'Selected MW by RESOLVE Zone'!BE32)</f>
        <v>0</v>
      </c>
      <c r="BF32" s="53">
        <f>$D32*8760*('Selected MW by RESOLVE Zone'!$D32+'Selected MW by RESOLVE Zone'!BF32)</f>
        <v>0</v>
      </c>
      <c r="BG32" s="53">
        <f>$D32*8760*('Selected MW by RESOLVE Zone'!$D32+'Selected MW by RESOLVE Zone'!BG32)</f>
        <v>0</v>
      </c>
      <c r="BH32" s="53">
        <f>$D32*8760*('Selected MW by RESOLVE Zone'!$D32+'Selected MW by RESOLVE Zone'!BH32)</f>
        <v>0</v>
      </c>
      <c r="BI32" s="53">
        <f>$D32*8760*('Selected MW by RESOLVE Zone'!$D32+'Selected MW by RESOLVE Zone'!BI32)</f>
        <v>0</v>
      </c>
      <c r="BJ32" s="53">
        <f>$D32*8760*('Selected MW by RESOLVE Zone'!$D32+'Selected MW by RESOLVE Zone'!BJ32)</f>
        <v>0</v>
      </c>
      <c r="BK32" s="53">
        <f>$D32*8760*('Selected MW by RESOLVE Zone'!$D32+'Selected MW by RESOLVE Zone'!BK32)</f>
        <v>0</v>
      </c>
      <c r="BL32" s="53">
        <f>$D32*8760*('Selected MW by RESOLVE Zone'!$D32+'Selected MW by RESOLVE Zone'!BL32)</f>
        <v>0</v>
      </c>
      <c r="BM32" s="29">
        <f>$D32*8760*('Selected MW by RESOLVE Zone'!$D32+'Selected MW by RESOLVE Zone'!BM32)</f>
        <v>0</v>
      </c>
      <c r="BQ32" s="5"/>
    </row>
    <row r="33" spans="1:69" x14ac:dyDescent="0.25">
      <c r="A33" s="3" t="s">
        <v>52</v>
      </c>
      <c r="B33" s="49" t="s">
        <v>25</v>
      </c>
      <c r="C33" s="49" t="s">
        <v>45</v>
      </c>
      <c r="D33" s="90">
        <v>0.3262384589853779</v>
      </c>
      <c r="E33" s="6">
        <f>$D33*8760*('Selected MW by RESOLVE Zone'!$D33+'Selected MW by RESOLVE Zone'!E33)</f>
        <v>1741593.1250361437</v>
      </c>
      <c r="F33" s="53">
        <f>$D33*8760*('Selected MW by RESOLVE Zone'!$D33+'Selected MW by RESOLVE Zone'!F33)</f>
        <v>1621563.4712062434</v>
      </c>
      <c r="G33" s="53">
        <f>$D33*8760*('Selected MW by RESOLVE Zone'!$D33+'Selected MW by RESOLVE Zone'!G33)</f>
        <v>1621563.4712062434</v>
      </c>
      <c r="H33" s="53">
        <f>$D33*8760*('Selected MW by RESOLVE Zone'!$D33+'Selected MW by RESOLVE Zone'!H33)</f>
        <v>1621563.4712062434</v>
      </c>
      <c r="I33" s="53">
        <f>$D33*8760*('Selected MW by RESOLVE Zone'!$D33+'Selected MW by RESOLVE Zone'!I33)</f>
        <v>1621563.4712062434</v>
      </c>
      <c r="J33" s="53">
        <f>$D33*8760*('Selected MW by RESOLVE Zone'!$D33+'Selected MW by RESOLVE Zone'!J33)</f>
        <v>1741593.1250361437</v>
      </c>
      <c r="K33" s="53">
        <f>$D33*8760*('Selected MW by RESOLVE Zone'!$D33+'Selected MW by RESOLVE Zone'!K33)</f>
        <v>1621563.4712062434</v>
      </c>
      <c r="L33" s="53">
        <f>$D33*8760*('Selected MW by RESOLVE Zone'!$D33+'Selected MW by RESOLVE Zone'!L33)</f>
        <v>1621563.4712062434</v>
      </c>
      <c r="M33" s="53">
        <f>$D33*8760*('Selected MW by RESOLVE Zone'!$D33+'Selected MW by RESOLVE Zone'!M33)</f>
        <v>1621563.4712062434</v>
      </c>
      <c r="N33" s="53">
        <f>$D33*8760*('Selected MW by RESOLVE Zone'!$D33+'Selected MW by RESOLVE Zone'!N33)</f>
        <v>1621563.4712062434</v>
      </c>
      <c r="O33" s="53">
        <f>$D33*8760*('Selected MW by RESOLVE Zone'!$D33+'Selected MW by RESOLVE Zone'!O33)</f>
        <v>1741593.1250361437</v>
      </c>
      <c r="P33" s="53">
        <f>$D33*8760*('Selected MW by RESOLVE Zone'!$D33+'Selected MW by RESOLVE Zone'!P33)</f>
        <v>1621563.4712062434</v>
      </c>
      <c r="Q33" s="53">
        <f>$D33*8760*('Selected MW by RESOLVE Zone'!$D33+'Selected MW by RESOLVE Zone'!Q33)</f>
        <v>1621563.4712062434</v>
      </c>
      <c r="R33" s="53">
        <f>$D33*8760*('Selected MW by RESOLVE Zone'!$D33+'Selected MW by RESOLVE Zone'!R33)</f>
        <v>1741593.1250361437</v>
      </c>
      <c r="S33" s="53">
        <f>$D33*8760*('Selected MW by RESOLVE Zone'!$D33+'Selected MW by RESOLVE Zone'!S33)</f>
        <v>1621563.4712062434</v>
      </c>
      <c r="T33" s="53">
        <f>$D33*8760*('Selected MW by RESOLVE Zone'!$D33+'Selected MW by RESOLVE Zone'!T33)</f>
        <v>2458913.1991148335</v>
      </c>
      <c r="U33" s="53">
        <f>$D33*8760*('Selected MW by RESOLVE Zone'!$D33+'Selected MW by RESOLVE Zone'!U33)</f>
        <v>1621563.4712062434</v>
      </c>
      <c r="V33" s="53">
        <f>$D33*8760*('Selected MW by RESOLVE Zone'!$D33+'Selected MW by RESOLVE Zone'!V33)</f>
        <v>1741593.1250361437</v>
      </c>
      <c r="W33" s="53">
        <f>$D33*8760*('Selected MW by RESOLVE Zone'!$D33+'Selected MW by RESOLVE Zone'!W33)</f>
        <v>1621563.4712062434</v>
      </c>
      <c r="X33" s="53">
        <f>$D33*8760*('Selected MW by RESOLVE Zone'!$D33+'Selected MW by RESOLVE Zone'!X33)</f>
        <v>2458913.1991148335</v>
      </c>
      <c r="Y33" s="53">
        <f>$D33*8760*('Selected MW by RESOLVE Zone'!$D33+'Selected MW by RESOLVE Zone'!Y33)</f>
        <v>1621563.4712062434</v>
      </c>
      <c r="Z33" s="53">
        <f>$D33*8760*('Selected MW by RESOLVE Zone'!$D33+'Selected MW by RESOLVE Zone'!Z33)</f>
        <v>1621563.4712062434</v>
      </c>
      <c r="AA33" s="53">
        <f>$D33*8760*('Selected MW by RESOLVE Zone'!$D33+'Selected MW by RESOLVE Zone'!AA33)</f>
        <v>1621563.4712062434</v>
      </c>
      <c r="AB33" s="53">
        <f>$D33*8760*('Selected MW by RESOLVE Zone'!$D33+'Selected MW by RESOLVE Zone'!AB33)</f>
        <v>1621563.4712062434</v>
      </c>
      <c r="AC33" s="53">
        <f>$D33*8760*('Selected MW by RESOLVE Zone'!$D33+'Selected MW by RESOLVE Zone'!AC33)</f>
        <v>1621563.4712062434</v>
      </c>
      <c r="AD33" s="53">
        <f>$D33*8760*('Selected MW by RESOLVE Zone'!$D33+'Selected MW by RESOLVE Zone'!AD33)</f>
        <v>1741593.1250361437</v>
      </c>
      <c r="AE33" s="29">
        <f>$D33*8760*('Selected MW by RESOLVE Zone'!$D33+'Selected MW by RESOLVE Zone'!AE33)</f>
        <v>2458913.1991148335</v>
      </c>
      <c r="AF33" s="53">
        <f>$D33*8760*('Selected MW by RESOLVE Zone'!$D33+'Selected MW by RESOLVE Zone'!AF33)</f>
        <v>1741593.1250361437</v>
      </c>
      <c r="AG33" s="53">
        <f>$D33*8760*('Selected MW by RESOLVE Zone'!$D33+'Selected MW by RESOLVE Zone'!AG33)</f>
        <v>1741593.1250361437</v>
      </c>
      <c r="AH33" s="53">
        <f>$D33*8760*('Selected MW by RESOLVE Zone'!$D33+'Selected MW by RESOLVE Zone'!AH33)</f>
        <v>1621563.4712062434</v>
      </c>
      <c r="AI33" s="53">
        <f>$D33*8760*('Selected MW by RESOLVE Zone'!$D33+'Selected MW by RESOLVE Zone'!AI33)</f>
        <v>1621563.4712062434</v>
      </c>
      <c r="AJ33" s="53">
        <f>$D33*8760*('Selected MW by RESOLVE Zone'!$D33+'Selected MW by RESOLVE Zone'!AJ33)</f>
        <v>1621563.4712062434</v>
      </c>
      <c r="AK33" s="53">
        <f>$D33*8760*('Selected MW by RESOLVE Zone'!$D33+'Selected MW by RESOLVE Zone'!AK33)</f>
        <v>1621563.4712062434</v>
      </c>
      <c r="AL33" s="53">
        <f>$D33*8760*('Selected MW by RESOLVE Zone'!$D33+'Selected MW by RESOLVE Zone'!AL33)</f>
        <v>1741593.1250361437</v>
      </c>
      <c r="AM33" s="53">
        <f>$D33*8760*('Selected MW by RESOLVE Zone'!$D33+'Selected MW by RESOLVE Zone'!AM33)</f>
        <v>1741593.1250361437</v>
      </c>
      <c r="AN33" s="53">
        <f>$D33*8760*('Selected MW by RESOLVE Zone'!$D33+'Selected MW by RESOLVE Zone'!AN33)</f>
        <v>1621563.4712062434</v>
      </c>
      <c r="AO33" s="53">
        <f>$D33*8760*('Selected MW by RESOLVE Zone'!$D33+'Selected MW by RESOLVE Zone'!AO33)</f>
        <v>1621563.4712062434</v>
      </c>
      <c r="AP33" s="53">
        <f>$D33*8760*('Selected MW by RESOLVE Zone'!$D33+'Selected MW by RESOLVE Zone'!AP33)</f>
        <v>1621563.4712062434</v>
      </c>
      <c r="AQ33" s="53">
        <f>$D33*8760*('Selected MW by RESOLVE Zone'!$D33+'Selected MW by RESOLVE Zone'!AQ33)</f>
        <v>1621563.4712062434</v>
      </c>
      <c r="AR33" s="53">
        <f>$D33*8760*('Selected MW by RESOLVE Zone'!$D33+'Selected MW by RESOLVE Zone'!AR33)</f>
        <v>1741593.1250361437</v>
      </c>
      <c r="AS33" s="53">
        <f>$D33*8760*('Selected MW by RESOLVE Zone'!$D33+'Selected MW by RESOLVE Zone'!AS33)</f>
        <v>1741593.1250361437</v>
      </c>
      <c r="AT33" s="53">
        <f>$D33*8760*('Selected MW by RESOLVE Zone'!$D33+'Selected MW by RESOLVE Zone'!AT33)</f>
        <v>1621563.4712062434</v>
      </c>
      <c r="AU33" s="53">
        <f>$D33*8760*('Selected MW by RESOLVE Zone'!$D33+'Selected MW by RESOLVE Zone'!AU33)</f>
        <v>1621563.4712062434</v>
      </c>
      <c r="AV33" s="53">
        <f>$D33*8760*('Selected MW by RESOLVE Zone'!$D33+'Selected MW by RESOLVE Zone'!AV33)</f>
        <v>1621563.4712062434</v>
      </c>
      <c r="AW33" s="6">
        <f>$D33*8760*('Selected MW by RESOLVE Zone'!$D33+'Selected MW by RESOLVE Zone'!AW33)</f>
        <v>1741593.1250361437</v>
      </c>
      <c r="AX33" s="53">
        <f>$D33*8760*('Selected MW by RESOLVE Zone'!$D33+'Selected MW by RESOLVE Zone'!AX33)</f>
        <v>1741593.1250361437</v>
      </c>
      <c r="AY33" s="53">
        <f>$D33*8760*('Selected MW by RESOLVE Zone'!$D33+'Selected MW by RESOLVE Zone'!AY33)</f>
        <v>1621563.4712062434</v>
      </c>
      <c r="AZ33" s="53">
        <f>$D33*8760*('Selected MW by RESOLVE Zone'!$D33+'Selected MW by RESOLVE Zone'!AZ33)</f>
        <v>1621563.4712062434</v>
      </c>
      <c r="BA33" s="53">
        <f>$D33*8760*('Selected MW by RESOLVE Zone'!$D33+'Selected MW by RESOLVE Zone'!BA33)</f>
        <v>1621563.4712062434</v>
      </c>
      <c r="BB33" s="53">
        <f>$D33*8760*('Selected MW by RESOLVE Zone'!$D33+'Selected MW by RESOLVE Zone'!BB33)</f>
        <v>1621563.4712062434</v>
      </c>
      <c r="BC33" s="53">
        <f>$D33*8760*('Selected MW by RESOLVE Zone'!$D33+'Selected MW by RESOLVE Zone'!BC33)</f>
        <v>1741593.1250361437</v>
      </c>
      <c r="BD33" s="53">
        <f>$D33*8760*('Selected MW by RESOLVE Zone'!$D33+'Selected MW by RESOLVE Zone'!BD33)</f>
        <v>1741593.1250361437</v>
      </c>
      <c r="BE33" s="53">
        <f>$D33*8760*('Selected MW by RESOLVE Zone'!$D33+'Selected MW by RESOLVE Zone'!BE33)</f>
        <v>1621563.4712062434</v>
      </c>
      <c r="BF33" s="53">
        <f>$D33*8760*('Selected MW by RESOLVE Zone'!$D33+'Selected MW by RESOLVE Zone'!BF33)</f>
        <v>1621563.4712062434</v>
      </c>
      <c r="BG33" s="53">
        <f>$D33*8760*('Selected MW by RESOLVE Zone'!$D33+'Selected MW by RESOLVE Zone'!BG33)</f>
        <v>1621563.4712062434</v>
      </c>
      <c r="BH33" s="53">
        <f>$D33*8760*('Selected MW by RESOLVE Zone'!$D33+'Selected MW by RESOLVE Zone'!BH33)</f>
        <v>1621563.4712062434</v>
      </c>
      <c r="BI33" s="53">
        <f>$D33*8760*('Selected MW by RESOLVE Zone'!$D33+'Selected MW by RESOLVE Zone'!BI33)</f>
        <v>1741593.1250361437</v>
      </c>
      <c r="BJ33" s="53">
        <f>$D33*8760*('Selected MW by RESOLVE Zone'!$D33+'Selected MW by RESOLVE Zone'!BJ33)</f>
        <v>1741593.1250361437</v>
      </c>
      <c r="BK33" s="53">
        <f>$D33*8760*('Selected MW by RESOLVE Zone'!$D33+'Selected MW by RESOLVE Zone'!BK33)</f>
        <v>1621563.4712062434</v>
      </c>
      <c r="BL33" s="53">
        <f>$D33*8760*('Selected MW by RESOLVE Zone'!$D33+'Selected MW by RESOLVE Zone'!BL33)</f>
        <v>1621563.4712062434</v>
      </c>
      <c r="BM33" s="29">
        <f>$D33*8760*('Selected MW by RESOLVE Zone'!$D33+'Selected MW by RESOLVE Zone'!BM33)</f>
        <v>1621563.4712062434</v>
      </c>
      <c r="BQ33" s="5"/>
    </row>
    <row r="34" spans="1:69" x14ac:dyDescent="0.25">
      <c r="A34" s="3" t="s">
        <v>53</v>
      </c>
      <c r="B34" s="49" t="s">
        <v>27</v>
      </c>
      <c r="C34" s="49" t="s">
        <v>45</v>
      </c>
      <c r="D34" s="90">
        <v>0.30620256288139691</v>
      </c>
      <c r="E34" s="6">
        <f>$D34*8760*('Selected MW by RESOLVE Zone'!$D34+'Selected MW by RESOLVE Zone'!E34)</f>
        <v>1615033.5728513882</v>
      </c>
      <c r="F34" s="53">
        <f>$D34*8760*('Selected MW by RESOLVE Zone'!$D34+'Selected MW by RESOLVE Zone'!F34)</f>
        <v>1615033.5728513882</v>
      </c>
      <c r="G34" s="53">
        <f>$D34*8760*('Selected MW by RESOLVE Zone'!$D34+'Selected MW by RESOLVE Zone'!G34)</f>
        <v>1615033.5728513882</v>
      </c>
      <c r="H34" s="53">
        <f>$D34*8760*('Selected MW by RESOLVE Zone'!$D34+'Selected MW by RESOLVE Zone'!H34)</f>
        <v>2336581.5401276271</v>
      </c>
      <c r="I34" s="53">
        <f>$D34*8760*('Selected MW by RESOLVE Zone'!$D34+'Selected MW by RESOLVE Zone'!I34)</f>
        <v>1700868.2752783014</v>
      </c>
      <c r="J34" s="53">
        <f>$D34*8760*('Selected MW by RESOLVE Zone'!$D34+'Selected MW by RESOLVE Zone'!J34)</f>
        <v>1615033.5728513882</v>
      </c>
      <c r="K34" s="53">
        <f>$D34*8760*('Selected MW by RESOLVE Zone'!$D34+'Selected MW by RESOLVE Zone'!K34)</f>
        <v>1615033.5728513882</v>
      </c>
      <c r="L34" s="53">
        <f>$D34*8760*('Selected MW by RESOLVE Zone'!$D34+'Selected MW by RESOLVE Zone'!L34)</f>
        <v>1615033.5728513882</v>
      </c>
      <c r="M34" s="53">
        <f>$D34*8760*('Selected MW by RESOLVE Zone'!$D34+'Selected MW by RESOLVE Zone'!M34)</f>
        <v>2336581.5401276271</v>
      </c>
      <c r="N34" s="53">
        <f>$D34*8760*('Selected MW by RESOLVE Zone'!$D34+'Selected MW by RESOLVE Zone'!N34)</f>
        <v>1700868.2752783014</v>
      </c>
      <c r="O34" s="53">
        <f>$D34*8760*('Selected MW by RESOLVE Zone'!$D34+'Selected MW by RESOLVE Zone'!O34)</f>
        <v>1615033.5728513882</v>
      </c>
      <c r="P34" s="53">
        <f>$D34*8760*('Selected MW by RESOLVE Zone'!$D34+'Selected MW by RESOLVE Zone'!P34)</f>
        <v>1615033.5728513882</v>
      </c>
      <c r="Q34" s="53">
        <f>$D34*8760*('Selected MW by RESOLVE Zone'!$D34+'Selected MW by RESOLVE Zone'!Q34)</f>
        <v>1700868.2752783014</v>
      </c>
      <c r="R34" s="53">
        <f>$D34*8760*('Selected MW by RESOLVE Zone'!$D34+'Selected MW by RESOLVE Zone'!R34)</f>
        <v>1615033.5728513882</v>
      </c>
      <c r="S34" s="53">
        <f>$D34*8760*('Selected MW by RESOLVE Zone'!$D34+'Selected MW by RESOLVE Zone'!S34)</f>
        <v>1615033.5728513882</v>
      </c>
      <c r="T34" s="53">
        <f>$D34*8760*('Selected MW by RESOLVE Zone'!$D34+'Selected MW by RESOLVE Zone'!T34)</f>
        <v>4992092.6464602537</v>
      </c>
      <c r="U34" s="53">
        <f>$D34*8760*('Selected MW by RESOLVE Zone'!$D34+'Selected MW by RESOLVE Zone'!U34)</f>
        <v>1615033.5728513882</v>
      </c>
      <c r="V34" s="53">
        <f>$D34*8760*('Selected MW by RESOLVE Zone'!$D34+'Selected MW by RESOLVE Zone'!V34)</f>
        <v>1615033.5728513882</v>
      </c>
      <c r="W34" s="53">
        <f>$D34*8760*('Selected MW by RESOLVE Zone'!$D34+'Selected MW by RESOLVE Zone'!W34)</f>
        <v>1615033.5728513882</v>
      </c>
      <c r="X34" s="53">
        <f>$D34*8760*('Selected MW by RESOLVE Zone'!$D34+'Selected MW by RESOLVE Zone'!X34)</f>
        <v>4992092.6464602537</v>
      </c>
      <c r="Y34" s="53">
        <f>$D34*8760*('Selected MW by RESOLVE Zone'!$D34+'Selected MW by RESOLVE Zone'!Y34)</f>
        <v>1615033.5728513882</v>
      </c>
      <c r="Z34" s="53">
        <f>$D34*8760*('Selected MW by RESOLVE Zone'!$D34+'Selected MW by RESOLVE Zone'!Z34)</f>
        <v>1615033.5728513882</v>
      </c>
      <c r="AA34" s="53">
        <f>$D34*8760*('Selected MW by RESOLVE Zone'!$D34+'Selected MW by RESOLVE Zone'!AA34)</f>
        <v>1615033.5728513882</v>
      </c>
      <c r="AB34" s="53">
        <f>$D34*8760*('Selected MW by RESOLVE Zone'!$D34+'Selected MW by RESOLVE Zone'!AB34)</f>
        <v>2336581.5401276271</v>
      </c>
      <c r="AC34" s="53">
        <f>$D34*8760*('Selected MW by RESOLVE Zone'!$D34+'Selected MW by RESOLVE Zone'!AC34)</f>
        <v>1615033.5728513882</v>
      </c>
      <c r="AD34" s="53">
        <f>$D34*8760*('Selected MW by RESOLVE Zone'!$D34+'Selected MW by RESOLVE Zone'!AD34)</f>
        <v>1615033.5728513882</v>
      </c>
      <c r="AE34" s="29">
        <f>$D34*8760*('Selected MW by RESOLVE Zone'!$D34+'Selected MW by RESOLVE Zone'!AE34)</f>
        <v>4992092.6464602537</v>
      </c>
      <c r="AF34" s="53">
        <f>$D34*8760*('Selected MW by RESOLVE Zone'!$D34+'Selected MW by RESOLVE Zone'!AF34)</f>
        <v>1615033.5728513882</v>
      </c>
      <c r="AG34" s="53">
        <f>$D34*8760*('Selected MW by RESOLVE Zone'!$D34+'Selected MW by RESOLVE Zone'!AG34)</f>
        <v>1615033.5728513882</v>
      </c>
      <c r="AH34" s="53">
        <f>$D34*8760*('Selected MW by RESOLVE Zone'!$D34+'Selected MW by RESOLVE Zone'!AH34)</f>
        <v>1615033.5728513882</v>
      </c>
      <c r="AI34" s="53">
        <f>$D34*8760*('Selected MW by RESOLVE Zone'!$D34+'Selected MW by RESOLVE Zone'!AI34)</f>
        <v>1615033.5728513882</v>
      </c>
      <c r="AJ34" s="53">
        <f>$D34*8760*('Selected MW by RESOLVE Zone'!$D34+'Selected MW by RESOLVE Zone'!AJ34)</f>
        <v>1615033.5728513882</v>
      </c>
      <c r="AK34" s="53">
        <f>$D34*8760*('Selected MW by RESOLVE Zone'!$D34+'Selected MW by RESOLVE Zone'!AK34)</f>
        <v>1700868.2752783014</v>
      </c>
      <c r="AL34" s="53">
        <f>$D34*8760*('Selected MW by RESOLVE Zone'!$D34+'Selected MW by RESOLVE Zone'!AL34)</f>
        <v>1615033.5728513882</v>
      </c>
      <c r="AM34" s="53">
        <f>$D34*8760*('Selected MW by RESOLVE Zone'!$D34+'Selected MW by RESOLVE Zone'!AM34)</f>
        <v>1615033.5728513882</v>
      </c>
      <c r="AN34" s="53">
        <f>$D34*8760*('Selected MW by RESOLVE Zone'!$D34+'Selected MW by RESOLVE Zone'!AN34)</f>
        <v>1615033.5728513882</v>
      </c>
      <c r="AO34" s="53">
        <f>$D34*8760*('Selected MW by RESOLVE Zone'!$D34+'Selected MW by RESOLVE Zone'!AO34)</f>
        <v>1615033.5728513882</v>
      </c>
      <c r="AP34" s="53">
        <f>$D34*8760*('Selected MW by RESOLVE Zone'!$D34+'Selected MW by RESOLVE Zone'!AP34)</f>
        <v>1615033.5728513882</v>
      </c>
      <c r="AQ34" s="53">
        <f>$D34*8760*('Selected MW by RESOLVE Zone'!$D34+'Selected MW by RESOLVE Zone'!AQ34)</f>
        <v>1700868.2752783014</v>
      </c>
      <c r="AR34" s="53">
        <f>$D34*8760*('Selected MW by RESOLVE Zone'!$D34+'Selected MW by RESOLVE Zone'!AR34)</f>
        <v>1615033.5728513882</v>
      </c>
      <c r="AS34" s="53">
        <f>$D34*8760*('Selected MW by RESOLVE Zone'!$D34+'Selected MW by RESOLVE Zone'!AS34)</f>
        <v>1615033.5728513882</v>
      </c>
      <c r="AT34" s="53">
        <f>$D34*8760*('Selected MW by RESOLVE Zone'!$D34+'Selected MW by RESOLVE Zone'!AT34)</f>
        <v>1615033.5728513882</v>
      </c>
      <c r="AU34" s="53">
        <f>$D34*8760*('Selected MW by RESOLVE Zone'!$D34+'Selected MW by RESOLVE Zone'!AU34)</f>
        <v>1615033.5728513882</v>
      </c>
      <c r="AV34" s="53">
        <f>$D34*8760*('Selected MW by RESOLVE Zone'!$D34+'Selected MW by RESOLVE Zone'!AV34)</f>
        <v>1615033.5728513882</v>
      </c>
      <c r="AW34" s="6">
        <f>$D34*8760*('Selected MW by RESOLVE Zone'!$D34+'Selected MW by RESOLVE Zone'!AW34)</f>
        <v>1615033.5728513882</v>
      </c>
      <c r="AX34" s="53">
        <f>$D34*8760*('Selected MW by RESOLVE Zone'!$D34+'Selected MW by RESOLVE Zone'!AX34)</f>
        <v>1615033.5728513882</v>
      </c>
      <c r="AY34" s="53">
        <f>$D34*8760*('Selected MW by RESOLVE Zone'!$D34+'Selected MW by RESOLVE Zone'!AY34)</f>
        <v>1615033.5728513882</v>
      </c>
      <c r="AZ34" s="53">
        <f>$D34*8760*('Selected MW by RESOLVE Zone'!$D34+'Selected MW by RESOLVE Zone'!AZ34)</f>
        <v>1615033.5728513882</v>
      </c>
      <c r="BA34" s="53">
        <f>$D34*8760*('Selected MW by RESOLVE Zone'!$D34+'Selected MW by RESOLVE Zone'!BA34)</f>
        <v>1615033.5728513882</v>
      </c>
      <c r="BB34" s="53">
        <f>$D34*8760*('Selected MW by RESOLVE Zone'!$D34+'Selected MW by RESOLVE Zone'!BB34)</f>
        <v>1700868.2752783014</v>
      </c>
      <c r="BC34" s="53">
        <f>$D34*8760*('Selected MW by RESOLVE Zone'!$D34+'Selected MW by RESOLVE Zone'!BC34)</f>
        <v>1615033.5728513882</v>
      </c>
      <c r="BD34" s="53">
        <f>$D34*8760*('Selected MW by RESOLVE Zone'!$D34+'Selected MW by RESOLVE Zone'!BD34)</f>
        <v>1615033.5728513882</v>
      </c>
      <c r="BE34" s="53">
        <f>$D34*8760*('Selected MW by RESOLVE Zone'!$D34+'Selected MW by RESOLVE Zone'!BE34)</f>
        <v>1615033.5728513882</v>
      </c>
      <c r="BF34" s="53">
        <f>$D34*8760*('Selected MW by RESOLVE Zone'!$D34+'Selected MW by RESOLVE Zone'!BF34)</f>
        <v>1615033.5728513882</v>
      </c>
      <c r="BG34" s="53">
        <f>$D34*8760*('Selected MW by RESOLVE Zone'!$D34+'Selected MW by RESOLVE Zone'!BG34)</f>
        <v>1615033.5728513882</v>
      </c>
      <c r="BH34" s="53">
        <f>$D34*8760*('Selected MW by RESOLVE Zone'!$D34+'Selected MW by RESOLVE Zone'!BH34)</f>
        <v>1700868.2752783014</v>
      </c>
      <c r="BI34" s="53">
        <f>$D34*8760*('Selected MW by RESOLVE Zone'!$D34+'Selected MW by RESOLVE Zone'!BI34)</f>
        <v>1615033.5728513882</v>
      </c>
      <c r="BJ34" s="53">
        <f>$D34*8760*('Selected MW by RESOLVE Zone'!$D34+'Selected MW by RESOLVE Zone'!BJ34)</f>
        <v>1615033.5728513882</v>
      </c>
      <c r="BK34" s="53">
        <f>$D34*8760*('Selected MW by RESOLVE Zone'!$D34+'Selected MW by RESOLVE Zone'!BK34)</f>
        <v>1615033.5728513882</v>
      </c>
      <c r="BL34" s="53">
        <f>$D34*8760*('Selected MW by RESOLVE Zone'!$D34+'Selected MW by RESOLVE Zone'!BL34)</f>
        <v>1615033.5728513882</v>
      </c>
      <c r="BM34" s="29">
        <f>$D34*8760*('Selected MW by RESOLVE Zone'!$D34+'Selected MW by RESOLVE Zone'!BM34)</f>
        <v>1615033.5728513882</v>
      </c>
      <c r="BQ34" s="5"/>
    </row>
    <row r="35" spans="1:69" x14ac:dyDescent="0.25">
      <c r="A35" s="3" t="s">
        <v>54</v>
      </c>
      <c r="B35" s="49" t="s">
        <v>29</v>
      </c>
      <c r="C35" s="49" t="s">
        <v>45</v>
      </c>
      <c r="D35" s="90">
        <v>0.28280526638499659</v>
      </c>
      <c r="E35" s="6">
        <f>$D35*8760*('Selected MW by RESOLVE Zone'!$D35+'Selected MW by RESOLVE Zone'!E35)</f>
        <v>626775.65578374034</v>
      </c>
      <c r="F35" s="53">
        <f>$D35*8760*('Selected MW by RESOLVE Zone'!$D35+'Selected MW by RESOLVE Zone'!F35)</f>
        <v>626775.65578374034</v>
      </c>
      <c r="G35" s="53">
        <f>$D35*8760*('Selected MW by RESOLVE Zone'!$D35+'Selected MW by RESOLVE Zone'!G35)</f>
        <v>626775.65578374034</v>
      </c>
      <c r="H35" s="53">
        <f>$D35*8760*('Selected MW by RESOLVE Zone'!$D35+'Selected MW by RESOLVE Zone'!H35)</f>
        <v>626775.65578374034</v>
      </c>
      <c r="I35" s="53">
        <f>$D35*8760*('Selected MW by RESOLVE Zone'!$D35+'Selected MW by RESOLVE Zone'!I35)</f>
        <v>626775.65578374034</v>
      </c>
      <c r="J35" s="53">
        <f>$D35*8760*('Selected MW by RESOLVE Zone'!$D35+'Selected MW by RESOLVE Zone'!J35)</f>
        <v>0</v>
      </c>
      <c r="K35" s="53">
        <f>$D35*8760*('Selected MW by RESOLVE Zone'!$D35+'Selected MW by RESOLVE Zone'!K35)</f>
        <v>0</v>
      </c>
      <c r="L35" s="53">
        <f>$D35*8760*('Selected MW by RESOLVE Zone'!$D35+'Selected MW by RESOLVE Zone'!L35)</f>
        <v>626775.65578374034</v>
      </c>
      <c r="M35" s="53">
        <f>$D35*8760*('Selected MW by RESOLVE Zone'!$D35+'Selected MW by RESOLVE Zone'!M35)</f>
        <v>0</v>
      </c>
      <c r="N35" s="53">
        <f>$D35*8760*('Selected MW by RESOLVE Zone'!$D35+'Selected MW by RESOLVE Zone'!N35)</f>
        <v>626775.65578374034</v>
      </c>
      <c r="O35" s="53">
        <f>$D35*8760*('Selected MW by RESOLVE Zone'!$D35+'Selected MW by RESOLVE Zone'!O35)</f>
        <v>626775.65578374034</v>
      </c>
      <c r="P35" s="53">
        <f>$D35*8760*('Selected MW by RESOLVE Zone'!$D35+'Selected MW by RESOLVE Zone'!P35)</f>
        <v>626775.65578374034</v>
      </c>
      <c r="Q35" s="53">
        <f>$D35*8760*('Selected MW by RESOLVE Zone'!$D35+'Selected MW by RESOLVE Zone'!Q35)</f>
        <v>626775.65578374034</v>
      </c>
      <c r="R35" s="53">
        <f>$D35*8760*('Selected MW by RESOLVE Zone'!$D35+'Selected MW by RESOLVE Zone'!R35)</f>
        <v>626775.65578374034</v>
      </c>
      <c r="S35" s="53">
        <f>$D35*8760*('Selected MW by RESOLVE Zone'!$D35+'Selected MW by RESOLVE Zone'!S35)</f>
        <v>626775.65578374034</v>
      </c>
      <c r="T35" s="53">
        <f>$D35*8760*('Selected MW by RESOLVE Zone'!$D35+'Selected MW by RESOLVE Zone'!T35)</f>
        <v>626775.65578374034</v>
      </c>
      <c r="U35" s="53">
        <f>$D35*8760*('Selected MW by RESOLVE Zone'!$D35+'Selected MW by RESOLVE Zone'!U35)</f>
        <v>626775.65578374034</v>
      </c>
      <c r="V35" s="53">
        <f>$D35*8760*('Selected MW by RESOLVE Zone'!$D35+'Selected MW by RESOLVE Zone'!V35)</f>
        <v>0</v>
      </c>
      <c r="W35" s="53">
        <f>$D35*8760*('Selected MW by RESOLVE Zone'!$D35+'Selected MW by RESOLVE Zone'!W35)</f>
        <v>626775.65578374034</v>
      </c>
      <c r="X35" s="53">
        <f>$D35*8760*('Selected MW by RESOLVE Zone'!$D35+'Selected MW by RESOLVE Zone'!X35)</f>
        <v>0</v>
      </c>
      <c r="Y35" s="53">
        <f>$D35*8760*('Selected MW by RESOLVE Zone'!$D35+'Selected MW by RESOLVE Zone'!Y35)</f>
        <v>626775.65578374034</v>
      </c>
      <c r="Z35" s="53">
        <f>$D35*8760*('Selected MW by RESOLVE Zone'!$D35+'Selected MW by RESOLVE Zone'!Z35)</f>
        <v>626775.65578374034</v>
      </c>
      <c r="AA35" s="53">
        <f>$D35*8760*('Selected MW by RESOLVE Zone'!$D35+'Selected MW by RESOLVE Zone'!AA35)</f>
        <v>626775.65578374034</v>
      </c>
      <c r="AB35" s="53">
        <f>$D35*8760*('Selected MW by RESOLVE Zone'!$D35+'Selected MW by RESOLVE Zone'!AB35)</f>
        <v>626775.65578374034</v>
      </c>
      <c r="AC35" s="53">
        <f>$D35*8760*('Selected MW by RESOLVE Zone'!$D35+'Selected MW by RESOLVE Zone'!AC35)</f>
        <v>626775.65578374034</v>
      </c>
      <c r="AD35" s="53">
        <f>$D35*8760*('Selected MW by RESOLVE Zone'!$D35+'Selected MW by RESOLVE Zone'!AD35)</f>
        <v>626775.65578374034</v>
      </c>
      <c r="AE35" s="29">
        <f>$D35*8760*('Selected MW by RESOLVE Zone'!$D35+'Selected MW by RESOLVE Zone'!AE35)</f>
        <v>626775.65578374034</v>
      </c>
      <c r="AF35" s="53">
        <f>$D35*8760*('Selected MW by RESOLVE Zone'!$D35+'Selected MW by RESOLVE Zone'!AF35)</f>
        <v>626775.65578374034</v>
      </c>
      <c r="AG35" s="53">
        <f>$D35*8760*('Selected MW by RESOLVE Zone'!$D35+'Selected MW by RESOLVE Zone'!AG35)</f>
        <v>626775.65578374034</v>
      </c>
      <c r="AH35" s="53">
        <f>$D35*8760*('Selected MW by RESOLVE Zone'!$D35+'Selected MW by RESOLVE Zone'!AH35)</f>
        <v>626775.65578374034</v>
      </c>
      <c r="AI35" s="53">
        <f>$D35*8760*('Selected MW by RESOLVE Zone'!$D35+'Selected MW by RESOLVE Zone'!AI35)</f>
        <v>626775.65578374034</v>
      </c>
      <c r="AJ35" s="53">
        <f>$D35*8760*('Selected MW by RESOLVE Zone'!$D35+'Selected MW by RESOLVE Zone'!AJ35)</f>
        <v>626775.65578374034</v>
      </c>
      <c r="AK35" s="53">
        <f>$D35*8760*('Selected MW by RESOLVE Zone'!$D35+'Selected MW by RESOLVE Zone'!AK35)</f>
        <v>626775.65578374034</v>
      </c>
      <c r="AL35" s="53">
        <f>$D35*8760*('Selected MW by RESOLVE Zone'!$D35+'Selected MW by RESOLVE Zone'!AL35)</f>
        <v>0</v>
      </c>
      <c r="AM35" s="53">
        <f>$D35*8760*('Selected MW by RESOLVE Zone'!$D35+'Selected MW by RESOLVE Zone'!AM35)</f>
        <v>0</v>
      </c>
      <c r="AN35" s="53">
        <f>$D35*8760*('Selected MW by RESOLVE Zone'!$D35+'Selected MW by RESOLVE Zone'!AN35)</f>
        <v>0</v>
      </c>
      <c r="AO35" s="53">
        <f>$D35*8760*('Selected MW by RESOLVE Zone'!$D35+'Selected MW by RESOLVE Zone'!AO35)</f>
        <v>626775.65578374034</v>
      </c>
      <c r="AP35" s="53">
        <f>$D35*8760*('Selected MW by RESOLVE Zone'!$D35+'Selected MW by RESOLVE Zone'!AP35)</f>
        <v>626775.65578374034</v>
      </c>
      <c r="AQ35" s="53">
        <f>$D35*8760*('Selected MW by RESOLVE Zone'!$D35+'Selected MW by RESOLVE Zone'!AQ35)</f>
        <v>626775.65578374034</v>
      </c>
      <c r="AR35" s="53">
        <f>$D35*8760*('Selected MW by RESOLVE Zone'!$D35+'Selected MW by RESOLVE Zone'!AR35)</f>
        <v>626775.65578374034</v>
      </c>
      <c r="AS35" s="53">
        <f>$D35*8760*('Selected MW by RESOLVE Zone'!$D35+'Selected MW by RESOLVE Zone'!AS35)</f>
        <v>626775.65578374034</v>
      </c>
      <c r="AT35" s="53">
        <f>$D35*8760*('Selected MW by RESOLVE Zone'!$D35+'Selected MW by RESOLVE Zone'!AT35)</f>
        <v>626775.65578374034</v>
      </c>
      <c r="AU35" s="53">
        <f>$D35*8760*('Selected MW by RESOLVE Zone'!$D35+'Selected MW by RESOLVE Zone'!AU35)</f>
        <v>626775.65578374034</v>
      </c>
      <c r="AV35" s="53">
        <f>$D35*8760*('Selected MW by RESOLVE Zone'!$D35+'Selected MW by RESOLVE Zone'!AV35)</f>
        <v>626775.65578374034</v>
      </c>
      <c r="AW35" s="6">
        <f>$D35*8760*('Selected MW by RESOLVE Zone'!$D35+'Selected MW by RESOLVE Zone'!AW35)</f>
        <v>626775.65578374034</v>
      </c>
      <c r="AX35" s="53">
        <f>$D35*8760*('Selected MW by RESOLVE Zone'!$D35+'Selected MW by RESOLVE Zone'!AX35)</f>
        <v>626775.65578374034</v>
      </c>
      <c r="AY35" s="53">
        <f>$D35*8760*('Selected MW by RESOLVE Zone'!$D35+'Selected MW by RESOLVE Zone'!AY35)</f>
        <v>626775.65578374034</v>
      </c>
      <c r="AZ35" s="53">
        <f>$D35*8760*('Selected MW by RESOLVE Zone'!$D35+'Selected MW by RESOLVE Zone'!AZ35)</f>
        <v>626775.65578374034</v>
      </c>
      <c r="BA35" s="53">
        <f>$D35*8760*('Selected MW by RESOLVE Zone'!$D35+'Selected MW by RESOLVE Zone'!BA35)</f>
        <v>626775.65578374034</v>
      </c>
      <c r="BB35" s="53">
        <f>$D35*8760*('Selected MW by RESOLVE Zone'!$D35+'Selected MW by RESOLVE Zone'!BB35)</f>
        <v>626775.65578374034</v>
      </c>
      <c r="BC35" s="53">
        <f>$D35*8760*('Selected MW by RESOLVE Zone'!$D35+'Selected MW by RESOLVE Zone'!BC35)</f>
        <v>0</v>
      </c>
      <c r="BD35" s="53">
        <f>$D35*8760*('Selected MW by RESOLVE Zone'!$D35+'Selected MW by RESOLVE Zone'!BD35)</f>
        <v>0</v>
      </c>
      <c r="BE35" s="53">
        <f>$D35*8760*('Selected MW by RESOLVE Zone'!$D35+'Selected MW by RESOLVE Zone'!BE35)</f>
        <v>0</v>
      </c>
      <c r="BF35" s="53">
        <f>$D35*8760*('Selected MW by RESOLVE Zone'!$D35+'Selected MW by RESOLVE Zone'!BF35)</f>
        <v>626775.65578374034</v>
      </c>
      <c r="BG35" s="53">
        <f>$D35*8760*('Selected MW by RESOLVE Zone'!$D35+'Selected MW by RESOLVE Zone'!BG35)</f>
        <v>626775.65578374034</v>
      </c>
      <c r="BH35" s="53">
        <f>$D35*8760*('Selected MW by RESOLVE Zone'!$D35+'Selected MW by RESOLVE Zone'!BH35)</f>
        <v>0</v>
      </c>
      <c r="BI35" s="53">
        <f>$D35*8760*('Selected MW by RESOLVE Zone'!$D35+'Selected MW by RESOLVE Zone'!BI35)</f>
        <v>626775.65578374034</v>
      </c>
      <c r="BJ35" s="53">
        <f>$D35*8760*('Selected MW by RESOLVE Zone'!$D35+'Selected MW by RESOLVE Zone'!BJ35)</f>
        <v>626775.65578374034</v>
      </c>
      <c r="BK35" s="53">
        <f>$D35*8760*('Selected MW by RESOLVE Zone'!$D35+'Selected MW by RESOLVE Zone'!BK35)</f>
        <v>626775.65578374034</v>
      </c>
      <c r="BL35" s="53">
        <f>$D35*8760*('Selected MW by RESOLVE Zone'!$D35+'Selected MW by RESOLVE Zone'!BL35)</f>
        <v>626775.65578374034</v>
      </c>
      <c r="BM35" s="29">
        <f>$D35*8760*('Selected MW by RESOLVE Zone'!$D35+'Selected MW by RESOLVE Zone'!BM35)</f>
        <v>626775.65578374034</v>
      </c>
      <c r="BQ35" s="5"/>
    </row>
    <row r="36" spans="1:69" x14ac:dyDescent="0.25">
      <c r="A36" s="3" t="s">
        <v>55</v>
      </c>
      <c r="B36" s="49" t="s">
        <v>31</v>
      </c>
      <c r="C36" s="49" t="s">
        <v>45</v>
      </c>
      <c r="D36" s="90">
        <v>0.3593421563497643</v>
      </c>
      <c r="E36" s="6">
        <f>$D36*8760*('Selected MW by RESOLVE Zone'!$D36+'Selected MW by RESOLVE Zone'!E36)</f>
        <v>0</v>
      </c>
      <c r="F36" s="53">
        <f>$D36*8760*('Selected MW by RESOLVE Zone'!$D36+'Selected MW by RESOLVE Zone'!F36)</f>
        <v>0</v>
      </c>
      <c r="G36" s="53">
        <f>$D36*8760*('Selected MW by RESOLVE Zone'!$D36+'Selected MW by RESOLVE Zone'!G36)</f>
        <v>0</v>
      </c>
      <c r="H36" s="53">
        <f>$D36*8760*('Selected MW by RESOLVE Zone'!$D36+'Selected MW by RESOLVE Zone'!H36)</f>
        <v>0</v>
      </c>
      <c r="I36" s="53">
        <f>$D36*8760*('Selected MW by RESOLVE Zone'!$D36+'Selected MW by RESOLVE Zone'!I36)</f>
        <v>0</v>
      </c>
      <c r="J36" s="53">
        <f>$D36*8760*('Selected MW by RESOLVE Zone'!$D36+'Selected MW by RESOLVE Zone'!J36)</f>
        <v>0</v>
      </c>
      <c r="K36" s="53">
        <f>$D36*8760*('Selected MW by RESOLVE Zone'!$D36+'Selected MW by RESOLVE Zone'!K36)</f>
        <v>0</v>
      </c>
      <c r="L36" s="53">
        <f>$D36*8760*('Selected MW by RESOLVE Zone'!$D36+'Selected MW by RESOLVE Zone'!L36)</f>
        <v>0</v>
      </c>
      <c r="M36" s="53">
        <f>$D36*8760*('Selected MW by RESOLVE Zone'!$D36+'Selected MW by RESOLVE Zone'!M36)</f>
        <v>0</v>
      </c>
      <c r="N36" s="53">
        <f>$D36*8760*('Selected MW by RESOLVE Zone'!$D36+'Selected MW by RESOLVE Zone'!N36)</f>
        <v>0</v>
      </c>
      <c r="O36" s="53">
        <f>$D36*8760*('Selected MW by RESOLVE Zone'!$D36+'Selected MW by RESOLVE Zone'!O36)</f>
        <v>0</v>
      </c>
      <c r="P36" s="53">
        <f>$D36*8760*('Selected MW by RESOLVE Zone'!$D36+'Selected MW by RESOLVE Zone'!P36)</f>
        <v>0</v>
      </c>
      <c r="Q36" s="53">
        <f>$D36*8760*('Selected MW by RESOLVE Zone'!$D36+'Selected MW by RESOLVE Zone'!Q36)</f>
        <v>0</v>
      </c>
      <c r="R36" s="53">
        <f>$D36*8760*('Selected MW by RESOLVE Zone'!$D36+'Selected MW by RESOLVE Zone'!R36)</f>
        <v>0</v>
      </c>
      <c r="S36" s="53">
        <f>$D36*8760*('Selected MW by RESOLVE Zone'!$D36+'Selected MW by RESOLVE Zone'!S36)</f>
        <v>0</v>
      </c>
      <c r="T36" s="53">
        <f>$D36*8760*('Selected MW by RESOLVE Zone'!$D36+'Selected MW by RESOLVE Zone'!T36)</f>
        <v>0</v>
      </c>
      <c r="U36" s="53">
        <f>$D36*8760*('Selected MW by RESOLVE Zone'!$D36+'Selected MW by RESOLVE Zone'!U36)</f>
        <v>0</v>
      </c>
      <c r="V36" s="53">
        <f>$D36*8760*('Selected MW by RESOLVE Zone'!$D36+'Selected MW by RESOLVE Zone'!V36)</f>
        <v>0</v>
      </c>
      <c r="W36" s="53">
        <f>$D36*8760*('Selected MW by RESOLVE Zone'!$D36+'Selected MW by RESOLVE Zone'!W36)</f>
        <v>0</v>
      </c>
      <c r="X36" s="53">
        <f>$D36*8760*('Selected MW by RESOLVE Zone'!$D36+'Selected MW by RESOLVE Zone'!X36)</f>
        <v>0</v>
      </c>
      <c r="Y36" s="53">
        <f>$D36*8760*('Selected MW by RESOLVE Zone'!$D36+'Selected MW by RESOLVE Zone'!Y36)</f>
        <v>0</v>
      </c>
      <c r="Z36" s="53">
        <f>$D36*8760*('Selected MW by RESOLVE Zone'!$D36+'Selected MW by RESOLVE Zone'!Z36)</f>
        <v>0</v>
      </c>
      <c r="AA36" s="53">
        <f>$D36*8760*('Selected MW by RESOLVE Zone'!$D36+'Selected MW by RESOLVE Zone'!AA36)</f>
        <v>0</v>
      </c>
      <c r="AB36" s="53">
        <f>$D36*8760*('Selected MW by RESOLVE Zone'!$D36+'Selected MW by RESOLVE Zone'!AB36)</f>
        <v>0</v>
      </c>
      <c r="AC36" s="53">
        <f>$D36*8760*('Selected MW by RESOLVE Zone'!$D36+'Selected MW by RESOLVE Zone'!AC36)</f>
        <v>0</v>
      </c>
      <c r="AD36" s="53">
        <f>$D36*8760*('Selected MW by RESOLVE Zone'!$D36+'Selected MW by RESOLVE Zone'!AD36)</f>
        <v>0</v>
      </c>
      <c r="AE36" s="29">
        <f>$D36*8760*('Selected MW by RESOLVE Zone'!$D36+'Selected MW by RESOLVE Zone'!AE36)</f>
        <v>0</v>
      </c>
      <c r="AF36" s="53">
        <f>$D36*8760*('Selected MW by RESOLVE Zone'!$D36+'Selected MW by RESOLVE Zone'!AF36)</f>
        <v>0</v>
      </c>
      <c r="AG36" s="53">
        <f>$D36*8760*('Selected MW by RESOLVE Zone'!$D36+'Selected MW by RESOLVE Zone'!AG36)</f>
        <v>0</v>
      </c>
      <c r="AH36" s="53">
        <f>$D36*8760*('Selected MW by RESOLVE Zone'!$D36+'Selected MW by RESOLVE Zone'!AH36)</f>
        <v>0</v>
      </c>
      <c r="AI36" s="53">
        <f>$D36*8760*('Selected MW by RESOLVE Zone'!$D36+'Selected MW by RESOLVE Zone'!AI36)</f>
        <v>0</v>
      </c>
      <c r="AJ36" s="53">
        <f>$D36*8760*('Selected MW by RESOLVE Zone'!$D36+'Selected MW by RESOLVE Zone'!AJ36)</f>
        <v>0</v>
      </c>
      <c r="AK36" s="53">
        <f>$D36*8760*('Selected MW by RESOLVE Zone'!$D36+'Selected MW by RESOLVE Zone'!AK36)</f>
        <v>0</v>
      </c>
      <c r="AL36" s="53">
        <f>$D36*8760*('Selected MW by RESOLVE Zone'!$D36+'Selected MW by RESOLVE Zone'!AL36)</f>
        <v>0</v>
      </c>
      <c r="AM36" s="53">
        <f>$D36*8760*('Selected MW by RESOLVE Zone'!$D36+'Selected MW by RESOLVE Zone'!AM36)</f>
        <v>0</v>
      </c>
      <c r="AN36" s="53">
        <f>$D36*8760*('Selected MW by RESOLVE Zone'!$D36+'Selected MW by RESOLVE Zone'!AN36)</f>
        <v>0</v>
      </c>
      <c r="AO36" s="53">
        <f>$D36*8760*('Selected MW by RESOLVE Zone'!$D36+'Selected MW by RESOLVE Zone'!AO36)</f>
        <v>0</v>
      </c>
      <c r="AP36" s="53">
        <f>$D36*8760*('Selected MW by RESOLVE Zone'!$D36+'Selected MW by RESOLVE Zone'!AP36)</f>
        <v>0</v>
      </c>
      <c r="AQ36" s="53">
        <f>$D36*8760*('Selected MW by RESOLVE Zone'!$D36+'Selected MW by RESOLVE Zone'!AQ36)</f>
        <v>0</v>
      </c>
      <c r="AR36" s="53">
        <f>$D36*8760*('Selected MW by RESOLVE Zone'!$D36+'Selected MW by RESOLVE Zone'!AR36)</f>
        <v>0</v>
      </c>
      <c r="AS36" s="53">
        <f>$D36*8760*('Selected MW by RESOLVE Zone'!$D36+'Selected MW by RESOLVE Zone'!AS36)</f>
        <v>0</v>
      </c>
      <c r="AT36" s="53">
        <f>$D36*8760*('Selected MW by RESOLVE Zone'!$D36+'Selected MW by RESOLVE Zone'!AT36)</f>
        <v>0</v>
      </c>
      <c r="AU36" s="53">
        <f>$D36*8760*('Selected MW by RESOLVE Zone'!$D36+'Selected MW by RESOLVE Zone'!AU36)</f>
        <v>0</v>
      </c>
      <c r="AV36" s="53">
        <f>$D36*8760*('Selected MW by RESOLVE Zone'!$D36+'Selected MW by RESOLVE Zone'!AV36)</f>
        <v>0</v>
      </c>
      <c r="AW36" s="6">
        <f>$D36*8760*('Selected MW by RESOLVE Zone'!$D36+'Selected MW by RESOLVE Zone'!AW36)</f>
        <v>0</v>
      </c>
      <c r="AX36" s="53">
        <f>$D36*8760*('Selected MW by RESOLVE Zone'!$D36+'Selected MW by RESOLVE Zone'!AX36)</f>
        <v>0</v>
      </c>
      <c r="AY36" s="53">
        <f>$D36*8760*('Selected MW by RESOLVE Zone'!$D36+'Selected MW by RESOLVE Zone'!AY36)</f>
        <v>0</v>
      </c>
      <c r="AZ36" s="53">
        <f>$D36*8760*('Selected MW by RESOLVE Zone'!$D36+'Selected MW by RESOLVE Zone'!AZ36)</f>
        <v>0</v>
      </c>
      <c r="BA36" s="53">
        <f>$D36*8760*('Selected MW by RESOLVE Zone'!$D36+'Selected MW by RESOLVE Zone'!BA36)</f>
        <v>0</v>
      </c>
      <c r="BB36" s="53">
        <f>$D36*8760*('Selected MW by RESOLVE Zone'!$D36+'Selected MW by RESOLVE Zone'!BB36)</f>
        <v>0</v>
      </c>
      <c r="BC36" s="53">
        <f>$D36*8760*('Selected MW by RESOLVE Zone'!$D36+'Selected MW by RESOLVE Zone'!BC36)</f>
        <v>0</v>
      </c>
      <c r="BD36" s="53">
        <f>$D36*8760*('Selected MW by RESOLVE Zone'!$D36+'Selected MW by RESOLVE Zone'!BD36)</f>
        <v>0</v>
      </c>
      <c r="BE36" s="53">
        <f>$D36*8760*('Selected MW by RESOLVE Zone'!$D36+'Selected MW by RESOLVE Zone'!BE36)</f>
        <v>0</v>
      </c>
      <c r="BF36" s="53">
        <f>$D36*8760*('Selected MW by RESOLVE Zone'!$D36+'Selected MW by RESOLVE Zone'!BF36)</f>
        <v>0</v>
      </c>
      <c r="BG36" s="53">
        <f>$D36*8760*('Selected MW by RESOLVE Zone'!$D36+'Selected MW by RESOLVE Zone'!BG36)</f>
        <v>0</v>
      </c>
      <c r="BH36" s="53">
        <f>$D36*8760*('Selected MW by RESOLVE Zone'!$D36+'Selected MW by RESOLVE Zone'!BH36)</f>
        <v>0</v>
      </c>
      <c r="BI36" s="53">
        <f>$D36*8760*('Selected MW by RESOLVE Zone'!$D36+'Selected MW by RESOLVE Zone'!BI36)</f>
        <v>0</v>
      </c>
      <c r="BJ36" s="53">
        <f>$D36*8760*('Selected MW by RESOLVE Zone'!$D36+'Selected MW by RESOLVE Zone'!BJ36)</f>
        <v>0</v>
      </c>
      <c r="BK36" s="53">
        <f>$D36*8760*('Selected MW by RESOLVE Zone'!$D36+'Selected MW by RESOLVE Zone'!BK36)</f>
        <v>0</v>
      </c>
      <c r="BL36" s="53">
        <f>$D36*8760*('Selected MW by RESOLVE Zone'!$D36+'Selected MW by RESOLVE Zone'!BL36)</f>
        <v>0</v>
      </c>
      <c r="BM36" s="29">
        <f>$D36*8760*('Selected MW by RESOLVE Zone'!$D36+'Selected MW by RESOLVE Zone'!BM36)</f>
        <v>0</v>
      </c>
      <c r="BQ36" s="5"/>
    </row>
    <row r="37" spans="1:69" x14ac:dyDescent="0.25">
      <c r="A37" s="3" t="s">
        <v>56</v>
      </c>
      <c r="B37" s="49" t="s">
        <v>57</v>
      </c>
      <c r="C37" s="49" t="s">
        <v>45</v>
      </c>
      <c r="D37" s="90">
        <v>0.31752503226507972</v>
      </c>
      <c r="E37" s="6">
        <f>$D37*8760*('Selected MW by RESOLVE Zone'!$D37+'Selected MW by RESOLVE Zone'!E37)</f>
        <v>3373704.7379166014</v>
      </c>
      <c r="F37" s="53">
        <f>$D37*8760*('Selected MW by RESOLVE Zone'!$D37+'Selected MW by RESOLVE Zone'!F37)</f>
        <v>3373704.7379166014</v>
      </c>
      <c r="G37" s="53">
        <f>$D37*8760*('Selected MW by RESOLVE Zone'!$D37+'Selected MW by RESOLVE Zone'!G37)</f>
        <v>3373704.7379166014</v>
      </c>
      <c r="H37" s="53">
        <f>$D37*8760*('Selected MW by RESOLVE Zone'!$D37+'Selected MW by RESOLVE Zone'!H37)</f>
        <v>3373704.7379166014</v>
      </c>
      <c r="I37" s="53">
        <f>$D37*8760*('Selected MW by RESOLVE Zone'!$D37+'Selected MW by RESOLVE Zone'!I37)</f>
        <v>3373704.7379166014</v>
      </c>
      <c r="J37" s="53">
        <f>$D37*8760*('Selected MW by RESOLVE Zone'!$D37+'Selected MW by RESOLVE Zone'!J37)</f>
        <v>3373704.7379166014</v>
      </c>
      <c r="K37" s="53">
        <f>$D37*8760*('Selected MW by RESOLVE Zone'!$D37+'Selected MW by RESOLVE Zone'!K37)</f>
        <v>3373704.7379166014</v>
      </c>
      <c r="L37" s="53">
        <f>$D37*8760*('Selected MW by RESOLVE Zone'!$D37+'Selected MW by RESOLVE Zone'!L37)</f>
        <v>22983415.680543393</v>
      </c>
      <c r="M37" s="53">
        <f>$D37*8760*('Selected MW by RESOLVE Zone'!$D37+'Selected MW by RESOLVE Zone'!M37)</f>
        <v>3373704.7379166014</v>
      </c>
      <c r="N37" s="53">
        <f>$D37*8760*('Selected MW by RESOLVE Zone'!$D37+'Selected MW by RESOLVE Zone'!N37)</f>
        <v>3373704.7379166014</v>
      </c>
      <c r="O37" s="53">
        <f>$D37*8760*('Selected MW by RESOLVE Zone'!$D37+'Selected MW by RESOLVE Zone'!O37)</f>
        <v>34165123.196764633</v>
      </c>
      <c r="P37" s="53">
        <f>$D37*8760*('Selected MW by RESOLVE Zone'!$D37+'Selected MW by RESOLVE Zone'!P37)</f>
        <v>22983415.680543393</v>
      </c>
      <c r="Q37" s="53">
        <f>$D37*8760*('Selected MW by RESOLVE Zone'!$D37+'Selected MW by RESOLVE Zone'!Q37)</f>
        <v>54656575.751988977</v>
      </c>
      <c r="R37" s="53">
        <f>$D37*8760*('Selected MW by RESOLVE Zone'!$D37+'Selected MW by RESOLVE Zone'!R37)</f>
        <v>3373704.7379166014</v>
      </c>
      <c r="S37" s="53">
        <f>$D37*8760*('Selected MW by RESOLVE Zone'!$D37+'Selected MW by RESOLVE Zone'!S37)</f>
        <v>3373704.7379166014</v>
      </c>
      <c r="T37" s="53">
        <f>$D37*8760*('Selected MW by RESOLVE Zone'!$D37+'Selected MW by RESOLVE Zone'!T37)</f>
        <v>3373704.7379166014</v>
      </c>
      <c r="U37" s="53">
        <f>$D37*8760*('Selected MW by RESOLVE Zone'!$D37+'Selected MW by RESOLVE Zone'!U37)</f>
        <v>3373704.7379166014</v>
      </c>
      <c r="V37" s="53">
        <f>$D37*8760*('Selected MW by RESOLVE Zone'!$D37+'Selected MW by RESOLVE Zone'!V37)</f>
        <v>3373704.7379166014</v>
      </c>
      <c r="W37" s="53">
        <f>$D37*8760*('Selected MW by RESOLVE Zone'!$D37+'Selected MW by RESOLVE Zone'!W37)</f>
        <v>15798751.373478854</v>
      </c>
      <c r="X37" s="53">
        <f>$D37*8760*('Selected MW by RESOLVE Zone'!$D37+'Selected MW by RESOLVE Zone'!X37)</f>
        <v>3373704.7379166014</v>
      </c>
      <c r="Y37" s="53">
        <f>$D37*8760*('Selected MW by RESOLVE Zone'!$D37+'Selected MW by RESOLVE Zone'!Y37)</f>
        <v>32104017.408326834</v>
      </c>
      <c r="Z37" s="53">
        <f>$D37*8760*('Selected MW by RESOLVE Zone'!$D37+'Selected MW by RESOLVE Zone'!Z37)</f>
        <v>34165123.196764633</v>
      </c>
      <c r="AA37" s="53">
        <f>$D37*8760*('Selected MW by RESOLVE Zone'!$D37+'Selected MW by RESOLVE Zone'!AA37)</f>
        <v>15798751.373478854</v>
      </c>
      <c r="AB37" s="53">
        <f>$D37*8760*('Selected MW by RESOLVE Zone'!$D37+'Selected MW by RESOLVE Zone'!AB37)</f>
        <v>49149167.572357617</v>
      </c>
      <c r="AC37" s="53">
        <f>$D37*8760*('Selected MW by RESOLVE Zone'!$D37+'Selected MW by RESOLVE Zone'!AC37)</f>
        <v>32104017.408326834</v>
      </c>
      <c r="AD37" s="53">
        <f>$D37*8760*('Selected MW by RESOLVE Zone'!$D37+'Selected MW by RESOLVE Zone'!AD37)</f>
        <v>34165123.196764633</v>
      </c>
      <c r="AE37" s="29">
        <f>$D37*8760*('Selected MW by RESOLVE Zone'!$D37+'Selected MW by RESOLVE Zone'!AE37)</f>
        <v>41933906.55318401</v>
      </c>
      <c r="AF37" s="53">
        <f>$D37*8760*('Selected MW by RESOLVE Zone'!$D37+'Selected MW by RESOLVE Zone'!AF37)</f>
        <v>3373704.7379166014</v>
      </c>
      <c r="AG37" s="53">
        <f>$D37*8760*('Selected MW by RESOLVE Zone'!$D37+'Selected MW by RESOLVE Zone'!AG37)</f>
        <v>3373704.7379166014</v>
      </c>
      <c r="AH37" s="53">
        <f>$D37*8760*('Selected MW by RESOLVE Zone'!$D37+'Selected MW by RESOLVE Zone'!AH37)</f>
        <v>3373704.7379166014</v>
      </c>
      <c r="AI37" s="53">
        <f>$D37*8760*('Selected MW by RESOLVE Zone'!$D37+'Selected MW by RESOLVE Zone'!AI37)</f>
        <v>3373704.7379166014</v>
      </c>
      <c r="AJ37" s="53">
        <f>$D37*8760*('Selected MW by RESOLVE Zone'!$D37+'Selected MW by RESOLVE Zone'!AJ37)</f>
        <v>3373704.7379166014</v>
      </c>
      <c r="AK37" s="53">
        <f>$D37*8760*('Selected MW by RESOLVE Zone'!$D37+'Selected MW by RESOLVE Zone'!AK37)</f>
        <v>3373704.7379166014</v>
      </c>
      <c r="AL37" s="53">
        <f>$D37*8760*('Selected MW by RESOLVE Zone'!$D37+'Selected MW by RESOLVE Zone'!AL37)</f>
        <v>3373704.7379166014</v>
      </c>
      <c r="AM37" s="53">
        <f>$D37*8760*('Selected MW by RESOLVE Zone'!$D37+'Selected MW by RESOLVE Zone'!AM37)</f>
        <v>3373704.7379166014</v>
      </c>
      <c r="AN37" s="53">
        <f>$D37*8760*('Selected MW by RESOLVE Zone'!$D37+'Selected MW by RESOLVE Zone'!AN37)</f>
        <v>3373704.7379166014</v>
      </c>
      <c r="AO37" s="53">
        <f>$D37*8760*('Selected MW by RESOLVE Zone'!$D37+'Selected MW by RESOLVE Zone'!AO37)</f>
        <v>22983415.680543393</v>
      </c>
      <c r="AP37" s="53">
        <f>$D37*8760*('Selected MW by RESOLVE Zone'!$D37+'Selected MW by RESOLVE Zone'!AP37)</f>
        <v>15798751.373478854</v>
      </c>
      <c r="AQ37" s="53">
        <f>$D37*8760*('Selected MW by RESOLVE Zone'!$D37+'Selected MW by RESOLVE Zone'!AQ37)</f>
        <v>3373704.7379166014</v>
      </c>
      <c r="AR37" s="53">
        <f>$D37*8760*('Selected MW by RESOLVE Zone'!$D37+'Selected MW by RESOLVE Zone'!AR37)</f>
        <v>34165123.196764633</v>
      </c>
      <c r="AS37" s="53">
        <f>$D37*8760*('Selected MW by RESOLVE Zone'!$D37+'Selected MW by RESOLVE Zone'!AS37)</f>
        <v>34165123.196764633</v>
      </c>
      <c r="AT37" s="53">
        <f>$D37*8760*('Selected MW by RESOLVE Zone'!$D37+'Selected MW by RESOLVE Zone'!AT37)</f>
        <v>34165123.196764633</v>
      </c>
      <c r="AU37" s="53">
        <f>$D37*8760*('Selected MW by RESOLVE Zone'!$D37+'Selected MW by RESOLVE Zone'!AU37)</f>
        <v>22983415.680543393</v>
      </c>
      <c r="AV37" s="53">
        <f>$D37*8760*('Selected MW by RESOLVE Zone'!$D37+'Selected MW by RESOLVE Zone'!AV37)</f>
        <v>15798751.373478854</v>
      </c>
      <c r="AW37" s="6">
        <f>$D37*8760*('Selected MW by RESOLVE Zone'!$D37+'Selected MW by RESOLVE Zone'!AW37)</f>
        <v>3373704.7379166014</v>
      </c>
      <c r="AX37" s="53">
        <f>$D37*8760*('Selected MW by RESOLVE Zone'!$D37+'Selected MW by RESOLVE Zone'!AX37)</f>
        <v>3373704.7379166014</v>
      </c>
      <c r="AY37" s="53">
        <f>$D37*8760*('Selected MW by RESOLVE Zone'!$D37+'Selected MW by RESOLVE Zone'!AY37)</f>
        <v>3373704.7379166014</v>
      </c>
      <c r="AZ37" s="53">
        <f>$D37*8760*('Selected MW by RESOLVE Zone'!$D37+'Selected MW by RESOLVE Zone'!AZ37)</f>
        <v>3373704.7379166014</v>
      </c>
      <c r="BA37" s="53">
        <f>$D37*8760*('Selected MW by RESOLVE Zone'!$D37+'Selected MW by RESOLVE Zone'!BA37)</f>
        <v>3373704.7379166014</v>
      </c>
      <c r="BB37" s="53">
        <f>$D37*8760*('Selected MW by RESOLVE Zone'!$D37+'Selected MW by RESOLVE Zone'!BB37)</f>
        <v>3373704.7379166014</v>
      </c>
      <c r="BC37" s="53">
        <f>$D37*8760*('Selected MW by RESOLVE Zone'!$D37+'Selected MW by RESOLVE Zone'!BC37)</f>
        <v>3373704.7379166014</v>
      </c>
      <c r="BD37" s="53">
        <f>$D37*8760*('Selected MW by RESOLVE Zone'!$D37+'Selected MW by RESOLVE Zone'!BD37)</f>
        <v>3373704.7379166014</v>
      </c>
      <c r="BE37" s="53">
        <f>$D37*8760*('Selected MW by RESOLVE Zone'!$D37+'Selected MW by RESOLVE Zone'!BE37)</f>
        <v>3373704.7379166014</v>
      </c>
      <c r="BF37" s="53">
        <f>$D37*8760*('Selected MW by RESOLVE Zone'!$D37+'Selected MW by RESOLVE Zone'!BF37)</f>
        <v>22983415.680543393</v>
      </c>
      <c r="BG37" s="53">
        <f>$D37*8760*('Selected MW by RESOLVE Zone'!$D37+'Selected MW by RESOLVE Zone'!BG37)</f>
        <v>15798751.373478854</v>
      </c>
      <c r="BH37" s="53">
        <f>$D37*8760*('Selected MW by RESOLVE Zone'!$D37+'Selected MW by RESOLVE Zone'!BH37)</f>
        <v>3373704.7379166014</v>
      </c>
      <c r="BI37" s="53">
        <f>$D37*8760*('Selected MW by RESOLVE Zone'!$D37+'Selected MW by RESOLVE Zone'!BI37)</f>
        <v>20941780.527084094</v>
      </c>
      <c r="BJ37" s="53">
        <f>$D37*8760*('Selected MW by RESOLVE Zone'!$D37+'Selected MW by RESOLVE Zone'!BJ37)</f>
        <v>27839948.348036498</v>
      </c>
      <c r="BK37" s="53">
        <f>$D37*8760*('Selected MW by RESOLVE Zone'!$D37+'Selected MW by RESOLVE Zone'!BK37)</f>
        <v>32832775.460379064</v>
      </c>
      <c r="BL37" s="53">
        <f>$D37*8760*('Selected MW by RESOLVE Zone'!$D37+'Selected MW by RESOLVE Zone'!BL37)</f>
        <v>22983415.680543393</v>
      </c>
      <c r="BM37" s="29">
        <f>$D37*8760*('Selected MW by RESOLVE Zone'!$D37+'Selected MW by RESOLVE Zone'!BM37)</f>
        <v>15798751.373478854</v>
      </c>
      <c r="BQ37" s="5"/>
    </row>
    <row r="38" spans="1:69" x14ac:dyDescent="0.25">
      <c r="A38" s="3" t="s">
        <v>58</v>
      </c>
      <c r="B38" s="49" t="s">
        <v>59</v>
      </c>
      <c r="C38" s="49" t="s">
        <v>45</v>
      </c>
      <c r="D38" s="90">
        <v>0.30000000399694698</v>
      </c>
      <c r="E38" s="6">
        <f>$D38*8760*('Selected MW by RESOLVE Zone'!$D38+'Selected MW by RESOLVE Zone'!E38)</f>
        <v>3942000.052519883</v>
      </c>
      <c r="F38" s="53">
        <f>$D38*8760*('Selected MW by RESOLVE Zone'!$D38+'Selected MW by RESOLVE Zone'!F38)</f>
        <v>3942000.052519883</v>
      </c>
      <c r="G38" s="53">
        <f>$D38*8760*('Selected MW by RESOLVE Zone'!$D38+'Selected MW by RESOLVE Zone'!G38)</f>
        <v>3942000.052519883</v>
      </c>
      <c r="H38" s="53">
        <f>$D38*8760*('Selected MW by RESOLVE Zone'!$D38+'Selected MW by RESOLVE Zone'!H38)</f>
        <v>3942000.052519883</v>
      </c>
      <c r="I38" s="53">
        <f>$D38*8760*('Selected MW by RESOLVE Zone'!$D38+'Selected MW by RESOLVE Zone'!I38)</f>
        <v>3942000.052519883</v>
      </c>
      <c r="J38" s="53">
        <f>$D38*8760*('Selected MW by RESOLVE Zone'!$D38+'Selected MW by RESOLVE Zone'!J38)</f>
        <v>3942000.052519883</v>
      </c>
      <c r="K38" s="53">
        <f>$D38*8760*('Selected MW by RESOLVE Zone'!$D38+'Selected MW by RESOLVE Zone'!K38)</f>
        <v>3942000.052519883</v>
      </c>
      <c r="L38" s="53">
        <f>$D38*8760*('Selected MW by RESOLVE Zone'!$D38+'Selected MW by RESOLVE Zone'!L38)</f>
        <v>3942000.052519883</v>
      </c>
      <c r="M38" s="53">
        <f>$D38*8760*('Selected MW by RESOLVE Zone'!$D38+'Selected MW by RESOLVE Zone'!M38)</f>
        <v>3942000.052519883</v>
      </c>
      <c r="N38" s="53">
        <f>$D38*8760*('Selected MW by RESOLVE Zone'!$D38+'Selected MW by RESOLVE Zone'!N38)</f>
        <v>3942000.052519883</v>
      </c>
      <c r="O38" s="53">
        <f>$D38*8760*('Selected MW by RESOLVE Zone'!$D38+'Selected MW by RESOLVE Zone'!O38)</f>
        <v>3942000.052519883</v>
      </c>
      <c r="P38" s="53">
        <f>$D38*8760*('Selected MW by RESOLVE Zone'!$D38+'Selected MW by RESOLVE Zone'!P38)</f>
        <v>3942000.052519883</v>
      </c>
      <c r="Q38" s="53">
        <f>$D38*8760*('Selected MW by RESOLVE Zone'!$D38+'Selected MW by RESOLVE Zone'!Q38)</f>
        <v>3942000.052519883</v>
      </c>
      <c r="R38" s="53">
        <f>$D38*8760*('Selected MW by RESOLVE Zone'!$D38+'Selected MW by RESOLVE Zone'!R38)</f>
        <v>3942000.052519883</v>
      </c>
      <c r="S38" s="53">
        <f>$D38*8760*('Selected MW by RESOLVE Zone'!$D38+'Selected MW by RESOLVE Zone'!S38)</f>
        <v>3942000.052519883</v>
      </c>
      <c r="T38" s="53">
        <f>$D38*8760*('Selected MW by RESOLVE Zone'!$D38+'Selected MW by RESOLVE Zone'!T38)</f>
        <v>3942000.052519883</v>
      </c>
      <c r="U38" s="53">
        <f>$D38*8760*('Selected MW by RESOLVE Zone'!$D38+'Selected MW by RESOLVE Zone'!U38)</f>
        <v>3942000.052519883</v>
      </c>
      <c r="V38" s="53">
        <f>$D38*8760*('Selected MW by RESOLVE Zone'!$D38+'Selected MW by RESOLVE Zone'!V38)</f>
        <v>3942000.052519883</v>
      </c>
      <c r="W38" s="53">
        <f>$D38*8760*('Selected MW by RESOLVE Zone'!$D38+'Selected MW by RESOLVE Zone'!W38)</f>
        <v>3942000.052519883</v>
      </c>
      <c r="X38" s="53">
        <f>$D38*8760*('Selected MW by RESOLVE Zone'!$D38+'Selected MW by RESOLVE Zone'!X38)</f>
        <v>3942000.052519883</v>
      </c>
      <c r="Y38" s="53">
        <f>$D38*8760*('Selected MW by RESOLVE Zone'!$D38+'Selected MW by RESOLVE Zone'!Y38)</f>
        <v>3942000.052519883</v>
      </c>
      <c r="Z38" s="53">
        <f>$D38*8760*('Selected MW by RESOLVE Zone'!$D38+'Selected MW by RESOLVE Zone'!Z38)</f>
        <v>3942000.052519883</v>
      </c>
      <c r="AA38" s="53">
        <f>$D38*8760*('Selected MW by RESOLVE Zone'!$D38+'Selected MW by RESOLVE Zone'!AA38)</f>
        <v>3942000.052519883</v>
      </c>
      <c r="AB38" s="53">
        <f>$D38*8760*('Selected MW by RESOLVE Zone'!$D38+'Selected MW by RESOLVE Zone'!AB38)</f>
        <v>3942000.052519883</v>
      </c>
      <c r="AC38" s="53">
        <f>$D38*8760*('Selected MW by RESOLVE Zone'!$D38+'Selected MW by RESOLVE Zone'!AC38)</f>
        <v>3942000.052519883</v>
      </c>
      <c r="AD38" s="53">
        <f>$D38*8760*('Selected MW by RESOLVE Zone'!$D38+'Selected MW by RESOLVE Zone'!AD38)</f>
        <v>3942000.052519883</v>
      </c>
      <c r="AE38" s="29">
        <f>$D38*8760*('Selected MW by RESOLVE Zone'!$D38+'Selected MW by RESOLVE Zone'!AE38)</f>
        <v>3942000.052519883</v>
      </c>
      <c r="AF38" s="53">
        <f>$D38*8760*('Selected MW by RESOLVE Zone'!$D38+'Selected MW by RESOLVE Zone'!AF38)</f>
        <v>3942000.052519883</v>
      </c>
      <c r="AG38" s="53">
        <f>$D38*8760*('Selected MW by RESOLVE Zone'!$D38+'Selected MW by RESOLVE Zone'!AG38)</f>
        <v>3942000.052519883</v>
      </c>
      <c r="AH38" s="53">
        <f>$D38*8760*('Selected MW by RESOLVE Zone'!$D38+'Selected MW by RESOLVE Zone'!AH38)</f>
        <v>3942000.052519883</v>
      </c>
      <c r="AI38" s="53">
        <f>$D38*8760*('Selected MW by RESOLVE Zone'!$D38+'Selected MW by RESOLVE Zone'!AI38)</f>
        <v>3942000.052519883</v>
      </c>
      <c r="AJ38" s="53">
        <f>$D38*8760*('Selected MW by RESOLVE Zone'!$D38+'Selected MW by RESOLVE Zone'!AJ38)</f>
        <v>3942000.052519883</v>
      </c>
      <c r="AK38" s="53">
        <f>$D38*8760*('Selected MW by RESOLVE Zone'!$D38+'Selected MW by RESOLVE Zone'!AK38)</f>
        <v>3942000.052519883</v>
      </c>
      <c r="AL38" s="53">
        <f>$D38*8760*('Selected MW by RESOLVE Zone'!$D38+'Selected MW by RESOLVE Zone'!AL38)</f>
        <v>3942000.052519883</v>
      </c>
      <c r="AM38" s="53">
        <f>$D38*8760*('Selected MW by RESOLVE Zone'!$D38+'Selected MW by RESOLVE Zone'!AM38)</f>
        <v>3942000.052519883</v>
      </c>
      <c r="AN38" s="53">
        <f>$D38*8760*('Selected MW by RESOLVE Zone'!$D38+'Selected MW by RESOLVE Zone'!AN38)</f>
        <v>3942000.052519883</v>
      </c>
      <c r="AO38" s="53">
        <f>$D38*8760*('Selected MW by RESOLVE Zone'!$D38+'Selected MW by RESOLVE Zone'!AO38)</f>
        <v>3942000.052519883</v>
      </c>
      <c r="AP38" s="53">
        <f>$D38*8760*('Selected MW by RESOLVE Zone'!$D38+'Selected MW by RESOLVE Zone'!AP38)</f>
        <v>3942000.052519883</v>
      </c>
      <c r="AQ38" s="53">
        <f>$D38*8760*('Selected MW by RESOLVE Zone'!$D38+'Selected MW by RESOLVE Zone'!AQ38)</f>
        <v>3942000.052519883</v>
      </c>
      <c r="AR38" s="53">
        <f>$D38*8760*('Selected MW by RESOLVE Zone'!$D38+'Selected MW by RESOLVE Zone'!AR38)</f>
        <v>3942000.052519883</v>
      </c>
      <c r="AS38" s="53">
        <f>$D38*8760*('Selected MW by RESOLVE Zone'!$D38+'Selected MW by RESOLVE Zone'!AS38)</f>
        <v>3942000.052519883</v>
      </c>
      <c r="AT38" s="53">
        <f>$D38*8760*('Selected MW by RESOLVE Zone'!$D38+'Selected MW by RESOLVE Zone'!AT38)</f>
        <v>3942000.052519883</v>
      </c>
      <c r="AU38" s="53">
        <f>$D38*8760*('Selected MW by RESOLVE Zone'!$D38+'Selected MW by RESOLVE Zone'!AU38)</f>
        <v>3942000.052519883</v>
      </c>
      <c r="AV38" s="53">
        <f>$D38*8760*('Selected MW by RESOLVE Zone'!$D38+'Selected MW by RESOLVE Zone'!AV38)</f>
        <v>3942000.052519883</v>
      </c>
      <c r="AW38" s="6">
        <f>$D38*8760*('Selected MW by RESOLVE Zone'!$D38+'Selected MW by RESOLVE Zone'!AW38)</f>
        <v>3942000.052519883</v>
      </c>
      <c r="AX38" s="53">
        <f>$D38*8760*('Selected MW by RESOLVE Zone'!$D38+'Selected MW by RESOLVE Zone'!AX38)</f>
        <v>3942000.052519883</v>
      </c>
      <c r="AY38" s="53">
        <f>$D38*8760*('Selected MW by RESOLVE Zone'!$D38+'Selected MW by RESOLVE Zone'!AY38)</f>
        <v>3942000.052519883</v>
      </c>
      <c r="AZ38" s="53">
        <f>$D38*8760*('Selected MW by RESOLVE Zone'!$D38+'Selected MW by RESOLVE Zone'!AZ38)</f>
        <v>3942000.052519883</v>
      </c>
      <c r="BA38" s="53">
        <f>$D38*8760*('Selected MW by RESOLVE Zone'!$D38+'Selected MW by RESOLVE Zone'!BA38)</f>
        <v>3942000.052519883</v>
      </c>
      <c r="BB38" s="53">
        <f>$D38*8760*('Selected MW by RESOLVE Zone'!$D38+'Selected MW by RESOLVE Zone'!BB38)</f>
        <v>3942000.052519883</v>
      </c>
      <c r="BC38" s="53">
        <f>$D38*8760*('Selected MW by RESOLVE Zone'!$D38+'Selected MW by RESOLVE Zone'!BC38)</f>
        <v>3942000.052519883</v>
      </c>
      <c r="BD38" s="53">
        <f>$D38*8760*('Selected MW by RESOLVE Zone'!$D38+'Selected MW by RESOLVE Zone'!BD38)</f>
        <v>3942000.052519883</v>
      </c>
      <c r="BE38" s="53">
        <f>$D38*8760*('Selected MW by RESOLVE Zone'!$D38+'Selected MW by RESOLVE Zone'!BE38)</f>
        <v>3942000.052519883</v>
      </c>
      <c r="BF38" s="53">
        <f>$D38*8760*('Selected MW by RESOLVE Zone'!$D38+'Selected MW by RESOLVE Zone'!BF38)</f>
        <v>3942000.052519883</v>
      </c>
      <c r="BG38" s="53">
        <f>$D38*8760*('Selected MW by RESOLVE Zone'!$D38+'Selected MW by RESOLVE Zone'!BG38)</f>
        <v>3942000.052519883</v>
      </c>
      <c r="BH38" s="53">
        <f>$D38*8760*('Selected MW by RESOLVE Zone'!$D38+'Selected MW by RESOLVE Zone'!BH38)</f>
        <v>3942000.052519883</v>
      </c>
      <c r="BI38" s="53">
        <f>$D38*8760*('Selected MW by RESOLVE Zone'!$D38+'Selected MW by RESOLVE Zone'!BI38)</f>
        <v>3942000.052519883</v>
      </c>
      <c r="BJ38" s="53">
        <f>$D38*8760*('Selected MW by RESOLVE Zone'!$D38+'Selected MW by RESOLVE Zone'!BJ38)</f>
        <v>3942000.052519883</v>
      </c>
      <c r="BK38" s="53">
        <f>$D38*8760*('Selected MW by RESOLVE Zone'!$D38+'Selected MW by RESOLVE Zone'!BK38)</f>
        <v>3942000.052519883</v>
      </c>
      <c r="BL38" s="53">
        <f>$D38*8760*('Selected MW by RESOLVE Zone'!$D38+'Selected MW by RESOLVE Zone'!BL38)</f>
        <v>3942000.052519883</v>
      </c>
      <c r="BM38" s="29">
        <f>$D38*8760*('Selected MW by RESOLVE Zone'!$D38+'Selected MW by RESOLVE Zone'!BM38)</f>
        <v>3942000.052519883</v>
      </c>
      <c r="BQ38" s="5"/>
    </row>
    <row r="39" spans="1:69" x14ac:dyDescent="0.25">
      <c r="A39" s="3" t="s">
        <v>60</v>
      </c>
      <c r="B39" s="49" t="s">
        <v>61</v>
      </c>
      <c r="C39" s="49" t="s">
        <v>45</v>
      </c>
      <c r="D39" s="90">
        <v>0.31601132745040333</v>
      </c>
      <c r="E39" s="6">
        <f>$D39*8760*('Selected MW by RESOLVE Zone'!$D39+'Selected MW by RESOLVE Zone'!E39)</f>
        <v>344648.27394395892</v>
      </c>
      <c r="F39" s="53">
        <f>$D39*8760*('Selected MW by RESOLVE Zone'!$D39+'Selected MW by RESOLVE Zone'!F39)</f>
        <v>344648.27394395892</v>
      </c>
      <c r="G39" s="53">
        <f>$D39*8760*('Selected MW by RESOLVE Zone'!$D39+'Selected MW by RESOLVE Zone'!G39)</f>
        <v>344648.27394395892</v>
      </c>
      <c r="H39" s="53">
        <f>$D39*8760*('Selected MW by RESOLVE Zone'!$D39+'Selected MW by RESOLVE Zone'!H39)</f>
        <v>344648.27394395892</v>
      </c>
      <c r="I39" s="53">
        <f>$D39*8760*('Selected MW by RESOLVE Zone'!$D39+'Selected MW by RESOLVE Zone'!I39)</f>
        <v>344648.27394395892</v>
      </c>
      <c r="J39" s="53">
        <f>$D39*8760*('Selected MW by RESOLVE Zone'!$D39+'Selected MW by RESOLVE Zone'!J39)</f>
        <v>344648.27394395892</v>
      </c>
      <c r="K39" s="53">
        <f>$D39*8760*('Selected MW by RESOLVE Zone'!$D39+'Selected MW by RESOLVE Zone'!K39)</f>
        <v>3530914.6459077881</v>
      </c>
      <c r="L39" s="53">
        <f>$D39*8760*('Selected MW by RESOLVE Zone'!$D39+'Selected MW by RESOLVE Zone'!L39)</f>
        <v>6069408.3584106816</v>
      </c>
      <c r="M39" s="53">
        <f>$D39*8760*('Selected MW by RESOLVE Zone'!$D39+'Selected MW by RESOLVE Zone'!M39)</f>
        <v>9252906.4711460453</v>
      </c>
      <c r="N39" s="53">
        <f>$D39*8760*('Selected MW by RESOLVE Zone'!$D39+'Selected MW by RESOLVE Zone'!N39)</f>
        <v>11525647.297716249</v>
      </c>
      <c r="O39" s="53">
        <f>$D39*8760*('Selected MW by RESOLVE Zone'!$D39+'Selected MW by RESOLVE Zone'!O39)</f>
        <v>344648.27394395892</v>
      </c>
      <c r="P39" s="53">
        <f>$D39*8760*('Selected MW by RESOLVE Zone'!$D39+'Selected MW by RESOLVE Zone'!P39)</f>
        <v>344648.27394395892</v>
      </c>
      <c r="Q39" s="53">
        <f>$D39*8760*('Selected MW by RESOLVE Zone'!$D39+'Selected MW by RESOLVE Zone'!Q39)</f>
        <v>344648.27394395892</v>
      </c>
      <c r="R39" s="53">
        <f>$D39*8760*('Selected MW by RESOLVE Zone'!$D39+'Selected MW by RESOLVE Zone'!R39)</f>
        <v>344648.27394395892</v>
      </c>
      <c r="S39" s="53">
        <f>$D39*8760*('Selected MW by RESOLVE Zone'!$D39+'Selected MW by RESOLVE Zone'!S39)</f>
        <v>344648.27394395892</v>
      </c>
      <c r="T39" s="53">
        <f>$D39*8760*('Selected MW by RESOLVE Zone'!$D39+'Selected MW by RESOLVE Zone'!T39)</f>
        <v>344648.27394395892</v>
      </c>
      <c r="U39" s="53">
        <f>$D39*8760*('Selected MW by RESOLVE Zone'!$D39+'Selected MW by RESOLVE Zone'!U39)</f>
        <v>344648.27394395892</v>
      </c>
      <c r="V39" s="53">
        <f>$D39*8760*('Selected MW by RESOLVE Zone'!$D39+'Selected MW by RESOLVE Zone'!V39)</f>
        <v>344648.27394395892</v>
      </c>
      <c r="W39" s="53">
        <f>$D39*8760*('Selected MW by RESOLVE Zone'!$D39+'Selected MW by RESOLVE Zone'!W39)</f>
        <v>3132285.317008751</v>
      </c>
      <c r="X39" s="53">
        <f>$D39*8760*('Selected MW by RESOLVE Zone'!$D39+'Selected MW by RESOLVE Zone'!X39)</f>
        <v>8225882.2973853322</v>
      </c>
      <c r="Y39" s="53">
        <f>$D39*8760*('Selected MW by RESOLVE Zone'!$D39+'Selected MW by RESOLVE Zone'!Y39)</f>
        <v>10268857.607992897</v>
      </c>
      <c r="Z39" s="53">
        <f>$D39*8760*('Selected MW by RESOLVE Zone'!$D39+'Selected MW by RESOLVE Zone'!Z39)</f>
        <v>344648.27394395892</v>
      </c>
      <c r="AA39" s="53">
        <f>$D39*8760*('Selected MW by RESOLVE Zone'!$D39+'Selected MW by RESOLVE Zone'!AA39)</f>
        <v>344648.27394395892</v>
      </c>
      <c r="AB39" s="53">
        <f>$D39*8760*('Selected MW by RESOLVE Zone'!$D39+'Selected MW by RESOLVE Zone'!AB39)</f>
        <v>344648.27394395892</v>
      </c>
      <c r="AC39" s="53">
        <f>$D39*8760*('Selected MW by RESOLVE Zone'!$D39+'Selected MW by RESOLVE Zone'!AC39)</f>
        <v>344648.27394395892</v>
      </c>
      <c r="AD39" s="53">
        <f>$D39*8760*('Selected MW by RESOLVE Zone'!$D39+'Selected MW by RESOLVE Zone'!AD39)</f>
        <v>344648.27394395892</v>
      </c>
      <c r="AE39" s="29">
        <f>$D39*8760*('Selected MW by RESOLVE Zone'!$D39+'Selected MW by RESOLVE Zone'!AE39)</f>
        <v>344648.27394395892</v>
      </c>
      <c r="AF39" s="53">
        <f>$D39*8760*('Selected MW by RESOLVE Zone'!$D39+'Selected MW by RESOLVE Zone'!AF39)</f>
        <v>344648.27394395892</v>
      </c>
      <c r="AG39" s="53">
        <f>$D39*8760*('Selected MW by RESOLVE Zone'!$D39+'Selected MW by RESOLVE Zone'!AG39)</f>
        <v>344648.27394395892</v>
      </c>
      <c r="AH39" s="53">
        <f>$D39*8760*('Selected MW by RESOLVE Zone'!$D39+'Selected MW by RESOLVE Zone'!AH39)</f>
        <v>344648.27394395892</v>
      </c>
      <c r="AI39" s="53">
        <f>$D39*8760*('Selected MW by RESOLVE Zone'!$D39+'Selected MW by RESOLVE Zone'!AI39)</f>
        <v>344648.27394395892</v>
      </c>
      <c r="AJ39" s="53">
        <f>$D39*8760*('Selected MW by RESOLVE Zone'!$D39+'Selected MW by RESOLVE Zone'!AJ39)</f>
        <v>344648.27394395892</v>
      </c>
      <c r="AK39" s="53">
        <f>$D39*8760*('Selected MW by RESOLVE Zone'!$D39+'Selected MW by RESOLVE Zone'!AK39)</f>
        <v>344648.27394395892</v>
      </c>
      <c r="AL39" s="53">
        <f>$D39*8760*('Selected MW by RESOLVE Zone'!$D39+'Selected MW by RESOLVE Zone'!AL39)</f>
        <v>344648.27394395892</v>
      </c>
      <c r="AM39" s="53">
        <f>$D39*8760*('Selected MW by RESOLVE Zone'!$D39+'Selected MW by RESOLVE Zone'!AM39)</f>
        <v>3093529.6878102338</v>
      </c>
      <c r="AN39" s="53">
        <f>$D39*8760*('Selected MW by RESOLVE Zone'!$D39+'Selected MW by RESOLVE Zone'!AN39)</f>
        <v>4690815.2626348464</v>
      </c>
      <c r="AO39" s="53">
        <f>$D39*8760*('Selected MW by RESOLVE Zone'!$D39+'Selected MW by RESOLVE Zone'!AO39)</f>
        <v>6069408.3584106816</v>
      </c>
      <c r="AP39" s="53">
        <f>$D39*8760*('Selected MW by RESOLVE Zone'!$D39+'Selected MW by RESOLVE Zone'!AP39)</f>
        <v>3132285.317008751</v>
      </c>
      <c r="AQ39" s="53">
        <f>$D39*8760*('Selected MW by RESOLVE Zone'!$D39+'Selected MW by RESOLVE Zone'!AQ39)</f>
        <v>11204529.227214247</v>
      </c>
      <c r="AR39" s="53">
        <f>$D39*8760*('Selected MW by RESOLVE Zone'!$D39+'Selected MW by RESOLVE Zone'!AR39)</f>
        <v>344648.27394395892</v>
      </c>
      <c r="AS39" s="53">
        <f>$D39*8760*('Selected MW by RESOLVE Zone'!$D39+'Selected MW by RESOLVE Zone'!AS39)</f>
        <v>344648.27394395892</v>
      </c>
      <c r="AT39" s="53">
        <f>$D39*8760*('Selected MW by RESOLVE Zone'!$D39+'Selected MW by RESOLVE Zone'!AT39)</f>
        <v>344648.27394395892</v>
      </c>
      <c r="AU39" s="53">
        <f>$D39*8760*('Selected MW by RESOLVE Zone'!$D39+'Selected MW by RESOLVE Zone'!AU39)</f>
        <v>344648.27394395892</v>
      </c>
      <c r="AV39" s="53">
        <f>$D39*8760*('Selected MW by RESOLVE Zone'!$D39+'Selected MW by RESOLVE Zone'!AV39)</f>
        <v>344648.27394395892</v>
      </c>
      <c r="AW39" s="6">
        <f>$D39*8760*('Selected MW by RESOLVE Zone'!$D39+'Selected MW by RESOLVE Zone'!AW39)</f>
        <v>344648.27394395892</v>
      </c>
      <c r="AX39" s="53">
        <f>$D39*8760*('Selected MW by RESOLVE Zone'!$D39+'Selected MW by RESOLVE Zone'!AX39)</f>
        <v>344648.27394395892</v>
      </c>
      <c r="AY39" s="53">
        <f>$D39*8760*('Selected MW by RESOLVE Zone'!$D39+'Selected MW by RESOLVE Zone'!AY39)</f>
        <v>344648.27394395892</v>
      </c>
      <c r="AZ39" s="53">
        <f>$D39*8760*('Selected MW by RESOLVE Zone'!$D39+'Selected MW by RESOLVE Zone'!AZ39)</f>
        <v>344648.27394395892</v>
      </c>
      <c r="BA39" s="53">
        <f>$D39*8760*('Selected MW by RESOLVE Zone'!$D39+'Selected MW by RESOLVE Zone'!BA39)</f>
        <v>344648.27394395892</v>
      </c>
      <c r="BB39" s="53">
        <f>$D39*8760*('Selected MW by RESOLVE Zone'!$D39+'Selected MW by RESOLVE Zone'!BB39)</f>
        <v>344648.27394395892</v>
      </c>
      <c r="BC39" s="53">
        <f>$D39*8760*('Selected MW by RESOLVE Zone'!$D39+'Selected MW by RESOLVE Zone'!BC39)</f>
        <v>344648.27394395892</v>
      </c>
      <c r="BD39" s="53">
        <f>$D39*8760*('Selected MW by RESOLVE Zone'!$D39+'Selected MW by RESOLVE Zone'!BD39)</f>
        <v>344648.27394395892</v>
      </c>
      <c r="BE39" s="53">
        <f>$D39*8760*('Selected MW by RESOLVE Zone'!$D39+'Selected MW by RESOLVE Zone'!BE39)</f>
        <v>405549.97697020066</v>
      </c>
      <c r="BF39" s="53">
        <f>$D39*8760*('Selected MW by RESOLVE Zone'!$D39+'Selected MW by RESOLVE Zone'!BF39)</f>
        <v>6069408.3584106816</v>
      </c>
      <c r="BG39" s="53">
        <f>$D39*8760*('Selected MW by RESOLVE Zone'!$D39+'Selected MW by RESOLVE Zone'!BG39)</f>
        <v>3132285.317008751</v>
      </c>
      <c r="BH39" s="53">
        <f>$D39*8760*('Selected MW by RESOLVE Zone'!$D39+'Selected MW by RESOLVE Zone'!BH39)</f>
        <v>4718497.8549195016</v>
      </c>
      <c r="BI39" s="53">
        <f>$D39*8760*('Selected MW by RESOLVE Zone'!$D39+'Selected MW by RESOLVE Zone'!BI39)</f>
        <v>344648.27394395892</v>
      </c>
      <c r="BJ39" s="53">
        <f>$D39*8760*('Selected MW by RESOLVE Zone'!$D39+'Selected MW by RESOLVE Zone'!BJ39)</f>
        <v>344648.27394395892</v>
      </c>
      <c r="BK39" s="53">
        <f>$D39*8760*('Selected MW by RESOLVE Zone'!$D39+'Selected MW by RESOLVE Zone'!BK39)</f>
        <v>344648.27394395892</v>
      </c>
      <c r="BL39" s="53">
        <f>$D39*8760*('Selected MW by RESOLVE Zone'!$D39+'Selected MW by RESOLVE Zone'!BL39)</f>
        <v>344648.27394395892</v>
      </c>
      <c r="BM39" s="29">
        <f>$D39*8760*('Selected MW by RESOLVE Zone'!$D39+'Selected MW by RESOLVE Zone'!BM39)</f>
        <v>344648.27394395892</v>
      </c>
      <c r="BQ39" s="5"/>
    </row>
    <row r="40" spans="1:69" x14ac:dyDescent="0.25">
      <c r="A40" s="3" t="s">
        <v>62</v>
      </c>
      <c r="B40" s="49" t="s">
        <v>33</v>
      </c>
      <c r="C40" s="49" t="s">
        <v>45</v>
      </c>
      <c r="D40" s="90">
        <v>0.30661373342654369</v>
      </c>
      <c r="E40" s="6">
        <f>$D40*8760*('Selected MW by RESOLVE Zone'!$D40+'Selected MW by RESOLVE Zone'!E40)</f>
        <v>0</v>
      </c>
      <c r="F40" s="53">
        <f>$D40*8760*('Selected MW by RESOLVE Zone'!$D40+'Selected MW by RESOLVE Zone'!F40)</f>
        <v>0</v>
      </c>
      <c r="G40" s="53">
        <f>$D40*8760*('Selected MW by RESOLVE Zone'!$D40+'Selected MW by RESOLVE Zone'!G40)</f>
        <v>0</v>
      </c>
      <c r="H40" s="53">
        <f>$D40*8760*('Selected MW by RESOLVE Zone'!$D40+'Selected MW by RESOLVE Zone'!H40)</f>
        <v>0</v>
      </c>
      <c r="I40" s="53">
        <f>$D40*8760*('Selected MW by RESOLVE Zone'!$D40+'Selected MW by RESOLVE Zone'!I40)</f>
        <v>0</v>
      </c>
      <c r="J40" s="53">
        <f>$D40*8760*('Selected MW by RESOLVE Zone'!$D40+'Selected MW by RESOLVE Zone'!J40)</f>
        <v>0</v>
      </c>
      <c r="K40" s="53">
        <f>$D40*8760*('Selected MW by RESOLVE Zone'!$D40+'Selected MW by RESOLVE Zone'!K40)</f>
        <v>0</v>
      </c>
      <c r="L40" s="53">
        <f>$D40*8760*('Selected MW by RESOLVE Zone'!$D40+'Selected MW by RESOLVE Zone'!L40)</f>
        <v>2342136.4578000079</v>
      </c>
      <c r="M40" s="53">
        <f>$D40*8760*('Selected MW by RESOLVE Zone'!$D40+'Selected MW by RESOLVE Zone'!M40)</f>
        <v>0</v>
      </c>
      <c r="N40" s="53">
        <f>$D40*8760*('Selected MW by RESOLVE Zone'!$D40+'Selected MW by RESOLVE Zone'!N40)</f>
        <v>0</v>
      </c>
      <c r="O40" s="53">
        <f>$D40*8760*('Selected MW by RESOLVE Zone'!$D40+'Selected MW by RESOLVE Zone'!O40)</f>
        <v>0</v>
      </c>
      <c r="P40" s="53">
        <f>$D40*8760*('Selected MW by RESOLVE Zone'!$D40+'Selected MW by RESOLVE Zone'!P40)</f>
        <v>0</v>
      </c>
      <c r="Q40" s="53">
        <f>$D40*8760*('Selected MW by RESOLVE Zone'!$D40+'Selected MW by RESOLVE Zone'!Q40)</f>
        <v>0</v>
      </c>
      <c r="R40" s="53">
        <f>$D40*8760*('Selected MW by RESOLVE Zone'!$D40+'Selected MW by RESOLVE Zone'!R40)</f>
        <v>0</v>
      </c>
      <c r="S40" s="53">
        <f>$D40*8760*('Selected MW by RESOLVE Zone'!$D40+'Selected MW by RESOLVE Zone'!S40)</f>
        <v>0</v>
      </c>
      <c r="T40" s="53">
        <f>$D40*8760*('Selected MW by RESOLVE Zone'!$D40+'Selected MW by RESOLVE Zone'!T40)</f>
        <v>0</v>
      </c>
      <c r="U40" s="53">
        <f>$D40*8760*('Selected MW by RESOLVE Zone'!$D40+'Selected MW by RESOLVE Zone'!U40)</f>
        <v>0</v>
      </c>
      <c r="V40" s="53">
        <f>$D40*8760*('Selected MW by RESOLVE Zone'!$D40+'Selected MW by RESOLVE Zone'!V40)</f>
        <v>0</v>
      </c>
      <c r="W40" s="53">
        <f>$D40*8760*('Selected MW by RESOLVE Zone'!$D40+'Selected MW by RESOLVE Zone'!W40)</f>
        <v>306196.7387490836</v>
      </c>
      <c r="X40" s="53">
        <f>$D40*8760*('Selected MW by RESOLVE Zone'!$D40+'Selected MW by RESOLVE Zone'!X40)</f>
        <v>0</v>
      </c>
      <c r="Y40" s="53">
        <f>$D40*8760*('Selected MW by RESOLVE Zone'!$D40+'Selected MW by RESOLVE Zone'!Y40)</f>
        <v>3765682.699352765</v>
      </c>
      <c r="Z40" s="53">
        <f>$D40*8760*('Selected MW by RESOLVE Zone'!$D40+'Selected MW by RESOLVE Zone'!Z40)</f>
        <v>0</v>
      </c>
      <c r="AA40" s="53">
        <f>$D40*8760*('Selected MW by RESOLVE Zone'!$D40+'Selected MW by RESOLVE Zone'!AA40)</f>
        <v>0</v>
      </c>
      <c r="AB40" s="53">
        <f>$D40*8760*('Selected MW by RESOLVE Zone'!$D40+'Selected MW by RESOLVE Zone'!AB40)</f>
        <v>0</v>
      </c>
      <c r="AC40" s="53">
        <f>$D40*8760*('Selected MW by RESOLVE Zone'!$D40+'Selected MW by RESOLVE Zone'!AC40)</f>
        <v>0</v>
      </c>
      <c r="AD40" s="53">
        <f>$D40*8760*('Selected MW by RESOLVE Zone'!$D40+'Selected MW by RESOLVE Zone'!AD40)</f>
        <v>0</v>
      </c>
      <c r="AE40" s="29">
        <f>$D40*8760*('Selected MW by RESOLVE Zone'!$D40+'Selected MW by RESOLVE Zone'!AE40)</f>
        <v>0</v>
      </c>
      <c r="AF40" s="53">
        <f>$D40*8760*('Selected MW by RESOLVE Zone'!$D40+'Selected MW by RESOLVE Zone'!AF40)</f>
        <v>0</v>
      </c>
      <c r="AG40" s="53">
        <f>$D40*8760*('Selected MW by RESOLVE Zone'!$D40+'Selected MW by RESOLVE Zone'!AG40)</f>
        <v>0</v>
      </c>
      <c r="AH40" s="53">
        <f>$D40*8760*('Selected MW by RESOLVE Zone'!$D40+'Selected MW by RESOLVE Zone'!AH40)</f>
        <v>0</v>
      </c>
      <c r="AI40" s="53">
        <f>$D40*8760*('Selected MW by RESOLVE Zone'!$D40+'Selected MW by RESOLVE Zone'!AI40)</f>
        <v>0</v>
      </c>
      <c r="AJ40" s="53">
        <f>$D40*8760*('Selected MW by RESOLVE Zone'!$D40+'Selected MW by RESOLVE Zone'!AJ40)</f>
        <v>0</v>
      </c>
      <c r="AK40" s="53">
        <f>$D40*8760*('Selected MW by RESOLVE Zone'!$D40+'Selected MW by RESOLVE Zone'!AK40)</f>
        <v>0</v>
      </c>
      <c r="AL40" s="53">
        <f>$D40*8760*('Selected MW by RESOLVE Zone'!$D40+'Selected MW by RESOLVE Zone'!AL40)</f>
        <v>0</v>
      </c>
      <c r="AM40" s="53">
        <f>$D40*8760*('Selected MW by RESOLVE Zone'!$D40+'Selected MW by RESOLVE Zone'!AM40)</f>
        <v>0</v>
      </c>
      <c r="AN40" s="53">
        <f>$D40*8760*('Selected MW by RESOLVE Zone'!$D40+'Selected MW by RESOLVE Zone'!AN40)</f>
        <v>0</v>
      </c>
      <c r="AO40" s="53">
        <f>$D40*8760*('Selected MW by RESOLVE Zone'!$D40+'Selected MW by RESOLVE Zone'!AO40)</f>
        <v>2342136.4578000079</v>
      </c>
      <c r="AP40" s="53">
        <f>$D40*8760*('Selected MW by RESOLVE Zone'!$D40+'Selected MW by RESOLVE Zone'!AP40)</f>
        <v>306196.7387490836</v>
      </c>
      <c r="AQ40" s="53">
        <f>$D40*8760*('Selected MW by RESOLVE Zone'!$D40+'Selected MW by RESOLVE Zone'!AQ40)</f>
        <v>0</v>
      </c>
      <c r="AR40" s="53">
        <f>$D40*8760*('Selected MW by RESOLVE Zone'!$D40+'Selected MW by RESOLVE Zone'!AR40)</f>
        <v>0</v>
      </c>
      <c r="AS40" s="53">
        <f>$D40*8760*('Selected MW by RESOLVE Zone'!$D40+'Selected MW by RESOLVE Zone'!AS40)</f>
        <v>0</v>
      </c>
      <c r="AT40" s="53">
        <f>$D40*8760*('Selected MW by RESOLVE Zone'!$D40+'Selected MW by RESOLVE Zone'!AT40)</f>
        <v>0</v>
      </c>
      <c r="AU40" s="53">
        <f>$D40*8760*('Selected MW by RESOLVE Zone'!$D40+'Selected MW by RESOLVE Zone'!AU40)</f>
        <v>0</v>
      </c>
      <c r="AV40" s="53">
        <f>$D40*8760*('Selected MW by RESOLVE Zone'!$D40+'Selected MW by RESOLVE Zone'!AV40)</f>
        <v>0</v>
      </c>
      <c r="AW40" s="6">
        <f>$D40*8760*('Selected MW by RESOLVE Zone'!$D40+'Selected MW by RESOLVE Zone'!AW40)</f>
        <v>0</v>
      </c>
      <c r="AX40" s="53">
        <f>$D40*8760*('Selected MW by RESOLVE Zone'!$D40+'Selected MW by RESOLVE Zone'!AX40)</f>
        <v>0</v>
      </c>
      <c r="AY40" s="53">
        <f>$D40*8760*('Selected MW by RESOLVE Zone'!$D40+'Selected MW by RESOLVE Zone'!AY40)</f>
        <v>0</v>
      </c>
      <c r="AZ40" s="53">
        <f>$D40*8760*('Selected MW by RESOLVE Zone'!$D40+'Selected MW by RESOLVE Zone'!AZ40)</f>
        <v>0</v>
      </c>
      <c r="BA40" s="53">
        <f>$D40*8760*('Selected MW by RESOLVE Zone'!$D40+'Selected MW by RESOLVE Zone'!BA40)</f>
        <v>0</v>
      </c>
      <c r="BB40" s="53">
        <f>$D40*8760*('Selected MW by RESOLVE Zone'!$D40+'Selected MW by RESOLVE Zone'!BB40)</f>
        <v>0</v>
      </c>
      <c r="BC40" s="53">
        <f>$D40*8760*('Selected MW by RESOLVE Zone'!$D40+'Selected MW by RESOLVE Zone'!BC40)</f>
        <v>0</v>
      </c>
      <c r="BD40" s="53">
        <f>$D40*8760*('Selected MW by RESOLVE Zone'!$D40+'Selected MW by RESOLVE Zone'!BD40)</f>
        <v>0</v>
      </c>
      <c r="BE40" s="53">
        <f>$D40*8760*('Selected MW by RESOLVE Zone'!$D40+'Selected MW by RESOLVE Zone'!BE40)</f>
        <v>0</v>
      </c>
      <c r="BF40" s="53">
        <f>$D40*8760*('Selected MW by RESOLVE Zone'!$D40+'Selected MW by RESOLVE Zone'!BF40)</f>
        <v>2342136.4578000079</v>
      </c>
      <c r="BG40" s="53">
        <f>$D40*8760*('Selected MW by RESOLVE Zone'!$D40+'Selected MW by RESOLVE Zone'!BG40)</f>
        <v>306196.7387490836</v>
      </c>
      <c r="BH40" s="53">
        <f>$D40*8760*('Selected MW by RESOLVE Zone'!$D40+'Selected MW by RESOLVE Zone'!BH40)</f>
        <v>0</v>
      </c>
      <c r="BI40" s="53">
        <f>$D40*8760*('Selected MW by RESOLVE Zone'!$D40+'Selected MW by RESOLVE Zone'!BI40)</f>
        <v>0</v>
      </c>
      <c r="BJ40" s="53">
        <f>$D40*8760*('Selected MW by RESOLVE Zone'!$D40+'Selected MW by RESOLVE Zone'!BJ40)</f>
        <v>0</v>
      </c>
      <c r="BK40" s="53">
        <f>$D40*8760*('Selected MW by RESOLVE Zone'!$D40+'Selected MW by RESOLVE Zone'!BK40)</f>
        <v>0</v>
      </c>
      <c r="BL40" s="53">
        <f>$D40*8760*('Selected MW by RESOLVE Zone'!$D40+'Selected MW by RESOLVE Zone'!BL40)</f>
        <v>0</v>
      </c>
      <c r="BM40" s="29">
        <f>$D40*8760*('Selected MW by RESOLVE Zone'!$D40+'Selected MW by RESOLVE Zone'!BM40)</f>
        <v>0</v>
      </c>
      <c r="BQ40" s="5"/>
    </row>
    <row r="41" spans="1:69" x14ac:dyDescent="0.25">
      <c r="A41" s="3" t="s">
        <v>63</v>
      </c>
      <c r="B41" s="49" t="s">
        <v>64</v>
      </c>
      <c r="C41" s="49" t="s">
        <v>45</v>
      </c>
      <c r="D41" s="90">
        <v>0.44433220084642711</v>
      </c>
      <c r="E41" s="6">
        <f>$D41*8760*('Selected MW by RESOLVE Zone'!$D41+'Selected MW by RESOLVE Zone'!E41)</f>
        <v>0</v>
      </c>
      <c r="F41" s="53">
        <f>$D41*8760*('Selected MW by RESOLVE Zone'!$D41+'Selected MW by RESOLVE Zone'!F41)</f>
        <v>0</v>
      </c>
      <c r="G41" s="53">
        <f>$D41*8760*('Selected MW by RESOLVE Zone'!$D41+'Selected MW by RESOLVE Zone'!G41)</f>
        <v>0</v>
      </c>
      <c r="H41" s="53">
        <f>$D41*8760*('Selected MW by RESOLVE Zone'!$D41+'Selected MW by RESOLVE Zone'!H41)</f>
        <v>0</v>
      </c>
      <c r="I41" s="53">
        <f>$D41*8760*('Selected MW by RESOLVE Zone'!$D41+'Selected MW by RESOLVE Zone'!I41)</f>
        <v>0</v>
      </c>
      <c r="J41" s="53">
        <f>$D41*8760*('Selected MW by RESOLVE Zone'!$D41+'Selected MW by RESOLVE Zone'!J41)</f>
        <v>104641939.53498484</v>
      </c>
      <c r="K41" s="53">
        <f>$D41*8760*('Selected MW by RESOLVE Zone'!$D41+'Selected MW by RESOLVE Zone'!K41)</f>
        <v>111550860.92594594</v>
      </c>
      <c r="L41" s="53">
        <f>$D41*8760*('Selected MW by RESOLVE Zone'!$D41+'Selected MW by RESOLVE Zone'!L41)</f>
        <v>17768578.112528112</v>
      </c>
      <c r="M41" s="53">
        <f>$D41*8760*('Selected MW by RESOLVE Zone'!$D41+'Selected MW by RESOLVE Zone'!M41)</f>
        <v>90757926.801712602</v>
      </c>
      <c r="N41" s="53">
        <f>$D41*8760*('Selected MW by RESOLVE Zone'!$D41+'Selected MW by RESOLVE Zone'!N41)</f>
        <v>39312735.802088484</v>
      </c>
      <c r="O41" s="53">
        <f>$D41*8760*('Selected MW by RESOLVE Zone'!$D41+'Selected MW by RESOLVE Zone'!O41)</f>
        <v>0</v>
      </c>
      <c r="P41" s="53">
        <f>$D41*8760*('Selected MW by RESOLVE Zone'!$D41+'Selected MW by RESOLVE Zone'!P41)</f>
        <v>0</v>
      </c>
      <c r="Q41" s="53">
        <f>$D41*8760*('Selected MW by RESOLVE Zone'!$D41+'Selected MW by RESOLVE Zone'!Q41)</f>
        <v>0</v>
      </c>
      <c r="R41" s="53">
        <f>$D41*8760*('Selected MW by RESOLVE Zone'!$D41+'Selected MW by RESOLVE Zone'!R41)</f>
        <v>0</v>
      </c>
      <c r="S41" s="53">
        <f>$D41*8760*('Selected MW by RESOLVE Zone'!$D41+'Selected MW by RESOLVE Zone'!S41)</f>
        <v>0</v>
      </c>
      <c r="T41" s="53">
        <f>$D41*8760*('Selected MW by RESOLVE Zone'!$D41+'Selected MW by RESOLVE Zone'!T41)</f>
        <v>0</v>
      </c>
      <c r="U41" s="53">
        <f>$D41*8760*('Selected MW by RESOLVE Zone'!$D41+'Selected MW by RESOLVE Zone'!U41)</f>
        <v>0</v>
      </c>
      <c r="V41" s="53">
        <f>$D41*8760*('Selected MW by RESOLVE Zone'!$D41+'Selected MW by RESOLVE Zone'!V41)</f>
        <v>113442543.06454147</v>
      </c>
      <c r="W41" s="53">
        <f>$D41*8760*('Selected MW by RESOLVE Zone'!$D41+'Selected MW by RESOLVE Zone'!W41)</f>
        <v>2082407.2924868653</v>
      </c>
      <c r="X41" s="53">
        <f>$D41*8760*('Selected MW by RESOLVE Zone'!$D41+'Selected MW by RESOLVE Zone'!X41)</f>
        <v>87749140.190325037</v>
      </c>
      <c r="Y41" s="53">
        <f>$D41*8760*('Selected MW by RESOLVE Zone'!$D41+'Selected MW by RESOLVE Zone'!Y41)</f>
        <v>5410366.6103864349</v>
      </c>
      <c r="Z41" s="53">
        <f>$D41*8760*('Selected MW by RESOLVE Zone'!$D41+'Selected MW by RESOLVE Zone'!Z41)</f>
        <v>0</v>
      </c>
      <c r="AA41" s="53">
        <f>$D41*8760*('Selected MW by RESOLVE Zone'!$D41+'Selected MW by RESOLVE Zone'!AA41)</f>
        <v>0</v>
      </c>
      <c r="AB41" s="53">
        <f>$D41*8760*('Selected MW by RESOLVE Zone'!$D41+'Selected MW by RESOLVE Zone'!AB41)</f>
        <v>0</v>
      </c>
      <c r="AC41" s="53">
        <f>$D41*8760*('Selected MW by RESOLVE Zone'!$D41+'Selected MW by RESOLVE Zone'!AC41)</f>
        <v>0</v>
      </c>
      <c r="AD41" s="53">
        <f>$D41*8760*('Selected MW by RESOLVE Zone'!$D41+'Selected MW by RESOLVE Zone'!AD41)</f>
        <v>0</v>
      </c>
      <c r="AE41" s="29">
        <f>$D41*8760*('Selected MW by RESOLVE Zone'!$D41+'Selected MW by RESOLVE Zone'!AE41)</f>
        <v>0</v>
      </c>
      <c r="AF41" s="53">
        <f>$D41*8760*('Selected MW by RESOLVE Zone'!$D41+'Selected MW by RESOLVE Zone'!AF41)</f>
        <v>0</v>
      </c>
      <c r="AG41" s="53">
        <f>$D41*8760*('Selected MW by RESOLVE Zone'!$D41+'Selected MW by RESOLVE Zone'!AG41)</f>
        <v>0</v>
      </c>
      <c r="AH41" s="53">
        <f>$D41*8760*('Selected MW by RESOLVE Zone'!$D41+'Selected MW by RESOLVE Zone'!AH41)</f>
        <v>0</v>
      </c>
      <c r="AI41" s="53">
        <f>$D41*8760*('Selected MW by RESOLVE Zone'!$D41+'Selected MW by RESOLVE Zone'!AI41)</f>
        <v>0</v>
      </c>
      <c r="AJ41" s="53">
        <f>$D41*8760*('Selected MW by RESOLVE Zone'!$D41+'Selected MW by RESOLVE Zone'!AJ41)</f>
        <v>0</v>
      </c>
      <c r="AK41" s="53">
        <f>$D41*8760*('Selected MW by RESOLVE Zone'!$D41+'Selected MW by RESOLVE Zone'!AK41)</f>
        <v>0</v>
      </c>
      <c r="AL41" s="53">
        <f>$D41*8760*('Selected MW by RESOLVE Zone'!$D41+'Selected MW by RESOLVE Zone'!AL41)</f>
        <v>99862133.637463585</v>
      </c>
      <c r="AM41" s="53">
        <f>$D41*8760*('Selected MW by RESOLVE Zone'!$D41+'Selected MW by RESOLVE Zone'!AM41)</f>
        <v>106782732.07866293</v>
      </c>
      <c r="AN41" s="53">
        <f>$D41*8760*('Selected MW by RESOLVE Zone'!$D41+'Selected MW by RESOLVE Zone'!AN41)</f>
        <v>109877150.39179762</v>
      </c>
      <c r="AO41" s="53">
        <f>$D41*8760*('Selected MW by RESOLVE Zone'!$D41+'Selected MW by RESOLVE Zone'!AO41)</f>
        <v>17768578.112528112</v>
      </c>
      <c r="AP41" s="53">
        <f>$D41*8760*('Selected MW by RESOLVE Zone'!$D41+'Selected MW by RESOLVE Zone'!AP41)</f>
        <v>2082407.2924868653</v>
      </c>
      <c r="AQ41" s="53">
        <f>$D41*8760*('Selected MW by RESOLVE Zone'!$D41+'Selected MW by RESOLVE Zone'!AQ41)</f>
        <v>39312735.802088484</v>
      </c>
      <c r="AR41" s="53">
        <f>$D41*8760*('Selected MW by RESOLVE Zone'!$D41+'Selected MW by RESOLVE Zone'!AR41)</f>
        <v>0</v>
      </c>
      <c r="AS41" s="53">
        <f>$D41*8760*('Selected MW by RESOLVE Zone'!$D41+'Selected MW by RESOLVE Zone'!AS41)</f>
        <v>0</v>
      </c>
      <c r="AT41" s="53">
        <f>$D41*8760*('Selected MW by RESOLVE Zone'!$D41+'Selected MW by RESOLVE Zone'!AT41)</f>
        <v>0</v>
      </c>
      <c r="AU41" s="53">
        <f>$D41*8760*('Selected MW by RESOLVE Zone'!$D41+'Selected MW by RESOLVE Zone'!AU41)</f>
        <v>0</v>
      </c>
      <c r="AV41" s="53">
        <f>$D41*8760*('Selected MW by RESOLVE Zone'!$D41+'Selected MW by RESOLVE Zone'!AV41)</f>
        <v>0</v>
      </c>
      <c r="AW41" s="6">
        <f>$D41*8760*('Selected MW by RESOLVE Zone'!$D41+'Selected MW by RESOLVE Zone'!AW41)</f>
        <v>0</v>
      </c>
      <c r="AX41" s="53">
        <f>$D41*8760*('Selected MW by RESOLVE Zone'!$D41+'Selected MW by RESOLVE Zone'!AX41)</f>
        <v>0</v>
      </c>
      <c r="AY41" s="53">
        <f>$D41*8760*('Selected MW by RESOLVE Zone'!$D41+'Selected MW by RESOLVE Zone'!AY41)</f>
        <v>0</v>
      </c>
      <c r="AZ41" s="53">
        <f>$D41*8760*('Selected MW by RESOLVE Zone'!$D41+'Selected MW by RESOLVE Zone'!AZ41)</f>
        <v>0</v>
      </c>
      <c r="BA41" s="53">
        <f>$D41*8760*('Selected MW by RESOLVE Zone'!$D41+'Selected MW by RESOLVE Zone'!BA41)</f>
        <v>0</v>
      </c>
      <c r="BB41" s="53">
        <f>$D41*8760*('Selected MW by RESOLVE Zone'!$D41+'Selected MW by RESOLVE Zone'!BB41)</f>
        <v>0</v>
      </c>
      <c r="BC41" s="53">
        <f>$D41*8760*('Selected MW by RESOLVE Zone'!$D41+'Selected MW by RESOLVE Zone'!BC41)</f>
        <v>99212111.174201325</v>
      </c>
      <c r="BD41" s="53">
        <f>$D41*8760*('Selected MW by RESOLVE Zone'!$D41+'Selected MW by RESOLVE Zone'!BD41)</f>
        <v>104758710.03736728</v>
      </c>
      <c r="BE41" s="53">
        <f>$D41*8760*('Selected MW by RESOLVE Zone'!$D41+'Selected MW by RESOLVE Zone'!BE41)</f>
        <v>107814204.84970783</v>
      </c>
      <c r="BF41" s="53">
        <f>$D41*8760*('Selected MW by RESOLVE Zone'!$D41+'Selected MW by RESOLVE Zone'!BF41)</f>
        <v>17768578.112528112</v>
      </c>
      <c r="BG41" s="53">
        <f>$D41*8760*('Selected MW by RESOLVE Zone'!$D41+'Selected MW by RESOLVE Zone'!BG41)</f>
        <v>2082407.2924868653</v>
      </c>
      <c r="BH41" s="53">
        <f>$D41*8760*('Selected MW by RESOLVE Zone'!$D41+'Selected MW by RESOLVE Zone'!BH41)</f>
        <v>39312735.802088484</v>
      </c>
      <c r="BI41" s="53">
        <f>$D41*8760*('Selected MW by RESOLVE Zone'!$D41+'Selected MW by RESOLVE Zone'!BI41)</f>
        <v>0</v>
      </c>
      <c r="BJ41" s="53">
        <f>$D41*8760*('Selected MW by RESOLVE Zone'!$D41+'Selected MW by RESOLVE Zone'!BJ41)</f>
        <v>0</v>
      </c>
      <c r="BK41" s="53">
        <f>$D41*8760*('Selected MW by RESOLVE Zone'!$D41+'Selected MW by RESOLVE Zone'!BK41)</f>
        <v>0</v>
      </c>
      <c r="BL41" s="53">
        <f>$D41*8760*('Selected MW by RESOLVE Zone'!$D41+'Selected MW by RESOLVE Zone'!BL41)</f>
        <v>0</v>
      </c>
      <c r="BM41" s="29">
        <f>$D41*8760*('Selected MW by RESOLVE Zone'!$D41+'Selected MW by RESOLVE Zone'!BM41)</f>
        <v>0</v>
      </c>
      <c r="BQ41" s="5"/>
    </row>
    <row r="42" spans="1:69" x14ac:dyDescent="0.25">
      <c r="A42" s="3" t="s">
        <v>65</v>
      </c>
      <c r="B42" s="49" t="s">
        <v>35</v>
      </c>
      <c r="C42" s="49" t="s">
        <v>45</v>
      </c>
      <c r="D42" s="90">
        <v>0.27802585374713407</v>
      </c>
      <c r="E42" s="6">
        <f>$D42*8760*('Selected MW by RESOLVE Zone'!$D42+'Selected MW by RESOLVE Zone'!E42)</f>
        <v>0</v>
      </c>
      <c r="F42" s="53">
        <f>$D42*8760*('Selected MW by RESOLVE Zone'!$D42+'Selected MW by RESOLVE Zone'!F42)</f>
        <v>0</v>
      </c>
      <c r="G42" s="53">
        <f>$D42*8760*('Selected MW by RESOLVE Zone'!$D42+'Selected MW by RESOLVE Zone'!G42)</f>
        <v>0</v>
      </c>
      <c r="H42" s="53">
        <f>$D42*8760*('Selected MW by RESOLVE Zone'!$D42+'Selected MW by RESOLVE Zone'!H42)</f>
        <v>0</v>
      </c>
      <c r="I42" s="53">
        <f>$D42*8760*('Selected MW by RESOLVE Zone'!$D42+'Selected MW by RESOLVE Zone'!I42)</f>
        <v>0</v>
      </c>
      <c r="J42" s="53">
        <f>$D42*8760*('Selected MW by RESOLVE Zone'!$D42+'Selected MW by RESOLVE Zone'!J42)</f>
        <v>0</v>
      </c>
      <c r="K42" s="53">
        <f>$D42*8760*('Selected MW by RESOLVE Zone'!$D42+'Selected MW by RESOLVE Zone'!K42)</f>
        <v>0</v>
      </c>
      <c r="L42" s="53">
        <f>$D42*8760*('Selected MW by RESOLVE Zone'!$D42+'Selected MW by RESOLVE Zone'!L42)</f>
        <v>793975.11209691549</v>
      </c>
      <c r="M42" s="53">
        <f>$D42*8760*('Selected MW by RESOLVE Zone'!$D42+'Selected MW by RESOLVE Zone'!M42)</f>
        <v>0</v>
      </c>
      <c r="N42" s="53">
        <f>$D42*8760*('Selected MW by RESOLVE Zone'!$D42+'Selected MW by RESOLVE Zone'!N42)</f>
        <v>0</v>
      </c>
      <c r="O42" s="53">
        <f>$D42*8760*('Selected MW by RESOLVE Zone'!$D42+'Selected MW by RESOLVE Zone'!O42)</f>
        <v>1074058.3571617783</v>
      </c>
      <c r="P42" s="53">
        <f>$D42*8760*('Selected MW by RESOLVE Zone'!$D42+'Selected MW by RESOLVE Zone'!P42)</f>
        <v>793975.11209691549</v>
      </c>
      <c r="Q42" s="53">
        <f>$D42*8760*('Selected MW by RESOLVE Zone'!$D42+'Selected MW by RESOLVE Zone'!Q42)</f>
        <v>13568206.593533486</v>
      </c>
      <c r="R42" s="53">
        <f>$D42*8760*('Selected MW by RESOLVE Zone'!$D42+'Selected MW by RESOLVE Zone'!R42)</f>
        <v>0</v>
      </c>
      <c r="S42" s="53">
        <f>$D42*8760*('Selected MW by RESOLVE Zone'!$D42+'Selected MW by RESOLVE Zone'!S42)</f>
        <v>0</v>
      </c>
      <c r="T42" s="53">
        <f>$D42*8760*('Selected MW by RESOLVE Zone'!$D42+'Selected MW by RESOLVE Zone'!T42)</f>
        <v>0</v>
      </c>
      <c r="U42" s="53">
        <f>$D42*8760*('Selected MW by RESOLVE Zone'!$D42+'Selected MW by RESOLVE Zone'!U42)</f>
        <v>0</v>
      </c>
      <c r="V42" s="53">
        <f>$D42*8760*('Selected MW by RESOLVE Zone'!$D42+'Selected MW by RESOLVE Zone'!V42)</f>
        <v>0</v>
      </c>
      <c r="W42" s="53">
        <f>$D42*8760*('Selected MW by RESOLVE Zone'!$D42+'Selected MW by RESOLVE Zone'!W42)</f>
        <v>0</v>
      </c>
      <c r="X42" s="53">
        <f>$D42*8760*('Selected MW by RESOLVE Zone'!$D42+'Selected MW by RESOLVE Zone'!X42)</f>
        <v>0</v>
      </c>
      <c r="Y42" s="53">
        <f>$D42*8760*('Selected MW by RESOLVE Zone'!$D42+'Selected MW by RESOLVE Zone'!Y42)</f>
        <v>3913858.9114716048</v>
      </c>
      <c r="Z42" s="53">
        <f>$D42*8760*('Selected MW by RESOLVE Zone'!$D42+'Selected MW by RESOLVE Zone'!Z42)</f>
        <v>1074058.3571617783</v>
      </c>
      <c r="AA42" s="53">
        <f>$D42*8760*('Selected MW by RESOLVE Zone'!$D42+'Selected MW by RESOLVE Zone'!AA42)</f>
        <v>0</v>
      </c>
      <c r="AB42" s="53">
        <f>$D42*8760*('Selected MW by RESOLVE Zone'!$D42+'Selected MW by RESOLVE Zone'!AB42)</f>
        <v>0</v>
      </c>
      <c r="AC42" s="53">
        <f>$D42*8760*('Selected MW by RESOLVE Zone'!$D42+'Selected MW by RESOLVE Zone'!AC42)</f>
        <v>3913858.9114716048</v>
      </c>
      <c r="AD42" s="53">
        <f>$D42*8760*('Selected MW by RESOLVE Zone'!$D42+'Selected MW by RESOLVE Zone'!AD42)</f>
        <v>1074058.3571617783</v>
      </c>
      <c r="AE42" s="29">
        <f>$D42*8760*('Selected MW by RESOLVE Zone'!$D42+'Selected MW by RESOLVE Zone'!AE42)</f>
        <v>0</v>
      </c>
      <c r="AF42" s="53">
        <f>$D42*8760*('Selected MW by RESOLVE Zone'!$D42+'Selected MW by RESOLVE Zone'!AF42)</f>
        <v>0</v>
      </c>
      <c r="AG42" s="53">
        <f>$D42*8760*('Selected MW by RESOLVE Zone'!$D42+'Selected MW by RESOLVE Zone'!AG42)</f>
        <v>0</v>
      </c>
      <c r="AH42" s="53">
        <f>$D42*8760*('Selected MW by RESOLVE Zone'!$D42+'Selected MW by RESOLVE Zone'!AH42)</f>
        <v>0</v>
      </c>
      <c r="AI42" s="53">
        <f>$D42*8760*('Selected MW by RESOLVE Zone'!$D42+'Selected MW by RESOLVE Zone'!AI42)</f>
        <v>0</v>
      </c>
      <c r="AJ42" s="53">
        <f>$D42*8760*('Selected MW by RESOLVE Zone'!$D42+'Selected MW by RESOLVE Zone'!AJ42)</f>
        <v>0</v>
      </c>
      <c r="AK42" s="53">
        <f>$D42*8760*('Selected MW by RESOLVE Zone'!$D42+'Selected MW by RESOLVE Zone'!AK42)</f>
        <v>0</v>
      </c>
      <c r="AL42" s="53">
        <f>$D42*8760*('Selected MW by RESOLVE Zone'!$D42+'Selected MW by RESOLVE Zone'!AL42)</f>
        <v>0</v>
      </c>
      <c r="AM42" s="53">
        <f>$D42*8760*('Selected MW by RESOLVE Zone'!$D42+'Selected MW by RESOLVE Zone'!AM42)</f>
        <v>0</v>
      </c>
      <c r="AN42" s="53">
        <f>$D42*8760*('Selected MW by RESOLVE Zone'!$D42+'Selected MW by RESOLVE Zone'!AN42)</f>
        <v>0</v>
      </c>
      <c r="AO42" s="53">
        <f>$D42*8760*('Selected MW by RESOLVE Zone'!$D42+'Selected MW by RESOLVE Zone'!AO42)</f>
        <v>793975.11209691549</v>
      </c>
      <c r="AP42" s="53">
        <f>$D42*8760*('Selected MW by RESOLVE Zone'!$D42+'Selected MW by RESOLVE Zone'!AP42)</f>
        <v>0</v>
      </c>
      <c r="AQ42" s="53">
        <f>$D42*8760*('Selected MW by RESOLVE Zone'!$D42+'Selected MW by RESOLVE Zone'!AQ42)</f>
        <v>0</v>
      </c>
      <c r="AR42" s="53">
        <f>$D42*8760*('Selected MW by RESOLVE Zone'!$D42+'Selected MW by RESOLVE Zone'!AR42)</f>
        <v>1074058.3571617783</v>
      </c>
      <c r="AS42" s="53">
        <f>$D42*8760*('Selected MW by RESOLVE Zone'!$D42+'Selected MW by RESOLVE Zone'!AS42)</f>
        <v>1074058.3571617783</v>
      </c>
      <c r="AT42" s="53">
        <f>$D42*8760*('Selected MW by RESOLVE Zone'!$D42+'Selected MW by RESOLVE Zone'!AT42)</f>
        <v>1074058.3571617783</v>
      </c>
      <c r="AU42" s="53">
        <f>$D42*8760*('Selected MW by RESOLVE Zone'!$D42+'Selected MW by RESOLVE Zone'!AU42)</f>
        <v>793975.11209691549</v>
      </c>
      <c r="AV42" s="53">
        <f>$D42*8760*('Selected MW by RESOLVE Zone'!$D42+'Selected MW by RESOLVE Zone'!AV42)</f>
        <v>0</v>
      </c>
      <c r="AW42" s="6">
        <f>$D42*8760*('Selected MW by RESOLVE Zone'!$D42+'Selected MW by RESOLVE Zone'!AW42)</f>
        <v>0</v>
      </c>
      <c r="AX42" s="53">
        <f>$D42*8760*('Selected MW by RESOLVE Zone'!$D42+'Selected MW by RESOLVE Zone'!AX42)</f>
        <v>0</v>
      </c>
      <c r="AY42" s="53">
        <f>$D42*8760*('Selected MW by RESOLVE Zone'!$D42+'Selected MW by RESOLVE Zone'!AY42)</f>
        <v>0</v>
      </c>
      <c r="AZ42" s="53">
        <f>$D42*8760*('Selected MW by RESOLVE Zone'!$D42+'Selected MW by RESOLVE Zone'!AZ42)</f>
        <v>0</v>
      </c>
      <c r="BA42" s="53">
        <f>$D42*8760*('Selected MW by RESOLVE Zone'!$D42+'Selected MW by RESOLVE Zone'!BA42)</f>
        <v>0</v>
      </c>
      <c r="BB42" s="53">
        <f>$D42*8760*('Selected MW by RESOLVE Zone'!$D42+'Selected MW by RESOLVE Zone'!BB42)</f>
        <v>0</v>
      </c>
      <c r="BC42" s="53">
        <f>$D42*8760*('Selected MW by RESOLVE Zone'!$D42+'Selected MW by RESOLVE Zone'!BC42)</f>
        <v>0</v>
      </c>
      <c r="BD42" s="53">
        <f>$D42*8760*('Selected MW by RESOLVE Zone'!$D42+'Selected MW by RESOLVE Zone'!BD42)</f>
        <v>0</v>
      </c>
      <c r="BE42" s="53">
        <f>$D42*8760*('Selected MW by RESOLVE Zone'!$D42+'Selected MW by RESOLVE Zone'!BE42)</f>
        <v>0</v>
      </c>
      <c r="BF42" s="53">
        <f>$D42*8760*('Selected MW by RESOLVE Zone'!$D42+'Selected MW by RESOLVE Zone'!BF42)</f>
        <v>793975.11209691549</v>
      </c>
      <c r="BG42" s="53">
        <f>$D42*8760*('Selected MW by RESOLVE Zone'!$D42+'Selected MW by RESOLVE Zone'!BG42)</f>
        <v>0</v>
      </c>
      <c r="BH42" s="53">
        <f>$D42*8760*('Selected MW by RESOLVE Zone'!$D42+'Selected MW by RESOLVE Zone'!BH42)</f>
        <v>0</v>
      </c>
      <c r="BI42" s="53">
        <f>$D42*8760*('Selected MW by RESOLVE Zone'!$D42+'Selected MW by RESOLVE Zone'!BI42)</f>
        <v>1074058.3571617783</v>
      </c>
      <c r="BJ42" s="53">
        <f>$D42*8760*('Selected MW by RESOLVE Zone'!$D42+'Selected MW by RESOLVE Zone'!BJ42)</f>
        <v>1074058.3571617783</v>
      </c>
      <c r="BK42" s="53">
        <f>$D42*8760*('Selected MW by RESOLVE Zone'!$D42+'Selected MW by RESOLVE Zone'!BK42)</f>
        <v>1074058.3571617783</v>
      </c>
      <c r="BL42" s="53">
        <f>$D42*8760*('Selected MW by RESOLVE Zone'!$D42+'Selected MW by RESOLVE Zone'!BL42)</f>
        <v>793975.11209691549</v>
      </c>
      <c r="BM42" s="29">
        <f>$D42*8760*('Selected MW by RESOLVE Zone'!$D42+'Selected MW by RESOLVE Zone'!BM42)</f>
        <v>0</v>
      </c>
      <c r="BQ42" s="5"/>
    </row>
    <row r="43" spans="1:69" x14ac:dyDescent="0.25">
      <c r="A43" s="3" t="s">
        <v>66</v>
      </c>
      <c r="B43" s="49" t="s">
        <v>37</v>
      </c>
      <c r="C43" s="49" t="s">
        <v>45</v>
      </c>
      <c r="D43" s="90">
        <v>0.29500551399044445</v>
      </c>
      <c r="E43" s="6">
        <f>$D43*8760*('Selected MW by RESOLVE Zone'!$D43+'Selected MW by RESOLVE Zone'!E43)</f>
        <v>0</v>
      </c>
      <c r="F43" s="53">
        <f>$D43*8760*('Selected MW by RESOLVE Zone'!$D43+'Selected MW by RESOLVE Zone'!F43)</f>
        <v>0</v>
      </c>
      <c r="G43" s="53">
        <f>$D43*8760*('Selected MW by RESOLVE Zone'!$D43+'Selected MW by RESOLVE Zone'!G43)</f>
        <v>0</v>
      </c>
      <c r="H43" s="53">
        <f>$D43*8760*('Selected MW by RESOLVE Zone'!$D43+'Selected MW by RESOLVE Zone'!H43)</f>
        <v>0</v>
      </c>
      <c r="I43" s="53">
        <f>$D43*8760*('Selected MW by RESOLVE Zone'!$D43+'Selected MW by RESOLVE Zone'!I43)</f>
        <v>0</v>
      </c>
      <c r="J43" s="53">
        <f>$D43*8760*('Selected MW by RESOLVE Zone'!$D43+'Selected MW by RESOLVE Zone'!J43)</f>
        <v>0</v>
      </c>
      <c r="K43" s="53">
        <f>$D43*8760*('Selected MW by RESOLVE Zone'!$D43+'Selected MW by RESOLVE Zone'!K43)</f>
        <v>0</v>
      </c>
      <c r="L43" s="53">
        <f>$D43*8760*('Selected MW by RESOLVE Zone'!$D43+'Selected MW by RESOLVE Zone'!L43)</f>
        <v>1749536.1008306106</v>
      </c>
      <c r="M43" s="53">
        <f>$D43*8760*('Selected MW by RESOLVE Zone'!$D43+'Selected MW by RESOLVE Zone'!M43)</f>
        <v>0</v>
      </c>
      <c r="N43" s="53">
        <f>$D43*8760*('Selected MW by RESOLVE Zone'!$D43+'Selected MW by RESOLVE Zone'!N43)</f>
        <v>0</v>
      </c>
      <c r="O43" s="53">
        <f>$D43*8760*('Selected MW by RESOLVE Zone'!$D43+'Selected MW by RESOLVE Zone'!O43)</f>
        <v>7489151.5808081385</v>
      </c>
      <c r="P43" s="53">
        <f>$D43*8760*('Selected MW by RESOLVE Zone'!$D43+'Selected MW by RESOLVE Zone'!P43)</f>
        <v>1749536.1008306106</v>
      </c>
      <c r="Q43" s="53">
        <f>$D43*8760*('Selected MW by RESOLVE Zone'!$D43+'Selected MW by RESOLVE Zone'!Q43)</f>
        <v>27604940.367906325</v>
      </c>
      <c r="R43" s="53">
        <f>$D43*8760*('Selected MW by RESOLVE Zone'!$D43+'Selected MW by RESOLVE Zone'!R43)</f>
        <v>0</v>
      </c>
      <c r="S43" s="53">
        <f>$D43*8760*('Selected MW by RESOLVE Zone'!$D43+'Selected MW by RESOLVE Zone'!S43)</f>
        <v>0</v>
      </c>
      <c r="T43" s="53">
        <f>$D43*8760*('Selected MW by RESOLVE Zone'!$D43+'Selected MW by RESOLVE Zone'!T43)</f>
        <v>0</v>
      </c>
      <c r="U43" s="53">
        <f>$D43*8760*('Selected MW by RESOLVE Zone'!$D43+'Selected MW by RESOLVE Zone'!U43)</f>
        <v>0</v>
      </c>
      <c r="V43" s="53">
        <f>$D43*8760*('Selected MW by RESOLVE Zone'!$D43+'Selected MW by RESOLVE Zone'!V43)</f>
        <v>0</v>
      </c>
      <c r="W43" s="53">
        <f>$D43*8760*('Selected MW by RESOLVE Zone'!$D43+'Selected MW by RESOLVE Zone'!W43)</f>
        <v>439322.21143456985</v>
      </c>
      <c r="X43" s="53">
        <f>$D43*8760*('Selected MW by RESOLVE Zone'!$D43+'Selected MW by RESOLVE Zone'!X43)</f>
        <v>0</v>
      </c>
      <c r="Y43" s="53">
        <f>$D43*8760*('Selected MW by RESOLVE Zone'!$D43+'Selected MW by RESOLVE Zone'!Y43)</f>
        <v>5905007.3713411298</v>
      </c>
      <c r="Z43" s="53">
        <f>$D43*8760*('Selected MW by RESOLVE Zone'!$D43+'Selected MW by RESOLVE Zone'!Z43)</f>
        <v>4452659.8253044933</v>
      </c>
      <c r="AA43" s="53">
        <f>$D43*8760*('Selected MW by RESOLVE Zone'!$D43+'Selected MW by RESOLVE Zone'!AA43)</f>
        <v>439322.21143456985</v>
      </c>
      <c r="AB43" s="53">
        <f>$D43*8760*('Selected MW by RESOLVE Zone'!$D43+'Selected MW by RESOLVE Zone'!AB43)</f>
        <v>44461992.045481026</v>
      </c>
      <c r="AC43" s="53">
        <f>$D43*8760*('Selected MW by RESOLVE Zone'!$D43+'Selected MW by RESOLVE Zone'!AC43)</f>
        <v>5905007.3713411298</v>
      </c>
      <c r="AD43" s="53">
        <f>$D43*8760*('Selected MW by RESOLVE Zone'!$D43+'Selected MW by RESOLVE Zone'!AD43)</f>
        <v>7489151.5808081385</v>
      </c>
      <c r="AE43" s="29">
        <f>$D43*8760*('Selected MW by RESOLVE Zone'!$D43+'Selected MW by RESOLVE Zone'!AE43)</f>
        <v>26124166.090541568</v>
      </c>
      <c r="AF43" s="53">
        <f>$D43*8760*('Selected MW by RESOLVE Zone'!$D43+'Selected MW by RESOLVE Zone'!AF43)</f>
        <v>0</v>
      </c>
      <c r="AG43" s="53">
        <f>$D43*8760*('Selected MW by RESOLVE Zone'!$D43+'Selected MW by RESOLVE Zone'!AG43)</f>
        <v>0</v>
      </c>
      <c r="AH43" s="53">
        <f>$D43*8760*('Selected MW by RESOLVE Zone'!$D43+'Selected MW by RESOLVE Zone'!AH43)</f>
        <v>0</v>
      </c>
      <c r="AI43" s="53">
        <f>$D43*8760*('Selected MW by RESOLVE Zone'!$D43+'Selected MW by RESOLVE Zone'!AI43)</f>
        <v>0</v>
      </c>
      <c r="AJ43" s="53">
        <f>$D43*8760*('Selected MW by RESOLVE Zone'!$D43+'Selected MW by RESOLVE Zone'!AJ43)</f>
        <v>0</v>
      </c>
      <c r="AK43" s="53">
        <f>$D43*8760*('Selected MW by RESOLVE Zone'!$D43+'Selected MW by RESOLVE Zone'!AK43)</f>
        <v>0</v>
      </c>
      <c r="AL43" s="53">
        <f>$D43*8760*('Selected MW by RESOLVE Zone'!$D43+'Selected MW by RESOLVE Zone'!AL43)</f>
        <v>0</v>
      </c>
      <c r="AM43" s="53">
        <f>$D43*8760*('Selected MW by RESOLVE Zone'!$D43+'Selected MW by RESOLVE Zone'!AM43)</f>
        <v>0</v>
      </c>
      <c r="AN43" s="53">
        <f>$D43*8760*('Selected MW by RESOLVE Zone'!$D43+'Selected MW by RESOLVE Zone'!AN43)</f>
        <v>0</v>
      </c>
      <c r="AO43" s="53">
        <f>$D43*8760*('Selected MW by RESOLVE Zone'!$D43+'Selected MW by RESOLVE Zone'!AO43)</f>
        <v>1749536.1008306106</v>
      </c>
      <c r="AP43" s="53">
        <f>$D43*8760*('Selected MW by RESOLVE Zone'!$D43+'Selected MW by RESOLVE Zone'!AP43)</f>
        <v>439322.21143456985</v>
      </c>
      <c r="AQ43" s="53">
        <f>$D43*8760*('Selected MW by RESOLVE Zone'!$D43+'Selected MW by RESOLVE Zone'!AQ43)</f>
        <v>0</v>
      </c>
      <c r="AR43" s="53">
        <f>$D43*8760*('Selected MW by RESOLVE Zone'!$D43+'Selected MW by RESOLVE Zone'!AR43)</f>
        <v>7489151.5808081385</v>
      </c>
      <c r="AS43" s="53">
        <f>$D43*8760*('Selected MW by RESOLVE Zone'!$D43+'Selected MW by RESOLVE Zone'!AS43)</f>
        <v>7489151.5808081385</v>
      </c>
      <c r="AT43" s="53">
        <f>$D43*8760*('Selected MW by RESOLVE Zone'!$D43+'Selected MW by RESOLVE Zone'!AT43)</f>
        <v>4452659.8253044933</v>
      </c>
      <c r="AU43" s="53">
        <f>$D43*8760*('Selected MW by RESOLVE Zone'!$D43+'Selected MW by RESOLVE Zone'!AU43)</f>
        <v>1749536.1008306106</v>
      </c>
      <c r="AV43" s="53">
        <f>$D43*8760*('Selected MW by RESOLVE Zone'!$D43+'Selected MW by RESOLVE Zone'!AV43)</f>
        <v>439322.21143456985</v>
      </c>
      <c r="AW43" s="6">
        <f>$D43*8760*('Selected MW by RESOLVE Zone'!$D43+'Selected MW by RESOLVE Zone'!AW43)</f>
        <v>0</v>
      </c>
      <c r="AX43" s="53">
        <f>$D43*8760*('Selected MW by RESOLVE Zone'!$D43+'Selected MW by RESOLVE Zone'!AX43)</f>
        <v>0</v>
      </c>
      <c r="AY43" s="53">
        <f>$D43*8760*('Selected MW by RESOLVE Zone'!$D43+'Selected MW by RESOLVE Zone'!AY43)</f>
        <v>0</v>
      </c>
      <c r="AZ43" s="53">
        <f>$D43*8760*('Selected MW by RESOLVE Zone'!$D43+'Selected MW by RESOLVE Zone'!AZ43)</f>
        <v>0</v>
      </c>
      <c r="BA43" s="53">
        <f>$D43*8760*('Selected MW by RESOLVE Zone'!$D43+'Selected MW by RESOLVE Zone'!BA43)</f>
        <v>0</v>
      </c>
      <c r="BB43" s="53">
        <f>$D43*8760*('Selected MW by RESOLVE Zone'!$D43+'Selected MW by RESOLVE Zone'!BB43)</f>
        <v>0</v>
      </c>
      <c r="BC43" s="53">
        <f>$D43*8760*('Selected MW by RESOLVE Zone'!$D43+'Selected MW by RESOLVE Zone'!BC43)</f>
        <v>0</v>
      </c>
      <c r="BD43" s="53">
        <f>$D43*8760*('Selected MW by RESOLVE Zone'!$D43+'Selected MW by RESOLVE Zone'!BD43)</f>
        <v>0</v>
      </c>
      <c r="BE43" s="53">
        <f>$D43*8760*('Selected MW by RESOLVE Zone'!$D43+'Selected MW by RESOLVE Zone'!BE43)</f>
        <v>0</v>
      </c>
      <c r="BF43" s="53">
        <f>$D43*8760*('Selected MW by RESOLVE Zone'!$D43+'Selected MW by RESOLVE Zone'!BF43)</f>
        <v>1749536.1008306106</v>
      </c>
      <c r="BG43" s="53">
        <f>$D43*8760*('Selected MW by RESOLVE Zone'!$D43+'Selected MW by RESOLVE Zone'!BG43)</f>
        <v>439322.21143456985</v>
      </c>
      <c r="BH43" s="53">
        <f>$D43*8760*('Selected MW by RESOLVE Zone'!$D43+'Selected MW by RESOLVE Zone'!BH43)</f>
        <v>0</v>
      </c>
      <c r="BI43" s="53">
        <f>$D43*8760*('Selected MW by RESOLVE Zone'!$D43+'Selected MW by RESOLVE Zone'!BI43)</f>
        <v>7489151.5808081385</v>
      </c>
      <c r="BJ43" s="53">
        <f>$D43*8760*('Selected MW by RESOLVE Zone'!$D43+'Selected MW by RESOLVE Zone'!BJ43)</f>
        <v>7489151.5808081385</v>
      </c>
      <c r="BK43" s="53">
        <f>$D43*8760*('Selected MW by RESOLVE Zone'!$D43+'Selected MW by RESOLVE Zone'!BK43)</f>
        <v>4452659.8253044933</v>
      </c>
      <c r="BL43" s="53">
        <f>$D43*8760*('Selected MW by RESOLVE Zone'!$D43+'Selected MW by RESOLVE Zone'!BL43)</f>
        <v>1749536.1008306106</v>
      </c>
      <c r="BM43" s="29">
        <f>$D43*8760*('Selected MW by RESOLVE Zone'!$D43+'Selected MW by RESOLVE Zone'!BM43)</f>
        <v>439322.21143456985</v>
      </c>
      <c r="BQ43" s="5"/>
    </row>
    <row r="44" spans="1:69" x14ac:dyDescent="0.25">
      <c r="A44" s="3" t="s">
        <v>67</v>
      </c>
      <c r="B44" s="49" t="s">
        <v>39</v>
      </c>
      <c r="C44" s="49" t="s">
        <v>45</v>
      </c>
      <c r="D44" s="90">
        <v>0.43869769244250395</v>
      </c>
      <c r="E44" s="6">
        <f>$D44*8760*('Selected MW by RESOLVE Zone'!$D44+'Selected MW by RESOLVE Zone'!E44)</f>
        <v>1246282.2361337512</v>
      </c>
      <c r="F44" s="53">
        <f>$D44*8760*('Selected MW by RESOLVE Zone'!$D44+'Selected MW by RESOLVE Zone'!F44)</f>
        <v>1246282.2361337512</v>
      </c>
      <c r="G44" s="53">
        <f>$D44*8760*('Selected MW by RESOLVE Zone'!$D44+'Selected MW by RESOLVE Zone'!G44)</f>
        <v>1246282.2361337512</v>
      </c>
      <c r="H44" s="53">
        <f>$D44*8760*('Selected MW by RESOLVE Zone'!$D44+'Selected MW by RESOLVE Zone'!H44)</f>
        <v>1246282.2361337512</v>
      </c>
      <c r="I44" s="53">
        <f>$D44*8760*('Selected MW by RESOLVE Zone'!$D44+'Selected MW by RESOLVE Zone'!I44)</f>
        <v>1246282.2361337512</v>
      </c>
      <c r="J44" s="53">
        <f>$D44*8760*('Selected MW by RESOLVE Zone'!$D44+'Selected MW by RESOLVE Zone'!J44)</f>
        <v>82333408.916436404</v>
      </c>
      <c r="K44" s="53">
        <f>$D44*8760*('Selected MW by RESOLVE Zone'!$D44+'Selected MW by RESOLVE Zone'!K44)</f>
        <v>90903280.598762229</v>
      </c>
      <c r="L44" s="53">
        <f>$D44*8760*('Selected MW by RESOLVE Zone'!$D44+'Selected MW by RESOLVE Zone'!L44)</f>
        <v>18186190.027923994</v>
      </c>
      <c r="M44" s="53">
        <f>$D44*8760*('Selected MW by RESOLVE Zone'!$D44+'Selected MW by RESOLVE Zone'!M44)</f>
        <v>76199994.026305452</v>
      </c>
      <c r="N44" s="53">
        <f>$D44*8760*('Selected MW by RESOLVE Zone'!$D44+'Selected MW by RESOLVE Zone'!N44)</f>
        <v>94953793.940991566</v>
      </c>
      <c r="O44" s="53">
        <f>$D44*8760*('Selected MW by RESOLVE Zone'!$D44+'Selected MW by RESOLVE Zone'!O44)</f>
        <v>12775257.593522755</v>
      </c>
      <c r="P44" s="53">
        <f>$D44*8760*('Selected MW by RESOLVE Zone'!$D44+'Selected MW by RESOLVE Zone'!P44)</f>
        <v>12775257.593522755</v>
      </c>
      <c r="Q44" s="53">
        <f>$D44*8760*('Selected MW by RESOLVE Zone'!$D44+'Selected MW by RESOLVE Zone'!Q44)</f>
        <v>12775257.593522755</v>
      </c>
      <c r="R44" s="53">
        <f>$D44*8760*('Selected MW by RESOLVE Zone'!$D44+'Selected MW by RESOLVE Zone'!R44)</f>
        <v>1246282.2361337512</v>
      </c>
      <c r="S44" s="53">
        <f>$D44*8760*('Selected MW by RESOLVE Zone'!$D44+'Selected MW by RESOLVE Zone'!S44)</f>
        <v>1246282.2361337512</v>
      </c>
      <c r="T44" s="53">
        <f>$D44*8760*('Selected MW by RESOLVE Zone'!$D44+'Selected MW by RESOLVE Zone'!T44)</f>
        <v>1246282.2361337512</v>
      </c>
      <c r="U44" s="53">
        <f>$D44*8760*('Selected MW by RESOLVE Zone'!$D44+'Selected MW by RESOLVE Zone'!U44)</f>
        <v>1246282.2361337512</v>
      </c>
      <c r="V44" s="53">
        <f>$D44*8760*('Selected MW by RESOLVE Zone'!$D44+'Selected MW by RESOLVE Zone'!V44)</f>
        <v>88728147.248001516</v>
      </c>
      <c r="W44" s="53">
        <f>$D44*8760*('Selected MW by RESOLVE Zone'!$D44+'Selected MW by RESOLVE Zone'!W44)</f>
        <v>5673408.7733711284</v>
      </c>
      <c r="X44" s="53">
        <f>$D44*8760*('Selected MW by RESOLVE Zone'!$D44+'Selected MW by RESOLVE Zone'!X44)</f>
        <v>70354803.520109236</v>
      </c>
      <c r="Y44" s="53">
        <f>$D44*8760*('Selected MW by RESOLVE Zone'!$D44+'Selected MW by RESOLVE Zone'!Y44)</f>
        <v>25384113.642720528</v>
      </c>
      <c r="Z44" s="53">
        <f>$D44*8760*('Selected MW by RESOLVE Zone'!$D44+'Selected MW by RESOLVE Zone'!Z44)</f>
        <v>12775257.593522755</v>
      </c>
      <c r="AA44" s="53">
        <f>$D44*8760*('Selected MW by RESOLVE Zone'!$D44+'Selected MW by RESOLVE Zone'!AA44)</f>
        <v>5354440.4551500324</v>
      </c>
      <c r="AB44" s="53">
        <f>$D44*8760*('Selected MW by RESOLVE Zone'!$D44+'Selected MW by RESOLVE Zone'!AB44)</f>
        <v>12775257.593522755</v>
      </c>
      <c r="AC44" s="53">
        <f>$D44*8760*('Selected MW by RESOLVE Zone'!$D44+'Selected MW by RESOLVE Zone'!AC44)</f>
        <v>12775257.593522755</v>
      </c>
      <c r="AD44" s="53">
        <f>$D44*8760*('Selected MW by RESOLVE Zone'!$D44+'Selected MW by RESOLVE Zone'!AD44)</f>
        <v>12775257.593522755</v>
      </c>
      <c r="AE44" s="29">
        <f>$D44*8760*('Selected MW by RESOLVE Zone'!$D44+'Selected MW by RESOLVE Zone'!AE44)</f>
        <v>12775257.593522755</v>
      </c>
      <c r="AF44" s="53">
        <f>$D44*8760*('Selected MW by RESOLVE Zone'!$D44+'Selected MW by RESOLVE Zone'!AF44)</f>
        <v>1246282.2361337512</v>
      </c>
      <c r="AG44" s="53">
        <f>$D44*8760*('Selected MW by RESOLVE Zone'!$D44+'Selected MW by RESOLVE Zone'!AG44)</f>
        <v>1246282.2361337512</v>
      </c>
      <c r="AH44" s="53">
        <f>$D44*8760*('Selected MW by RESOLVE Zone'!$D44+'Selected MW by RESOLVE Zone'!AH44)</f>
        <v>1246282.2361337512</v>
      </c>
      <c r="AI44" s="53">
        <f>$D44*8760*('Selected MW by RESOLVE Zone'!$D44+'Selected MW by RESOLVE Zone'!AI44)</f>
        <v>1246282.2361337512</v>
      </c>
      <c r="AJ44" s="53">
        <f>$D44*8760*('Selected MW by RESOLVE Zone'!$D44+'Selected MW by RESOLVE Zone'!AJ44)</f>
        <v>1246282.2361337512</v>
      </c>
      <c r="AK44" s="53">
        <f>$D44*8760*('Selected MW by RESOLVE Zone'!$D44+'Selected MW by RESOLVE Zone'!AK44)</f>
        <v>1246282.2361337512</v>
      </c>
      <c r="AL44" s="53">
        <f>$D44*8760*('Selected MW by RESOLVE Zone'!$D44+'Selected MW by RESOLVE Zone'!AL44)</f>
        <v>82560145.431798398</v>
      </c>
      <c r="AM44" s="53">
        <f>$D44*8760*('Selected MW by RESOLVE Zone'!$D44+'Selected MW by RESOLVE Zone'!AM44)</f>
        <v>85930449.227941781</v>
      </c>
      <c r="AN44" s="53">
        <f>$D44*8760*('Selected MW by RESOLVE Zone'!$D44+'Selected MW by RESOLVE Zone'!AN44)</f>
        <v>88013350.775843397</v>
      </c>
      <c r="AO44" s="53">
        <f>$D44*8760*('Selected MW by RESOLVE Zone'!$D44+'Selected MW by RESOLVE Zone'!AO44)</f>
        <v>18186190.027923994</v>
      </c>
      <c r="AP44" s="53">
        <f>$D44*8760*('Selected MW by RESOLVE Zone'!$D44+'Selected MW by RESOLVE Zone'!AP44)</f>
        <v>5673408.7733711284</v>
      </c>
      <c r="AQ44" s="53">
        <f>$D44*8760*('Selected MW by RESOLVE Zone'!$D44+'Selected MW by RESOLVE Zone'!AQ44)</f>
        <v>94953793.940991566</v>
      </c>
      <c r="AR44" s="53">
        <f>$D44*8760*('Selected MW by RESOLVE Zone'!$D44+'Selected MW by RESOLVE Zone'!AR44)</f>
        <v>12775257.593522755</v>
      </c>
      <c r="AS44" s="53">
        <f>$D44*8760*('Selected MW by RESOLVE Zone'!$D44+'Selected MW by RESOLVE Zone'!AS44)</f>
        <v>12775257.593522755</v>
      </c>
      <c r="AT44" s="53">
        <f>$D44*8760*('Selected MW by RESOLVE Zone'!$D44+'Selected MW by RESOLVE Zone'!AT44)</f>
        <v>12775257.593522755</v>
      </c>
      <c r="AU44" s="53">
        <f>$D44*8760*('Selected MW by RESOLVE Zone'!$D44+'Selected MW by RESOLVE Zone'!AU44)</f>
        <v>12775257.593522755</v>
      </c>
      <c r="AV44" s="53">
        <f>$D44*8760*('Selected MW by RESOLVE Zone'!$D44+'Selected MW by RESOLVE Zone'!AV44)</f>
        <v>5354440.4551500324</v>
      </c>
      <c r="AW44" s="6">
        <f>$D44*8760*('Selected MW by RESOLVE Zone'!$D44+'Selected MW by RESOLVE Zone'!AW44)</f>
        <v>1246282.2361337512</v>
      </c>
      <c r="AX44" s="53">
        <f>$D44*8760*('Selected MW by RESOLVE Zone'!$D44+'Selected MW by RESOLVE Zone'!AX44)</f>
        <v>1246282.2361337512</v>
      </c>
      <c r="AY44" s="53">
        <f>$D44*8760*('Selected MW by RESOLVE Zone'!$D44+'Selected MW by RESOLVE Zone'!AY44)</f>
        <v>1246282.2361337512</v>
      </c>
      <c r="AZ44" s="53">
        <f>$D44*8760*('Selected MW by RESOLVE Zone'!$D44+'Selected MW by RESOLVE Zone'!AZ44)</f>
        <v>1246282.2361337512</v>
      </c>
      <c r="BA44" s="53">
        <f>$D44*8760*('Selected MW by RESOLVE Zone'!$D44+'Selected MW by RESOLVE Zone'!BA44)</f>
        <v>1246282.2361337512</v>
      </c>
      <c r="BB44" s="53">
        <f>$D44*8760*('Selected MW by RESOLVE Zone'!$D44+'Selected MW by RESOLVE Zone'!BB44)</f>
        <v>1246282.2361337512</v>
      </c>
      <c r="BC44" s="53">
        <f>$D44*8760*('Selected MW by RESOLVE Zone'!$D44+'Selected MW by RESOLVE Zone'!BC44)</f>
        <v>79581826.797806233</v>
      </c>
      <c r="BD44" s="53">
        <f>$D44*8760*('Selected MW by RESOLVE Zone'!$D44+'Selected MW by RESOLVE Zone'!BD44)</f>
        <v>83382545.673958808</v>
      </c>
      <c r="BE44" s="53">
        <f>$D44*8760*('Selected MW by RESOLVE Zone'!$D44+'Selected MW by RESOLVE Zone'!BE44)</f>
        <v>85142635.911853537</v>
      </c>
      <c r="BF44" s="53">
        <f>$D44*8760*('Selected MW by RESOLVE Zone'!$D44+'Selected MW by RESOLVE Zone'!BF44)</f>
        <v>18186190.027923994</v>
      </c>
      <c r="BG44" s="53">
        <f>$D44*8760*('Selected MW by RESOLVE Zone'!$D44+'Selected MW by RESOLVE Zone'!BG44)</f>
        <v>5673408.7733711284</v>
      </c>
      <c r="BH44" s="53">
        <f>$D44*8760*('Selected MW by RESOLVE Zone'!$D44+'Selected MW by RESOLVE Zone'!BH44)</f>
        <v>94953793.940991566</v>
      </c>
      <c r="BI44" s="53">
        <f>$D44*8760*('Selected MW by RESOLVE Zone'!$D44+'Selected MW by RESOLVE Zone'!BI44)</f>
        <v>12775257.593522755</v>
      </c>
      <c r="BJ44" s="53">
        <f>$D44*8760*('Selected MW by RESOLVE Zone'!$D44+'Selected MW by RESOLVE Zone'!BJ44)</f>
        <v>12775257.593522755</v>
      </c>
      <c r="BK44" s="53">
        <f>$D44*8760*('Selected MW by RESOLVE Zone'!$D44+'Selected MW by RESOLVE Zone'!BK44)</f>
        <v>12775257.593522755</v>
      </c>
      <c r="BL44" s="53">
        <f>$D44*8760*('Selected MW by RESOLVE Zone'!$D44+'Selected MW by RESOLVE Zone'!BL44)</f>
        <v>12775257.593522755</v>
      </c>
      <c r="BM44" s="29">
        <f>$D44*8760*('Selected MW by RESOLVE Zone'!$D44+'Selected MW by RESOLVE Zone'!BM44)</f>
        <v>5354440.4551500324</v>
      </c>
      <c r="BQ44" s="5"/>
    </row>
    <row r="45" spans="1:69" x14ac:dyDescent="0.25">
      <c r="A45" s="3" t="s">
        <v>68</v>
      </c>
      <c r="B45" s="49" t="s">
        <v>69</v>
      </c>
      <c r="C45" s="49" t="s">
        <v>45</v>
      </c>
      <c r="D45" s="90">
        <v>0.36000855559783407</v>
      </c>
      <c r="E45" s="6">
        <f>$D45*8760*('Selected MW by RESOLVE Zone'!$D45+'Selected MW by RESOLVE Zone'!E45)</f>
        <v>1576837.4735185131</v>
      </c>
      <c r="F45" s="53">
        <f>$D45*8760*('Selected MW by RESOLVE Zone'!$D45+'Selected MW by RESOLVE Zone'!F45)</f>
        <v>1576837.4735185131</v>
      </c>
      <c r="G45" s="53">
        <f>$D45*8760*('Selected MW by RESOLVE Zone'!$D45+'Selected MW by RESOLVE Zone'!G45)</f>
        <v>1576837.4735185131</v>
      </c>
      <c r="H45" s="53">
        <f>$D45*8760*('Selected MW by RESOLVE Zone'!$D45+'Selected MW by RESOLVE Zone'!H45)</f>
        <v>1576837.4735185131</v>
      </c>
      <c r="I45" s="53">
        <f>$D45*8760*('Selected MW by RESOLVE Zone'!$D45+'Selected MW by RESOLVE Zone'!I45)</f>
        <v>1576837.4735185131</v>
      </c>
      <c r="J45" s="53">
        <f>$D45*8760*('Selected MW by RESOLVE Zone'!$D45+'Selected MW by RESOLVE Zone'!J45)</f>
        <v>0</v>
      </c>
      <c r="K45" s="53">
        <f>$D45*8760*('Selected MW by RESOLVE Zone'!$D45+'Selected MW by RESOLVE Zone'!K45)</f>
        <v>0</v>
      </c>
      <c r="L45" s="53">
        <f>$D45*8760*('Selected MW by RESOLVE Zone'!$D45+'Selected MW by RESOLVE Zone'!L45)</f>
        <v>1576837.4735185131</v>
      </c>
      <c r="M45" s="53">
        <f>$D45*8760*('Selected MW by RESOLVE Zone'!$D45+'Selected MW by RESOLVE Zone'!M45)</f>
        <v>0</v>
      </c>
      <c r="N45" s="53">
        <f>$D45*8760*('Selected MW by RESOLVE Zone'!$D45+'Selected MW by RESOLVE Zone'!N45)</f>
        <v>1576837.4735185131</v>
      </c>
      <c r="O45" s="53">
        <f>$D45*8760*('Selected MW by RESOLVE Zone'!$D45+'Selected MW by RESOLVE Zone'!O45)</f>
        <v>1576837.4735185131</v>
      </c>
      <c r="P45" s="53">
        <f>$D45*8760*('Selected MW by RESOLVE Zone'!$D45+'Selected MW by RESOLVE Zone'!P45)</f>
        <v>1576837.4735185131</v>
      </c>
      <c r="Q45" s="53">
        <f>$D45*8760*('Selected MW by RESOLVE Zone'!$D45+'Selected MW by RESOLVE Zone'!Q45)</f>
        <v>1576837.4735185131</v>
      </c>
      <c r="R45" s="53">
        <f>$D45*8760*('Selected MW by RESOLVE Zone'!$D45+'Selected MW by RESOLVE Zone'!R45)</f>
        <v>1576837.4735185131</v>
      </c>
      <c r="S45" s="53">
        <f>$D45*8760*('Selected MW by RESOLVE Zone'!$D45+'Selected MW by RESOLVE Zone'!S45)</f>
        <v>1576837.4735185131</v>
      </c>
      <c r="T45" s="53">
        <f>$D45*8760*('Selected MW by RESOLVE Zone'!$D45+'Selected MW by RESOLVE Zone'!T45)</f>
        <v>1576837.4735185131</v>
      </c>
      <c r="U45" s="53">
        <f>$D45*8760*('Selected MW by RESOLVE Zone'!$D45+'Selected MW by RESOLVE Zone'!U45)</f>
        <v>1576837.4735185131</v>
      </c>
      <c r="V45" s="53">
        <f>$D45*8760*('Selected MW by RESOLVE Zone'!$D45+'Selected MW by RESOLVE Zone'!V45)</f>
        <v>0</v>
      </c>
      <c r="W45" s="53">
        <f>$D45*8760*('Selected MW by RESOLVE Zone'!$D45+'Selected MW by RESOLVE Zone'!W45)</f>
        <v>1576837.4735185131</v>
      </c>
      <c r="X45" s="53">
        <f>$D45*8760*('Selected MW by RESOLVE Zone'!$D45+'Selected MW by RESOLVE Zone'!X45)</f>
        <v>0</v>
      </c>
      <c r="Y45" s="53">
        <f>$D45*8760*('Selected MW by RESOLVE Zone'!$D45+'Selected MW by RESOLVE Zone'!Y45)</f>
        <v>1576837.4735185131</v>
      </c>
      <c r="Z45" s="53">
        <f>$D45*8760*('Selected MW by RESOLVE Zone'!$D45+'Selected MW by RESOLVE Zone'!Z45)</f>
        <v>1576837.4735185131</v>
      </c>
      <c r="AA45" s="53">
        <f>$D45*8760*('Selected MW by RESOLVE Zone'!$D45+'Selected MW by RESOLVE Zone'!AA45)</f>
        <v>1576837.4735185131</v>
      </c>
      <c r="AB45" s="53">
        <f>$D45*8760*('Selected MW by RESOLVE Zone'!$D45+'Selected MW by RESOLVE Zone'!AB45)</f>
        <v>1576837.4735185131</v>
      </c>
      <c r="AC45" s="53">
        <f>$D45*8760*('Selected MW by RESOLVE Zone'!$D45+'Selected MW by RESOLVE Zone'!AC45)</f>
        <v>1576837.4735185131</v>
      </c>
      <c r="AD45" s="53">
        <f>$D45*8760*('Selected MW by RESOLVE Zone'!$D45+'Selected MW by RESOLVE Zone'!AD45)</f>
        <v>1576837.4735185131</v>
      </c>
      <c r="AE45" s="29">
        <f>$D45*8760*('Selected MW by RESOLVE Zone'!$D45+'Selected MW by RESOLVE Zone'!AE45)</f>
        <v>1576837.4735185131</v>
      </c>
      <c r="AF45" s="53">
        <f>$D45*8760*('Selected MW by RESOLVE Zone'!$D45+'Selected MW by RESOLVE Zone'!AF45)</f>
        <v>1576837.4735185131</v>
      </c>
      <c r="AG45" s="53">
        <f>$D45*8760*('Selected MW by RESOLVE Zone'!$D45+'Selected MW by RESOLVE Zone'!AG45)</f>
        <v>1576837.4735185131</v>
      </c>
      <c r="AH45" s="53">
        <f>$D45*8760*('Selected MW by RESOLVE Zone'!$D45+'Selected MW by RESOLVE Zone'!AH45)</f>
        <v>1576837.4735185131</v>
      </c>
      <c r="AI45" s="53">
        <f>$D45*8760*('Selected MW by RESOLVE Zone'!$D45+'Selected MW by RESOLVE Zone'!AI45)</f>
        <v>1576837.4735185131</v>
      </c>
      <c r="AJ45" s="53">
        <f>$D45*8760*('Selected MW by RESOLVE Zone'!$D45+'Selected MW by RESOLVE Zone'!AJ45)</f>
        <v>1576837.4735185131</v>
      </c>
      <c r="AK45" s="53">
        <f>$D45*8760*('Selected MW by RESOLVE Zone'!$D45+'Selected MW by RESOLVE Zone'!AK45)</f>
        <v>1576837.4735185131</v>
      </c>
      <c r="AL45" s="53">
        <f>$D45*8760*('Selected MW by RESOLVE Zone'!$D45+'Selected MW by RESOLVE Zone'!AL45)</f>
        <v>0</v>
      </c>
      <c r="AM45" s="53">
        <f>$D45*8760*('Selected MW by RESOLVE Zone'!$D45+'Selected MW by RESOLVE Zone'!AM45)</f>
        <v>0</v>
      </c>
      <c r="AN45" s="53">
        <f>$D45*8760*('Selected MW by RESOLVE Zone'!$D45+'Selected MW by RESOLVE Zone'!AN45)</f>
        <v>0</v>
      </c>
      <c r="AO45" s="53">
        <f>$D45*8760*('Selected MW by RESOLVE Zone'!$D45+'Selected MW by RESOLVE Zone'!AO45)</f>
        <v>1576837.4735185131</v>
      </c>
      <c r="AP45" s="53">
        <f>$D45*8760*('Selected MW by RESOLVE Zone'!$D45+'Selected MW by RESOLVE Zone'!AP45)</f>
        <v>1576837.4735185131</v>
      </c>
      <c r="AQ45" s="53">
        <f>$D45*8760*('Selected MW by RESOLVE Zone'!$D45+'Selected MW by RESOLVE Zone'!AQ45)</f>
        <v>1576837.4735185131</v>
      </c>
      <c r="AR45" s="53">
        <f>$D45*8760*('Selected MW by RESOLVE Zone'!$D45+'Selected MW by RESOLVE Zone'!AR45)</f>
        <v>1576837.4735185131</v>
      </c>
      <c r="AS45" s="53">
        <f>$D45*8760*('Selected MW by RESOLVE Zone'!$D45+'Selected MW by RESOLVE Zone'!AS45)</f>
        <v>1576837.4735185131</v>
      </c>
      <c r="AT45" s="53">
        <f>$D45*8760*('Selected MW by RESOLVE Zone'!$D45+'Selected MW by RESOLVE Zone'!AT45)</f>
        <v>1576837.4735185131</v>
      </c>
      <c r="AU45" s="53">
        <f>$D45*8760*('Selected MW by RESOLVE Zone'!$D45+'Selected MW by RESOLVE Zone'!AU45)</f>
        <v>1576837.4735185131</v>
      </c>
      <c r="AV45" s="53">
        <f>$D45*8760*('Selected MW by RESOLVE Zone'!$D45+'Selected MW by RESOLVE Zone'!AV45)</f>
        <v>1576837.4735185131</v>
      </c>
      <c r="AW45" s="6">
        <f>$D45*8760*('Selected MW by RESOLVE Zone'!$D45+'Selected MW by RESOLVE Zone'!AW45)</f>
        <v>1576837.4735185131</v>
      </c>
      <c r="AX45" s="53">
        <f>$D45*8760*('Selected MW by RESOLVE Zone'!$D45+'Selected MW by RESOLVE Zone'!AX45)</f>
        <v>1576837.4735185131</v>
      </c>
      <c r="AY45" s="53">
        <f>$D45*8760*('Selected MW by RESOLVE Zone'!$D45+'Selected MW by RESOLVE Zone'!AY45)</f>
        <v>1576837.4735185131</v>
      </c>
      <c r="AZ45" s="53">
        <f>$D45*8760*('Selected MW by RESOLVE Zone'!$D45+'Selected MW by RESOLVE Zone'!AZ45)</f>
        <v>1576837.4735185131</v>
      </c>
      <c r="BA45" s="53">
        <f>$D45*8760*('Selected MW by RESOLVE Zone'!$D45+'Selected MW by RESOLVE Zone'!BA45)</f>
        <v>1576837.4735185131</v>
      </c>
      <c r="BB45" s="53">
        <f>$D45*8760*('Selected MW by RESOLVE Zone'!$D45+'Selected MW by RESOLVE Zone'!BB45)</f>
        <v>1576837.4735185131</v>
      </c>
      <c r="BC45" s="53">
        <f>$D45*8760*('Selected MW by RESOLVE Zone'!$D45+'Selected MW by RESOLVE Zone'!BC45)</f>
        <v>0</v>
      </c>
      <c r="BD45" s="53">
        <f>$D45*8760*('Selected MW by RESOLVE Zone'!$D45+'Selected MW by RESOLVE Zone'!BD45)</f>
        <v>0</v>
      </c>
      <c r="BE45" s="53">
        <f>$D45*8760*('Selected MW by RESOLVE Zone'!$D45+'Selected MW by RESOLVE Zone'!BE45)</f>
        <v>0</v>
      </c>
      <c r="BF45" s="53">
        <f>$D45*8760*('Selected MW by RESOLVE Zone'!$D45+'Selected MW by RESOLVE Zone'!BF45)</f>
        <v>1576837.4735185131</v>
      </c>
      <c r="BG45" s="53">
        <f>$D45*8760*('Selected MW by RESOLVE Zone'!$D45+'Selected MW by RESOLVE Zone'!BG45)</f>
        <v>1576837.4735185131</v>
      </c>
      <c r="BH45" s="53">
        <f>$D45*8760*('Selected MW by RESOLVE Zone'!$D45+'Selected MW by RESOLVE Zone'!BH45)</f>
        <v>1576837.4735185131</v>
      </c>
      <c r="BI45" s="53">
        <f>$D45*8760*('Selected MW by RESOLVE Zone'!$D45+'Selected MW by RESOLVE Zone'!BI45)</f>
        <v>1576837.4735185131</v>
      </c>
      <c r="BJ45" s="53">
        <f>$D45*8760*('Selected MW by RESOLVE Zone'!$D45+'Selected MW by RESOLVE Zone'!BJ45)</f>
        <v>1576837.4735185131</v>
      </c>
      <c r="BK45" s="53">
        <f>$D45*8760*('Selected MW by RESOLVE Zone'!$D45+'Selected MW by RESOLVE Zone'!BK45)</f>
        <v>1576837.4735185131</v>
      </c>
      <c r="BL45" s="53">
        <f>$D45*8760*('Selected MW by RESOLVE Zone'!$D45+'Selected MW by RESOLVE Zone'!BL45)</f>
        <v>1576837.4735185131</v>
      </c>
      <c r="BM45" s="29">
        <f>$D45*8760*('Selected MW by RESOLVE Zone'!$D45+'Selected MW by RESOLVE Zone'!BM45)</f>
        <v>1576837.4735185131</v>
      </c>
      <c r="BQ45" s="5"/>
    </row>
    <row r="46" spans="1:69" x14ac:dyDescent="0.25">
      <c r="A46" s="3" t="s">
        <v>70</v>
      </c>
      <c r="B46" s="49" t="s">
        <v>71</v>
      </c>
      <c r="C46" s="49" t="s">
        <v>45</v>
      </c>
      <c r="D46" s="90"/>
      <c r="E46" s="6">
        <f>$D46*8760*('Selected MW by RESOLVE Zone'!$D46+'Selected MW by RESOLVE Zone'!E46)</f>
        <v>0</v>
      </c>
      <c r="F46" s="53">
        <f>$D46*8760*('Selected MW by RESOLVE Zone'!$D46+'Selected MW by RESOLVE Zone'!F46)</f>
        <v>0</v>
      </c>
      <c r="G46" s="53">
        <f>$D46*8760*('Selected MW by RESOLVE Zone'!$D46+'Selected MW by RESOLVE Zone'!G46)</f>
        <v>0</v>
      </c>
      <c r="H46" s="53">
        <f>$D46*8760*('Selected MW by RESOLVE Zone'!$D46+'Selected MW by RESOLVE Zone'!H46)</f>
        <v>0</v>
      </c>
      <c r="I46" s="53">
        <f>$D46*8760*('Selected MW by RESOLVE Zone'!$D46+'Selected MW by RESOLVE Zone'!I46)</f>
        <v>0</v>
      </c>
      <c r="J46" s="53">
        <f>$D46*8760*('Selected MW by RESOLVE Zone'!$D46+'Selected MW by RESOLVE Zone'!J46)</f>
        <v>0</v>
      </c>
      <c r="K46" s="53">
        <f>$D46*8760*('Selected MW by RESOLVE Zone'!$D46+'Selected MW by RESOLVE Zone'!K46)</f>
        <v>0</v>
      </c>
      <c r="L46" s="53">
        <f>$D46*8760*('Selected MW by RESOLVE Zone'!$D46+'Selected MW by RESOLVE Zone'!L46)</f>
        <v>0</v>
      </c>
      <c r="M46" s="53">
        <f>$D46*8760*('Selected MW by RESOLVE Zone'!$D46+'Selected MW by RESOLVE Zone'!M46)</f>
        <v>0</v>
      </c>
      <c r="N46" s="53">
        <f>$D46*8760*('Selected MW by RESOLVE Zone'!$D46+'Selected MW by RESOLVE Zone'!N46)</f>
        <v>0</v>
      </c>
      <c r="O46" s="53">
        <f>$D46*8760*('Selected MW by RESOLVE Zone'!$D46+'Selected MW by RESOLVE Zone'!O46)</f>
        <v>0</v>
      </c>
      <c r="P46" s="53">
        <f>$D46*8760*('Selected MW by RESOLVE Zone'!$D46+'Selected MW by RESOLVE Zone'!P46)</f>
        <v>0</v>
      </c>
      <c r="Q46" s="53">
        <f>$D46*8760*('Selected MW by RESOLVE Zone'!$D46+'Selected MW by RESOLVE Zone'!Q46)</f>
        <v>0</v>
      </c>
      <c r="R46" s="53">
        <f>$D46*8760*('Selected MW by RESOLVE Zone'!$D46+'Selected MW by RESOLVE Zone'!R46)</f>
        <v>0</v>
      </c>
      <c r="S46" s="53">
        <f>$D46*8760*('Selected MW by RESOLVE Zone'!$D46+'Selected MW by RESOLVE Zone'!S46)</f>
        <v>0</v>
      </c>
      <c r="T46" s="53">
        <f>$D46*8760*('Selected MW by RESOLVE Zone'!$D46+'Selected MW by RESOLVE Zone'!T46)</f>
        <v>0</v>
      </c>
      <c r="U46" s="53">
        <f>$D46*8760*('Selected MW by RESOLVE Zone'!$D46+'Selected MW by RESOLVE Zone'!U46)</f>
        <v>0</v>
      </c>
      <c r="V46" s="53">
        <f>$D46*8760*('Selected MW by RESOLVE Zone'!$D46+'Selected MW by RESOLVE Zone'!V46)</f>
        <v>0</v>
      </c>
      <c r="W46" s="53">
        <f>$D46*8760*('Selected MW by RESOLVE Zone'!$D46+'Selected MW by RESOLVE Zone'!W46)</f>
        <v>0</v>
      </c>
      <c r="X46" s="53">
        <f>$D46*8760*('Selected MW by RESOLVE Zone'!$D46+'Selected MW by RESOLVE Zone'!X46)</f>
        <v>0</v>
      </c>
      <c r="Y46" s="53">
        <f>$D46*8760*('Selected MW by RESOLVE Zone'!$D46+'Selected MW by RESOLVE Zone'!Y46)</f>
        <v>0</v>
      </c>
      <c r="Z46" s="53">
        <f>$D46*8760*('Selected MW by RESOLVE Zone'!$D46+'Selected MW by RESOLVE Zone'!Z46)</f>
        <v>0</v>
      </c>
      <c r="AA46" s="53">
        <f>$D46*8760*('Selected MW by RESOLVE Zone'!$D46+'Selected MW by RESOLVE Zone'!AA46)</f>
        <v>0</v>
      </c>
      <c r="AB46" s="53">
        <f>$D46*8760*('Selected MW by RESOLVE Zone'!$D46+'Selected MW by RESOLVE Zone'!AB46)</f>
        <v>0</v>
      </c>
      <c r="AC46" s="53">
        <f>$D46*8760*('Selected MW by RESOLVE Zone'!$D46+'Selected MW by RESOLVE Zone'!AC46)</f>
        <v>0</v>
      </c>
      <c r="AD46" s="53">
        <f>$D46*8760*('Selected MW by RESOLVE Zone'!$D46+'Selected MW by RESOLVE Zone'!AD46)</f>
        <v>0</v>
      </c>
      <c r="AE46" s="29">
        <f>$D46*8760*('Selected MW by RESOLVE Zone'!$D46+'Selected MW by RESOLVE Zone'!AE46)</f>
        <v>0</v>
      </c>
      <c r="AF46" s="53">
        <f>$D46*8760*('Selected MW by RESOLVE Zone'!$D46+'Selected MW by RESOLVE Zone'!AF46)</f>
        <v>0</v>
      </c>
      <c r="AG46" s="53">
        <f>$D46*8760*('Selected MW by RESOLVE Zone'!$D46+'Selected MW by RESOLVE Zone'!AG46)</f>
        <v>0</v>
      </c>
      <c r="AH46" s="53">
        <f>$D46*8760*('Selected MW by RESOLVE Zone'!$D46+'Selected MW by RESOLVE Zone'!AH46)</f>
        <v>0</v>
      </c>
      <c r="AI46" s="53">
        <f>$D46*8760*('Selected MW by RESOLVE Zone'!$D46+'Selected MW by RESOLVE Zone'!AI46)</f>
        <v>0</v>
      </c>
      <c r="AJ46" s="53">
        <f>$D46*8760*('Selected MW by RESOLVE Zone'!$D46+'Selected MW by RESOLVE Zone'!AJ46)</f>
        <v>0</v>
      </c>
      <c r="AK46" s="53">
        <f>$D46*8760*('Selected MW by RESOLVE Zone'!$D46+'Selected MW by RESOLVE Zone'!AK46)</f>
        <v>0</v>
      </c>
      <c r="AL46" s="53">
        <f>$D46*8760*('Selected MW by RESOLVE Zone'!$D46+'Selected MW by RESOLVE Zone'!AL46)</f>
        <v>0</v>
      </c>
      <c r="AM46" s="53">
        <f>$D46*8760*('Selected MW by RESOLVE Zone'!$D46+'Selected MW by RESOLVE Zone'!AM46)</f>
        <v>0</v>
      </c>
      <c r="AN46" s="53">
        <f>$D46*8760*('Selected MW by RESOLVE Zone'!$D46+'Selected MW by RESOLVE Zone'!AN46)</f>
        <v>0</v>
      </c>
      <c r="AO46" s="53">
        <f>$D46*8760*('Selected MW by RESOLVE Zone'!$D46+'Selected MW by RESOLVE Zone'!AO46)</f>
        <v>0</v>
      </c>
      <c r="AP46" s="53">
        <f>$D46*8760*('Selected MW by RESOLVE Zone'!$D46+'Selected MW by RESOLVE Zone'!AP46)</f>
        <v>0</v>
      </c>
      <c r="AQ46" s="53">
        <f>$D46*8760*('Selected MW by RESOLVE Zone'!$D46+'Selected MW by RESOLVE Zone'!AQ46)</f>
        <v>0</v>
      </c>
      <c r="AR46" s="53">
        <f>$D46*8760*('Selected MW by RESOLVE Zone'!$D46+'Selected MW by RESOLVE Zone'!AR46)</f>
        <v>0</v>
      </c>
      <c r="AS46" s="53">
        <f>$D46*8760*('Selected MW by RESOLVE Zone'!$D46+'Selected MW by RESOLVE Zone'!AS46)</f>
        <v>0</v>
      </c>
      <c r="AT46" s="53">
        <f>$D46*8760*('Selected MW by RESOLVE Zone'!$D46+'Selected MW by RESOLVE Zone'!AT46)</f>
        <v>0</v>
      </c>
      <c r="AU46" s="53">
        <f>$D46*8760*('Selected MW by RESOLVE Zone'!$D46+'Selected MW by RESOLVE Zone'!AU46)</f>
        <v>0</v>
      </c>
      <c r="AV46" s="53">
        <f>$D46*8760*('Selected MW by RESOLVE Zone'!$D46+'Selected MW by RESOLVE Zone'!AV46)</f>
        <v>0</v>
      </c>
      <c r="AW46" s="6">
        <f>$D46*8760*('Selected MW by RESOLVE Zone'!$D46+'Selected MW by RESOLVE Zone'!AW46)</f>
        <v>0</v>
      </c>
      <c r="AX46" s="53">
        <f>$D46*8760*('Selected MW by RESOLVE Zone'!$D46+'Selected MW by RESOLVE Zone'!AX46)</f>
        <v>0</v>
      </c>
      <c r="AY46" s="53">
        <f>$D46*8760*('Selected MW by RESOLVE Zone'!$D46+'Selected MW by RESOLVE Zone'!AY46)</f>
        <v>0</v>
      </c>
      <c r="AZ46" s="53">
        <f>$D46*8760*('Selected MW by RESOLVE Zone'!$D46+'Selected MW by RESOLVE Zone'!AZ46)</f>
        <v>0</v>
      </c>
      <c r="BA46" s="53">
        <f>$D46*8760*('Selected MW by RESOLVE Zone'!$D46+'Selected MW by RESOLVE Zone'!BA46)</f>
        <v>0</v>
      </c>
      <c r="BB46" s="53">
        <f>$D46*8760*('Selected MW by RESOLVE Zone'!$D46+'Selected MW by RESOLVE Zone'!BB46)</f>
        <v>0</v>
      </c>
      <c r="BC46" s="53">
        <f>$D46*8760*('Selected MW by RESOLVE Zone'!$D46+'Selected MW by RESOLVE Zone'!BC46)</f>
        <v>0</v>
      </c>
      <c r="BD46" s="53">
        <f>$D46*8760*('Selected MW by RESOLVE Zone'!$D46+'Selected MW by RESOLVE Zone'!BD46)</f>
        <v>0</v>
      </c>
      <c r="BE46" s="53">
        <f>$D46*8760*('Selected MW by RESOLVE Zone'!$D46+'Selected MW by RESOLVE Zone'!BE46)</f>
        <v>0</v>
      </c>
      <c r="BF46" s="53">
        <f>$D46*8760*('Selected MW by RESOLVE Zone'!$D46+'Selected MW by RESOLVE Zone'!BF46)</f>
        <v>0</v>
      </c>
      <c r="BG46" s="53">
        <f>$D46*8760*('Selected MW by RESOLVE Zone'!$D46+'Selected MW by RESOLVE Zone'!BG46)</f>
        <v>0</v>
      </c>
      <c r="BH46" s="53">
        <f>$D46*8760*('Selected MW by RESOLVE Zone'!$D46+'Selected MW by RESOLVE Zone'!BH46)</f>
        <v>0</v>
      </c>
      <c r="BI46" s="53">
        <f>$D46*8760*('Selected MW by RESOLVE Zone'!$D46+'Selected MW by RESOLVE Zone'!BI46)</f>
        <v>0</v>
      </c>
      <c r="BJ46" s="53">
        <f>$D46*8760*('Selected MW by RESOLVE Zone'!$D46+'Selected MW by RESOLVE Zone'!BJ46)</f>
        <v>0</v>
      </c>
      <c r="BK46" s="53">
        <f>$D46*8760*('Selected MW by RESOLVE Zone'!$D46+'Selected MW by RESOLVE Zone'!BK46)</f>
        <v>0</v>
      </c>
      <c r="BL46" s="53">
        <f>$D46*8760*('Selected MW by RESOLVE Zone'!$D46+'Selected MW by RESOLVE Zone'!BL46)</f>
        <v>0</v>
      </c>
      <c r="BM46" s="29">
        <f>$D46*8760*('Selected MW by RESOLVE Zone'!$D46+'Selected MW by RESOLVE Zone'!BM46)</f>
        <v>0</v>
      </c>
      <c r="BQ46" s="5"/>
    </row>
    <row r="47" spans="1:69" x14ac:dyDescent="0.25">
      <c r="A47" s="3" t="s">
        <v>72</v>
      </c>
      <c r="B47" s="49" t="s">
        <v>64</v>
      </c>
      <c r="C47" s="49" t="s">
        <v>45</v>
      </c>
      <c r="D47" s="90"/>
      <c r="E47" s="6">
        <f>$D47*8760*('Selected MW by RESOLVE Zone'!$D47+'Selected MW by RESOLVE Zone'!E47)</f>
        <v>0</v>
      </c>
      <c r="F47" s="53">
        <f>$D47*8760*('Selected MW by RESOLVE Zone'!$D47+'Selected MW by RESOLVE Zone'!F47)</f>
        <v>0</v>
      </c>
      <c r="G47" s="53">
        <f>$D47*8760*('Selected MW by RESOLVE Zone'!$D47+'Selected MW by RESOLVE Zone'!G47)</f>
        <v>0</v>
      </c>
      <c r="H47" s="53">
        <f>$D47*8760*('Selected MW by RESOLVE Zone'!$D47+'Selected MW by RESOLVE Zone'!H47)</f>
        <v>0</v>
      </c>
      <c r="I47" s="53">
        <f>$D47*8760*('Selected MW by RESOLVE Zone'!$D47+'Selected MW by RESOLVE Zone'!I47)</f>
        <v>0</v>
      </c>
      <c r="J47" s="53">
        <f>$D47*8760*('Selected MW by RESOLVE Zone'!$D47+'Selected MW by RESOLVE Zone'!J47)</f>
        <v>0</v>
      </c>
      <c r="K47" s="53">
        <f>$D47*8760*('Selected MW by RESOLVE Zone'!$D47+'Selected MW by RESOLVE Zone'!K47)</f>
        <v>0</v>
      </c>
      <c r="L47" s="53">
        <f>$D47*8760*('Selected MW by RESOLVE Zone'!$D47+'Selected MW by RESOLVE Zone'!L47)</f>
        <v>0</v>
      </c>
      <c r="M47" s="53">
        <f>$D47*8760*('Selected MW by RESOLVE Zone'!$D47+'Selected MW by RESOLVE Zone'!M47)</f>
        <v>0</v>
      </c>
      <c r="N47" s="53">
        <f>$D47*8760*('Selected MW by RESOLVE Zone'!$D47+'Selected MW by RESOLVE Zone'!N47)</f>
        <v>0</v>
      </c>
      <c r="O47" s="53">
        <f>$D47*8760*('Selected MW by RESOLVE Zone'!$D47+'Selected MW by RESOLVE Zone'!O47)</f>
        <v>0</v>
      </c>
      <c r="P47" s="53">
        <f>$D47*8760*('Selected MW by RESOLVE Zone'!$D47+'Selected MW by RESOLVE Zone'!P47)</f>
        <v>0</v>
      </c>
      <c r="Q47" s="53">
        <f>$D47*8760*('Selected MW by RESOLVE Zone'!$D47+'Selected MW by RESOLVE Zone'!Q47)</f>
        <v>0</v>
      </c>
      <c r="R47" s="53">
        <f>$D47*8760*('Selected MW by RESOLVE Zone'!$D47+'Selected MW by RESOLVE Zone'!R47)</f>
        <v>0</v>
      </c>
      <c r="S47" s="53">
        <f>$D47*8760*('Selected MW by RESOLVE Zone'!$D47+'Selected MW by RESOLVE Zone'!S47)</f>
        <v>0</v>
      </c>
      <c r="T47" s="53">
        <f>$D47*8760*('Selected MW by RESOLVE Zone'!$D47+'Selected MW by RESOLVE Zone'!T47)</f>
        <v>0</v>
      </c>
      <c r="U47" s="53">
        <f>$D47*8760*('Selected MW by RESOLVE Zone'!$D47+'Selected MW by RESOLVE Zone'!U47)</f>
        <v>0</v>
      </c>
      <c r="V47" s="53">
        <f>$D47*8760*('Selected MW by RESOLVE Zone'!$D47+'Selected MW by RESOLVE Zone'!V47)</f>
        <v>0</v>
      </c>
      <c r="W47" s="53">
        <f>$D47*8760*('Selected MW by RESOLVE Zone'!$D47+'Selected MW by RESOLVE Zone'!W47)</f>
        <v>0</v>
      </c>
      <c r="X47" s="53">
        <f>$D47*8760*('Selected MW by RESOLVE Zone'!$D47+'Selected MW by RESOLVE Zone'!X47)</f>
        <v>0</v>
      </c>
      <c r="Y47" s="53">
        <f>$D47*8760*('Selected MW by RESOLVE Zone'!$D47+'Selected MW by RESOLVE Zone'!Y47)</f>
        <v>0</v>
      </c>
      <c r="Z47" s="53">
        <f>$D47*8760*('Selected MW by RESOLVE Zone'!$D47+'Selected MW by RESOLVE Zone'!Z47)</f>
        <v>0</v>
      </c>
      <c r="AA47" s="53">
        <f>$D47*8760*('Selected MW by RESOLVE Zone'!$D47+'Selected MW by RESOLVE Zone'!AA47)</f>
        <v>0</v>
      </c>
      <c r="AB47" s="53">
        <f>$D47*8760*('Selected MW by RESOLVE Zone'!$D47+'Selected MW by RESOLVE Zone'!AB47)</f>
        <v>0</v>
      </c>
      <c r="AC47" s="53">
        <f>$D47*8760*('Selected MW by RESOLVE Zone'!$D47+'Selected MW by RESOLVE Zone'!AC47)</f>
        <v>0</v>
      </c>
      <c r="AD47" s="53">
        <f>$D47*8760*('Selected MW by RESOLVE Zone'!$D47+'Selected MW by RESOLVE Zone'!AD47)</f>
        <v>0</v>
      </c>
      <c r="AE47" s="29">
        <f>$D47*8760*('Selected MW by RESOLVE Zone'!$D47+'Selected MW by RESOLVE Zone'!AE47)</f>
        <v>0</v>
      </c>
      <c r="AF47" s="53">
        <f>$D47*8760*('Selected MW by RESOLVE Zone'!$D47+'Selected MW by RESOLVE Zone'!AF47)</f>
        <v>0</v>
      </c>
      <c r="AG47" s="53">
        <f>$D47*8760*('Selected MW by RESOLVE Zone'!$D47+'Selected MW by RESOLVE Zone'!AG47)</f>
        <v>0</v>
      </c>
      <c r="AH47" s="53">
        <f>$D47*8760*('Selected MW by RESOLVE Zone'!$D47+'Selected MW by RESOLVE Zone'!AH47)</f>
        <v>0</v>
      </c>
      <c r="AI47" s="53">
        <f>$D47*8760*('Selected MW by RESOLVE Zone'!$D47+'Selected MW by RESOLVE Zone'!AI47)</f>
        <v>0</v>
      </c>
      <c r="AJ47" s="53">
        <f>$D47*8760*('Selected MW by RESOLVE Zone'!$D47+'Selected MW by RESOLVE Zone'!AJ47)</f>
        <v>0</v>
      </c>
      <c r="AK47" s="53">
        <f>$D47*8760*('Selected MW by RESOLVE Zone'!$D47+'Selected MW by RESOLVE Zone'!AK47)</f>
        <v>0</v>
      </c>
      <c r="AL47" s="53">
        <f>$D47*8760*('Selected MW by RESOLVE Zone'!$D47+'Selected MW by RESOLVE Zone'!AL47)</f>
        <v>0</v>
      </c>
      <c r="AM47" s="53">
        <f>$D47*8760*('Selected MW by RESOLVE Zone'!$D47+'Selected MW by RESOLVE Zone'!AM47)</f>
        <v>0</v>
      </c>
      <c r="AN47" s="53">
        <f>$D47*8760*('Selected MW by RESOLVE Zone'!$D47+'Selected MW by RESOLVE Zone'!AN47)</f>
        <v>0</v>
      </c>
      <c r="AO47" s="53">
        <f>$D47*8760*('Selected MW by RESOLVE Zone'!$D47+'Selected MW by RESOLVE Zone'!AO47)</f>
        <v>0</v>
      </c>
      <c r="AP47" s="53">
        <f>$D47*8760*('Selected MW by RESOLVE Zone'!$D47+'Selected MW by RESOLVE Zone'!AP47)</f>
        <v>0</v>
      </c>
      <c r="AQ47" s="53">
        <f>$D47*8760*('Selected MW by RESOLVE Zone'!$D47+'Selected MW by RESOLVE Zone'!AQ47)</f>
        <v>0</v>
      </c>
      <c r="AR47" s="53">
        <f>$D47*8760*('Selected MW by RESOLVE Zone'!$D47+'Selected MW by RESOLVE Zone'!AR47)</f>
        <v>0</v>
      </c>
      <c r="AS47" s="53">
        <f>$D47*8760*('Selected MW by RESOLVE Zone'!$D47+'Selected MW by RESOLVE Zone'!AS47)</f>
        <v>0</v>
      </c>
      <c r="AT47" s="53">
        <f>$D47*8760*('Selected MW by RESOLVE Zone'!$D47+'Selected MW by RESOLVE Zone'!AT47)</f>
        <v>0</v>
      </c>
      <c r="AU47" s="53">
        <f>$D47*8760*('Selected MW by RESOLVE Zone'!$D47+'Selected MW by RESOLVE Zone'!AU47)</f>
        <v>0</v>
      </c>
      <c r="AV47" s="53">
        <f>$D47*8760*('Selected MW by RESOLVE Zone'!$D47+'Selected MW by RESOLVE Zone'!AV47)</f>
        <v>0</v>
      </c>
      <c r="AW47" s="6">
        <f>$D47*8760*('Selected MW by RESOLVE Zone'!$D47+'Selected MW by RESOLVE Zone'!AW47)</f>
        <v>0</v>
      </c>
      <c r="AX47" s="53">
        <f>$D47*8760*('Selected MW by RESOLVE Zone'!$D47+'Selected MW by RESOLVE Zone'!AX47)</f>
        <v>0</v>
      </c>
      <c r="AY47" s="53">
        <f>$D47*8760*('Selected MW by RESOLVE Zone'!$D47+'Selected MW by RESOLVE Zone'!AY47)</f>
        <v>0</v>
      </c>
      <c r="AZ47" s="53">
        <f>$D47*8760*('Selected MW by RESOLVE Zone'!$D47+'Selected MW by RESOLVE Zone'!AZ47)</f>
        <v>0</v>
      </c>
      <c r="BA47" s="53">
        <f>$D47*8760*('Selected MW by RESOLVE Zone'!$D47+'Selected MW by RESOLVE Zone'!BA47)</f>
        <v>0</v>
      </c>
      <c r="BB47" s="53">
        <f>$D47*8760*('Selected MW by RESOLVE Zone'!$D47+'Selected MW by RESOLVE Zone'!BB47)</f>
        <v>0</v>
      </c>
      <c r="BC47" s="53">
        <f>$D47*8760*('Selected MW by RESOLVE Zone'!$D47+'Selected MW by RESOLVE Zone'!BC47)</f>
        <v>0</v>
      </c>
      <c r="BD47" s="53">
        <f>$D47*8760*('Selected MW by RESOLVE Zone'!$D47+'Selected MW by RESOLVE Zone'!BD47)</f>
        <v>0</v>
      </c>
      <c r="BE47" s="53">
        <f>$D47*8760*('Selected MW by RESOLVE Zone'!$D47+'Selected MW by RESOLVE Zone'!BE47)</f>
        <v>0</v>
      </c>
      <c r="BF47" s="53">
        <f>$D47*8760*('Selected MW by RESOLVE Zone'!$D47+'Selected MW by RESOLVE Zone'!BF47)</f>
        <v>0</v>
      </c>
      <c r="BG47" s="53">
        <f>$D47*8760*('Selected MW by RESOLVE Zone'!$D47+'Selected MW by RESOLVE Zone'!BG47)</f>
        <v>0</v>
      </c>
      <c r="BH47" s="53">
        <f>$D47*8760*('Selected MW by RESOLVE Zone'!$D47+'Selected MW by RESOLVE Zone'!BH47)</f>
        <v>0</v>
      </c>
      <c r="BI47" s="53">
        <f>$D47*8760*('Selected MW by RESOLVE Zone'!$D47+'Selected MW by RESOLVE Zone'!BI47)</f>
        <v>0</v>
      </c>
      <c r="BJ47" s="53">
        <f>$D47*8760*('Selected MW by RESOLVE Zone'!$D47+'Selected MW by RESOLVE Zone'!BJ47)</f>
        <v>0</v>
      </c>
      <c r="BK47" s="53">
        <f>$D47*8760*('Selected MW by RESOLVE Zone'!$D47+'Selected MW by RESOLVE Zone'!BK47)</f>
        <v>0</v>
      </c>
      <c r="BL47" s="53">
        <f>$D47*8760*('Selected MW by RESOLVE Zone'!$D47+'Selected MW by RESOLVE Zone'!BL47)</f>
        <v>0</v>
      </c>
      <c r="BM47" s="29">
        <f>$D47*8760*('Selected MW by RESOLVE Zone'!$D47+'Selected MW by RESOLVE Zone'!BM47)</f>
        <v>0</v>
      </c>
      <c r="BQ47" s="5"/>
    </row>
    <row r="48" spans="1:69" x14ac:dyDescent="0.25">
      <c r="A48" s="3" t="s">
        <v>73</v>
      </c>
      <c r="B48" s="49" t="s">
        <v>39</v>
      </c>
      <c r="C48" s="49" t="s">
        <v>45</v>
      </c>
      <c r="D48" s="90"/>
      <c r="E48" s="6">
        <f>$D48*8760*('Selected MW by RESOLVE Zone'!$D48+'Selected MW by RESOLVE Zone'!E48)</f>
        <v>0</v>
      </c>
      <c r="F48" s="53">
        <f>$D48*8760*('Selected MW by RESOLVE Zone'!$D48+'Selected MW by RESOLVE Zone'!F48)</f>
        <v>0</v>
      </c>
      <c r="G48" s="53">
        <f>$D48*8760*('Selected MW by RESOLVE Zone'!$D48+'Selected MW by RESOLVE Zone'!G48)</f>
        <v>0</v>
      </c>
      <c r="H48" s="53">
        <f>$D48*8760*('Selected MW by RESOLVE Zone'!$D48+'Selected MW by RESOLVE Zone'!H48)</f>
        <v>0</v>
      </c>
      <c r="I48" s="53">
        <f>$D48*8760*('Selected MW by RESOLVE Zone'!$D48+'Selected MW by RESOLVE Zone'!I48)</f>
        <v>0</v>
      </c>
      <c r="J48" s="53">
        <f>$D48*8760*('Selected MW by RESOLVE Zone'!$D48+'Selected MW by RESOLVE Zone'!J48)</f>
        <v>0</v>
      </c>
      <c r="K48" s="53">
        <f>$D48*8760*('Selected MW by RESOLVE Zone'!$D48+'Selected MW by RESOLVE Zone'!K48)</f>
        <v>0</v>
      </c>
      <c r="L48" s="53">
        <f>$D48*8760*('Selected MW by RESOLVE Zone'!$D48+'Selected MW by RESOLVE Zone'!L48)</f>
        <v>0</v>
      </c>
      <c r="M48" s="53">
        <f>$D48*8760*('Selected MW by RESOLVE Zone'!$D48+'Selected MW by RESOLVE Zone'!M48)</f>
        <v>0</v>
      </c>
      <c r="N48" s="53">
        <f>$D48*8760*('Selected MW by RESOLVE Zone'!$D48+'Selected MW by RESOLVE Zone'!N48)</f>
        <v>0</v>
      </c>
      <c r="O48" s="53">
        <f>$D48*8760*('Selected MW by RESOLVE Zone'!$D48+'Selected MW by RESOLVE Zone'!O48)</f>
        <v>0</v>
      </c>
      <c r="P48" s="53">
        <f>$D48*8760*('Selected MW by RESOLVE Zone'!$D48+'Selected MW by RESOLVE Zone'!P48)</f>
        <v>0</v>
      </c>
      <c r="Q48" s="53">
        <f>$D48*8760*('Selected MW by RESOLVE Zone'!$D48+'Selected MW by RESOLVE Zone'!Q48)</f>
        <v>0</v>
      </c>
      <c r="R48" s="53">
        <f>$D48*8760*('Selected MW by RESOLVE Zone'!$D48+'Selected MW by RESOLVE Zone'!R48)</f>
        <v>0</v>
      </c>
      <c r="S48" s="53">
        <f>$D48*8760*('Selected MW by RESOLVE Zone'!$D48+'Selected MW by RESOLVE Zone'!S48)</f>
        <v>0</v>
      </c>
      <c r="T48" s="53">
        <f>$D48*8760*('Selected MW by RESOLVE Zone'!$D48+'Selected MW by RESOLVE Zone'!T48)</f>
        <v>0</v>
      </c>
      <c r="U48" s="53">
        <f>$D48*8760*('Selected MW by RESOLVE Zone'!$D48+'Selected MW by RESOLVE Zone'!U48)</f>
        <v>0</v>
      </c>
      <c r="V48" s="53">
        <f>$D48*8760*('Selected MW by RESOLVE Zone'!$D48+'Selected MW by RESOLVE Zone'!V48)</f>
        <v>0</v>
      </c>
      <c r="W48" s="53">
        <f>$D48*8760*('Selected MW by RESOLVE Zone'!$D48+'Selected MW by RESOLVE Zone'!W48)</f>
        <v>0</v>
      </c>
      <c r="X48" s="53">
        <f>$D48*8760*('Selected MW by RESOLVE Zone'!$D48+'Selected MW by RESOLVE Zone'!X48)</f>
        <v>0</v>
      </c>
      <c r="Y48" s="53">
        <f>$D48*8760*('Selected MW by RESOLVE Zone'!$D48+'Selected MW by RESOLVE Zone'!Y48)</f>
        <v>0</v>
      </c>
      <c r="Z48" s="53">
        <f>$D48*8760*('Selected MW by RESOLVE Zone'!$D48+'Selected MW by RESOLVE Zone'!Z48)</f>
        <v>0</v>
      </c>
      <c r="AA48" s="53">
        <f>$D48*8760*('Selected MW by RESOLVE Zone'!$D48+'Selected MW by RESOLVE Zone'!AA48)</f>
        <v>0</v>
      </c>
      <c r="AB48" s="53">
        <f>$D48*8760*('Selected MW by RESOLVE Zone'!$D48+'Selected MW by RESOLVE Zone'!AB48)</f>
        <v>0</v>
      </c>
      <c r="AC48" s="53">
        <f>$D48*8760*('Selected MW by RESOLVE Zone'!$D48+'Selected MW by RESOLVE Zone'!AC48)</f>
        <v>0</v>
      </c>
      <c r="AD48" s="53">
        <f>$D48*8760*('Selected MW by RESOLVE Zone'!$D48+'Selected MW by RESOLVE Zone'!AD48)</f>
        <v>0</v>
      </c>
      <c r="AE48" s="29">
        <f>$D48*8760*('Selected MW by RESOLVE Zone'!$D48+'Selected MW by RESOLVE Zone'!AE48)</f>
        <v>0</v>
      </c>
      <c r="AF48" s="53">
        <f>$D48*8760*('Selected MW by RESOLVE Zone'!$D48+'Selected MW by RESOLVE Zone'!AF48)</f>
        <v>0</v>
      </c>
      <c r="AG48" s="53">
        <f>$D48*8760*('Selected MW by RESOLVE Zone'!$D48+'Selected MW by RESOLVE Zone'!AG48)</f>
        <v>0</v>
      </c>
      <c r="AH48" s="53">
        <f>$D48*8760*('Selected MW by RESOLVE Zone'!$D48+'Selected MW by RESOLVE Zone'!AH48)</f>
        <v>0</v>
      </c>
      <c r="AI48" s="53">
        <f>$D48*8760*('Selected MW by RESOLVE Zone'!$D48+'Selected MW by RESOLVE Zone'!AI48)</f>
        <v>0</v>
      </c>
      <c r="AJ48" s="53">
        <f>$D48*8760*('Selected MW by RESOLVE Zone'!$D48+'Selected MW by RESOLVE Zone'!AJ48)</f>
        <v>0</v>
      </c>
      <c r="AK48" s="53">
        <f>$D48*8760*('Selected MW by RESOLVE Zone'!$D48+'Selected MW by RESOLVE Zone'!AK48)</f>
        <v>0</v>
      </c>
      <c r="AL48" s="53">
        <f>$D48*8760*('Selected MW by RESOLVE Zone'!$D48+'Selected MW by RESOLVE Zone'!AL48)</f>
        <v>0</v>
      </c>
      <c r="AM48" s="53">
        <f>$D48*8760*('Selected MW by RESOLVE Zone'!$D48+'Selected MW by RESOLVE Zone'!AM48)</f>
        <v>0</v>
      </c>
      <c r="AN48" s="53">
        <f>$D48*8760*('Selected MW by RESOLVE Zone'!$D48+'Selected MW by RESOLVE Zone'!AN48)</f>
        <v>0</v>
      </c>
      <c r="AO48" s="53">
        <f>$D48*8760*('Selected MW by RESOLVE Zone'!$D48+'Selected MW by RESOLVE Zone'!AO48)</f>
        <v>0</v>
      </c>
      <c r="AP48" s="53">
        <f>$D48*8760*('Selected MW by RESOLVE Zone'!$D48+'Selected MW by RESOLVE Zone'!AP48)</f>
        <v>0</v>
      </c>
      <c r="AQ48" s="53">
        <f>$D48*8760*('Selected MW by RESOLVE Zone'!$D48+'Selected MW by RESOLVE Zone'!AQ48)</f>
        <v>0</v>
      </c>
      <c r="AR48" s="53">
        <f>$D48*8760*('Selected MW by RESOLVE Zone'!$D48+'Selected MW by RESOLVE Zone'!AR48)</f>
        <v>0</v>
      </c>
      <c r="AS48" s="53">
        <f>$D48*8760*('Selected MW by RESOLVE Zone'!$D48+'Selected MW by RESOLVE Zone'!AS48)</f>
        <v>0</v>
      </c>
      <c r="AT48" s="53">
        <f>$D48*8760*('Selected MW by RESOLVE Zone'!$D48+'Selected MW by RESOLVE Zone'!AT48)</f>
        <v>0</v>
      </c>
      <c r="AU48" s="53">
        <f>$D48*8760*('Selected MW by RESOLVE Zone'!$D48+'Selected MW by RESOLVE Zone'!AU48)</f>
        <v>0</v>
      </c>
      <c r="AV48" s="53">
        <f>$D48*8760*('Selected MW by RESOLVE Zone'!$D48+'Selected MW by RESOLVE Zone'!AV48)</f>
        <v>0</v>
      </c>
      <c r="AW48" s="6">
        <f>$D48*8760*('Selected MW by RESOLVE Zone'!$D48+'Selected MW by RESOLVE Zone'!AW48)</f>
        <v>0</v>
      </c>
      <c r="AX48" s="53">
        <f>$D48*8760*('Selected MW by RESOLVE Zone'!$D48+'Selected MW by RESOLVE Zone'!AX48)</f>
        <v>0</v>
      </c>
      <c r="AY48" s="53">
        <f>$D48*8760*('Selected MW by RESOLVE Zone'!$D48+'Selected MW by RESOLVE Zone'!AY48)</f>
        <v>0</v>
      </c>
      <c r="AZ48" s="53">
        <f>$D48*8760*('Selected MW by RESOLVE Zone'!$D48+'Selected MW by RESOLVE Zone'!AZ48)</f>
        <v>0</v>
      </c>
      <c r="BA48" s="53">
        <f>$D48*8760*('Selected MW by RESOLVE Zone'!$D48+'Selected MW by RESOLVE Zone'!BA48)</f>
        <v>0</v>
      </c>
      <c r="BB48" s="53">
        <f>$D48*8760*('Selected MW by RESOLVE Zone'!$D48+'Selected MW by RESOLVE Zone'!BB48)</f>
        <v>0</v>
      </c>
      <c r="BC48" s="53">
        <f>$D48*8760*('Selected MW by RESOLVE Zone'!$D48+'Selected MW by RESOLVE Zone'!BC48)</f>
        <v>0</v>
      </c>
      <c r="BD48" s="53">
        <f>$D48*8760*('Selected MW by RESOLVE Zone'!$D48+'Selected MW by RESOLVE Zone'!BD48)</f>
        <v>0</v>
      </c>
      <c r="BE48" s="53">
        <f>$D48*8760*('Selected MW by RESOLVE Zone'!$D48+'Selected MW by RESOLVE Zone'!BE48)</f>
        <v>0</v>
      </c>
      <c r="BF48" s="53">
        <f>$D48*8760*('Selected MW by RESOLVE Zone'!$D48+'Selected MW by RESOLVE Zone'!BF48)</f>
        <v>0</v>
      </c>
      <c r="BG48" s="53">
        <f>$D48*8760*('Selected MW by RESOLVE Zone'!$D48+'Selected MW by RESOLVE Zone'!BG48)</f>
        <v>0</v>
      </c>
      <c r="BH48" s="53">
        <f>$D48*8760*('Selected MW by RESOLVE Zone'!$D48+'Selected MW by RESOLVE Zone'!BH48)</f>
        <v>0</v>
      </c>
      <c r="BI48" s="53">
        <f>$D48*8760*('Selected MW by RESOLVE Zone'!$D48+'Selected MW by RESOLVE Zone'!BI48)</f>
        <v>0</v>
      </c>
      <c r="BJ48" s="53">
        <f>$D48*8760*('Selected MW by RESOLVE Zone'!$D48+'Selected MW by RESOLVE Zone'!BJ48)</f>
        <v>0</v>
      </c>
      <c r="BK48" s="53">
        <f>$D48*8760*('Selected MW by RESOLVE Zone'!$D48+'Selected MW by RESOLVE Zone'!BK48)</f>
        <v>0</v>
      </c>
      <c r="BL48" s="53">
        <f>$D48*8760*('Selected MW by RESOLVE Zone'!$D48+'Selected MW by RESOLVE Zone'!BL48)</f>
        <v>0</v>
      </c>
      <c r="BM48" s="29">
        <f>$D48*8760*('Selected MW by RESOLVE Zone'!$D48+'Selected MW by RESOLVE Zone'!BM48)</f>
        <v>0</v>
      </c>
      <c r="BQ48" s="5"/>
    </row>
    <row r="49" spans="1:69" x14ac:dyDescent="0.25">
      <c r="A49" s="3" t="s">
        <v>74</v>
      </c>
      <c r="B49" s="49" t="s">
        <v>29</v>
      </c>
      <c r="C49" s="49" t="s">
        <v>29</v>
      </c>
      <c r="D49" s="90">
        <v>1</v>
      </c>
      <c r="E49" s="6">
        <f>$D49*8760*('Selected MW by RESOLVE Zone'!$D49+'Selected MW by RESOLVE Zone'!E49)</f>
        <v>7029400.6799999997</v>
      </c>
      <c r="F49" s="53">
        <f>$D49*8760*('Selected MW by RESOLVE Zone'!$D49+'Selected MW by RESOLVE Zone'!F49)</f>
        <v>7029400.6799999997</v>
      </c>
      <c r="G49" s="53">
        <f>$D49*8760*('Selected MW by RESOLVE Zone'!$D49+'Selected MW by RESOLVE Zone'!G49)</f>
        <v>7029400.6799999997</v>
      </c>
      <c r="H49" s="53">
        <f>$D49*8760*('Selected MW by RESOLVE Zone'!$D49+'Selected MW by RESOLVE Zone'!H49)</f>
        <v>7029400.6799999997</v>
      </c>
      <c r="I49" s="53">
        <f>$D49*8760*('Selected MW by RESOLVE Zone'!$D49+'Selected MW by RESOLVE Zone'!I49)</f>
        <v>7029400.6799999997</v>
      </c>
      <c r="J49" s="53">
        <f>$D49*8760*('Selected MW by RESOLVE Zone'!$D49+'Selected MW by RESOLVE Zone'!J49)</f>
        <v>7029400.6799999997</v>
      </c>
      <c r="K49" s="53">
        <f>$D49*8760*('Selected MW by RESOLVE Zone'!$D49+'Selected MW by RESOLVE Zone'!K49)</f>
        <v>7029400.6799999997</v>
      </c>
      <c r="L49" s="53">
        <f>$D49*8760*('Selected MW by RESOLVE Zone'!$D49+'Selected MW by RESOLVE Zone'!L49)</f>
        <v>7029400.6799999997</v>
      </c>
      <c r="M49" s="53">
        <f>$D49*8760*('Selected MW by RESOLVE Zone'!$D49+'Selected MW by RESOLVE Zone'!M49)</f>
        <v>7029400.6799999997</v>
      </c>
      <c r="N49" s="53">
        <f>$D49*8760*('Selected MW by RESOLVE Zone'!$D49+'Selected MW by RESOLVE Zone'!N49)</f>
        <v>7029400.6799999997</v>
      </c>
      <c r="O49" s="53">
        <f>$D49*8760*('Selected MW by RESOLVE Zone'!$D49+'Selected MW by RESOLVE Zone'!O49)</f>
        <v>7029400.6799999997</v>
      </c>
      <c r="P49" s="53">
        <f>$D49*8760*('Selected MW by RESOLVE Zone'!$D49+'Selected MW by RESOLVE Zone'!P49)</f>
        <v>7029400.6799999997</v>
      </c>
      <c r="Q49" s="53">
        <f>$D49*8760*('Selected MW by RESOLVE Zone'!$D49+'Selected MW by RESOLVE Zone'!Q49)</f>
        <v>7029400.6799999997</v>
      </c>
      <c r="R49" s="53">
        <f>$D49*8760*('Selected MW by RESOLVE Zone'!$D49+'Selected MW by RESOLVE Zone'!R49)</f>
        <v>7029400.6799999997</v>
      </c>
      <c r="S49" s="53">
        <f>$D49*8760*('Selected MW by RESOLVE Zone'!$D49+'Selected MW by RESOLVE Zone'!S49)</f>
        <v>7029400.6799999997</v>
      </c>
      <c r="T49" s="53">
        <f>$D49*8760*('Selected MW by RESOLVE Zone'!$D49+'Selected MW by RESOLVE Zone'!T49)</f>
        <v>7029400.6799999997</v>
      </c>
      <c r="U49" s="53">
        <f>$D49*8760*('Selected MW by RESOLVE Zone'!$D49+'Selected MW by RESOLVE Zone'!U49)</f>
        <v>7029400.6799999997</v>
      </c>
      <c r="V49" s="53">
        <f>$D49*8760*('Selected MW by RESOLVE Zone'!$D49+'Selected MW by RESOLVE Zone'!V49)</f>
        <v>7029400.6799999997</v>
      </c>
      <c r="W49" s="53">
        <f>$D49*8760*('Selected MW by RESOLVE Zone'!$D49+'Selected MW by RESOLVE Zone'!W49)</f>
        <v>7029400.6799999997</v>
      </c>
      <c r="X49" s="53">
        <f>$D49*8760*('Selected MW by RESOLVE Zone'!$D49+'Selected MW by RESOLVE Zone'!X49)</f>
        <v>7029400.6799999997</v>
      </c>
      <c r="Y49" s="53">
        <f>$D49*8760*('Selected MW by RESOLVE Zone'!$D49+'Selected MW by RESOLVE Zone'!Y49)</f>
        <v>7029400.6799999997</v>
      </c>
      <c r="Z49" s="53">
        <f>$D49*8760*('Selected MW by RESOLVE Zone'!$D49+'Selected MW by RESOLVE Zone'!Z49)</f>
        <v>7029400.6799999997</v>
      </c>
      <c r="AA49" s="53">
        <f>$D49*8760*('Selected MW by RESOLVE Zone'!$D49+'Selected MW by RESOLVE Zone'!AA49)</f>
        <v>7029400.6799999997</v>
      </c>
      <c r="AB49" s="53">
        <f>$D49*8760*('Selected MW by RESOLVE Zone'!$D49+'Selected MW by RESOLVE Zone'!AB49)</f>
        <v>7029400.6799999997</v>
      </c>
      <c r="AC49" s="53">
        <f>$D49*8760*('Selected MW by RESOLVE Zone'!$D49+'Selected MW by RESOLVE Zone'!AC49)</f>
        <v>7029400.6799999997</v>
      </c>
      <c r="AD49" s="53">
        <f>$D49*8760*('Selected MW by RESOLVE Zone'!$D49+'Selected MW by RESOLVE Zone'!AD49)</f>
        <v>7029400.6799999997</v>
      </c>
      <c r="AE49" s="29">
        <f>$D49*8760*('Selected MW by RESOLVE Zone'!$D49+'Selected MW by RESOLVE Zone'!AE49)</f>
        <v>7029400.6799999997</v>
      </c>
      <c r="AF49" s="53">
        <f>$D49*8760*('Selected MW by RESOLVE Zone'!$D49+'Selected MW by RESOLVE Zone'!AF49)</f>
        <v>7029400.6799999997</v>
      </c>
      <c r="AG49" s="53">
        <f>$D49*8760*('Selected MW by RESOLVE Zone'!$D49+'Selected MW by RESOLVE Zone'!AG49)</f>
        <v>7029400.6799999997</v>
      </c>
      <c r="AH49" s="53">
        <f>$D49*8760*('Selected MW by RESOLVE Zone'!$D49+'Selected MW by RESOLVE Zone'!AH49)</f>
        <v>7029400.6799999997</v>
      </c>
      <c r="AI49" s="53">
        <f>$D49*8760*('Selected MW by RESOLVE Zone'!$D49+'Selected MW by RESOLVE Zone'!AI49)</f>
        <v>7029400.6799999997</v>
      </c>
      <c r="AJ49" s="53">
        <f>$D49*8760*('Selected MW by RESOLVE Zone'!$D49+'Selected MW by RESOLVE Zone'!AJ49)</f>
        <v>7029400.6799999997</v>
      </c>
      <c r="AK49" s="53">
        <f>$D49*8760*('Selected MW by RESOLVE Zone'!$D49+'Selected MW by RESOLVE Zone'!AK49)</f>
        <v>7029400.6799999997</v>
      </c>
      <c r="AL49" s="53">
        <f>$D49*8760*('Selected MW by RESOLVE Zone'!$D49+'Selected MW by RESOLVE Zone'!AL49)</f>
        <v>7029400.6799999997</v>
      </c>
      <c r="AM49" s="53">
        <f>$D49*8760*('Selected MW by RESOLVE Zone'!$D49+'Selected MW by RESOLVE Zone'!AM49)</f>
        <v>7029400.6799999997</v>
      </c>
      <c r="AN49" s="53">
        <f>$D49*8760*('Selected MW by RESOLVE Zone'!$D49+'Selected MW by RESOLVE Zone'!AN49)</f>
        <v>7029400.6799999997</v>
      </c>
      <c r="AO49" s="53">
        <f>$D49*8760*('Selected MW by RESOLVE Zone'!$D49+'Selected MW by RESOLVE Zone'!AO49)</f>
        <v>7029400.6799999997</v>
      </c>
      <c r="AP49" s="53">
        <f>$D49*8760*('Selected MW by RESOLVE Zone'!$D49+'Selected MW by RESOLVE Zone'!AP49)</f>
        <v>7029400.6799999997</v>
      </c>
      <c r="AQ49" s="53">
        <f>$D49*8760*('Selected MW by RESOLVE Zone'!$D49+'Selected MW by RESOLVE Zone'!AQ49)</f>
        <v>7029400.6799999997</v>
      </c>
      <c r="AR49" s="53">
        <f>$D49*8760*('Selected MW by RESOLVE Zone'!$D49+'Selected MW by RESOLVE Zone'!AR49)</f>
        <v>7029400.6799999997</v>
      </c>
      <c r="AS49" s="53">
        <f>$D49*8760*('Selected MW by RESOLVE Zone'!$D49+'Selected MW by RESOLVE Zone'!AS49)</f>
        <v>7029400.6799999997</v>
      </c>
      <c r="AT49" s="53">
        <f>$D49*8760*('Selected MW by RESOLVE Zone'!$D49+'Selected MW by RESOLVE Zone'!AT49)</f>
        <v>7029400.6799999997</v>
      </c>
      <c r="AU49" s="53">
        <f>$D49*8760*('Selected MW by RESOLVE Zone'!$D49+'Selected MW by RESOLVE Zone'!AU49)</f>
        <v>7029400.6799999997</v>
      </c>
      <c r="AV49" s="53">
        <f>$D49*8760*('Selected MW by RESOLVE Zone'!$D49+'Selected MW by RESOLVE Zone'!AV49)</f>
        <v>7029400.6799999997</v>
      </c>
      <c r="AW49" s="6">
        <f>$D49*8760*('Selected MW by RESOLVE Zone'!$D49+'Selected MW by RESOLVE Zone'!AW49)</f>
        <v>7029400.6799999997</v>
      </c>
      <c r="AX49" s="53">
        <f>$D49*8760*('Selected MW by RESOLVE Zone'!$D49+'Selected MW by RESOLVE Zone'!AX49)</f>
        <v>7029400.6799999997</v>
      </c>
      <c r="AY49" s="53">
        <f>$D49*8760*('Selected MW by RESOLVE Zone'!$D49+'Selected MW by RESOLVE Zone'!AY49)</f>
        <v>7029400.6799999997</v>
      </c>
      <c r="AZ49" s="53">
        <f>$D49*8760*('Selected MW by RESOLVE Zone'!$D49+'Selected MW by RESOLVE Zone'!AZ49)</f>
        <v>7029400.6799999997</v>
      </c>
      <c r="BA49" s="53">
        <f>$D49*8760*('Selected MW by RESOLVE Zone'!$D49+'Selected MW by RESOLVE Zone'!BA49)</f>
        <v>7029400.6799999997</v>
      </c>
      <c r="BB49" s="53">
        <f>$D49*8760*('Selected MW by RESOLVE Zone'!$D49+'Selected MW by RESOLVE Zone'!BB49)</f>
        <v>7029400.6799999997</v>
      </c>
      <c r="BC49" s="53">
        <f>$D49*8760*('Selected MW by RESOLVE Zone'!$D49+'Selected MW by RESOLVE Zone'!BC49)</f>
        <v>7029400.6799999997</v>
      </c>
      <c r="BD49" s="53">
        <f>$D49*8760*('Selected MW by RESOLVE Zone'!$D49+'Selected MW by RESOLVE Zone'!BD49)</f>
        <v>7029400.6799999997</v>
      </c>
      <c r="BE49" s="53">
        <f>$D49*8760*('Selected MW by RESOLVE Zone'!$D49+'Selected MW by RESOLVE Zone'!BE49)</f>
        <v>7029400.6799999997</v>
      </c>
      <c r="BF49" s="53">
        <f>$D49*8760*('Selected MW by RESOLVE Zone'!$D49+'Selected MW by RESOLVE Zone'!BF49)</f>
        <v>7029400.6799999997</v>
      </c>
      <c r="BG49" s="53">
        <f>$D49*8760*('Selected MW by RESOLVE Zone'!$D49+'Selected MW by RESOLVE Zone'!BG49)</f>
        <v>7029400.6799999997</v>
      </c>
      <c r="BH49" s="53">
        <f>$D49*8760*('Selected MW by RESOLVE Zone'!$D49+'Selected MW by RESOLVE Zone'!BH49)</f>
        <v>7029400.6799999997</v>
      </c>
      <c r="BI49" s="53">
        <f>$D49*8760*('Selected MW by RESOLVE Zone'!$D49+'Selected MW by RESOLVE Zone'!BI49)</f>
        <v>7029400.6799999997</v>
      </c>
      <c r="BJ49" s="53">
        <f>$D49*8760*('Selected MW by RESOLVE Zone'!$D49+'Selected MW by RESOLVE Zone'!BJ49)</f>
        <v>7029400.6799999997</v>
      </c>
      <c r="BK49" s="53">
        <f>$D49*8760*('Selected MW by RESOLVE Zone'!$D49+'Selected MW by RESOLVE Zone'!BK49)</f>
        <v>7029400.6799999997</v>
      </c>
      <c r="BL49" s="53">
        <f>$D49*8760*('Selected MW by RESOLVE Zone'!$D49+'Selected MW by RESOLVE Zone'!BL49)</f>
        <v>7029400.6799999997</v>
      </c>
      <c r="BM49" s="29">
        <f>$D49*8760*('Selected MW by RESOLVE Zone'!$D49+'Selected MW by RESOLVE Zone'!BM49)</f>
        <v>7029400.6799999997</v>
      </c>
      <c r="BQ49" s="5"/>
    </row>
    <row r="50" spans="1:69" x14ac:dyDescent="0.25">
      <c r="A50" s="3" t="s">
        <v>75</v>
      </c>
      <c r="B50" s="49" t="s">
        <v>27</v>
      </c>
      <c r="C50" s="49" t="s">
        <v>76</v>
      </c>
      <c r="D50" s="90">
        <v>1</v>
      </c>
      <c r="E50" s="6">
        <f>$D50*8760*('Selected MW by RESOLVE Zone'!$D50+'Selected MW by RESOLVE Zone'!E50)</f>
        <v>16056887.280000001</v>
      </c>
      <c r="F50" s="53">
        <f>$D50*8760*('Selected MW by RESOLVE Zone'!$D50+'Selected MW by RESOLVE Zone'!F50)</f>
        <v>3933047.2800000003</v>
      </c>
      <c r="G50" s="53">
        <f>$D50*8760*('Selected MW by RESOLVE Zone'!$D50+'Selected MW by RESOLVE Zone'!G50)</f>
        <v>3933047.2800000003</v>
      </c>
      <c r="H50" s="53">
        <f>$D50*8760*('Selected MW by RESOLVE Zone'!$D50+'Selected MW by RESOLVE Zone'!H50)</f>
        <v>3933047.2800000003</v>
      </c>
      <c r="I50" s="53">
        <f>$D50*8760*('Selected MW by RESOLVE Zone'!$D50+'Selected MW by RESOLVE Zone'!I50)</f>
        <v>3933047.2800000003</v>
      </c>
      <c r="J50" s="53">
        <f>$D50*8760*('Selected MW by RESOLVE Zone'!$D50+'Selected MW by RESOLVE Zone'!J50)</f>
        <v>16056887.280000001</v>
      </c>
      <c r="K50" s="53">
        <f>$D50*8760*('Selected MW by RESOLVE Zone'!$D50+'Selected MW by RESOLVE Zone'!K50)</f>
        <v>3933047.2800000003</v>
      </c>
      <c r="L50" s="53">
        <f>$D50*8760*('Selected MW by RESOLVE Zone'!$D50+'Selected MW by RESOLVE Zone'!L50)</f>
        <v>3933047.2800000003</v>
      </c>
      <c r="M50" s="53">
        <f>$D50*8760*('Selected MW by RESOLVE Zone'!$D50+'Selected MW by RESOLVE Zone'!M50)</f>
        <v>3933047.2800000003</v>
      </c>
      <c r="N50" s="53">
        <f>$D50*8760*('Selected MW by RESOLVE Zone'!$D50+'Selected MW by RESOLVE Zone'!N50)</f>
        <v>3933047.2800000003</v>
      </c>
      <c r="O50" s="53">
        <f>$D50*8760*('Selected MW by RESOLVE Zone'!$D50+'Selected MW by RESOLVE Zone'!O50)</f>
        <v>16056887.280000001</v>
      </c>
      <c r="P50" s="53">
        <f>$D50*8760*('Selected MW by RESOLVE Zone'!$D50+'Selected MW by RESOLVE Zone'!P50)</f>
        <v>3933047.2800000003</v>
      </c>
      <c r="Q50" s="53">
        <f>$D50*8760*('Selected MW by RESOLVE Zone'!$D50+'Selected MW by RESOLVE Zone'!Q50)</f>
        <v>3933047.2800000003</v>
      </c>
      <c r="R50" s="53">
        <f>$D50*8760*('Selected MW by RESOLVE Zone'!$D50+'Selected MW by RESOLVE Zone'!R50)</f>
        <v>3933047.2800000003</v>
      </c>
      <c r="S50" s="53">
        <f>$D50*8760*('Selected MW by RESOLVE Zone'!$D50+'Selected MW by RESOLVE Zone'!S50)</f>
        <v>3933047.2800000003</v>
      </c>
      <c r="T50" s="53">
        <f>$D50*8760*('Selected MW by RESOLVE Zone'!$D50+'Selected MW by RESOLVE Zone'!T50)</f>
        <v>3933047.2800000003</v>
      </c>
      <c r="U50" s="53">
        <f>$D50*8760*('Selected MW by RESOLVE Zone'!$D50+'Selected MW by RESOLVE Zone'!U50)</f>
        <v>3933047.2800000003</v>
      </c>
      <c r="V50" s="53">
        <f>$D50*8760*('Selected MW by RESOLVE Zone'!$D50+'Selected MW by RESOLVE Zone'!V50)</f>
        <v>3933047.2800000003</v>
      </c>
      <c r="W50" s="53">
        <f>$D50*8760*('Selected MW by RESOLVE Zone'!$D50+'Selected MW by RESOLVE Zone'!W50)</f>
        <v>3933047.2800000003</v>
      </c>
      <c r="X50" s="53">
        <f>$D50*8760*('Selected MW by RESOLVE Zone'!$D50+'Selected MW by RESOLVE Zone'!X50)</f>
        <v>3933047.2800000003</v>
      </c>
      <c r="Y50" s="53">
        <f>$D50*8760*('Selected MW by RESOLVE Zone'!$D50+'Selected MW by RESOLVE Zone'!Y50)</f>
        <v>3933047.2800000003</v>
      </c>
      <c r="Z50" s="53">
        <f>$D50*8760*('Selected MW by RESOLVE Zone'!$D50+'Selected MW by RESOLVE Zone'!Z50)</f>
        <v>3933047.2800000003</v>
      </c>
      <c r="AA50" s="53">
        <f>$D50*8760*('Selected MW by RESOLVE Zone'!$D50+'Selected MW by RESOLVE Zone'!AA50)</f>
        <v>3933047.2800000003</v>
      </c>
      <c r="AB50" s="53">
        <f>$D50*8760*('Selected MW by RESOLVE Zone'!$D50+'Selected MW by RESOLVE Zone'!AB50)</f>
        <v>3933047.2800000003</v>
      </c>
      <c r="AC50" s="53">
        <f>$D50*8760*('Selected MW by RESOLVE Zone'!$D50+'Selected MW by RESOLVE Zone'!AC50)</f>
        <v>3933047.2800000003</v>
      </c>
      <c r="AD50" s="53">
        <f>$D50*8760*('Selected MW by RESOLVE Zone'!$D50+'Selected MW by RESOLVE Zone'!AD50)</f>
        <v>3933047.2800000003</v>
      </c>
      <c r="AE50" s="29">
        <f>$D50*8760*('Selected MW by RESOLVE Zone'!$D50+'Selected MW by RESOLVE Zone'!AE50)</f>
        <v>3933047.2800000003</v>
      </c>
      <c r="AF50" s="53">
        <f>$D50*8760*('Selected MW by RESOLVE Zone'!$D50+'Selected MW by RESOLVE Zone'!AF50)</f>
        <v>16056887.280000001</v>
      </c>
      <c r="AG50" s="53">
        <f>$D50*8760*('Selected MW by RESOLVE Zone'!$D50+'Selected MW by RESOLVE Zone'!AG50)</f>
        <v>3933047.2800000003</v>
      </c>
      <c r="AH50" s="53">
        <f>$D50*8760*('Selected MW by RESOLVE Zone'!$D50+'Selected MW by RESOLVE Zone'!AH50)</f>
        <v>3933047.2800000003</v>
      </c>
      <c r="AI50" s="53">
        <f>$D50*8760*('Selected MW by RESOLVE Zone'!$D50+'Selected MW by RESOLVE Zone'!AI50)</f>
        <v>3933047.2800000003</v>
      </c>
      <c r="AJ50" s="53">
        <f>$D50*8760*('Selected MW by RESOLVE Zone'!$D50+'Selected MW by RESOLVE Zone'!AJ50)</f>
        <v>3933047.2800000003</v>
      </c>
      <c r="AK50" s="53">
        <f>$D50*8760*('Selected MW by RESOLVE Zone'!$D50+'Selected MW by RESOLVE Zone'!AK50)</f>
        <v>3933047.2800000003</v>
      </c>
      <c r="AL50" s="53">
        <f>$D50*8760*('Selected MW by RESOLVE Zone'!$D50+'Selected MW by RESOLVE Zone'!AL50)</f>
        <v>16056887.280000001</v>
      </c>
      <c r="AM50" s="53">
        <f>$D50*8760*('Selected MW by RESOLVE Zone'!$D50+'Selected MW by RESOLVE Zone'!AM50)</f>
        <v>3933047.2800000003</v>
      </c>
      <c r="AN50" s="53">
        <f>$D50*8760*('Selected MW by RESOLVE Zone'!$D50+'Selected MW by RESOLVE Zone'!AN50)</f>
        <v>3933047.2800000003</v>
      </c>
      <c r="AO50" s="53">
        <f>$D50*8760*('Selected MW by RESOLVE Zone'!$D50+'Selected MW by RESOLVE Zone'!AO50)</f>
        <v>3933047.2800000003</v>
      </c>
      <c r="AP50" s="53">
        <f>$D50*8760*('Selected MW by RESOLVE Zone'!$D50+'Selected MW by RESOLVE Zone'!AP50)</f>
        <v>3933047.2800000003</v>
      </c>
      <c r="AQ50" s="53">
        <f>$D50*8760*('Selected MW by RESOLVE Zone'!$D50+'Selected MW by RESOLVE Zone'!AQ50)</f>
        <v>3933047.2800000003</v>
      </c>
      <c r="AR50" s="53">
        <f>$D50*8760*('Selected MW by RESOLVE Zone'!$D50+'Selected MW by RESOLVE Zone'!AR50)</f>
        <v>16056887.280000001</v>
      </c>
      <c r="AS50" s="53">
        <f>$D50*8760*('Selected MW by RESOLVE Zone'!$D50+'Selected MW by RESOLVE Zone'!AS50)</f>
        <v>3933047.2800000003</v>
      </c>
      <c r="AT50" s="53">
        <f>$D50*8760*('Selected MW by RESOLVE Zone'!$D50+'Selected MW by RESOLVE Zone'!AT50)</f>
        <v>3933047.2800000003</v>
      </c>
      <c r="AU50" s="53">
        <f>$D50*8760*('Selected MW by RESOLVE Zone'!$D50+'Selected MW by RESOLVE Zone'!AU50)</f>
        <v>3933047.2800000003</v>
      </c>
      <c r="AV50" s="53">
        <f>$D50*8760*('Selected MW by RESOLVE Zone'!$D50+'Selected MW by RESOLVE Zone'!AV50)</f>
        <v>3933047.2800000003</v>
      </c>
      <c r="AW50" s="6">
        <f>$D50*8760*('Selected MW by RESOLVE Zone'!$D50+'Selected MW by RESOLVE Zone'!AW50)</f>
        <v>16056887.280000001</v>
      </c>
      <c r="AX50" s="53">
        <f>$D50*8760*('Selected MW by RESOLVE Zone'!$D50+'Selected MW by RESOLVE Zone'!AX50)</f>
        <v>3933047.2800000003</v>
      </c>
      <c r="AY50" s="53">
        <f>$D50*8760*('Selected MW by RESOLVE Zone'!$D50+'Selected MW by RESOLVE Zone'!AY50)</f>
        <v>3933047.2800000003</v>
      </c>
      <c r="AZ50" s="53">
        <f>$D50*8760*('Selected MW by RESOLVE Zone'!$D50+'Selected MW by RESOLVE Zone'!AZ50)</f>
        <v>3933047.2800000003</v>
      </c>
      <c r="BA50" s="53">
        <f>$D50*8760*('Selected MW by RESOLVE Zone'!$D50+'Selected MW by RESOLVE Zone'!BA50)</f>
        <v>3933047.2800000003</v>
      </c>
      <c r="BB50" s="53">
        <f>$D50*8760*('Selected MW by RESOLVE Zone'!$D50+'Selected MW by RESOLVE Zone'!BB50)</f>
        <v>3933047.2800000003</v>
      </c>
      <c r="BC50" s="53">
        <f>$D50*8760*('Selected MW by RESOLVE Zone'!$D50+'Selected MW by RESOLVE Zone'!BC50)</f>
        <v>16056887.280000001</v>
      </c>
      <c r="BD50" s="53">
        <f>$D50*8760*('Selected MW by RESOLVE Zone'!$D50+'Selected MW by RESOLVE Zone'!BD50)</f>
        <v>3933047.2800000003</v>
      </c>
      <c r="BE50" s="53">
        <f>$D50*8760*('Selected MW by RESOLVE Zone'!$D50+'Selected MW by RESOLVE Zone'!BE50)</f>
        <v>3933047.2800000003</v>
      </c>
      <c r="BF50" s="53">
        <f>$D50*8760*('Selected MW by RESOLVE Zone'!$D50+'Selected MW by RESOLVE Zone'!BF50)</f>
        <v>3933047.2800000003</v>
      </c>
      <c r="BG50" s="53">
        <f>$D50*8760*('Selected MW by RESOLVE Zone'!$D50+'Selected MW by RESOLVE Zone'!BG50)</f>
        <v>3933047.2800000003</v>
      </c>
      <c r="BH50" s="53">
        <f>$D50*8760*('Selected MW by RESOLVE Zone'!$D50+'Selected MW by RESOLVE Zone'!BH50)</f>
        <v>3933047.2800000003</v>
      </c>
      <c r="BI50" s="53">
        <f>$D50*8760*('Selected MW by RESOLVE Zone'!$D50+'Selected MW by RESOLVE Zone'!BI50)</f>
        <v>16056887.280000001</v>
      </c>
      <c r="BJ50" s="53">
        <f>$D50*8760*('Selected MW by RESOLVE Zone'!$D50+'Selected MW by RESOLVE Zone'!BJ50)</f>
        <v>3933047.2800000003</v>
      </c>
      <c r="BK50" s="53">
        <f>$D50*8760*('Selected MW by RESOLVE Zone'!$D50+'Selected MW by RESOLVE Zone'!BK50)</f>
        <v>3933047.2800000003</v>
      </c>
      <c r="BL50" s="53">
        <f>$D50*8760*('Selected MW by RESOLVE Zone'!$D50+'Selected MW by RESOLVE Zone'!BL50)</f>
        <v>3933047.2800000003</v>
      </c>
      <c r="BM50" s="29">
        <f>$D50*8760*('Selected MW by RESOLVE Zone'!$D50+'Selected MW by RESOLVE Zone'!BM50)</f>
        <v>3933047.2800000003</v>
      </c>
      <c r="BQ50" s="5"/>
    </row>
    <row r="51" spans="1:69" x14ac:dyDescent="0.25">
      <c r="A51" s="3" t="s">
        <v>77</v>
      </c>
      <c r="B51" s="49" t="s">
        <v>6</v>
      </c>
      <c r="C51" s="49" t="s">
        <v>76</v>
      </c>
      <c r="D51" s="90">
        <v>1</v>
      </c>
      <c r="E51" s="6">
        <f>$D51*8760*('Selected MW by RESOLVE Zone'!$D51+'Selected MW by RESOLVE Zone'!E51)</f>
        <v>3726416.4</v>
      </c>
      <c r="F51" s="53">
        <f>$D51*8760*('Selected MW by RESOLVE Zone'!$D51+'Selected MW by RESOLVE Zone'!F51)</f>
        <v>73496.400000000009</v>
      </c>
      <c r="G51" s="53">
        <f>$D51*8760*('Selected MW by RESOLVE Zone'!$D51+'Selected MW by RESOLVE Zone'!G51)</f>
        <v>12176.4</v>
      </c>
      <c r="H51" s="53">
        <f>$D51*8760*('Selected MW by RESOLVE Zone'!$D51+'Selected MW by RESOLVE Zone'!H51)</f>
        <v>73496.400000000009</v>
      </c>
      <c r="I51" s="53">
        <f>$D51*8760*('Selected MW by RESOLVE Zone'!$D51+'Selected MW by RESOLVE Zone'!I51)</f>
        <v>12176.4</v>
      </c>
      <c r="J51" s="53">
        <f>$D51*8760*('Selected MW by RESOLVE Zone'!$D51+'Selected MW by RESOLVE Zone'!J51)</f>
        <v>3726416.4</v>
      </c>
      <c r="K51" s="53">
        <f>$D51*8760*('Selected MW by RESOLVE Zone'!$D51+'Selected MW by RESOLVE Zone'!K51)</f>
        <v>73496.400000000009</v>
      </c>
      <c r="L51" s="53">
        <f>$D51*8760*('Selected MW by RESOLVE Zone'!$D51+'Selected MW by RESOLVE Zone'!L51)</f>
        <v>12176.4</v>
      </c>
      <c r="M51" s="53">
        <f>$D51*8760*('Selected MW by RESOLVE Zone'!$D51+'Selected MW by RESOLVE Zone'!M51)</f>
        <v>73496.400000000009</v>
      </c>
      <c r="N51" s="53">
        <f>$D51*8760*('Selected MW by RESOLVE Zone'!$D51+'Selected MW by RESOLVE Zone'!N51)</f>
        <v>12176.4</v>
      </c>
      <c r="O51" s="53">
        <f>$D51*8760*('Selected MW by RESOLVE Zone'!$D51+'Selected MW by RESOLVE Zone'!O51)</f>
        <v>3726416.4</v>
      </c>
      <c r="P51" s="53">
        <f>$D51*8760*('Selected MW by RESOLVE Zone'!$D51+'Selected MW by RESOLVE Zone'!P51)</f>
        <v>12176.4</v>
      </c>
      <c r="Q51" s="53">
        <f>$D51*8760*('Selected MW by RESOLVE Zone'!$D51+'Selected MW by RESOLVE Zone'!Q51)</f>
        <v>12176.4</v>
      </c>
      <c r="R51" s="53">
        <f>$D51*8760*('Selected MW by RESOLVE Zone'!$D51+'Selected MW by RESOLVE Zone'!R51)</f>
        <v>2175896.4</v>
      </c>
      <c r="S51" s="53">
        <f>$D51*8760*('Selected MW by RESOLVE Zone'!$D51+'Selected MW by RESOLVE Zone'!S51)</f>
        <v>12176.4</v>
      </c>
      <c r="T51" s="53">
        <f>$D51*8760*('Selected MW by RESOLVE Zone'!$D51+'Selected MW by RESOLVE Zone'!T51)</f>
        <v>2175896.4</v>
      </c>
      <c r="U51" s="53">
        <f>$D51*8760*('Selected MW by RESOLVE Zone'!$D51+'Selected MW by RESOLVE Zone'!U51)</f>
        <v>12176.4</v>
      </c>
      <c r="V51" s="53">
        <f>$D51*8760*('Selected MW by RESOLVE Zone'!$D51+'Selected MW by RESOLVE Zone'!V51)</f>
        <v>2175896.4</v>
      </c>
      <c r="W51" s="53">
        <f>$D51*8760*('Selected MW by RESOLVE Zone'!$D51+'Selected MW by RESOLVE Zone'!W51)</f>
        <v>12176.4</v>
      </c>
      <c r="X51" s="53">
        <f>$D51*8760*('Selected MW by RESOLVE Zone'!$D51+'Selected MW by RESOLVE Zone'!X51)</f>
        <v>2175896.4</v>
      </c>
      <c r="Y51" s="53">
        <f>$D51*8760*('Selected MW by RESOLVE Zone'!$D51+'Selected MW by RESOLVE Zone'!Y51)</f>
        <v>12176.4</v>
      </c>
      <c r="Z51" s="53">
        <f>$D51*8760*('Selected MW by RESOLVE Zone'!$D51+'Selected MW by RESOLVE Zone'!Z51)</f>
        <v>73496.400000000009</v>
      </c>
      <c r="AA51" s="53">
        <f>$D51*8760*('Selected MW by RESOLVE Zone'!$D51+'Selected MW by RESOLVE Zone'!AA51)</f>
        <v>12176.4</v>
      </c>
      <c r="AB51" s="53">
        <f>$D51*8760*('Selected MW by RESOLVE Zone'!$D51+'Selected MW by RESOLVE Zone'!AB51)</f>
        <v>73496.400000000009</v>
      </c>
      <c r="AC51" s="53">
        <f>$D51*8760*('Selected MW by RESOLVE Zone'!$D51+'Selected MW by RESOLVE Zone'!AC51)</f>
        <v>12176.4</v>
      </c>
      <c r="AD51" s="53">
        <f>$D51*8760*('Selected MW by RESOLVE Zone'!$D51+'Selected MW by RESOLVE Zone'!AD51)</f>
        <v>2175896.4</v>
      </c>
      <c r="AE51" s="29">
        <f>$D51*8760*('Selected MW by RESOLVE Zone'!$D51+'Selected MW by RESOLVE Zone'!AE51)</f>
        <v>2175896.4</v>
      </c>
      <c r="AF51" s="53">
        <f>$D51*8760*('Selected MW by RESOLVE Zone'!$D51+'Selected MW by RESOLVE Zone'!AF51)</f>
        <v>3726416.4</v>
      </c>
      <c r="AG51" s="53">
        <f>$D51*8760*('Selected MW by RESOLVE Zone'!$D51+'Selected MW by RESOLVE Zone'!AG51)</f>
        <v>2175896.4</v>
      </c>
      <c r="AH51" s="53">
        <f>$D51*8760*('Selected MW by RESOLVE Zone'!$D51+'Selected MW by RESOLVE Zone'!AH51)</f>
        <v>73496.400000000009</v>
      </c>
      <c r="AI51" s="53">
        <f>$D51*8760*('Selected MW by RESOLVE Zone'!$D51+'Selected MW by RESOLVE Zone'!AI51)</f>
        <v>12176.4</v>
      </c>
      <c r="AJ51" s="53">
        <f>$D51*8760*('Selected MW by RESOLVE Zone'!$D51+'Selected MW by RESOLVE Zone'!AJ51)</f>
        <v>12176.4</v>
      </c>
      <c r="AK51" s="53">
        <f>$D51*8760*('Selected MW by RESOLVE Zone'!$D51+'Selected MW by RESOLVE Zone'!AK51)</f>
        <v>12176.4</v>
      </c>
      <c r="AL51" s="53">
        <f>$D51*8760*('Selected MW by RESOLVE Zone'!$D51+'Selected MW by RESOLVE Zone'!AL51)</f>
        <v>3726416.4</v>
      </c>
      <c r="AM51" s="53">
        <f>$D51*8760*('Selected MW by RESOLVE Zone'!$D51+'Selected MW by RESOLVE Zone'!AM51)</f>
        <v>2175896.4</v>
      </c>
      <c r="AN51" s="53">
        <f>$D51*8760*('Selected MW by RESOLVE Zone'!$D51+'Selected MW by RESOLVE Zone'!AN51)</f>
        <v>73496.400000000009</v>
      </c>
      <c r="AO51" s="53">
        <f>$D51*8760*('Selected MW by RESOLVE Zone'!$D51+'Selected MW by RESOLVE Zone'!AO51)</f>
        <v>12176.4</v>
      </c>
      <c r="AP51" s="53">
        <f>$D51*8760*('Selected MW by RESOLVE Zone'!$D51+'Selected MW by RESOLVE Zone'!AP51)</f>
        <v>12176.4</v>
      </c>
      <c r="AQ51" s="53">
        <f>$D51*8760*('Selected MW by RESOLVE Zone'!$D51+'Selected MW by RESOLVE Zone'!AQ51)</f>
        <v>12176.4</v>
      </c>
      <c r="AR51" s="53">
        <f>$D51*8760*('Selected MW by RESOLVE Zone'!$D51+'Selected MW by RESOLVE Zone'!AR51)</f>
        <v>3726416.4</v>
      </c>
      <c r="AS51" s="53">
        <f>$D51*8760*('Selected MW by RESOLVE Zone'!$D51+'Selected MW by RESOLVE Zone'!AS51)</f>
        <v>2175896.4</v>
      </c>
      <c r="AT51" s="53">
        <f>$D51*8760*('Selected MW by RESOLVE Zone'!$D51+'Selected MW by RESOLVE Zone'!AT51)</f>
        <v>73496.400000000009</v>
      </c>
      <c r="AU51" s="53">
        <f>$D51*8760*('Selected MW by RESOLVE Zone'!$D51+'Selected MW by RESOLVE Zone'!AU51)</f>
        <v>12176.4</v>
      </c>
      <c r="AV51" s="53">
        <f>$D51*8760*('Selected MW by RESOLVE Zone'!$D51+'Selected MW by RESOLVE Zone'!AV51)</f>
        <v>12176.4</v>
      </c>
      <c r="AW51" s="6">
        <f>$D51*8760*('Selected MW by RESOLVE Zone'!$D51+'Selected MW by RESOLVE Zone'!AW51)</f>
        <v>3726416.4</v>
      </c>
      <c r="AX51" s="53">
        <f>$D51*8760*('Selected MW by RESOLVE Zone'!$D51+'Selected MW by RESOLVE Zone'!AX51)</f>
        <v>2175896.4</v>
      </c>
      <c r="AY51" s="53">
        <f>$D51*8760*('Selected MW by RESOLVE Zone'!$D51+'Selected MW by RESOLVE Zone'!AY51)</f>
        <v>73496.400000000009</v>
      </c>
      <c r="AZ51" s="53">
        <f>$D51*8760*('Selected MW by RESOLVE Zone'!$D51+'Selected MW by RESOLVE Zone'!AZ51)</f>
        <v>12176.4</v>
      </c>
      <c r="BA51" s="53">
        <f>$D51*8760*('Selected MW by RESOLVE Zone'!$D51+'Selected MW by RESOLVE Zone'!BA51)</f>
        <v>12176.4</v>
      </c>
      <c r="BB51" s="53">
        <f>$D51*8760*('Selected MW by RESOLVE Zone'!$D51+'Selected MW by RESOLVE Zone'!BB51)</f>
        <v>12176.4</v>
      </c>
      <c r="BC51" s="53">
        <f>$D51*8760*('Selected MW by RESOLVE Zone'!$D51+'Selected MW by RESOLVE Zone'!BC51)</f>
        <v>3726416.4</v>
      </c>
      <c r="BD51" s="53">
        <f>$D51*8760*('Selected MW by RESOLVE Zone'!$D51+'Selected MW by RESOLVE Zone'!BD51)</f>
        <v>2175896.4</v>
      </c>
      <c r="BE51" s="53">
        <f>$D51*8760*('Selected MW by RESOLVE Zone'!$D51+'Selected MW by RESOLVE Zone'!BE51)</f>
        <v>73496.400000000009</v>
      </c>
      <c r="BF51" s="53">
        <f>$D51*8760*('Selected MW by RESOLVE Zone'!$D51+'Selected MW by RESOLVE Zone'!BF51)</f>
        <v>12176.4</v>
      </c>
      <c r="BG51" s="53">
        <f>$D51*8760*('Selected MW by RESOLVE Zone'!$D51+'Selected MW by RESOLVE Zone'!BG51)</f>
        <v>12176.4</v>
      </c>
      <c r="BH51" s="53">
        <f>$D51*8760*('Selected MW by RESOLVE Zone'!$D51+'Selected MW by RESOLVE Zone'!BH51)</f>
        <v>12176.4</v>
      </c>
      <c r="BI51" s="53">
        <f>$D51*8760*('Selected MW by RESOLVE Zone'!$D51+'Selected MW by RESOLVE Zone'!BI51)</f>
        <v>3726416.4</v>
      </c>
      <c r="BJ51" s="53">
        <f>$D51*8760*('Selected MW by RESOLVE Zone'!$D51+'Selected MW by RESOLVE Zone'!BJ51)</f>
        <v>2175896.4</v>
      </c>
      <c r="BK51" s="53">
        <f>$D51*8760*('Selected MW by RESOLVE Zone'!$D51+'Selected MW by RESOLVE Zone'!BK51)</f>
        <v>73496.400000000009</v>
      </c>
      <c r="BL51" s="53">
        <f>$D51*8760*('Selected MW by RESOLVE Zone'!$D51+'Selected MW by RESOLVE Zone'!BL51)</f>
        <v>12176.4</v>
      </c>
      <c r="BM51" s="29">
        <f>$D51*8760*('Selected MW by RESOLVE Zone'!$D51+'Selected MW by RESOLVE Zone'!BM51)</f>
        <v>12176.4</v>
      </c>
      <c r="BQ51" s="5"/>
    </row>
    <row r="52" spans="1:69" x14ac:dyDescent="0.25">
      <c r="A52" s="3" t="s">
        <v>78</v>
      </c>
      <c r="B52" s="49" t="s">
        <v>57</v>
      </c>
      <c r="C52" s="49" t="s">
        <v>76</v>
      </c>
      <c r="D52" s="90">
        <v>1</v>
      </c>
      <c r="E52" s="6">
        <f>$D52*8760*('Selected MW by RESOLVE Zone'!$D52+'Selected MW by RESOLVE Zone'!E52)</f>
        <v>0</v>
      </c>
      <c r="F52" s="53">
        <f>$D52*8760*('Selected MW by RESOLVE Zone'!$D52+'Selected MW by RESOLVE Zone'!F52)</f>
        <v>0</v>
      </c>
      <c r="G52" s="53">
        <f>$D52*8760*('Selected MW by RESOLVE Zone'!$D52+'Selected MW by RESOLVE Zone'!G52)</f>
        <v>0</v>
      </c>
      <c r="H52" s="53">
        <f>$D52*8760*('Selected MW by RESOLVE Zone'!$D52+'Selected MW by RESOLVE Zone'!H52)</f>
        <v>0</v>
      </c>
      <c r="I52" s="53">
        <f>$D52*8760*('Selected MW by RESOLVE Zone'!$D52+'Selected MW by RESOLVE Zone'!I52)</f>
        <v>0</v>
      </c>
      <c r="J52" s="53">
        <f>$D52*8760*('Selected MW by RESOLVE Zone'!$D52+'Selected MW by RESOLVE Zone'!J52)</f>
        <v>7288320</v>
      </c>
      <c r="K52" s="53">
        <f>$D52*8760*('Selected MW by RESOLVE Zone'!$D52+'Selected MW by RESOLVE Zone'!K52)</f>
        <v>1278960</v>
      </c>
      <c r="L52" s="53">
        <f>$D52*8760*('Selected MW by RESOLVE Zone'!$D52+'Selected MW by RESOLVE Zone'!L52)</f>
        <v>0</v>
      </c>
      <c r="M52" s="53">
        <f>$D52*8760*('Selected MW by RESOLVE Zone'!$D52+'Selected MW by RESOLVE Zone'!M52)</f>
        <v>1839600</v>
      </c>
      <c r="N52" s="53">
        <f>$D52*8760*('Selected MW by RESOLVE Zone'!$D52+'Selected MW by RESOLVE Zone'!N52)</f>
        <v>140160</v>
      </c>
      <c r="O52" s="53">
        <f>$D52*8760*('Selected MW by RESOLVE Zone'!$D52+'Selected MW by RESOLVE Zone'!O52)</f>
        <v>7288320</v>
      </c>
      <c r="P52" s="53">
        <f>$D52*8760*('Selected MW by RESOLVE Zone'!$D52+'Selected MW by RESOLVE Zone'!P52)</f>
        <v>0</v>
      </c>
      <c r="Q52" s="53">
        <f>$D52*8760*('Selected MW by RESOLVE Zone'!$D52+'Selected MW by RESOLVE Zone'!Q52)</f>
        <v>140160</v>
      </c>
      <c r="R52" s="53">
        <f>$D52*8760*('Selected MW by RESOLVE Zone'!$D52+'Selected MW by RESOLVE Zone'!R52)</f>
        <v>0</v>
      </c>
      <c r="S52" s="53">
        <f>$D52*8760*('Selected MW by RESOLVE Zone'!$D52+'Selected MW by RESOLVE Zone'!S52)</f>
        <v>0</v>
      </c>
      <c r="T52" s="53">
        <f>$D52*8760*('Selected MW by RESOLVE Zone'!$D52+'Selected MW by RESOLVE Zone'!T52)</f>
        <v>0</v>
      </c>
      <c r="U52" s="53">
        <f>$D52*8760*('Selected MW by RESOLVE Zone'!$D52+'Selected MW by RESOLVE Zone'!U52)</f>
        <v>0</v>
      </c>
      <c r="V52" s="53">
        <f>$D52*8760*('Selected MW by RESOLVE Zone'!$D52+'Selected MW by RESOLVE Zone'!V52)</f>
        <v>5238480</v>
      </c>
      <c r="W52" s="53">
        <f>$D52*8760*('Selected MW by RESOLVE Zone'!$D52+'Selected MW by RESOLVE Zone'!W52)</f>
        <v>0</v>
      </c>
      <c r="X52" s="53">
        <f>$D52*8760*('Selected MW by RESOLVE Zone'!$D52+'Selected MW by RESOLVE Zone'!X52)</f>
        <v>3696720</v>
      </c>
      <c r="Y52" s="53">
        <f>$D52*8760*('Selected MW by RESOLVE Zone'!$D52+'Selected MW by RESOLVE Zone'!Y52)</f>
        <v>0</v>
      </c>
      <c r="Z52" s="53">
        <f>$D52*8760*('Selected MW by RESOLVE Zone'!$D52+'Selected MW by RESOLVE Zone'!Z52)</f>
        <v>1278960</v>
      </c>
      <c r="AA52" s="53">
        <f>$D52*8760*('Selected MW by RESOLVE Zone'!$D52+'Selected MW by RESOLVE Zone'!AA52)</f>
        <v>0</v>
      </c>
      <c r="AB52" s="53">
        <f>$D52*8760*('Selected MW by RESOLVE Zone'!$D52+'Selected MW by RESOLVE Zone'!AB52)</f>
        <v>1839600</v>
      </c>
      <c r="AC52" s="53">
        <f>$D52*8760*('Selected MW by RESOLVE Zone'!$D52+'Selected MW by RESOLVE Zone'!AC52)</f>
        <v>0</v>
      </c>
      <c r="AD52" s="53">
        <f>$D52*8760*('Selected MW by RESOLVE Zone'!$D52+'Selected MW by RESOLVE Zone'!AD52)</f>
        <v>5238480</v>
      </c>
      <c r="AE52" s="29">
        <f>$D52*8760*('Selected MW by RESOLVE Zone'!$D52+'Selected MW by RESOLVE Zone'!AE52)</f>
        <v>3696720</v>
      </c>
      <c r="AF52" s="53">
        <f>$D52*8760*('Selected MW by RESOLVE Zone'!$D52+'Selected MW by RESOLVE Zone'!AF52)</f>
        <v>0</v>
      </c>
      <c r="AG52" s="53">
        <f>$D52*8760*('Selected MW by RESOLVE Zone'!$D52+'Selected MW by RESOLVE Zone'!AG52)</f>
        <v>0</v>
      </c>
      <c r="AH52" s="53">
        <f>$D52*8760*('Selected MW by RESOLVE Zone'!$D52+'Selected MW by RESOLVE Zone'!AH52)</f>
        <v>0</v>
      </c>
      <c r="AI52" s="53">
        <f>$D52*8760*('Selected MW by RESOLVE Zone'!$D52+'Selected MW by RESOLVE Zone'!AI52)</f>
        <v>0</v>
      </c>
      <c r="AJ52" s="53">
        <f>$D52*8760*('Selected MW by RESOLVE Zone'!$D52+'Selected MW by RESOLVE Zone'!AJ52)</f>
        <v>0</v>
      </c>
      <c r="AK52" s="53">
        <f>$D52*8760*('Selected MW by RESOLVE Zone'!$D52+'Selected MW by RESOLVE Zone'!AK52)</f>
        <v>0</v>
      </c>
      <c r="AL52" s="53">
        <f>$D52*8760*('Selected MW by RESOLVE Zone'!$D52+'Selected MW by RESOLVE Zone'!AL52)</f>
        <v>7288320</v>
      </c>
      <c r="AM52" s="53">
        <f>$D52*8760*('Selected MW by RESOLVE Zone'!$D52+'Selected MW by RESOLVE Zone'!AM52)</f>
        <v>5238480</v>
      </c>
      <c r="AN52" s="53">
        <f>$D52*8760*('Selected MW by RESOLVE Zone'!$D52+'Selected MW by RESOLVE Zone'!AN52)</f>
        <v>1278960</v>
      </c>
      <c r="AO52" s="53">
        <f>$D52*8760*('Selected MW by RESOLVE Zone'!$D52+'Selected MW by RESOLVE Zone'!AO52)</f>
        <v>0</v>
      </c>
      <c r="AP52" s="53">
        <f>$D52*8760*('Selected MW by RESOLVE Zone'!$D52+'Selected MW by RESOLVE Zone'!AP52)</f>
        <v>0</v>
      </c>
      <c r="AQ52" s="53">
        <f>$D52*8760*('Selected MW by RESOLVE Zone'!$D52+'Selected MW by RESOLVE Zone'!AQ52)</f>
        <v>140160</v>
      </c>
      <c r="AR52" s="53">
        <f>$D52*8760*('Selected MW by RESOLVE Zone'!$D52+'Selected MW by RESOLVE Zone'!AR52)</f>
        <v>7288320</v>
      </c>
      <c r="AS52" s="53">
        <f>$D52*8760*('Selected MW by RESOLVE Zone'!$D52+'Selected MW by RESOLVE Zone'!AS52)</f>
        <v>5238480</v>
      </c>
      <c r="AT52" s="53">
        <f>$D52*8760*('Selected MW by RESOLVE Zone'!$D52+'Selected MW by RESOLVE Zone'!AT52)</f>
        <v>1278960</v>
      </c>
      <c r="AU52" s="53">
        <f>$D52*8760*('Selected MW by RESOLVE Zone'!$D52+'Selected MW by RESOLVE Zone'!AU52)</f>
        <v>0</v>
      </c>
      <c r="AV52" s="53">
        <f>$D52*8760*('Selected MW by RESOLVE Zone'!$D52+'Selected MW by RESOLVE Zone'!AV52)</f>
        <v>0</v>
      </c>
      <c r="AW52" s="6">
        <f>$D52*8760*('Selected MW by RESOLVE Zone'!$D52+'Selected MW by RESOLVE Zone'!AW52)</f>
        <v>0</v>
      </c>
      <c r="AX52" s="53">
        <f>$D52*8760*('Selected MW by RESOLVE Zone'!$D52+'Selected MW by RESOLVE Zone'!AX52)</f>
        <v>0</v>
      </c>
      <c r="AY52" s="53">
        <f>$D52*8760*('Selected MW by RESOLVE Zone'!$D52+'Selected MW by RESOLVE Zone'!AY52)</f>
        <v>0</v>
      </c>
      <c r="AZ52" s="53">
        <f>$D52*8760*('Selected MW by RESOLVE Zone'!$D52+'Selected MW by RESOLVE Zone'!AZ52)</f>
        <v>0</v>
      </c>
      <c r="BA52" s="53">
        <f>$D52*8760*('Selected MW by RESOLVE Zone'!$D52+'Selected MW by RESOLVE Zone'!BA52)</f>
        <v>0</v>
      </c>
      <c r="BB52" s="53">
        <f>$D52*8760*('Selected MW by RESOLVE Zone'!$D52+'Selected MW by RESOLVE Zone'!BB52)</f>
        <v>0</v>
      </c>
      <c r="BC52" s="53">
        <f>$D52*8760*('Selected MW by RESOLVE Zone'!$D52+'Selected MW by RESOLVE Zone'!BC52)</f>
        <v>7288320</v>
      </c>
      <c r="BD52" s="53">
        <f>$D52*8760*('Selected MW by RESOLVE Zone'!$D52+'Selected MW by RESOLVE Zone'!BD52)</f>
        <v>5238480</v>
      </c>
      <c r="BE52" s="53">
        <f>$D52*8760*('Selected MW by RESOLVE Zone'!$D52+'Selected MW by RESOLVE Zone'!BE52)</f>
        <v>1278960</v>
      </c>
      <c r="BF52" s="53">
        <f>$D52*8760*('Selected MW by RESOLVE Zone'!$D52+'Selected MW by RESOLVE Zone'!BF52)</f>
        <v>0</v>
      </c>
      <c r="BG52" s="53">
        <f>$D52*8760*('Selected MW by RESOLVE Zone'!$D52+'Selected MW by RESOLVE Zone'!BG52)</f>
        <v>0</v>
      </c>
      <c r="BH52" s="53">
        <f>$D52*8760*('Selected MW by RESOLVE Zone'!$D52+'Selected MW by RESOLVE Zone'!BH52)</f>
        <v>140160</v>
      </c>
      <c r="BI52" s="53">
        <f>$D52*8760*('Selected MW by RESOLVE Zone'!$D52+'Selected MW by RESOLVE Zone'!BI52)</f>
        <v>7288320</v>
      </c>
      <c r="BJ52" s="53">
        <f>$D52*8760*('Selected MW by RESOLVE Zone'!$D52+'Selected MW by RESOLVE Zone'!BJ52)</f>
        <v>5238480</v>
      </c>
      <c r="BK52" s="53">
        <f>$D52*8760*('Selected MW by RESOLVE Zone'!$D52+'Selected MW by RESOLVE Zone'!BK52)</f>
        <v>1278960</v>
      </c>
      <c r="BL52" s="53">
        <f>$D52*8760*('Selected MW by RESOLVE Zone'!$D52+'Selected MW by RESOLVE Zone'!BL52)</f>
        <v>0</v>
      </c>
      <c r="BM52" s="29">
        <f>$D52*8760*('Selected MW by RESOLVE Zone'!$D52+'Selected MW by RESOLVE Zone'!BM52)</f>
        <v>0</v>
      </c>
      <c r="BQ52" s="5"/>
    </row>
    <row r="53" spans="1:69" x14ac:dyDescent="0.25">
      <c r="A53" s="30" t="s">
        <v>79</v>
      </c>
      <c r="B53" s="36" t="s">
        <v>35</v>
      </c>
      <c r="C53" s="36" t="s">
        <v>76</v>
      </c>
      <c r="D53" s="34">
        <v>1</v>
      </c>
      <c r="E53" s="32">
        <f>$D53*8760*('Selected MW by RESOLVE Zone'!$D53+'Selected MW by RESOLVE Zone'!E53)</f>
        <v>0</v>
      </c>
      <c r="F53" s="33">
        <f>$D53*8760*('Selected MW by RESOLVE Zone'!$D53+'Selected MW by RESOLVE Zone'!F53)</f>
        <v>0</v>
      </c>
      <c r="G53" s="33">
        <f>$D53*8760*('Selected MW by RESOLVE Zone'!$D53+'Selected MW by RESOLVE Zone'!G53)</f>
        <v>0</v>
      </c>
      <c r="H53" s="33">
        <f>$D53*8760*('Selected MW by RESOLVE Zone'!$D53+'Selected MW by RESOLVE Zone'!H53)</f>
        <v>0</v>
      </c>
      <c r="I53" s="33">
        <f>$D53*8760*('Selected MW by RESOLVE Zone'!$D53+'Selected MW by RESOLVE Zone'!I53)</f>
        <v>0</v>
      </c>
      <c r="J53" s="33">
        <f>$D53*8760*('Selected MW by RESOLVE Zone'!$D53+'Selected MW by RESOLVE Zone'!J53)</f>
        <v>2803200</v>
      </c>
      <c r="K53" s="33">
        <f>$D53*8760*('Selected MW by RESOLVE Zone'!$D53+'Selected MW by RESOLVE Zone'!K53)</f>
        <v>1822080</v>
      </c>
      <c r="L53" s="33">
        <f>$D53*8760*('Selected MW by RESOLVE Zone'!$D53+'Selected MW by RESOLVE Zone'!L53)</f>
        <v>420480</v>
      </c>
      <c r="M53" s="33">
        <f>$D53*8760*('Selected MW by RESOLVE Zone'!$D53+'Selected MW by RESOLVE Zone'!M53)</f>
        <v>4064640</v>
      </c>
      <c r="N53" s="33">
        <f>$D53*8760*('Selected MW by RESOLVE Zone'!$D53+'Selected MW by RESOLVE Zone'!N53)</f>
        <v>840960</v>
      </c>
      <c r="O53" s="33">
        <f>$D53*8760*('Selected MW by RESOLVE Zone'!$D53+'Selected MW by RESOLVE Zone'!O53)</f>
        <v>2803200</v>
      </c>
      <c r="P53" s="33">
        <f>$D53*8760*('Selected MW by RESOLVE Zone'!$D53+'Selected MW by RESOLVE Zone'!P53)</f>
        <v>420480</v>
      </c>
      <c r="Q53" s="33">
        <f>$D53*8760*('Selected MW by RESOLVE Zone'!$D53+'Selected MW by RESOLVE Zone'!Q53)</f>
        <v>840960</v>
      </c>
      <c r="R53" s="33">
        <f>$D53*8760*('Selected MW by RESOLVE Zone'!$D53+'Selected MW by RESOLVE Zone'!R53)</f>
        <v>0</v>
      </c>
      <c r="S53" s="33">
        <f>$D53*8760*('Selected MW by RESOLVE Zone'!$D53+'Selected MW by RESOLVE Zone'!S53)</f>
        <v>0</v>
      </c>
      <c r="T53" s="33">
        <f>$D53*8760*('Selected MW by RESOLVE Zone'!$D53+'Selected MW by RESOLVE Zone'!T53)</f>
        <v>0</v>
      </c>
      <c r="U53" s="33">
        <f>$D53*8760*('Selected MW by RESOLVE Zone'!$D53+'Selected MW by RESOLVE Zone'!U53)</f>
        <v>0</v>
      </c>
      <c r="V53" s="33">
        <f>$D53*8760*('Selected MW by RESOLVE Zone'!$D53+'Selected MW by RESOLVE Zone'!V53)</f>
        <v>2242560</v>
      </c>
      <c r="W53" s="33">
        <f>$D53*8760*('Selected MW by RESOLVE Zone'!$D53+'Selected MW by RESOLVE Zone'!W53)</f>
        <v>140160</v>
      </c>
      <c r="X53" s="33">
        <f>$D53*8760*('Selected MW by RESOLVE Zone'!$D53+'Selected MW by RESOLVE Zone'!X53)</f>
        <v>2557920</v>
      </c>
      <c r="Y53" s="33">
        <f>$D53*8760*('Selected MW by RESOLVE Zone'!$D53+'Selected MW by RESOLVE Zone'!Y53)</f>
        <v>350400</v>
      </c>
      <c r="Z53" s="33">
        <f>$D53*8760*('Selected MW by RESOLVE Zone'!$D53+'Selected MW by RESOLVE Zone'!Z53)</f>
        <v>1822080</v>
      </c>
      <c r="AA53" s="33">
        <f>$D53*8760*('Selected MW by RESOLVE Zone'!$D53+'Selected MW by RESOLVE Zone'!AA53)</f>
        <v>140160</v>
      </c>
      <c r="AB53" s="33">
        <f>$D53*8760*('Selected MW by RESOLVE Zone'!$D53+'Selected MW by RESOLVE Zone'!AB53)</f>
        <v>4064640</v>
      </c>
      <c r="AC53" s="33">
        <f>$D53*8760*('Selected MW by RESOLVE Zone'!$D53+'Selected MW by RESOLVE Zone'!AC53)</f>
        <v>350400</v>
      </c>
      <c r="AD53" s="33">
        <f>$D53*8760*('Selected MW by RESOLVE Zone'!$D53+'Selected MW by RESOLVE Zone'!AD53)</f>
        <v>2242560</v>
      </c>
      <c r="AE53" s="31">
        <f>$D53*8760*('Selected MW by RESOLVE Zone'!$D53+'Selected MW by RESOLVE Zone'!AE53)</f>
        <v>5115840</v>
      </c>
      <c r="AF53" s="33">
        <f>$D53*8760*('Selected MW by RESOLVE Zone'!$D53+'Selected MW by RESOLVE Zone'!AF53)</f>
        <v>0</v>
      </c>
      <c r="AG53" s="33">
        <f>$D53*8760*('Selected MW by RESOLVE Zone'!$D53+'Selected MW by RESOLVE Zone'!AG53)</f>
        <v>0</v>
      </c>
      <c r="AH53" s="33">
        <f>$D53*8760*('Selected MW by RESOLVE Zone'!$D53+'Selected MW by RESOLVE Zone'!AH53)</f>
        <v>0</v>
      </c>
      <c r="AI53" s="33">
        <f>$D53*8760*('Selected MW by RESOLVE Zone'!$D53+'Selected MW by RESOLVE Zone'!AI53)</f>
        <v>0</v>
      </c>
      <c r="AJ53" s="33">
        <f>$D53*8760*('Selected MW by RESOLVE Zone'!$D53+'Selected MW by RESOLVE Zone'!AJ53)</f>
        <v>0</v>
      </c>
      <c r="AK53" s="33">
        <f>$D53*8760*('Selected MW by RESOLVE Zone'!$D53+'Selected MW by RESOLVE Zone'!AK53)</f>
        <v>0</v>
      </c>
      <c r="AL53" s="33">
        <f>$D53*8760*('Selected MW by RESOLVE Zone'!$D53+'Selected MW by RESOLVE Zone'!AL53)</f>
        <v>2803200</v>
      </c>
      <c r="AM53" s="33">
        <f>$D53*8760*('Selected MW by RESOLVE Zone'!$D53+'Selected MW by RESOLVE Zone'!AM53)</f>
        <v>2242560</v>
      </c>
      <c r="AN53" s="33">
        <f>$D53*8760*('Selected MW by RESOLVE Zone'!$D53+'Selected MW by RESOLVE Zone'!AN53)</f>
        <v>1822080</v>
      </c>
      <c r="AO53" s="33">
        <f>$D53*8760*('Selected MW by RESOLVE Zone'!$D53+'Selected MW by RESOLVE Zone'!AO53)</f>
        <v>420480</v>
      </c>
      <c r="AP53" s="33">
        <f>$D53*8760*('Selected MW by RESOLVE Zone'!$D53+'Selected MW by RESOLVE Zone'!AP53)</f>
        <v>140160</v>
      </c>
      <c r="AQ53" s="33">
        <f>$D53*8760*('Selected MW by RESOLVE Zone'!$D53+'Selected MW by RESOLVE Zone'!AQ53)</f>
        <v>840960</v>
      </c>
      <c r="AR53" s="33">
        <f>$D53*8760*('Selected MW by RESOLVE Zone'!$D53+'Selected MW by RESOLVE Zone'!AR53)</f>
        <v>2803200</v>
      </c>
      <c r="AS53" s="33">
        <f>$D53*8760*('Selected MW by RESOLVE Zone'!$D53+'Selected MW by RESOLVE Zone'!AS53)</f>
        <v>2242560</v>
      </c>
      <c r="AT53" s="33">
        <f>$D53*8760*('Selected MW by RESOLVE Zone'!$D53+'Selected MW by RESOLVE Zone'!AT53)</f>
        <v>1822080</v>
      </c>
      <c r="AU53" s="33">
        <f>$D53*8760*('Selected MW by RESOLVE Zone'!$D53+'Selected MW by RESOLVE Zone'!AU53)</f>
        <v>420480</v>
      </c>
      <c r="AV53" s="33">
        <f>$D53*8760*('Selected MW by RESOLVE Zone'!$D53+'Selected MW by RESOLVE Zone'!AV53)</f>
        <v>140160</v>
      </c>
      <c r="AW53" s="32">
        <f>$D53*8760*('Selected MW by RESOLVE Zone'!$D53+'Selected MW by RESOLVE Zone'!AW53)</f>
        <v>0</v>
      </c>
      <c r="AX53" s="33">
        <f>$D53*8760*('Selected MW by RESOLVE Zone'!$D53+'Selected MW by RESOLVE Zone'!AX53)</f>
        <v>0</v>
      </c>
      <c r="AY53" s="33">
        <f>$D53*8760*('Selected MW by RESOLVE Zone'!$D53+'Selected MW by RESOLVE Zone'!AY53)</f>
        <v>0</v>
      </c>
      <c r="AZ53" s="33">
        <f>$D53*8760*('Selected MW by RESOLVE Zone'!$D53+'Selected MW by RESOLVE Zone'!AZ53)</f>
        <v>0</v>
      </c>
      <c r="BA53" s="33">
        <f>$D53*8760*('Selected MW by RESOLVE Zone'!$D53+'Selected MW by RESOLVE Zone'!BA53)</f>
        <v>0</v>
      </c>
      <c r="BB53" s="33">
        <f>$D53*8760*('Selected MW by RESOLVE Zone'!$D53+'Selected MW by RESOLVE Zone'!BB53)</f>
        <v>0</v>
      </c>
      <c r="BC53" s="33">
        <f>$D53*8760*('Selected MW by RESOLVE Zone'!$D53+'Selected MW by RESOLVE Zone'!BC53)</f>
        <v>2803200</v>
      </c>
      <c r="BD53" s="33">
        <f>$D53*8760*('Selected MW by RESOLVE Zone'!$D53+'Selected MW by RESOLVE Zone'!BD53)</f>
        <v>2242560</v>
      </c>
      <c r="BE53" s="33">
        <f>$D53*8760*('Selected MW by RESOLVE Zone'!$D53+'Selected MW by RESOLVE Zone'!BE53)</f>
        <v>1822080</v>
      </c>
      <c r="BF53" s="33">
        <f>$D53*8760*('Selected MW by RESOLVE Zone'!$D53+'Selected MW by RESOLVE Zone'!BF53)</f>
        <v>420480</v>
      </c>
      <c r="BG53" s="33">
        <f>$D53*8760*('Selected MW by RESOLVE Zone'!$D53+'Selected MW by RESOLVE Zone'!BG53)</f>
        <v>140160</v>
      </c>
      <c r="BH53" s="33">
        <f>$D53*8760*('Selected MW by RESOLVE Zone'!$D53+'Selected MW by RESOLVE Zone'!BH53)</f>
        <v>840960</v>
      </c>
      <c r="BI53" s="33">
        <f>$D53*8760*('Selected MW by RESOLVE Zone'!$D53+'Selected MW by RESOLVE Zone'!BI53)</f>
        <v>2803200</v>
      </c>
      <c r="BJ53" s="33">
        <f>$D53*8760*('Selected MW by RESOLVE Zone'!$D53+'Selected MW by RESOLVE Zone'!BJ53)</f>
        <v>2242560</v>
      </c>
      <c r="BK53" s="33">
        <f>$D53*8760*('Selected MW by RESOLVE Zone'!$D53+'Selected MW by RESOLVE Zone'!BK53)</f>
        <v>1822080</v>
      </c>
      <c r="BL53" s="33">
        <f>$D53*8760*('Selected MW by RESOLVE Zone'!$D53+'Selected MW by RESOLVE Zone'!BL53)</f>
        <v>420480</v>
      </c>
      <c r="BM53" s="31">
        <f>$D53*8760*('Selected MW by RESOLVE Zone'!$D53+'Selected MW by RESOLVE Zone'!BM53)</f>
        <v>140160</v>
      </c>
      <c r="BQ53" s="5"/>
    </row>
    <row r="54" spans="1:69" x14ac:dyDescent="0.25">
      <c r="BQ54" s="5"/>
    </row>
    <row r="55" spans="1:69" x14ac:dyDescent="0.25">
      <c r="BQ55" s="5"/>
    </row>
    <row r="56" spans="1:69" x14ac:dyDescent="0.25">
      <c r="BQ56" s="5"/>
    </row>
    <row r="57" spans="1:69" x14ac:dyDescent="0.25">
      <c r="BQ57" s="5"/>
    </row>
    <row r="58" spans="1:69" x14ac:dyDescent="0.25">
      <c r="BQ58" s="5"/>
    </row>
    <row r="59" spans="1:69" x14ac:dyDescent="0.25">
      <c r="BQ59" s="5"/>
    </row>
    <row r="60" spans="1:69" x14ac:dyDescent="0.25">
      <c r="BQ60" s="5"/>
    </row>
    <row r="61" spans="1:69" x14ac:dyDescent="0.25">
      <c r="BQ61" s="5"/>
    </row>
    <row r="62" spans="1:69" x14ac:dyDescent="0.25">
      <c r="BQ62" s="5"/>
    </row>
    <row r="63" spans="1:69" x14ac:dyDescent="0.25">
      <c r="BQ63" s="5"/>
    </row>
    <row r="64" spans="1:69" x14ac:dyDescent="0.25">
      <c r="BQ64" s="5"/>
    </row>
    <row r="65" spans="69:69" x14ac:dyDescent="0.25">
      <c r="BQ65" s="5"/>
    </row>
  </sheetData>
  <mergeCells count="4">
    <mergeCell ref="AF3:AV3"/>
    <mergeCell ref="AW3:BM3"/>
    <mergeCell ref="A3:D3"/>
    <mergeCell ref="E3:AE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023B-8353-40D8-BB33-8F3F3DC044EC}">
  <dimension ref="A1:BK129"/>
  <sheetViews>
    <sheetView zoomScaleNormal="100" workbookViewId="0"/>
  </sheetViews>
  <sheetFormatPr defaultRowHeight="15" x14ac:dyDescent="0.25"/>
  <cols>
    <col min="1" max="1" width="25" customWidth="1"/>
    <col min="2" max="2" width="11.5703125" bestFit="1" customWidth="1"/>
    <col min="3" max="3" width="10.28515625" customWidth="1"/>
    <col min="4" max="5" width="12.28515625" customWidth="1"/>
    <col min="6" max="6" width="11.5703125" customWidth="1"/>
    <col min="7" max="8" width="10.28515625" customWidth="1"/>
    <col min="9" max="10" width="11.5703125" customWidth="1"/>
    <col min="11" max="11" width="13.5703125" customWidth="1"/>
    <col min="12" max="12" width="14.5703125" customWidth="1"/>
    <col min="13" max="13" width="10.28515625" customWidth="1"/>
    <col min="14" max="14" width="12.42578125" customWidth="1"/>
    <col min="15" max="15" width="15.42578125" customWidth="1"/>
    <col min="16" max="16" width="12.42578125" customWidth="1"/>
    <col min="17" max="17" width="13.140625" customWidth="1"/>
    <col min="18" max="18" width="14.42578125" customWidth="1"/>
    <col min="19" max="19" width="13.85546875" customWidth="1"/>
    <col min="20" max="20" width="12.140625" customWidth="1"/>
    <col min="21" max="21" width="12.85546875" customWidth="1"/>
    <col min="22" max="22" width="14.42578125" customWidth="1"/>
    <col min="23" max="23" width="14.7109375" customWidth="1"/>
    <col min="24" max="24" width="13" customWidth="1"/>
    <col min="25" max="25" width="12.5703125" customWidth="1"/>
    <col min="26" max="27" width="14.7109375" customWidth="1"/>
    <col min="28" max="28" width="12.28515625" customWidth="1"/>
    <col min="29" max="29" width="15.42578125" customWidth="1"/>
    <col min="30" max="30" width="10.28515625" style="3" customWidth="1"/>
    <col min="31" max="31" width="13.7109375" customWidth="1"/>
    <col min="32" max="32" width="12.42578125" customWidth="1"/>
    <col min="33" max="33" width="12.85546875" customWidth="1"/>
    <col min="34" max="34" width="13" customWidth="1"/>
    <col min="35" max="35" width="14.42578125" customWidth="1"/>
    <col min="36" max="36" width="10.28515625" customWidth="1"/>
    <col min="37" max="37" width="11.85546875" customWidth="1"/>
    <col min="38" max="38" width="13.28515625" customWidth="1"/>
    <col min="39" max="39" width="12.5703125" customWidth="1"/>
    <col min="40" max="40" width="12.42578125" customWidth="1"/>
    <col min="41" max="41" width="13.7109375" customWidth="1"/>
    <col min="42" max="42" width="11" customWidth="1"/>
    <col min="43" max="43" width="12.42578125" customWidth="1"/>
    <col min="44" max="44" width="11.5703125" customWidth="1"/>
    <col min="45" max="45" width="12.85546875" customWidth="1"/>
    <col min="46" max="46" width="11.85546875" customWidth="1"/>
    <col min="47" max="47" width="10.28515625" style="3" customWidth="1"/>
    <col min="48" max="48" width="12.28515625" customWidth="1"/>
    <col min="49" max="49" width="11.85546875" customWidth="1"/>
    <col min="50" max="51" width="12.28515625" customWidth="1"/>
    <col min="52" max="52" width="13.5703125" customWidth="1"/>
    <col min="53" max="53" width="10.28515625" customWidth="1"/>
    <col min="54" max="54" width="12.28515625" customWidth="1"/>
    <col min="55" max="55" width="12.42578125" customWidth="1"/>
    <col min="56" max="56" width="13.28515625" customWidth="1"/>
    <col min="57" max="57" width="12.5703125" customWidth="1"/>
    <col min="58" max="58" width="14.5703125" customWidth="1"/>
    <col min="59" max="59" width="10.28515625" customWidth="1"/>
    <col min="60" max="60" width="13.5703125" customWidth="1"/>
    <col min="61" max="61" width="11.85546875" customWidth="1"/>
    <col min="62" max="62" width="12.5703125" customWidth="1"/>
    <col min="63" max="63" width="12.42578125" customWidth="1"/>
  </cols>
  <sheetData>
    <row r="1" spans="1:63" ht="18.75" x14ac:dyDescent="0.3">
      <c r="A1" s="4" t="s">
        <v>275</v>
      </c>
      <c r="P1" s="2"/>
      <c r="U1" s="2"/>
      <c r="AE1" s="2"/>
      <c r="AN1" s="2"/>
      <c r="AO1" s="2"/>
      <c r="BD1" s="2"/>
      <c r="BE1" s="2"/>
    </row>
    <row r="2" spans="1:63" ht="15.75" x14ac:dyDescent="0.25">
      <c r="A2" s="61"/>
      <c r="B2" s="62"/>
      <c r="C2" s="97" t="s">
        <v>263</v>
      </c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8"/>
      <c r="AD2" s="96" t="s">
        <v>266</v>
      </c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6" t="s">
        <v>267</v>
      </c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8"/>
    </row>
    <row r="3" spans="1:63" ht="60" x14ac:dyDescent="0.25">
      <c r="A3" s="14" t="s">
        <v>4</v>
      </c>
      <c r="B3" s="15" t="s">
        <v>94</v>
      </c>
      <c r="C3" s="59" t="s">
        <v>1</v>
      </c>
      <c r="D3" s="59" t="s">
        <v>146</v>
      </c>
      <c r="E3" s="59" t="s">
        <v>147</v>
      </c>
      <c r="F3" s="59" t="s">
        <v>173</v>
      </c>
      <c r="G3" s="59" t="s">
        <v>174</v>
      </c>
      <c r="H3" s="59" t="s">
        <v>162</v>
      </c>
      <c r="I3" s="59" t="s">
        <v>164</v>
      </c>
      <c r="J3" s="59" t="s">
        <v>165</v>
      </c>
      <c r="K3" s="59" t="s">
        <v>201</v>
      </c>
      <c r="L3" s="59" t="s">
        <v>202</v>
      </c>
      <c r="M3" s="59" t="s">
        <v>153</v>
      </c>
      <c r="N3" s="59" t="s">
        <v>156</v>
      </c>
      <c r="O3" s="59" t="s">
        <v>187</v>
      </c>
      <c r="P3" s="59" t="s">
        <v>145</v>
      </c>
      <c r="Q3" s="59" t="s">
        <v>148</v>
      </c>
      <c r="R3" s="59" t="s">
        <v>175</v>
      </c>
      <c r="S3" s="59" t="s">
        <v>176</v>
      </c>
      <c r="T3" s="59" t="s">
        <v>163</v>
      </c>
      <c r="U3" s="59" t="s">
        <v>166</v>
      </c>
      <c r="V3" s="59" t="s">
        <v>203</v>
      </c>
      <c r="W3" s="59" t="s">
        <v>204</v>
      </c>
      <c r="X3" s="59" t="s">
        <v>155</v>
      </c>
      <c r="Y3" s="59" t="s">
        <v>157</v>
      </c>
      <c r="Z3" s="59" t="s">
        <v>188</v>
      </c>
      <c r="AA3" s="59" t="s">
        <v>189</v>
      </c>
      <c r="AB3" s="59" t="s">
        <v>154</v>
      </c>
      <c r="AC3" s="59" t="s">
        <v>190</v>
      </c>
      <c r="AD3" s="59" t="s">
        <v>1</v>
      </c>
      <c r="AE3" s="59" t="s">
        <v>145</v>
      </c>
      <c r="AF3" s="59" t="s">
        <v>146</v>
      </c>
      <c r="AG3" s="59" t="s">
        <v>147</v>
      </c>
      <c r="AH3" s="59" t="s">
        <v>148</v>
      </c>
      <c r="AI3" s="59" t="s">
        <v>174</v>
      </c>
      <c r="AJ3" s="59" t="s">
        <v>162</v>
      </c>
      <c r="AK3" s="59" t="s">
        <v>163</v>
      </c>
      <c r="AL3" s="59" t="s">
        <v>164</v>
      </c>
      <c r="AM3" s="59" t="s">
        <v>165</v>
      </c>
      <c r="AN3" s="59" t="s">
        <v>166</v>
      </c>
      <c r="AO3" s="59" t="s">
        <v>202</v>
      </c>
      <c r="AP3" s="59" t="s">
        <v>153</v>
      </c>
      <c r="AQ3" s="59" t="s">
        <v>154</v>
      </c>
      <c r="AR3" s="59" t="s">
        <v>155</v>
      </c>
      <c r="AS3" s="59" t="s">
        <v>156</v>
      </c>
      <c r="AT3" s="59" t="s">
        <v>157</v>
      </c>
      <c r="AU3" s="59" t="s">
        <v>1</v>
      </c>
      <c r="AV3" s="59" t="s">
        <v>145</v>
      </c>
      <c r="AW3" s="59" t="s">
        <v>146</v>
      </c>
      <c r="AX3" s="59" t="s">
        <v>147</v>
      </c>
      <c r="AY3" s="59" t="s">
        <v>148</v>
      </c>
      <c r="AZ3" s="59" t="s">
        <v>174</v>
      </c>
      <c r="BA3" s="59" t="s">
        <v>162</v>
      </c>
      <c r="BB3" s="59" t="s">
        <v>163</v>
      </c>
      <c r="BC3" s="59" t="s">
        <v>164</v>
      </c>
      <c r="BD3" s="59" t="s">
        <v>165</v>
      </c>
      <c r="BE3" s="59" t="s">
        <v>166</v>
      </c>
      <c r="BF3" s="59" t="s">
        <v>202</v>
      </c>
      <c r="BG3" s="59" t="s">
        <v>153</v>
      </c>
      <c r="BH3" s="59" t="s">
        <v>154</v>
      </c>
      <c r="BI3" s="59" t="s">
        <v>155</v>
      </c>
      <c r="BJ3" s="59" t="s">
        <v>156</v>
      </c>
      <c r="BK3" s="60" t="s">
        <v>157</v>
      </c>
    </row>
    <row r="4" spans="1:63" x14ac:dyDescent="0.25">
      <c r="A4" s="16" t="s">
        <v>95</v>
      </c>
      <c r="B4" s="17" t="s">
        <v>91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s="53">
        <v>0</v>
      </c>
      <c r="Q4" s="53">
        <v>0</v>
      </c>
      <c r="R4" s="53">
        <v>0</v>
      </c>
      <c r="S4" s="53">
        <v>0</v>
      </c>
      <c r="T4" s="53">
        <v>0</v>
      </c>
      <c r="U4" s="53">
        <v>0</v>
      </c>
      <c r="V4" s="53">
        <v>0</v>
      </c>
      <c r="W4" s="53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53">
        <v>0</v>
      </c>
      <c r="AD4" s="6">
        <v>0</v>
      </c>
      <c r="AE4" s="53">
        <v>0</v>
      </c>
      <c r="AF4" s="53">
        <v>0</v>
      </c>
      <c r="AG4" s="53">
        <v>0</v>
      </c>
      <c r="AH4" s="53">
        <v>0</v>
      </c>
      <c r="AI4" s="53">
        <v>0</v>
      </c>
      <c r="AJ4" s="53">
        <v>0</v>
      </c>
      <c r="AK4" s="53">
        <v>0</v>
      </c>
      <c r="AL4" s="53">
        <v>0</v>
      </c>
      <c r="AM4" s="53">
        <v>0</v>
      </c>
      <c r="AN4" s="53">
        <v>0</v>
      </c>
      <c r="AO4" s="53">
        <v>0</v>
      </c>
      <c r="AP4" s="53">
        <v>0</v>
      </c>
      <c r="AQ4" s="53">
        <v>0</v>
      </c>
      <c r="AR4" s="53">
        <v>0</v>
      </c>
      <c r="AS4" s="53">
        <v>0</v>
      </c>
      <c r="AT4" s="53">
        <v>0</v>
      </c>
      <c r="AU4" s="6">
        <v>0</v>
      </c>
      <c r="AV4" s="53">
        <v>0</v>
      </c>
      <c r="AW4" s="53">
        <v>0</v>
      </c>
      <c r="AX4" s="53">
        <v>0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0</v>
      </c>
      <c r="BK4" s="29">
        <v>0</v>
      </c>
    </row>
    <row r="5" spans="1:63" x14ac:dyDescent="0.25">
      <c r="A5" s="16" t="s">
        <v>96</v>
      </c>
      <c r="B5" s="17" t="s">
        <v>91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  <c r="P5" s="53">
        <v>0</v>
      </c>
      <c r="Q5" s="53">
        <v>0</v>
      </c>
      <c r="R5" s="53">
        <v>0</v>
      </c>
      <c r="S5" s="53">
        <v>0</v>
      </c>
      <c r="T5" s="53">
        <v>0</v>
      </c>
      <c r="U5" s="53">
        <v>0</v>
      </c>
      <c r="V5" s="53">
        <v>0</v>
      </c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3">
        <v>0</v>
      </c>
      <c r="AD5" s="6">
        <v>0</v>
      </c>
      <c r="AE5" s="53">
        <v>0</v>
      </c>
      <c r="AF5" s="53">
        <v>0</v>
      </c>
      <c r="AG5" s="53">
        <v>0</v>
      </c>
      <c r="AH5" s="53">
        <v>0</v>
      </c>
      <c r="AI5" s="53">
        <v>0</v>
      </c>
      <c r="AJ5" s="53">
        <v>0</v>
      </c>
      <c r="AK5" s="53">
        <v>0</v>
      </c>
      <c r="AL5" s="53">
        <v>0</v>
      </c>
      <c r="AM5" s="53">
        <v>0</v>
      </c>
      <c r="AN5" s="53">
        <v>0</v>
      </c>
      <c r="AO5" s="53">
        <v>0</v>
      </c>
      <c r="AP5" s="53">
        <v>0</v>
      </c>
      <c r="AQ5" s="53">
        <v>0</v>
      </c>
      <c r="AR5" s="53">
        <v>0</v>
      </c>
      <c r="AS5" s="53">
        <v>0</v>
      </c>
      <c r="AT5" s="53">
        <v>0</v>
      </c>
      <c r="AU5" s="6">
        <v>0</v>
      </c>
      <c r="AV5" s="53">
        <v>0</v>
      </c>
      <c r="AW5" s="53">
        <v>0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0</v>
      </c>
      <c r="BK5" s="29">
        <v>0</v>
      </c>
    </row>
    <row r="6" spans="1:63" x14ac:dyDescent="0.25">
      <c r="A6" s="16" t="s">
        <v>97</v>
      </c>
      <c r="B6" s="17" t="s">
        <v>91</v>
      </c>
      <c r="C6" s="53">
        <v>33093.26</v>
      </c>
      <c r="D6" s="53">
        <v>33093.26</v>
      </c>
      <c r="E6" s="53">
        <v>33093.26</v>
      </c>
      <c r="F6" s="53">
        <v>33093.26</v>
      </c>
      <c r="G6" s="53">
        <v>33093.26</v>
      </c>
      <c r="H6" s="53">
        <v>33093.26</v>
      </c>
      <c r="I6" s="53">
        <v>33093.26</v>
      </c>
      <c r="J6" s="53">
        <v>33093.26</v>
      </c>
      <c r="K6" s="53">
        <v>33093.26</v>
      </c>
      <c r="L6" s="53">
        <v>33093.26</v>
      </c>
      <c r="M6" s="53">
        <v>33093.26</v>
      </c>
      <c r="N6" s="53">
        <v>33093.26</v>
      </c>
      <c r="O6" s="53">
        <v>33093.26</v>
      </c>
      <c r="P6" s="53">
        <v>33093.26</v>
      </c>
      <c r="Q6" s="53">
        <v>33093.26</v>
      </c>
      <c r="R6" s="53">
        <v>33093.26</v>
      </c>
      <c r="S6" s="53">
        <v>33093.26</v>
      </c>
      <c r="T6" s="53">
        <v>33093.26</v>
      </c>
      <c r="U6" s="53">
        <v>33093.26</v>
      </c>
      <c r="V6" s="53">
        <v>33093.26</v>
      </c>
      <c r="W6" s="53">
        <v>33093.26</v>
      </c>
      <c r="X6" s="53">
        <v>33093.26</v>
      </c>
      <c r="Y6" s="53">
        <v>33093.26</v>
      </c>
      <c r="Z6" s="53">
        <v>33093.26</v>
      </c>
      <c r="AA6" s="53">
        <v>33093.26</v>
      </c>
      <c r="AB6" s="53">
        <v>33093.26</v>
      </c>
      <c r="AC6" s="53">
        <v>33093.26</v>
      </c>
      <c r="AD6" s="6">
        <v>33093.26</v>
      </c>
      <c r="AE6" s="53">
        <v>33093.26</v>
      </c>
      <c r="AF6" s="53">
        <v>33093.26</v>
      </c>
      <c r="AG6" s="53">
        <v>33093.26</v>
      </c>
      <c r="AH6" s="53">
        <v>33093.26</v>
      </c>
      <c r="AI6" s="53">
        <v>33093.26</v>
      </c>
      <c r="AJ6" s="53">
        <v>33093.26</v>
      </c>
      <c r="AK6" s="53">
        <v>33093.26</v>
      </c>
      <c r="AL6" s="53">
        <v>33093.26</v>
      </c>
      <c r="AM6" s="53">
        <v>33093.26</v>
      </c>
      <c r="AN6" s="53">
        <v>33093.26</v>
      </c>
      <c r="AO6" s="53">
        <v>33093.26</v>
      </c>
      <c r="AP6" s="53">
        <v>33093.26</v>
      </c>
      <c r="AQ6" s="53">
        <v>33093.26</v>
      </c>
      <c r="AR6" s="53">
        <v>33093.26</v>
      </c>
      <c r="AS6" s="53">
        <v>33093.26</v>
      </c>
      <c r="AT6" s="53">
        <v>33093.26</v>
      </c>
      <c r="AU6" s="6">
        <v>33093.26</v>
      </c>
      <c r="AV6" s="53">
        <v>33093.26</v>
      </c>
      <c r="AW6" s="53">
        <v>33093.26</v>
      </c>
      <c r="AX6" s="53">
        <v>33093.26</v>
      </c>
      <c r="AY6" s="53">
        <v>33093.26</v>
      </c>
      <c r="AZ6" s="53">
        <v>33093.26</v>
      </c>
      <c r="BA6" s="53">
        <v>33093.26</v>
      </c>
      <c r="BB6" s="53">
        <v>33093.26</v>
      </c>
      <c r="BC6" s="53">
        <v>33093.26</v>
      </c>
      <c r="BD6" s="53">
        <v>33093.26</v>
      </c>
      <c r="BE6" s="53">
        <v>33093.26</v>
      </c>
      <c r="BF6" s="53">
        <v>33093.26</v>
      </c>
      <c r="BG6" s="53">
        <v>33093.26</v>
      </c>
      <c r="BH6" s="53">
        <v>33093.26</v>
      </c>
      <c r="BI6" s="53">
        <v>33093.26</v>
      </c>
      <c r="BJ6" s="53">
        <v>33093.26</v>
      </c>
      <c r="BK6" s="29">
        <v>33093.26</v>
      </c>
    </row>
    <row r="7" spans="1:63" x14ac:dyDescent="0.25">
      <c r="A7" s="16" t="s">
        <v>98</v>
      </c>
      <c r="B7" s="17" t="s">
        <v>91</v>
      </c>
      <c r="C7" s="53">
        <v>12609.53</v>
      </c>
      <c r="D7" s="53">
        <v>12609.53</v>
      </c>
      <c r="E7" s="53">
        <v>12609.53</v>
      </c>
      <c r="F7" s="53">
        <v>12609.53</v>
      </c>
      <c r="G7" s="53">
        <v>12609.53</v>
      </c>
      <c r="H7" s="53">
        <v>12609.53</v>
      </c>
      <c r="I7" s="53">
        <v>12609.53</v>
      </c>
      <c r="J7" s="53">
        <v>12609.53</v>
      </c>
      <c r="K7" s="53">
        <v>12609.53</v>
      </c>
      <c r="L7" s="53">
        <v>12609.53</v>
      </c>
      <c r="M7" s="53">
        <v>12609.53</v>
      </c>
      <c r="N7" s="53">
        <v>12609.53</v>
      </c>
      <c r="O7" s="53">
        <v>12609.53</v>
      </c>
      <c r="P7" s="53">
        <v>12609.53</v>
      </c>
      <c r="Q7" s="53">
        <v>12609.53</v>
      </c>
      <c r="R7" s="53">
        <v>12609.53</v>
      </c>
      <c r="S7" s="53">
        <v>12609.53</v>
      </c>
      <c r="T7" s="53">
        <v>12609.53</v>
      </c>
      <c r="U7" s="53">
        <v>12609.53</v>
      </c>
      <c r="V7" s="53">
        <v>12609.53</v>
      </c>
      <c r="W7" s="53">
        <v>12609.53</v>
      </c>
      <c r="X7" s="53">
        <v>12609.53</v>
      </c>
      <c r="Y7" s="53">
        <v>12609.53</v>
      </c>
      <c r="Z7" s="53">
        <v>12609.53</v>
      </c>
      <c r="AA7" s="53">
        <v>12609.53</v>
      </c>
      <c r="AB7" s="53">
        <v>12609.53</v>
      </c>
      <c r="AC7" s="53">
        <v>12609.53</v>
      </c>
      <c r="AD7" s="6">
        <v>12609.53</v>
      </c>
      <c r="AE7" s="53">
        <v>12609.53</v>
      </c>
      <c r="AF7" s="53">
        <v>12609.53</v>
      </c>
      <c r="AG7" s="53">
        <v>12609.53</v>
      </c>
      <c r="AH7" s="53">
        <v>12609.53</v>
      </c>
      <c r="AI7" s="53">
        <v>12609.53</v>
      </c>
      <c r="AJ7" s="53">
        <v>12609.53</v>
      </c>
      <c r="AK7" s="53">
        <v>12609.53</v>
      </c>
      <c r="AL7" s="53">
        <v>12609.53</v>
      </c>
      <c r="AM7" s="53">
        <v>12609.53</v>
      </c>
      <c r="AN7" s="53">
        <v>12609.53</v>
      </c>
      <c r="AO7" s="53">
        <v>12609.53</v>
      </c>
      <c r="AP7" s="53">
        <v>12609.53</v>
      </c>
      <c r="AQ7" s="53">
        <v>12609.53</v>
      </c>
      <c r="AR7" s="53">
        <v>12609.53</v>
      </c>
      <c r="AS7" s="53">
        <v>12609.53</v>
      </c>
      <c r="AT7" s="53">
        <v>12609.53</v>
      </c>
      <c r="AU7" s="6">
        <v>12609.53</v>
      </c>
      <c r="AV7" s="53">
        <v>12609.53</v>
      </c>
      <c r="AW7" s="53">
        <v>12609.53</v>
      </c>
      <c r="AX7" s="53">
        <v>12609.53</v>
      </c>
      <c r="AY7" s="53">
        <v>12609.53</v>
      </c>
      <c r="AZ7" s="53">
        <v>12609.53</v>
      </c>
      <c r="BA7" s="53">
        <v>12609.53</v>
      </c>
      <c r="BB7" s="53">
        <v>12609.53</v>
      </c>
      <c r="BC7" s="53">
        <v>12609.53</v>
      </c>
      <c r="BD7" s="53">
        <v>12609.53</v>
      </c>
      <c r="BE7" s="53">
        <v>12609.53</v>
      </c>
      <c r="BF7" s="53">
        <v>12609.53</v>
      </c>
      <c r="BG7" s="53">
        <v>12609.53</v>
      </c>
      <c r="BH7" s="53">
        <v>12609.53</v>
      </c>
      <c r="BI7" s="53">
        <v>12609.53</v>
      </c>
      <c r="BJ7" s="53">
        <v>12609.53</v>
      </c>
      <c r="BK7" s="29">
        <v>12609.53</v>
      </c>
    </row>
    <row r="8" spans="1:63" x14ac:dyDescent="0.25">
      <c r="A8" s="18" t="s">
        <v>99</v>
      </c>
      <c r="B8" s="19" t="s">
        <v>91</v>
      </c>
      <c r="C8" s="53">
        <v>841.75</v>
      </c>
      <c r="D8" s="53">
        <v>841.75</v>
      </c>
      <c r="E8" s="53">
        <v>841.75</v>
      </c>
      <c r="F8" s="53">
        <v>841.75</v>
      </c>
      <c r="G8" s="53">
        <v>841.75</v>
      </c>
      <c r="H8" s="53">
        <v>841.75</v>
      </c>
      <c r="I8" s="53">
        <v>841.75</v>
      </c>
      <c r="J8" s="53">
        <v>841.75</v>
      </c>
      <c r="K8" s="53">
        <v>841.75</v>
      </c>
      <c r="L8" s="53">
        <v>841.75</v>
      </c>
      <c r="M8" s="53">
        <v>841.75</v>
      </c>
      <c r="N8" s="53">
        <v>841.75</v>
      </c>
      <c r="O8" s="53">
        <v>841.75</v>
      </c>
      <c r="P8" s="53">
        <v>841.75</v>
      </c>
      <c r="Q8" s="53">
        <v>841.75</v>
      </c>
      <c r="R8" s="53">
        <v>841.75</v>
      </c>
      <c r="S8" s="53">
        <v>841.75</v>
      </c>
      <c r="T8" s="53">
        <v>841.75</v>
      </c>
      <c r="U8" s="53">
        <v>841.75</v>
      </c>
      <c r="V8" s="53">
        <v>841.75</v>
      </c>
      <c r="W8" s="53">
        <v>841.75</v>
      </c>
      <c r="X8" s="53">
        <v>841.75</v>
      </c>
      <c r="Y8" s="53">
        <v>841.75</v>
      </c>
      <c r="Z8" s="53">
        <v>841.75</v>
      </c>
      <c r="AA8" s="53">
        <v>841.75</v>
      </c>
      <c r="AB8" s="53">
        <v>841.75</v>
      </c>
      <c r="AC8" s="53">
        <v>841.75</v>
      </c>
      <c r="AD8" s="6">
        <v>841.75</v>
      </c>
      <c r="AE8" s="53">
        <v>841.75</v>
      </c>
      <c r="AF8" s="53">
        <v>841.75</v>
      </c>
      <c r="AG8" s="53">
        <v>841.75</v>
      </c>
      <c r="AH8" s="53">
        <v>841.75</v>
      </c>
      <c r="AI8" s="53">
        <v>841.75</v>
      </c>
      <c r="AJ8" s="53">
        <v>841.75</v>
      </c>
      <c r="AK8" s="53">
        <v>841.75</v>
      </c>
      <c r="AL8" s="53">
        <v>841.75</v>
      </c>
      <c r="AM8" s="53">
        <v>841.75</v>
      </c>
      <c r="AN8" s="53">
        <v>841.75</v>
      </c>
      <c r="AO8" s="53">
        <v>841.75</v>
      </c>
      <c r="AP8" s="53">
        <v>841.75</v>
      </c>
      <c r="AQ8" s="53">
        <v>841.75</v>
      </c>
      <c r="AR8" s="53">
        <v>841.75</v>
      </c>
      <c r="AS8" s="53">
        <v>841.75</v>
      </c>
      <c r="AT8" s="53">
        <v>841.75</v>
      </c>
      <c r="AU8" s="6">
        <v>841.75</v>
      </c>
      <c r="AV8" s="53">
        <v>841.75</v>
      </c>
      <c r="AW8" s="53">
        <v>841.75</v>
      </c>
      <c r="AX8" s="53">
        <v>841.75</v>
      </c>
      <c r="AY8" s="53">
        <v>841.75</v>
      </c>
      <c r="AZ8" s="53">
        <v>841.75</v>
      </c>
      <c r="BA8" s="53">
        <v>841.75</v>
      </c>
      <c r="BB8" s="53">
        <v>841.75</v>
      </c>
      <c r="BC8" s="53">
        <v>841.75</v>
      </c>
      <c r="BD8" s="53">
        <v>841.75</v>
      </c>
      <c r="BE8" s="53">
        <v>841.75</v>
      </c>
      <c r="BF8" s="53">
        <v>841.75</v>
      </c>
      <c r="BG8" s="53">
        <v>841.75</v>
      </c>
      <c r="BH8" s="53">
        <v>841.75</v>
      </c>
      <c r="BI8" s="53">
        <v>841.75</v>
      </c>
      <c r="BJ8" s="53">
        <v>841.75</v>
      </c>
      <c r="BK8" s="29">
        <v>841.75</v>
      </c>
    </row>
    <row r="9" spans="1:63" x14ac:dyDescent="0.25">
      <c r="A9" s="16" t="s">
        <v>76</v>
      </c>
      <c r="B9" s="17" t="s">
        <v>91</v>
      </c>
      <c r="C9" s="53">
        <v>3400.5699999999997</v>
      </c>
      <c r="D9" s="53">
        <v>1599.07</v>
      </c>
      <c r="E9" s="53">
        <v>1592.47</v>
      </c>
      <c r="F9" s="53">
        <v>1599.07</v>
      </c>
      <c r="G9" s="53">
        <v>1592.47</v>
      </c>
      <c r="H9" s="53">
        <v>4552.5699999999906</v>
      </c>
      <c r="I9" s="53">
        <v>1953.0731927023946</v>
      </c>
      <c r="J9" s="53">
        <v>1640.47</v>
      </c>
      <c r="K9" s="53">
        <v>2273.0741049030685</v>
      </c>
      <c r="L9" s="53">
        <v>1704.4672633979476</v>
      </c>
      <c r="M9" s="53">
        <v>4552.5699999999906</v>
      </c>
      <c r="N9" s="53">
        <v>1640.47</v>
      </c>
      <c r="O9" s="53">
        <v>1704.4672633979476</v>
      </c>
      <c r="P9" s="53">
        <v>1839.07</v>
      </c>
      <c r="Q9" s="53">
        <v>1592.47</v>
      </c>
      <c r="R9" s="53">
        <v>1839.07</v>
      </c>
      <c r="S9" s="53">
        <v>1592.47</v>
      </c>
      <c r="T9" s="53">
        <v>2693.0640706955528</v>
      </c>
      <c r="U9" s="53">
        <v>1608.47</v>
      </c>
      <c r="V9" s="53">
        <v>2552.7829561003418</v>
      </c>
      <c r="W9" s="53">
        <v>1632.47</v>
      </c>
      <c r="X9" s="53">
        <v>1953.0731927023946</v>
      </c>
      <c r="Y9" s="53">
        <v>1608.47</v>
      </c>
      <c r="Z9" s="53">
        <v>2273.0741049030685</v>
      </c>
      <c r="AA9" s="53">
        <v>1632.47</v>
      </c>
      <c r="AB9" s="53">
        <v>2693.0640706955528</v>
      </c>
      <c r="AC9" s="53">
        <v>2845.0704561003322</v>
      </c>
      <c r="AD9" s="6">
        <v>3400.5699999999997</v>
      </c>
      <c r="AE9" s="53">
        <v>1839.07</v>
      </c>
      <c r="AF9" s="53">
        <v>1599.07</v>
      </c>
      <c r="AG9" s="53">
        <v>1592.47</v>
      </c>
      <c r="AH9" s="53">
        <v>1592.47</v>
      </c>
      <c r="AI9" s="53">
        <v>1592.47</v>
      </c>
      <c r="AJ9" s="53">
        <v>4552.5699999999906</v>
      </c>
      <c r="AK9" s="53">
        <v>2693.0640706955528</v>
      </c>
      <c r="AL9" s="53">
        <v>1953.0731927023946</v>
      </c>
      <c r="AM9" s="53">
        <v>1640.47</v>
      </c>
      <c r="AN9" s="53">
        <v>1608.47</v>
      </c>
      <c r="AO9" s="53">
        <v>1704.4672633979476</v>
      </c>
      <c r="AP9" s="53">
        <v>4552.5699999999906</v>
      </c>
      <c r="AQ9" s="53">
        <v>2693.0640706955528</v>
      </c>
      <c r="AR9" s="53">
        <v>1953.0731927023946</v>
      </c>
      <c r="AS9" s="53">
        <v>1953.0731927023946</v>
      </c>
      <c r="AT9" s="53">
        <v>1608.47</v>
      </c>
      <c r="AU9" s="6">
        <v>3400.5699999999997</v>
      </c>
      <c r="AV9" s="53">
        <v>1839.07</v>
      </c>
      <c r="AW9" s="53">
        <v>1599.07</v>
      </c>
      <c r="AX9" s="53">
        <v>1592.47</v>
      </c>
      <c r="AY9" s="53">
        <v>1592.47</v>
      </c>
      <c r="AZ9" s="53">
        <v>1592.47</v>
      </c>
      <c r="BA9" s="53">
        <v>4552.5699999999906</v>
      </c>
      <c r="BB9" s="53">
        <v>2693.0640706955528</v>
      </c>
      <c r="BC9" s="53">
        <v>1953.0731927023946</v>
      </c>
      <c r="BD9" s="53">
        <v>1640.47</v>
      </c>
      <c r="BE9" s="53">
        <v>1608.47</v>
      </c>
      <c r="BF9" s="53">
        <v>1704.4672633979476</v>
      </c>
      <c r="BG9" s="53">
        <v>4552.5699999999906</v>
      </c>
      <c r="BH9" s="53">
        <v>2693.0615706955527</v>
      </c>
      <c r="BI9" s="53">
        <v>1953.0731927023946</v>
      </c>
      <c r="BJ9" s="53">
        <v>1640.47</v>
      </c>
      <c r="BK9" s="29">
        <v>1608.47</v>
      </c>
    </row>
    <row r="10" spans="1:63" x14ac:dyDescent="0.25">
      <c r="A10" s="16" t="s">
        <v>100</v>
      </c>
      <c r="B10" s="17" t="s">
        <v>91</v>
      </c>
      <c r="C10" s="53">
        <v>600.30000000000007</v>
      </c>
      <c r="D10" s="53">
        <v>600.30000000000007</v>
      </c>
      <c r="E10" s="53">
        <v>600.30000000000007</v>
      </c>
      <c r="F10" s="53">
        <v>600.30000000000007</v>
      </c>
      <c r="G10" s="53">
        <v>600.30000000000007</v>
      </c>
      <c r="H10" s="53">
        <v>600.30000000000007</v>
      </c>
      <c r="I10" s="53">
        <v>600.30000000000007</v>
      </c>
      <c r="J10" s="53">
        <v>600.30000000000007</v>
      </c>
      <c r="K10" s="53">
        <v>600.30000000000007</v>
      </c>
      <c r="L10" s="53">
        <v>600.30000000000007</v>
      </c>
      <c r="M10" s="53">
        <v>600.30000000000007</v>
      </c>
      <c r="N10" s="53">
        <v>600.30000000000007</v>
      </c>
      <c r="O10" s="53">
        <v>600.30000000000007</v>
      </c>
      <c r="P10" s="53">
        <v>600.30000000000007</v>
      </c>
      <c r="Q10" s="53">
        <v>600.30000000000007</v>
      </c>
      <c r="R10" s="53">
        <v>600.30000000000007</v>
      </c>
      <c r="S10" s="53">
        <v>600.30000000000007</v>
      </c>
      <c r="T10" s="53">
        <v>600.30000000000007</v>
      </c>
      <c r="U10" s="53">
        <v>600.30000000000007</v>
      </c>
      <c r="V10" s="53">
        <v>600.30000000000007</v>
      </c>
      <c r="W10" s="53">
        <v>600.30000000000007</v>
      </c>
      <c r="X10" s="53">
        <v>600.30000000000007</v>
      </c>
      <c r="Y10" s="53">
        <v>600.30000000000007</v>
      </c>
      <c r="Z10" s="53">
        <v>600.30000000000007</v>
      </c>
      <c r="AA10" s="53">
        <v>600.30000000000007</v>
      </c>
      <c r="AB10" s="53">
        <v>600.30000000000007</v>
      </c>
      <c r="AC10" s="53">
        <v>600.30000000000007</v>
      </c>
      <c r="AD10" s="6">
        <v>600.30000000000007</v>
      </c>
      <c r="AE10" s="53">
        <v>600.30000000000007</v>
      </c>
      <c r="AF10" s="53">
        <v>600.30000000000007</v>
      </c>
      <c r="AG10" s="53">
        <v>600.30000000000007</v>
      </c>
      <c r="AH10" s="53">
        <v>600.30000000000007</v>
      </c>
      <c r="AI10" s="53">
        <v>600.30000000000007</v>
      </c>
      <c r="AJ10" s="53">
        <v>600.30000000000007</v>
      </c>
      <c r="AK10" s="53">
        <v>600.30000000000007</v>
      </c>
      <c r="AL10" s="53">
        <v>600.30000000000007</v>
      </c>
      <c r="AM10" s="53">
        <v>600.30000000000007</v>
      </c>
      <c r="AN10" s="53">
        <v>600.30000000000007</v>
      </c>
      <c r="AO10" s="53">
        <v>600.30000000000007</v>
      </c>
      <c r="AP10" s="53">
        <v>600.30000000000007</v>
      </c>
      <c r="AQ10" s="53">
        <v>600.30000000000007</v>
      </c>
      <c r="AR10" s="53">
        <v>600.30000000000007</v>
      </c>
      <c r="AS10" s="53">
        <v>600.30000000000007</v>
      </c>
      <c r="AT10" s="53">
        <v>600.30000000000007</v>
      </c>
      <c r="AU10" s="6">
        <v>600.30000000000007</v>
      </c>
      <c r="AV10" s="53">
        <v>600.30000000000007</v>
      </c>
      <c r="AW10" s="53">
        <v>600.30000000000007</v>
      </c>
      <c r="AX10" s="53">
        <v>600.30000000000007</v>
      </c>
      <c r="AY10" s="53">
        <v>600.30000000000007</v>
      </c>
      <c r="AZ10" s="53">
        <v>600.30000000000007</v>
      </c>
      <c r="BA10" s="53">
        <v>600.30000000000007</v>
      </c>
      <c r="BB10" s="53">
        <v>600.30000000000007</v>
      </c>
      <c r="BC10" s="53">
        <v>600.30000000000007</v>
      </c>
      <c r="BD10" s="53">
        <v>600.30000000000007</v>
      </c>
      <c r="BE10" s="53">
        <v>600.30000000000007</v>
      </c>
      <c r="BF10" s="53">
        <v>600.30000000000007</v>
      </c>
      <c r="BG10" s="53">
        <v>600.30000000000007</v>
      </c>
      <c r="BH10" s="53">
        <v>600.30000000000007</v>
      </c>
      <c r="BI10" s="53">
        <v>600.30000000000007</v>
      </c>
      <c r="BJ10" s="53">
        <v>600.30000000000007</v>
      </c>
      <c r="BK10" s="29">
        <v>600.30000000000007</v>
      </c>
    </row>
    <row r="11" spans="1:63" x14ac:dyDescent="0.25">
      <c r="A11" s="16" t="s">
        <v>45</v>
      </c>
      <c r="B11" s="17" t="s">
        <v>91</v>
      </c>
      <c r="C11" s="53">
        <v>14233.685546175193</v>
      </c>
      <c r="D11" s="53">
        <v>12774.1689146022</v>
      </c>
      <c r="E11" s="53">
        <v>12058.356720906579</v>
      </c>
      <c r="F11" s="53">
        <v>16623.247143646575</v>
      </c>
      <c r="G11" s="53">
        <v>12542.023676798412</v>
      </c>
      <c r="H11" s="53">
        <v>61464.300553083238</v>
      </c>
      <c r="I11" s="53">
        <v>65160.656370411438</v>
      </c>
      <c r="J11" s="53">
        <v>32025.241151427996</v>
      </c>
      <c r="K11" s="53">
        <v>61386.019904950306</v>
      </c>
      <c r="L11" s="53">
        <v>51038.663074712982</v>
      </c>
      <c r="M11" s="53">
        <v>31642.290834531414</v>
      </c>
      <c r="N11" s="53">
        <v>23111.629489000628</v>
      </c>
      <c r="O11" s="53">
        <v>50204.237277266991</v>
      </c>
      <c r="P11" s="53">
        <v>13658.83027816968</v>
      </c>
      <c r="Q11" s="53">
        <v>11935.552373449429</v>
      </c>
      <c r="R11" s="53">
        <v>22663.69963575916</v>
      </c>
      <c r="S11" s="53">
        <v>12143.522787322359</v>
      </c>
      <c r="T11" s="53">
        <v>64813.746316902834</v>
      </c>
      <c r="U11" s="53">
        <v>19381.544814061177</v>
      </c>
      <c r="V11" s="53">
        <v>63474.94393912793</v>
      </c>
      <c r="W11" s="53">
        <v>39022.261815587626</v>
      </c>
      <c r="X11" s="53">
        <v>29006.890875331595</v>
      </c>
      <c r="Y11" s="53">
        <v>17641.960421776352</v>
      </c>
      <c r="Z11" s="53">
        <v>52836.240621211888</v>
      </c>
      <c r="AA11" s="53">
        <v>29364.036275626662</v>
      </c>
      <c r="AB11" s="53">
        <v>31067.435566525899</v>
      </c>
      <c r="AC11" s="53">
        <v>48939.175846734695</v>
      </c>
      <c r="AD11" s="6">
        <v>14233.685546175193</v>
      </c>
      <c r="AE11" s="53">
        <v>13658.83027816968</v>
      </c>
      <c r="AF11" s="53">
        <v>12774.1689146022</v>
      </c>
      <c r="AG11" s="53">
        <v>12058.356720906579</v>
      </c>
      <c r="AH11" s="53">
        <v>11935.552373449429</v>
      </c>
      <c r="AI11" s="53">
        <v>12542.023681399382</v>
      </c>
      <c r="AJ11" s="53">
        <v>60295.219666030564</v>
      </c>
      <c r="AK11" s="53">
        <v>63368.846108250582</v>
      </c>
      <c r="AL11" s="53">
        <v>64397.881653415767</v>
      </c>
      <c r="AM11" s="53">
        <v>32025.241152973314</v>
      </c>
      <c r="AN11" s="53">
        <v>19381.544814061177</v>
      </c>
      <c r="AO11" s="53">
        <v>50922.633296610191</v>
      </c>
      <c r="AP11" s="53">
        <v>31642.290834531414</v>
      </c>
      <c r="AQ11" s="53">
        <v>31067.435566525899</v>
      </c>
      <c r="AR11" s="53">
        <v>29006.890875331595</v>
      </c>
      <c r="AS11" s="53">
        <v>29006.890875331595</v>
      </c>
      <c r="AT11" s="53">
        <v>17641.960421776352</v>
      </c>
      <c r="AU11" s="6">
        <v>14233.685546175193</v>
      </c>
      <c r="AV11" s="53">
        <v>13658.83027816968</v>
      </c>
      <c r="AW11" s="53">
        <v>12774.1689146022</v>
      </c>
      <c r="AX11" s="53">
        <v>12058.35671630561</v>
      </c>
      <c r="AY11" s="53">
        <v>11935.552373449429</v>
      </c>
      <c r="AZ11" s="53">
        <v>12542.023676798412</v>
      </c>
      <c r="BA11" s="53">
        <v>59352.953295251697</v>
      </c>
      <c r="BB11" s="53">
        <v>61192.712414253278</v>
      </c>
      <c r="BC11" s="53">
        <v>61572.802249269633</v>
      </c>
      <c r="BD11" s="53">
        <v>32025.241151427996</v>
      </c>
      <c r="BE11" s="53">
        <v>19381.544814061177</v>
      </c>
      <c r="BF11" s="53">
        <v>48326.180811593382</v>
      </c>
      <c r="BG11" s="53">
        <v>26888.269269231991</v>
      </c>
      <c r="BH11" s="53">
        <v>28793.965650039107</v>
      </c>
      <c r="BI11" s="53">
        <v>28528.539265641164</v>
      </c>
      <c r="BJ11" s="53">
        <v>23111.629489000628</v>
      </c>
      <c r="BK11" s="29">
        <v>17641.960421776352</v>
      </c>
    </row>
    <row r="12" spans="1:63" x14ac:dyDescent="0.25">
      <c r="A12" s="16" t="s">
        <v>7</v>
      </c>
      <c r="B12" s="17" t="s">
        <v>91</v>
      </c>
      <c r="C12" s="53">
        <v>134877.05442146584</v>
      </c>
      <c r="D12" s="53">
        <v>149646.15709171232</v>
      </c>
      <c r="E12" s="53">
        <v>170431.50083917455</v>
      </c>
      <c r="F12" s="53">
        <v>135479.2650538139</v>
      </c>
      <c r="G12" s="53">
        <v>162586.14943972751</v>
      </c>
      <c r="H12" s="53">
        <v>56401.718185696707</v>
      </c>
      <c r="I12" s="53">
        <v>60428.05326708666</v>
      </c>
      <c r="J12" s="53">
        <v>113222.1979793748</v>
      </c>
      <c r="K12" s="53">
        <v>60453.603755681841</v>
      </c>
      <c r="L12" s="53">
        <v>77995.455813921639</v>
      </c>
      <c r="M12" s="53">
        <v>108352.89870499288</v>
      </c>
      <c r="N12" s="53">
        <v>129694.90742307338</v>
      </c>
      <c r="O12" s="53">
        <v>102865.93067774495</v>
      </c>
      <c r="P12" s="53">
        <v>144143.72003080847</v>
      </c>
      <c r="Q12" s="53">
        <v>192057.43533731526</v>
      </c>
      <c r="R12" s="53">
        <v>130157.22102991433</v>
      </c>
      <c r="S12" s="53">
        <v>173012.00147432968</v>
      </c>
      <c r="T12" s="53">
        <v>58474.694335285421</v>
      </c>
      <c r="U12" s="53">
        <v>148964.81530816486</v>
      </c>
      <c r="V12" s="53">
        <v>57526.613357228634</v>
      </c>
      <c r="W12" s="53">
        <v>107779.03749445693</v>
      </c>
      <c r="X12" s="53">
        <v>118627.26393393634</v>
      </c>
      <c r="Y12" s="53">
        <v>158773.840264005</v>
      </c>
      <c r="Z12" s="53">
        <v>94530.986706311145</v>
      </c>
      <c r="AA12" s="53">
        <v>120626.66113059442</v>
      </c>
      <c r="AB12" s="53">
        <v>115044.02467588377</v>
      </c>
      <c r="AC12" s="53">
        <v>96376.497866159203</v>
      </c>
      <c r="AD12" s="6">
        <v>128477.44240598442</v>
      </c>
      <c r="AE12" s="53">
        <v>135509.7412877125</v>
      </c>
      <c r="AF12" s="53">
        <v>142448.15915228039</v>
      </c>
      <c r="AG12" s="53">
        <v>160131.15391833687</v>
      </c>
      <c r="AH12" s="53">
        <v>178710.14151093521</v>
      </c>
      <c r="AI12" s="53">
        <v>154223.05916528116</v>
      </c>
      <c r="AJ12" s="53">
        <v>51825.309990045789</v>
      </c>
      <c r="AK12" s="53">
        <v>53974.942313617197</v>
      </c>
      <c r="AL12" s="53">
        <v>54958.074068514827</v>
      </c>
      <c r="AM12" s="53">
        <v>106641.4539284662</v>
      </c>
      <c r="AN12" s="53">
        <v>139910.40751228447</v>
      </c>
      <c r="AO12" s="53">
        <v>72152.402314472492</v>
      </c>
      <c r="AP12" s="53">
        <v>101424.89891446884</v>
      </c>
      <c r="AQ12" s="53">
        <v>108697.43972309229</v>
      </c>
      <c r="AR12" s="53">
        <v>112636.55867803593</v>
      </c>
      <c r="AS12" s="53">
        <v>112636.55867803593</v>
      </c>
      <c r="AT12" s="53">
        <v>148647.04136686993</v>
      </c>
      <c r="AU12" s="6">
        <v>132406.10451708859</v>
      </c>
      <c r="AV12" s="53">
        <v>141518.33014751851</v>
      </c>
      <c r="AW12" s="53">
        <v>148155.87125748818</v>
      </c>
      <c r="AX12" s="53">
        <v>169074.65542570793</v>
      </c>
      <c r="AY12" s="53">
        <v>191551.74800481996</v>
      </c>
      <c r="AZ12" s="53">
        <v>160195.14987469997</v>
      </c>
      <c r="BA12" s="53">
        <v>58251.166071501117</v>
      </c>
      <c r="BB12" s="53">
        <v>61326.853260074946</v>
      </c>
      <c r="BC12" s="53">
        <v>63030.807771459331</v>
      </c>
      <c r="BD12" s="53">
        <v>112456.92212830647</v>
      </c>
      <c r="BE12" s="53">
        <v>146930.95221343753</v>
      </c>
      <c r="BF12" s="53">
        <v>79214.40548046933</v>
      </c>
      <c r="BG12" s="53">
        <v>110763.96358909135</v>
      </c>
      <c r="BH12" s="53">
        <v>114744.07867345464</v>
      </c>
      <c r="BI12" s="53">
        <v>117013.17956067757</v>
      </c>
      <c r="BJ12" s="53">
        <v>129290.09461225671</v>
      </c>
      <c r="BK12" s="29">
        <v>156855.34937331345</v>
      </c>
    </row>
    <row r="13" spans="1:63" x14ac:dyDescent="0.25">
      <c r="A13" s="20" t="s">
        <v>101</v>
      </c>
      <c r="B13" s="21" t="s">
        <v>91</v>
      </c>
      <c r="C13" s="53">
        <v>24741.52</v>
      </c>
      <c r="D13" s="53">
        <v>24741.52</v>
      </c>
      <c r="E13" s="53">
        <v>24741.52</v>
      </c>
      <c r="F13" s="53">
        <v>24741.52</v>
      </c>
      <c r="G13" s="53">
        <v>24741.52</v>
      </c>
      <c r="H13" s="53">
        <v>24741.52</v>
      </c>
      <c r="I13" s="53">
        <v>24741.52</v>
      </c>
      <c r="J13" s="53">
        <v>24741.52</v>
      </c>
      <c r="K13" s="53">
        <v>24741.52</v>
      </c>
      <c r="L13" s="53">
        <v>24741.52</v>
      </c>
      <c r="M13" s="53">
        <v>24741.52</v>
      </c>
      <c r="N13" s="53">
        <v>24741.52</v>
      </c>
      <c r="O13" s="53">
        <v>24741.52</v>
      </c>
      <c r="P13" s="53">
        <v>24741.52</v>
      </c>
      <c r="Q13" s="53">
        <v>24741.52</v>
      </c>
      <c r="R13" s="53">
        <v>24741.52</v>
      </c>
      <c r="S13" s="53">
        <v>24741.52</v>
      </c>
      <c r="T13" s="53">
        <v>24741.52</v>
      </c>
      <c r="U13" s="53">
        <v>24741.52</v>
      </c>
      <c r="V13" s="53">
        <v>24741.52</v>
      </c>
      <c r="W13" s="53">
        <v>24741.52</v>
      </c>
      <c r="X13" s="53">
        <v>24741.52</v>
      </c>
      <c r="Y13" s="53">
        <v>24741.52</v>
      </c>
      <c r="Z13" s="53">
        <v>24741.52</v>
      </c>
      <c r="AA13" s="53">
        <v>24741.52</v>
      </c>
      <c r="AB13" s="53">
        <v>24741.52</v>
      </c>
      <c r="AC13" s="53">
        <v>24741.52</v>
      </c>
      <c r="AD13" s="6">
        <v>33167.910000000003</v>
      </c>
      <c r="AE13" s="53">
        <v>33167.910000000003</v>
      </c>
      <c r="AF13" s="53">
        <v>33167.910000000003</v>
      </c>
      <c r="AG13" s="53">
        <v>33167.910000000003</v>
      </c>
      <c r="AH13" s="53">
        <v>33167.910000000003</v>
      </c>
      <c r="AI13" s="53">
        <v>33167.910000000003</v>
      </c>
      <c r="AJ13" s="53">
        <v>33167.910000000003</v>
      </c>
      <c r="AK13" s="53">
        <v>33167.910000000003</v>
      </c>
      <c r="AL13" s="53">
        <v>33167.910000000003</v>
      </c>
      <c r="AM13" s="53">
        <v>33167.910000000003</v>
      </c>
      <c r="AN13" s="53">
        <v>33167.910000000003</v>
      </c>
      <c r="AO13" s="53">
        <v>33167.910000000003</v>
      </c>
      <c r="AP13" s="53">
        <v>33167.910000000003</v>
      </c>
      <c r="AQ13" s="53">
        <v>33167.910000000003</v>
      </c>
      <c r="AR13" s="53">
        <v>33167.910000000003</v>
      </c>
      <c r="AS13" s="53">
        <v>33167.910000000003</v>
      </c>
      <c r="AT13" s="53">
        <v>33167.910000000003</v>
      </c>
      <c r="AU13" s="6">
        <v>24741.52</v>
      </c>
      <c r="AV13" s="53">
        <v>24741.52</v>
      </c>
      <c r="AW13" s="53">
        <v>24741.52</v>
      </c>
      <c r="AX13" s="53">
        <v>24741.52</v>
      </c>
      <c r="AY13" s="53">
        <v>24741.52</v>
      </c>
      <c r="AZ13" s="53">
        <v>24741.52</v>
      </c>
      <c r="BA13" s="53">
        <v>24741.52</v>
      </c>
      <c r="BB13" s="53">
        <v>24741.52</v>
      </c>
      <c r="BC13" s="53">
        <v>24741.52</v>
      </c>
      <c r="BD13" s="53">
        <v>24741.52</v>
      </c>
      <c r="BE13" s="53">
        <v>24741.52</v>
      </c>
      <c r="BF13" s="53">
        <v>24741.52</v>
      </c>
      <c r="BG13" s="53">
        <v>24741.52</v>
      </c>
      <c r="BH13" s="53">
        <v>24741.52</v>
      </c>
      <c r="BI13" s="53">
        <v>24741.52</v>
      </c>
      <c r="BJ13" s="53">
        <v>24741.52</v>
      </c>
      <c r="BK13" s="29">
        <v>24741.52</v>
      </c>
    </row>
    <row r="14" spans="1:63" x14ac:dyDescent="0.25">
      <c r="A14" s="16" t="s">
        <v>102</v>
      </c>
      <c r="B14" s="17" t="s">
        <v>91</v>
      </c>
      <c r="C14" s="53">
        <v>48678.990000000005</v>
      </c>
      <c r="D14" s="53">
        <v>53812.97</v>
      </c>
      <c r="E14" s="53">
        <v>58016.92</v>
      </c>
      <c r="F14" s="53">
        <v>57824.520000000004</v>
      </c>
      <c r="G14" s="53">
        <v>59982.89</v>
      </c>
      <c r="H14" s="53">
        <v>8366.68</v>
      </c>
      <c r="I14" s="53">
        <v>9245.1500000000015</v>
      </c>
      <c r="J14" s="53">
        <v>32304.07</v>
      </c>
      <c r="K14" s="53">
        <v>10052.41</v>
      </c>
      <c r="L14" s="53">
        <v>13939.61</v>
      </c>
      <c r="M14" s="53">
        <v>31926.600000000002</v>
      </c>
      <c r="N14" s="53">
        <v>44062.62</v>
      </c>
      <c r="O14" s="53">
        <v>26566.76</v>
      </c>
      <c r="P14" s="53">
        <v>50904.91</v>
      </c>
      <c r="Q14" s="53">
        <v>67909.11</v>
      </c>
      <c r="R14" s="53">
        <v>55566.619999999995</v>
      </c>
      <c r="S14" s="53">
        <v>64047.03</v>
      </c>
      <c r="T14" s="53">
        <v>8743.74</v>
      </c>
      <c r="U14" s="53">
        <v>45877.960000000006</v>
      </c>
      <c r="V14" s="53">
        <v>8928.1</v>
      </c>
      <c r="W14" s="53">
        <v>28447.86</v>
      </c>
      <c r="X14" s="53">
        <v>37542.54</v>
      </c>
      <c r="Y14" s="53">
        <v>52228.25</v>
      </c>
      <c r="Z14" s="53">
        <v>28127.68</v>
      </c>
      <c r="AA14" s="53">
        <v>36586.400000000001</v>
      </c>
      <c r="AB14" s="53">
        <v>35472.600000000006</v>
      </c>
      <c r="AC14" s="53">
        <v>30635.919999999998</v>
      </c>
      <c r="AD14" s="6">
        <v>49606.94</v>
      </c>
      <c r="AE14" s="53">
        <v>53564.21</v>
      </c>
      <c r="AF14" s="53">
        <v>53917.3</v>
      </c>
      <c r="AG14" s="53">
        <v>60399.67</v>
      </c>
      <c r="AH14" s="53">
        <v>68514.39</v>
      </c>
      <c r="AI14" s="53">
        <v>60476.160000000003</v>
      </c>
      <c r="AJ14" s="53">
        <v>8805.17</v>
      </c>
      <c r="AK14" s="53">
        <v>9499.59</v>
      </c>
      <c r="AL14" s="53">
        <v>10059.82</v>
      </c>
      <c r="AM14" s="53">
        <v>34106.33</v>
      </c>
      <c r="AN14" s="53">
        <v>47103.89</v>
      </c>
      <c r="AO14" s="53">
        <v>14226.529999999999</v>
      </c>
      <c r="AP14" s="53">
        <v>32361.48</v>
      </c>
      <c r="AQ14" s="53">
        <v>36973.21</v>
      </c>
      <c r="AR14" s="53">
        <v>39951.539999999994</v>
      </c>
      <c r="AS14" s="53">
        <v>39951.539999999994</v>
      </c>
      <c r="AT14" s="53">
        <v>51732.37</v>
      </c>
      <c r="AU14" s="6">
        <v>50392.51</v>
      </c>
      <c r="AV14" s="53">
        <v>53329.29</v>
      </c>
      <c r="AW14" s="53">
        <v>54810</v>
      </c>
      <c r="AX14" s="53">
        <v>62998.19</v>
      </c>
      <c r="AY14" s="53">
        <v>71935.92</v>
      </c>
      <c r="AZ14" s="53">
        <v>60491.130000000005</v>
      </c>
      <c r="BA14" s="53">
        <v>9596.1</v>
      </c>
      <c r="BB14" s="53">
        <v>10125.73</v>
      </c>
      <c r="BC14" s="53">
        <v>10077.5</v>
      </c>
      <c r="BD14" s="53">
        <v>36436.14</v>
      </c>
      <c r="BE14" s="53">
        <v>49535.74</v>
      </c>
      <c r="BF14" s="53">
        <v>18153.59</v>
      </c>
      <c r="BG14" s="53">
        <v>35576.870000000003</v>
      </c>
      <c r="BH14" s="53">
        <v>37932.31</v>
      </c>
      <c r="BI14" s="53">
        <v>39484.720000000001</v>
      </c>
      <c r="BJ14" s="53">
        <v>45358.75</v>
      </c>
      <c r="BK14" s="29">
        <v>54266.11</v>
      </c>
    </row>
    <row r="15" spans="1:63" x14ac:dyDescent="0.25">
      <c r="A15" s="16" t="s">
        <v>103</v>
      </c>
      <c r="B15" s="17" t="s">
        <v>91</v>
      </c>
      <c r="C15" s="53">
        <v>3321.59</v>
      </c>
      <c r="D15" s="53">
        <v>4087.34</v>
      </c>
      <c r="E15" s="53">
        <v>3535.01</v>
      </c>
      <c r="F15" s="53">
        <v>2377.58</v>
      </c>
      <c r="G15" s="53">
        <v>3498.2</v>
      </c>
      <c r="H15" s="53">
        <v>1832</v>
      </c>
      <c r="I15" s="53">
        <v>1832</v>
      </c>
      <c r="J15" s="53">
        <v>4763.3599999999997</v>
      </c>
      <c r="K15" s="53">
        <v>1832</v>
      </c>
      <c r="L15" s="53">
        <v>3656.3199999999902</v>
      </c>
      <c r="M15" s="53">
        <v>3607.7</v>
      </c>
      <c r="N15" s="53">
        <v>3424.22</v>
      </c>
      <c r="O15" s="53">
        <v>2611.7600000000002</v>
      </c>
      <c r="P15" s="53">
        <v>4100.2</v>
      </c>
      <c r="Q15" s="53">
        <v>2494.37</v>
      </c>
      <c r="R15" s="53">
        <v>1832</v>
      </c>
      <c r="S15" s="53">
        <v>3159.87</v>
      </c>
      <c r="T15" s="53">
        <v>1832</v>
      </c>
      <c r="U15" s="53">
        <v>4968.71</v>
      </c>
      <c r="V15" s="53">
        <v>1832</v>
      </c>
      <c r="W15" s="53">
        <v>3413.17</v>
      </c>
      <c r="X15" s="53">
        <v>5105.3099999999904</v>
      </c>
      <c r="Y15" s="53">
        <v>4310.96</v>
      </c>
      <c r="Z15" s="53">
        <v>2377.09</v>
      </c>
      <c r="AA15" s="53">
        <v>4095.98</v>
      </c>
      <c r="AB15" s="53">
        <v>4572.6499999999996</v>
      </c>
      <c r="AC15" s="53">
        <v>2237.02</v>
      </c>
      <c r="AD15" s="6">
        <v>3033.62</v>
      </c>
      <c r="AE15" s="53">
        <v>3079.1099999999901</v>
      </c>
      <c r="AF15" s="53">
        <v>3847.69</v>
      </c>
      <c r="AG15" s="53">
        <v>3454.06</v>
      </c>
      <c r="AH15" s="53">
        <v>2807.73</v>
      </c>
      <c r="AI15" s="53">
        <v>3251.2799999999902</v>
      </c>
      <c r="AJ15" s="53">
        <v>1832</v>
      </c>
      <c r="AK15" s="53">
        <v>1832</v>
      </c>
      <c r="AL15" s="53">
        <v>1832</v>
      </c>
      <c r="AM15" s="53">
        <v>3403.8199999999902</v>
      </c>
      <c r="AN15" s="53">
        <v>3996.06</v>
      </c>
      <c r="AO15" s="53">
        <v>3686.22</v>
      </c>
      <c r="AP15" s="53">
        <v>3181.2799999999902</v>
      </c>
      <c r="AQ15" s="53">
        <v>3198.55</v>
      </c>
      <c r="AR15" s="53">
        <v>3362.83</v>
      </c>
      <c r="AS15" s="53">
        <v>3362.83</v>
      </c>
      <c r="AT15" s="53">
        <v>3608.56</v>
      </c>
      <c r="AU15" s="6">
        <v>1832</v>
      </c>
      <c r="AV15" s="53">
        <v>1832</v>
      </c>
      <c r="AW15" s="53">
        <v>1832</v>
      </c>
      <c r="AX15" s="53">
        <v>1832</v>
      </c>
      <c r="AY15" s="53">
        <v>1832</v>
      </c>
      <c r="AZ15" s="53">
        <v>1832</v>
      </c>
      <c r="BA15" s="53">
        <v>1832</v>
      </c>
      <c r="BB15" s="53">
        <v>1832</v>
      </c>
      <c r="BC15" s="53">
        <v>1832</v>
      </c>
      <c r="BD15" s="53">
        <v>1832</v>
      </c>
      <c r="BE15" s="53">
        <v>1832</v>
      </c>
      <c r="BF15" s="53">
        <v>1832</v>
      </c>
      <c r="BG15" s="53">
        <v>1832</v>
      </c>
      <c r="BH15" s="53">
        <v>1832</v>
      </c>
      <c r="BI15" s="53">
        <v>1832</v>
      </c>
      <c r="BJ15" s="53">
        <v>1832</v>
      </c>
      <c r="BK15" s="29">
        <v>1832</v>
      </c>
    </row>
    <row r="16" spans="1:63" x14ac:dyDescent="0.25">
      <c r="A16" s="16" t="s">
        <v>104</v>
      </c>
      <c r="B16" s="17" t="s">
        <v>91</v>
      </c>
      <c r="C16" s="53">
        <v>1752.45</v>
      </c>
      <c r="D16" s="53">
        <v>1752.45</v>
      </c>
      <c r="E16" s="53">
        <v>1752.45</v>
      </c>
      <c r="F16" s="53">
        <v>1752.45</v>
      </c>
      <c r="G16" s="53">
        <v>1752.45</v>
      </c>
      <c r="H16" s="53">
        <v>1752.45</v>
      </c>
      <c r="I16" s="53">
        <v>1752.45</v>
      </c>
      <c r="J16" s="53">
        <v>1752.45</v>
      </c>
      <c r="K16" s="53">
        <v>1752.45</v>
      </c>
      <c r="L16" s="53">
        <v>1752.45</v>
      </c>
      <c r="M16" s="53">
        <v>1752.45</v>
      </c>
      <c r="N16" s="53">
        <v>1752.45</v>
      </c>
      <c r="O16" s="53">
        <v>1752.45</v>
      </c>
      <c r="P16" s="53">
        <v>1752.45</v>
      </c>
      <c r="Q16" s="53">
        <v>1752.45</v>
      </c>
      <c r="R16" s="53">
        <v>1752.45</v>
      </c>
      <c r="S16" s="53">
        <v>1752.45</v>
      </c>
      <c r="T16" s="53">
        <v>1752.45</v>
      </c>
      <c r="U16" s="53">
        <v>1752.45</v>
      </c>
      <c r="V16" s="53">
        <v>1752.45</v>
      </c>
      <c r="W16" s="53">
        <v>1752.45</v>
      </c>
      <c r="X16" s="53">
        <v>1752.45</v>
      </c>
      <c r="Y16" s="53">
        <v>1752.45</v>
      </c>
      <c r="Z16" s="53">
        <v>1752.45</v>
      </c>
      <c r="AA16" s="53">
        <v>1752.45</v>
      </c>
      <c r="AB16" s="53">
        <v>1752.45</v>
      </c>
      <c r="AC16" s="53">
        <v>1752.45</v>
      </c>
      <c r="AD16" s="6">
        <v>1752.45</v>
      </c>
      <c r="AE16" s="53">
        <v>1752.45</v>
      </c>
      <c r="AF16" s="53">
        <v>1752.45</v>
      </c>
      <c r="AG16" s="53">
        <v>1752.45</v>
      </c>
      <c r="AH16" s="53">
        <v>1752.45</v>
      </c>
      <c r="AI16" s="53">
        <v>1752.45</v>
      </c>
      <c r="AJ16" s="53">
        <v>1752.45</v>
      </c>
      <c r="AK16" s="53">
        <v>1752.45</v>
      </c>
      <c r="AL16" s="53">
        <v>1752.45</v>
      </c>
      <c r="AM16" s="53">
        <v>1752.45</v>
      </c>
      <c r="AN16" s="53">
        <v>1752.45</v>
      </c>
      <c r="AO16" s="53">
        <v>1752.45</v>
      </c>
      <c r="AP16" s="53">
        <v>1752.45</v>
      </c>
      <c r="AQ16" s="53">
        <v>1752.45</v>
      </c>
      <c r="AR16" s="53">
        <v>1752.45</v>
      </c>
      <c r="AS16" s="53">
        <v>1752.45</v>
      </c>
      <c r="AT16" s="53">
        <v>1752.45</v>
      </c>
      <c r="AU16" s="6">
        <v>1752.45</v>
      </c>
      <c r="AV16" s="53">
        <v>1752.45</v>
      </c>
      <c r="AW16" s="53">
        <v>1752.45</v>
      </c>
      <c r="AX16" s="53">
        <v>1752.45</v>
      </c>
      <c r="AY16" s="53">
        <v>1752.45</v>
      </c>
      <c r="AZ16" s="53">
        <v>1752.45</v>
      </c>
      <c r="BA16" s="53">
        <v>1752.45</v>
      </c>
      <c r="BB16" s="53">
        <v>1752.45</v>
      </c>
      <c r="BC16" s="53">
        <v>1752.45</v>
      </c>
      <c r="BD16" s="53">
        <v>1752.45</v>
      </c>
      <c r="BE16" s="53">
        <v>1752.45</v>
      </c>
      <c r="BF16" s="53">
        <v>1752.45</v>
      </c>
      <c r="BG16" s="53">
        <v>1752.45</v>
      </c>
      <c r="BH16" s="53">
        <v>1752.45</v>
      </c>
      <c r="BI16" s="53">
        <v>1752.45</v>
      </c>
      <c r="BJ16" s="53">
        <v>1752.45</v>
      </c>
      <c r="BK16" s="29">
        <v>1752.45</v>
      </c>
    </row>
    <row r="17" spans="1:63" x14ac:dyDescent="0.25">
      <c r="A17" s="16" t="s">
        <v>105</v>
      </c>
      <c r="B17" s="17" t="s">
        <v>91</v>
      </c>
      <c r="C17" s="53">
        <v>8566.2583333333496</v>
      </c>
      <c r="D17" s="53">
        <v>8566.2583333333496</v>
      </c>
      <c r="E17" s="53">
        <v>11996.591666666691</v>
      </c>
      <c r="F17" s="53">
        <v>8566.2583333333496</v>
      </c>
      <c r="G17" s="53">
        <v>8566.2583333333496</v>
      </c>
      <c r="H17" s="53">
        <v>8566.2583333333496</v>
      </c>
      <c r="I17" s="53">
        <v>8566.2583333333496</v>
      </c>
      <c r="J17" s="53">
        <v>8566.2583333333496</v>
      </c>
      <c r="K17" s="53">
        <v>8566.2583333333496</v>
      </c>
      <c r="L17" s="53">
        <v>8566.2583333333496</v>
      </c>
      <c r="M17" s="53">
        <v>8566.2583333333496</v>
      </c>
      <c r="N17" s="53">
        <v>8566.2583333333496</v>
      </c>
      <c r="O17" s="53">
        <v>8566.2583333333496</v>
      </c>
      <c r="P17" s="53">
        <v>8566.2583333333496</v>
      </c>
      <c r="Q17" s="53">
        <v>11996.591666666691</v>
      </c>
      <c r="R17" s="53">
        <v>8566.2583333333496</v>
      </c>
      <c r="S17" s="53">
        <v>8566.2583333333496</v>
      </c>
      <c r="T17" s="53">
        <v>8566.2583333333496</v>
      </c>
      <c r="U17" s="53">
        <v>8566.2583333333496</v>
      </c>
      <c r="V17" s="53">
        <v>8566.2583333333496</v>
      </c>
      <c r="W17" s="53">
        <v>8566.2583333333496</v>
      </c>
      <c r="X17" s="53">
        <v>8566.2583333333496</v>
      </c>
      <c r="Y17" s="53">
        <v>8566.2583333333496</v>
      </c>
      <c r="Z17" s="53">
        <v>8566.2583333333496</v>
      </c>
      <c r="AA17" s="53">
        <v>8566.2583333333496</v>
      </c>
      <c r="AB17" s="53">
        <v>8566.2583333333496</v>
      </c>
      <c r="AC17" s="53">
        <v>8566.2583333333496</v>
      </c>
      <c r="AD17" s="6">
        <v>8566.2583333333496</v>
      </c>
      <c r="AE17" s="53">
        <v>8566.2583333333496</v>
      </c>
      <c r="AF17" s="53">
        <v>8566.2583333333496</v>
      </c>
      <c r="AG17" s="53">
        <v>9346.0650000000187</v>
      </c>
      <c r="AH17" s="53">
        <v>11996.591666666691</v>
      </c>
      <c r="AI17" s="53">
        <v>8566.2583333333496</v>
      </c>
      <c r="AJ17" s="53">
        <v>8566.2583333333496</v>
      </c>
      <c r="AK17" s="53">
        <v>8566.2583333333496</v>
      </c>
      <c r="AL17" s="53">
        <v>8566.2583333333496</v>
      </c>
      <c r="AM17" s="53">
        <v>8566.2583333333496</v>
      </c>
      <c r="AN17" s="53">
        <v>8566.2583333333496</v>
      </c>
      <c r="AO17" s="53">
        <v>8566.2583333333496</v>
      </c>
      <c r="AP17" s="53">
        <v>8566.2583333333496</v>
      </c>
      <c r="AQ17" s="53">
        <v>8566.2583333333496</v>
      </c>
      <c r="AR17" s="53">
        <v>8566.2583333333496</v>
      </c>
      <c r="AS17" s="53">
        <v>8566.2583333333496</v>
      </c>
      <c r="AT17" s="53">
        <v>8566.2583333333496</v>
      </c>
      <c r="AU17" s="6">
        <v>8566.2583333333496</v>
      </c>
      <c r="AV17" s="53">
        <v>8566.2583333333496</v>
      </c>
      <c r="AW17" s="53">
        <v>8566.2583333333496</v>
      </c>
      <c r="AX17" s="53">
        <v>8566.2583333333496</v>
      </c>
      <c r="AY17" s="53">
        <v>8566.2583333333496</v>
      </c>
      <c r="AZ17" s="53">
        <v>8566.2583333333496</v>
      </c>
      <c r="BA17" s="53">
        <v>8566.2583333333496</v>
      </c>
      <c r="BB17" s="53">
        <v>8566.2583333333496</v>
      </c>
      <c r="BC17" s="53">
        <v>8566.2583333333496</v>
      </c>
      <c r="BD17" s="53">
        <v>8566.2583333333496</v>
      </c>
      <c r="BE17" s="53">
        <v>8566.2583333333496</v>
      </c>
      <c r="BF17" s="53">
        <v>8566.2583333333496</v>
      </c>
      <c r="BG17" s="53">
        <v>8566.2583333333496</v>
      </c>
      <c r="BH17" s="53">
        <v>8566.2583333333496</v>
      </c>
      <c r="BI17" s="53">
        <v>8566.2583333333496</v>
      </c>
      <c r="BJ17" s="53">
        <v>8566.2583333333496</v>
      </c>
      <c r="BK17" s="29">
        <v>8566.2583333333496</v>
      </c>
    </row>
    <row r="18" spans="1:63" x14ac:dyDescent="0.25">
      <c r="A18" s="22" t="s">
        <v>106</v>
      </c>
      <c r="B18" s="23" t="s">
        <v>91</v>
      </c>
      <c r="C18" s="53">
        <v>21482.23</v>
      </c>
      <c r="D18" s="53">
        <v>21482.23</v>
      </c>
      <c r="E18" s="53">
        <v>21482.23</v>
      </c>
      <c r="F18" s="53">
        <v>21482.23</v>
      </c>
      <c r="G18" s="53">
        <v>21482.23</v>
      </c>
      <c r="H18" s="53">
        <v>21482.23</v>
      </c>
      <c r="I18" s="53">
        <v>21482.23</v>
      </c>
      <c r="J18" s="53">
        <v>21482.23</v>
      </c>
      <c r="K18" s="53">
        <v>21482.23</v>
      </c>
      <c r="L18" s="53">
        <v>21482.23</v>
      </c>
      <c r="M18" s="53">
        <v>21482.23</v>
      </c>
      <c r="N18" s="53">
        <v>21482.23</v>
      </c>
      <c r="O18" s="53">
        <v>21482.23</v>
      </c>
      <c r="P18" s="53">
        <v>21482.23</v>
      </c>
      <c r="Q18" s="53">
        <v>21482.23</v>
      </c>
      <c r="R18" s="53">
        <v>21482.23</v>
      </c>
      <c r="S18" s="53">
        <v>21482.23</v>
      </c>
      <c r="T18" s="53">
        <v>21482.23</v>
      </c>
      <c r="U18" s="53">
        <v>21482.23</v>
      </c>
      <c r="V18" s="53">
        <v>21482.23</v>
      </c>
      <c r="W18" s="53">
        <v>21482.23</v>
      </c>
      <c r="X18" s="53">
        <v>21482.23</v>
      </c>
      <c r="Y18" s="53">
        <v>21482.23</v>
      </c>
      <c r="Z18" s="53">
        <v>21482.23</v>
      </c>
      <c r="AA18" s="53">
        <v>21482.23</v>
      </c>
      <c r="AB18" s="53">
        <v>21482.23</v>
      </c>
      <c r="AC18" s="53">
        <v>21482.23</v>
      </c>
      <c r="AD18" s="6">
        <v>21482.23</v>
      </c>
      <c r="AE18" s="53">
        <v>21482.23</v>
      </c>
      <c r="AF18" s="53">
        <v>21482.23</v>
      </c>
      <c r="AG18" s="53">
        <v>21482.23</v>
      </c>
      <c r="AH18" s="53">
        <v>21482.23</v>
      </c>
      <c r="AI18" s="53">
        <v>21482.23</v>
      </c>
      <c r="AJ18" s="53">
        <v>21482.23</v>
      </c>
      <c r="AK18" s="53">
        <v>21482.23</v>
      </c>
      <c r="AL18" s="53">
        <v>21482.23</v>
      </c>
      <c r="AM18" s="53">
        <v>21482.23</v>
      </c>
      <c r="AN18" s="53">
        <v>21482.23</v>
      </c>
      <c r="AO18" s="53">
        <v>21482.23</v>
      </c>
      <c r="AP18" s="53">
        <v>21482.23</v>
      </c>
      <c r="AQ18" s="53">
        <v>21482.23</v>
      </c>
      <c r="AR18" s="53">
        <v>21482.23</v>
      </c>
      <c r="AS18" s="53">
        <v>21482.23</v>
      </c>
      <c r="AT18" s="53">
        <v>21482.23</v>
      </c>
      <c r="AU18" s="6">
        <v>21482.23</v>
      </c>
      <c r="AV18" s="53">
        <v>21482.23</v>
      </c>
      <c r="AW18" s="53">
        <v>21482.23</v>
      </c>
      <c r="AX18" s="53">
        <v>21482.23</v>
      </c>
      <c r="AY18" s="53">
        <v>21482.23</v>
      </c>
      <c r="AZ18" s="53">
        <v>21482.23</v>
      </c>
      <c r="BA18" s="53">
        <v>21482.23</v>
      </c>
      <c r="BB18" s="53">
        <v>21482.23</v>
      </c>
      <c r="BC18" s="53">
        <v>21482.23</v>
      </c>
      <c r="BD18" s="53">
        <v>21482.23</v>
      </c>
      <c r="BE18" s="53">
        <v>21482.23</v>
      </c>
      <c r="BF18" s="53">
        <v>21482.23</v>
      </c>
      <c r="BG18" s="53">
        <v>21482.23</v>
      </c>
      <c r="BH18" s="53">
        <v>21482.23</v>
      </c>
      <c r="BI18" s="53">
        <v>21482.23</v>
      </c>
      <c r="BJ18" s="53">
        <v>21482.23</v>
      </c>
      <c r="BK18" s="29">
        <v>21482.23</v>
      </c>
    </row>
    <row r="19" spans="1:63" x14ac:dyDescent="0.25">
      <c r="A19" s="24" t="s">
        <v>107</v>
      </c>
      <c r="B19" s="17" t="s">
        <v>91</v>
      </c>
      <c r="C19" s="53">
        <v>173676.51655615336</v>
      </c>
      <c r="D19" s="53">
        <v>185184.60259482684</v>
      </c>
      <c r="E19" s="53">
        <v>205247.53414859346</v>
      </c>
      <c r="F19" s="53">
        <v>174866.78878597281</v>
      </c>
      <c r="G19" s="53">
        <v>197885.85970963922</v>
      </c>
      <c r="H19" s="53">
        <v>94947.983354087977</v>
      </c>
      <c r="I19" s="53">
        <v>95713.301803904964</v>
      </c>
      <c r="J19" s="53">
        <v>127497.96950573038</v>
      </c>
      <c r="K19" s="53">
        <v>99065.615858042089</v>
      </c>
      <c r="L19" s="53">
        <v>94171.91322223912</v>
      </c>
      <c r="M19" s="53">
        <v>130098.85717935757</v>
      </c>
      <c r="N19" s="53">
        <v>134486.6001915079</v>
      </c>
      <c r="O19" s="53">
        <v>108919.69120447559</v>
      </c>
      <c r="P19" s="53">
        <v>180806.82689749048</v>
      </c>
      <c r="Q19" s="53">
        <v>226750.66429927701</v>
      </c>
      <c r="R19" s="53">
        <v>175825.19725418583</v>
      </c>
      <c r="S19" s="53">
        <v>207913.21085476535</v>
      </c>
      <c r="T19" s="53">
        <v>94884.60423567117</v>
      </c>
      <c r="U19" s="53">
        <v>161390.67753117596</v>
      </c>
      <c r="V19" s="53">
        <v>101132.77596050053</v>
      </c>
      <c r="W19" s="53">
        <v>98216.305701707446</v>
      </c>
      <c r="X19" s="53">
        <v>137022.42867821641</v>
      </c>
      <c r="Y19" s="53">
        <v>171863.91070325955</v>
      </c>
      <c r="Z19" s="53">
        <v>120085.01236519677</v>
      </c>
      <c r="AA19" s="53">
        <v>99940.633035218314</v>
      </c>
      <c r="AB19" s="53">
        <v>134602.32668309347</v>
      </c>
      <c r="AC19" s="53">
        <v>136691.61067001717</v>
      </c>
      <c r="AD19" s="6">
        <v>175703.29454067195</v>
      </c>
      <c r="AE19" s="53">
        <v>180599.23815439452</v>
      </c>
      <c r="AF19" s="53">
        <v>186412.99465539493</v>
      </c>
      <c r="AG19" s="53">
        <v>203373.5772277558</v>
      </c>
      <c r="AH19" s="53">
        <v>221829.76047289697</v>
      </c>
      <c r="AI19" s="53">
        <v>197949.14943519287</v>
      </c>
      <c r="AJ19" s="53">
        <v>98797.965158437088</v>
      </c>
      <c r="AK19" s="53">
        <v>98811.242214002879</v>
      </c>
      <c r="AL19" s="53">
        <v>98669.71260533313</v>
      </c>
      <c r="AM19" s="53">
        <v>134211.01709967293</v>
      </c>
      <c r="AN19" s="53">
        <v>160762.65973529557</v>
      </c>
      <c r="AO19" s="53">
        <v>98656.626695414947</v>
      </c>
      <c r="AP19" s="53">
        <v>131597.24738883355</v>
      </c>
      <c r="AQ19" s="53">
        <v>136682.131730302</v>
      </c>
      <c r="AR19" s="53">
        <v>139458.11342231603</v>
      </c>
      <c r="AS19" s="53">
        <v>139458.11342231603</v>
      </c>
      <c r="AT19" s="53">
        <v>170163.50180612449</v>
      </c>
      <c r="AU19" s="6">
        <v>171205.56665177611</v>
      </c>
      <c r="AV19" s="53">
        <v>178181.43701420052</v>
      </c>
      <c r="AW19" s="53">
        <v>183694.3167606027</v>
      </c>
      <c r="AX19" s="53">
        <v>203890.69873512685</v>
      </c>
      <c r="AY19" s="53">
        <v>226244.97696678172</v>
      </c>
      <c r="AZ19" s="53">
        <v>195494.86014461168</v>
      </c>
      <c r="BA19" s="53">
        <v>96797.431239892278</v>
      </c>
      <c r="BB19" s="53">
        <v>97736.763160460629</v>
      </c>
      <c r="BC19" s="53">
        <v>98316.056308277621</v>
      </c>
      <c r="BD19" s="53">
        <v>131545.75813119509</v>
      </c>
      <c r="BE19" s="53">
        <v>159356.81443644862</v>
      </c>
      <c r="BF19" s="53">
        <v>97955.918350172753</v>
      </c>
      <c r="BG19" s="53">
        <v>132509.922063456</v>
      </c>
      <c r="BH19" s="53">
        <v>134302.36818066434</v>
      </c>
      <c r="BI19" s="53">
        <v>135408.35430495779</v>
      </c>
      <c r="BJ19" s="53">
        <v>134081.78738069124</v>
      </c>
      <c r="BK19" s="29">
        <v>169945.419812568</v>
      </c>
    </row>
    <row r="20" spans="1:63" x14ac:dyDescent="0.25">
      <c r="A20" s="25" t="s">
        <v>108</v>
      </c>
      <c r="B20" s="23" t="s">
        <v>91</v>
      </c>
      <c r="C20" s="33">
        <v>5018.3634114876659</v>
      </c>
      <c r="D20" s="33">
        <v>5018.3634114876659</v>
      </c>
      <c r="E20" s="33">
        <v>5018.3634114876659</v>
      </c>
      <c r="F20" s="33">
        <v>5018.3634114876659</v>
      </c>
      <c r="G20" s="33">
        <v>5018.3534068866975</v>
      </c>
      <c r="H20" s="33">
        <v>53654.175384691946</v>
      </c>
      <c r="I20" s="33">
        <v>58012.051026295529</v>
      </c>
      <c r="J20" s="33">
        <v>45573.509625072424</v>
      </c>
      <c r="K20" s="33">
        <v>51230.651907493128</v>
      </c>
      <c r="L20" s="33">
        <v>62750.242929793429</v>
      </c>
      <c r="M20" s="33">
        <v>40632.472360166706</v>
      </c>
      <c r="N20" s="33">
        <v>46143.976720566097</v>
      </c>
      <c r="O20" s="33">
        <v>72038.514013934298</v>
      </c>
      <c r="P20" s="33">
        <v>5018.3634114876659</v>
      </c>
      <c r="Q20" s="33">
        <v>5018.3634114876659</v>
      </c>
      <c r="R20" s="33">
        <v>5018.3634114876659</v>
      </c>
      <c r="S20" s="33">
        <v>5018.3534068866975</v>
      </c>
      <c r="T20" s="33">
        <v>57280.470487212609</v>
      </c>
      <c r="U20" s="33">
        <v>34747.722591050078</v>
      </c>
      <c r="V20" s="33">
        <v>48605.134291956383</v>
      </c>
      <c r="W20" s="33">
        <v>76401.033608337122</v>
      </c>
      <c r="X20" s="33">
        <v>38748.369323753883</v>
      </c>
      <c r="Y20" s="33">
        <v>32343.9299825218</v>
      </c>
      <c r="Z20" s="33">
        <v>55738.859067229314</v>
      </c>
      <c r="AA20" s="33">
        <v>77866.104371002759</v>
      </c>
      <c r="AB20" s="33">
        <v>40385.767630011745</v>
      </c>
      <c r="AC20" s="33">
        <v>37652.703498977062</v>
      </c>
      <c r="AD20" s="32">
        <v>5018.3634114876659</v>
      </c>
      <c r="AE20" s="33">
        <v>5018.3634114876659</v>
      </c>
      <c r="AF20" s="33">
        <v>5018.3634114876659</v>
      </c>
      <c r="AG20" s="33">
        <v>5018.3634114876659</v>
      </c>
      <c r="AH20" s="33">
        <v>5018.3634114876659</v>
      </c>
      <c r="AI20" s="33">
        <v>5018.3634114876659</v>
      </c>
      <c r="AJ20" s="33">
        <v>52485.094497639278</v>
      </c>
      <c r="AK20" s="33">
        <v>55835.570278560444</v>
      </c>
      <c r="AL20" s="33">
        <v>57249.276309299858</v>
      </c>
      <c r="AM20" s="33">
        <v>40706.107981766589</v>
      </c>
      <c r="AN20" s="33">
        <v>34747.722591050078</v>
      </c>
      <c r="AO20" s="33">
        <v>60732.836179065693</v>
      </c>
      <c r="AP20" s="33">
        <v>40632.472360166706</v>
      </c>
      <c r="AQ20" s="33">
        <v>40385.767630011745</v>
      </c>
      <c r="AR20" s="33">
        <v>38748.369323753883</v>
      </c>
      <c r="AS20" s="33">
        <v>38748.369323753883</v>
      </c>
      <c r="AT20" s="33">
        <v>32343.9299825218</v>
      </c>
      <c r="AU20" s="32">
        <v>5018.3634114876659</v>
      </c>
      <c r="AV20" s="33">
        <v>5018.3634114876659</v>
      </c>
      <c r="AW20" s="33">
        <v>5018.3634114876659</v>
      </c>
      <c r="AX20" s="33">
        <v>5018.3534068866975</v>
      </c>
      <c r="AY20" s="33">
        <v>5018.3634114876659</v>
      </c>
      <c r="AZ20" s="33">
        <v>5018.3534068866975</v>
      </c>
      <c r="BA20" s="33">
        <v>51542.828126860506</v>
      </c>
      <c r="BB20" s="33">
        <v>53659.436584563147</v>
      </c>
      <c r="BC20" s="33">
        <v>54424.196905153723</v>
      </c>
      <c r="BD20" s="33">
        <v>40760.445148539337</v>
      </c>
      <c r="BE20" s="33">
        <v>34747.722591050078</v>
      </c>
      <c r="BF20" s="33">
        <v>57472.705205287901</v>
      </c>
      <c r="BG20" s="33">
        <v>35878.450794867291</v>
      </c>
      <c r="BH20" s="33">
        <v>38112.307713524955</v>
      </c>
      <c r="BI20" s="33">
        <v>38270.007714063351</v>
      </c>
      <c r="BJ20" s="33">
        <v>46143.976720566097</v>
      </c>
      <c r="BK20" s="31">
        <v>32343.9299825218</v>
      </c>
    </row>
    <row r="21" spans="1:63" x14ac:dyDescent="0.25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6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6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</row>
    <row r="22" spans="1:63" ht="18.75" x14ac:dyDescent="0.3">
      <c r="A22" s="4" t="s">
        <v>273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6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6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</row>
    <row r="23" spans="1:63" ht="15.75" x14ac:dyDescent="0.25">
      <c r="A23" s="63"/>
      <c r="B23" s="41"/>
      <c r="C23" s="100" t="s">
        <v>264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101"/>
      <c r="AD23" s="100" t="s">
        <v>268</v>
      </c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100" t="s">
        <v>269</v>
      </c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101"/>
    </row>
    <row r="24" spans="1:63" ht="60" x14ac:dyDescent="0.25">
      <c r="A24" s="14" t="s">
        <v>4</v>
      </c>
      <c r="B24" s="15" t="s">
        <v>94</v>
      </c>
      <c r="C24" s="51" t="s">
        <v>1</v>
      </c>
      <c r="D24" s="52" t="s">
        <v>146</v>
      </c>
      <c r="E24" s="52" t="s">
        <v>147</v>
      </c>
      <c r="F24" s="52" t="s">
        <v>173</v>
      </c>
      <c r="G24" s="52" t="s">
        <v>174</v>
      </c>
      <c r="H24" s="52" t="s">
        <v>162</v>
      </c>
      <c r="I24" s="52" t="s">
        <v>164</v>
      </c>
      <c r="J24" s="52" t="s">
        <v>165</v>
      </c>
      <c r="K24" s="52" t="s">
        <v>201</v>
      </c>
      <c r="L24" s="52" t="s">
        <v>202</v>
      </c>
      <c r="M24" s="52" t="s">
        <v>153</v>
      </c>
      <c r="N24" s="52" t="s">
        <v>156</v>
      </c>
      <c r="O24" s="52" t="s">
        <v>187</v>
      </c>
      <c r="P24" s="52" t="s">
        <v>145</v>
      </c>
      <c r="Q24" s="52" t="s">
        <v>148</v>
      </c>
      <c r="R24" s="52" t="s">
        <v>175</v>
      </c>
      <c r="S24" s="52" t="s">
        <v>176</v>
      </c>
      <c r="T24" s="52" t="s">
        <v>163</v>
      </c>
      <c r="U24" s="52" t="s">
        <v>166</v>
      </c>
      <c r="V24" s="52" t="s">
        <v>203</v>
      </c>
      <c r="W24" s="52" t="s">
        <v>204</v>
      </c>
      <c r="X24" s="52" t="s">
        <v>155</v>
      </c>
      <c r="Y24" s="52" t="s">
        <v>157</v>
      </c>
      <c r="Z24" s="52" t="s">
        <v>188</v>
      </c>
      <c r="AA24" s="52" t="s">
        <v>189</v>
      </c>
      <c r="AB24" s="52" t="s">
        <v>154</v>
      </c>
      <c r="AC24" s="52" t="s">
        <v>190</v>
      </c>
      <c r="AD24" s="52" t="s">
        <v>1</v>
      </c>
      <c r="AE24" s="52" t="s">
        <v>145</v>
      </c>
      <c r="AF24" s="52" t="s">
        <v>146</v>
      </c>
      <c r="AG24" s="52" t="s">
        <v>147</v>
      </c>
      <c r="AH24" s="52" t="s">
        <v>148</v>
      </c>
      <c r="AI24" s="52" t="s">
        <v>174</v>
      </c>
      <c r="AJ24" s="52" t="s">
        <v>162</v>
      </c>
      <c r="AK24" s="52" t="s">
        <v>163</v>
      </c>
      <c r="AL24" s="52" t="s">
        <v>164</v>
      </c>
      <c r="AM24" s="52" t="s">
        <v>165</v>
      </c>
      <c r="AN24" s="52" t="s">
        <v>166</v>
      </c>
      <c r="AO24" s="52" t="s">
        <v>202</v>
      </c>
      <c r="AP24" s="52" t="s">
        <v>153</v>
      </c>
      <c r="AQ24" s="52" t="s">
        <v>154</v>
      </c>
      <c r="AR24" s="52" t="s">
        <v>155</v>
      </c>
      <c r="AS24" s="52" t="s">
        <v>156</v>
      </c>
      <c r="AT24" s="52" t="s">
        <v>157</v>
      </c>
      <c r="AU24" s="52" t="s">
        <v>1</v>
      </c>
      <c r="AV24" s="52" t="s">
        <v>145</v>
      </c>
      <c r="AW24" s="52" t="s">
        <v>146</v>
      </c>
      <c r="AX24" s="52" t="s">
        <v>147</v>
      </c>
      <c r="AY24" s="52" t="s">
        <v>148</v>
      </c>
      <c r="AZ24" s="52" t="s">
        <v>174</v>
      </c>
      <c r="BA24" s="52" t="s">
        <v>162</v>
      </c>
      <c r="BB24" s="52" t="s">
        <v>163</v>
      </c>
      <c r="BC24" s="52" t="s">
        <v>164</v>
      </c>
      <c r="BD24" s="52" t="s">
        <v>165</v>
      </c>
      <c r="BE24" s="52" t="s">
        <v>166</v>
      </c>
      <c r="BF24" s="52" t="s">
        <v>202</v>
      </c>
      <c r="BG24" s="52" t="s">
        <v>153</v>
      </c>
      <c r="BH24" s="52" t="s">
        <v>154</v>
      </c>
      <c r="BI24" s="52" t="s">
        <v>155</v>
      </c>
      <c r="BJ24" s="52" t="s">
        <v>156</v>
      </c>
      <c r="BK24" s="48" t="s">
        <v>157</v>
      </c>
    </row>
    <row r="25" spans="1:63" x14ac:dyDescent="0.25">
      <c r="A25" s="16" t="s">
        <v>95</v>
      </c>
      <c r="B25" s="17" t="s">
        <v>91</v>
      </c>
      <c r="C25" s="6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3">
        <v>0</v>
      </c>
      <c r="W25" s="53">
        <v>0</v>
      </c>
      <c r="X25" s="53">
        <v>0</v>
      </c>
      <c r="Y25" s="53">
        <v>0</v>
      </c>
      <c r="Z25" s="53">
        <v>0</v>
      </c>
      <c r="AA25" s="53">
        <v>0</v>
      </c>
      <c r="AB25" s="53">
        <v>0</v>
      </c>
      <c r="AC25" s="53">
        <v>0</v>
      </c>
      <c r="AD25" s="6">
        <v>0</v>
      </c>
      <c r="AE25" s="53">
        <v>0</v>
      </c>
      <c r="AF25" s="53">
        <v>0</v>
      </c>
      <c r="AG25" s="53">
        <v>0</v>
      </c>
      <c r="AH25" s="53">
        <v>0</v>
      </c>
      <c r="AI25" s="53">
        <v>0</v>
      </c>
      <c r="AJ25" s="53">
        <v>0</v>
      </c>
      <c r="AK25" s="53">
        <v>0</v>
      </c>
      <c r="AL25" s="53">
        <v>0</v>
      </c>
      <c r="AM25" s="53">
        <v>0</v>
      </c>
      <c r="AN25" s="53">
        <v>0</v>
      </c>
      <c r="AO25" s="53">
        <v>0</v>
      </c>
      <c r="AP25" s="53">
        <v>0</v>
      </c>
      <c r="AQ25" s="53">
        <v>0</v>
      </c>
      <c r="AR25" s="53">
        <v>0</v>
      </c>
      <c r="AS25" s="53">
        <v>0</v>
      </c>
      <c r="AT25" s="53">
        <v>0</v>
      </c>
      <c r="AU25" s="6">
        <v>0</v>
      </c>
      <c r="AV25" s="53">
        <v>0</v>
      </c>
      <c r="AW25" s="53">
        <v>0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29">
        <v>0</v>
      </c>
    </row>
    <row r="26" spans="1:63" x14ac:dyDescent="0.25">
      <c r="A26" s="16" t="s">
        <v>96</v>
      </c>
      <c r="B26" s="17" t="s">
        <v>91</v>
      </c>
      <c r="C26" s="6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3">
        <v>0</v>
      </c>
      <c r="W26" s="53">
        <v>0</v>
      </c>
      <c r="X26" s="53">
        <v>0</v>
      </c>
      <c r="Y26" s="53">
        <v>0</v>
      </c>
      <c r="Z26" s="53">
        <v>0</v>
      </c>
      <c r="AA26" s="53">
        <v>0</v>
      </c>
      <c r="AB26" s="53">
        <v>0</v>
      </c>
      <c r="AC26" s="53">
        <v>0</v>
      </c>
      <c r="AD26" s="6">
        <v>0</v>
      </c>
      <c r="AE26" s="53">
        <v>0</v>
      </c>
      <c r="AF26" s="53">
        <v>0</v>
      </c>
      <c r="AG26" s="53">
        <v>0</v>
      </c>
      <c r="AH26" s="53">
        <v>0</v>
      </c>
      <c r="AI26" s="53">
        <v>0</v>
      </c>
      <c r="AJ26" s="53">
        <v>0</v>
      </c>
      <c r="AK26" s="53">
        <v>0</v>
      </c>
      <c r="AL26" s="53">
        <v>0</v>
      </c>
      <c r="AM26" s="53">
        <v>0</v>
      </c>
      <c r="AN26" s="53">
        <v>0</v>
      </c>
      <c r="AO26" s="53">
        <v>0</v>
      </c>
      <c r="AP26" s="53">
        <v>0</v>
      </c>
      <c r="AQ26" s="53">
        <v>0</v>
      </c>
      <c r="AR26" s="53">
        <v>0</v>
      </c>
      <c r="AS26" s="53">
        <v>0</v>
      </c>
      <c r="AT26" s="53">
        <v>0</v>
      </c>
      <c r="AU26" s="6">
        <v>0</v>
      </c>
      <c r="AV26" s="53">
        <v>0</v>
      </c>
      <c r="AW26" s="53">
        <v>0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29">
        <v>0</v>
      </c>
    </row>
    <row r="27" spans="1:63" x14ac:dyDescent="0.25">
      <c r="A27" s="16" t="s">
        <v>97</v>
      </c>
      <c r="B27" s="17" t="s">
        <v>91</v>
      </c>
      <c r="C27" s="6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3">
        <v>0</v>
      </c>
      <c r="W27" s="53">
        <v>0</v>
      </c>
      <c r="X27" s="53">
        <v>0</v>
      </c>
      <c r="Y27" s="53">
        <v>0</v>
      </c>
      <c r="Z27" s="53">
        <v>0</v>
      </c>
      <c r="AA27" s="53">
        <v>0</v>
      </c>
      <c r="AB27" s="53">
        <v>0</v>
      </c>
      <c r="AC27" s="53">
        <v>0</v>
      </c>
      <c r="AD27" s="6">
        <v>0</v>
      </c>
      <c r="AE27" s="53">
        <v>0</v>
      </c>
      <c r="AF27" s="53">
        <v>0</v>
      </c>
      <c r="AG27" s="53">
        <v>0</v>
      </c>
      <c r="AH27" s="53">
        <v>0</v>
      </c>
      <c r="AI27" s="53">
        <v>0</v>
      </c>
      <c r="AJ27" s="53">
        <v>0</v>
      </c>
      <c r="AK27" s="53">
        <v>0</v>
      </c>
      <c r="AL27" s="53">
        <v>0</v>
      </c>
      <c r="AM27" s="53">
        <v>0</v>
      </c>
      <c r="AN27" s="53">
        <v>0</v>
      </c>
      <c r="AO27" s="53">
        <v>0</v>
      </c>
      <c r="AP27" s="53">
        <v>0</v>
      </c>
      <c r="AQ27" s="53">
        <v>0</v>
      </c>
      <c r="AR27" s="53">
        <v>0</v>
      </c>
      <c r="AS27" s="53">
        <v>0</v>
      </c>
      <c r="AT27" s="53">
        <v>0</v>
      </c>
      <c r="AU27" s="6">
        <v>0</v>
      </c>
      <c r="AV27" s="53">
        <v>0</v>
      </c>
      <c r="AW27" s="53">
        <v>0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0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29">
        <v>0</v>
      </c>
    </row>
    <row r="28" spans="1:63" x14ac:dyDescent="0.25">
      <c r="A28" s="16" t="s">
        <v>98</v>
      </c>
      <c r="B28" s="17" t="s">
        <v>91</v>
      </c>
      <c r="C28" s="6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3">
        <v>0</v>
      </c>
      <c r="W28" s="53">
        <v>0</v>
      </c>
      <c r="X28" s="53">
        <v>0</v>
      </c>
      <c r="Y28" s="53">
        <v>0</v>
      </c>
      <c r="Z28" s="53">
        <v>0</v>
      </c>
      <c r="AA28" s="53">
        <v>0</v>
      </c>
      <c r="AB28" s="53">
        <v>0</v>
      </c>
      <c r="AC28" s="53">
        <v>0</v>
      </c>
      <c r="AD28" s="6">
        <v>0</v>
      </c>
      <c r="AE28" s="53">
        <v>0</v>
      </c>
      <c r="AF28" s="53">
        <v>0</v>
      </c>
      <c r="AG28" s="53">
        <v>0</v>
      </c>
      <c r="AH28" s="53">
        <v>0</v>
      </c>
      <c r="AI28" s="53">
        <v>0</v>
      </c>
      <c r="AJ28" s="53">
        <v>0</v>
      </c>
      <c r="AK28" s="53">
        <v>0</v>
      </c>
      <c r="AL28" s="53">
        <v>0</v>
      </c>
      <c r="AM28" s="53">
        <v>0</v>
      </c>
      <c r="AN28" s="53">
        <v>0</v>
      </c>
      <c r="AO28" s="53">
        <v>0</v>
      </c>
      <c r="AP28" s="53">
        <v>0</v>
      </c>
      <c r="AQ28" s="53">
        <v>0</v>
      </c>
      <c r="AR28" s="53">
        <v>0</v>
      </c>
      <c r="AS28" s="53">
        <v>0</v>
      </c>
      <c r="AT28" s="53">
        <v>0</v>
      </c>
      <c r="AU28" s="6">
        <v>0</v>
      </c>
      <c r="AV28" s="53">
        <v>0</v>
      </c>
      <c r="AW28" s="53">
        <v>0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0</v>
      </c>
      <c r="BG28" s="53">
        <v>0</v>
      </c>
      <c r="BH28" s="53">
        <v>0</v>
      </c>
      <c r="BI28" s="53">
        <v>0</v>
      </c>
      <c r="BJ28" s="53">
        <v>0</v>
      </c>
      <c r="BK28" s="29">
        <v>0</v>
      </c>
    </row>
    <row r="29" spans="1:63" x14ac:dyDescent="0.25">
      <c r="A29" s="18" t="s">
        <v>99</v>
      </c>
      <c r="B29" s="19" t="s">
        <v>91</v>
      </c>
      <c r="C29" s="6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3">
        <v>0</v>
      </c>
      <c r="W29" s="53">
        <v>0</v>
      </c>
      <c r="X29" s="53">
        <v>0</v>
      </c>
      <c r="Y29" s="53">
        <v>0</v>
      </c>
      <c r="Z29" s="53">
        <v>0</v>
      </c>
      <c r="AA29" s="53">
        <v>0</v>
      </c>
      <c r="AB29" s="53">
        <v>0</v>
      </c>
      <c r="AC29" s="53">
        <v>0</v>
      </c>
      <c r="AD29" s="6">
        <v>0</v>
      </c>
      <c r="AE29" s="53">
        <v>0</v>
      </c>
      <c r="AF29" s="53">
        <v>0</v>
      </c>
      <c r="AG29" s="53">
        <v>0</v>
      </c>
      <c r="AH29" s="53">
        <v>0</v>
      </c>
      <c r="AI29" s="53">
        <v>0</v>
      </c>
      <c r="AJ29" s="53">
        <v>0</v>
      </c>
      <c r="AK29" s="53">
        <v>0</v>
      </c>
      <c r="AL29" s="53">
        <v>0</v>
      </c>
      <c r="AM29" s="53">
        <v>0</v>
      </c>
      <c r="AN29" s="53">
        <v>0</v>
      </c>
      <c r="AO29" s="53">
        <v>0</v>
      </c>
      <c r="AP29" s="53">
        <v>0</v>
      </c>
      <c r="AQ29" s="53">
        <v>0</v>
      </c>
      <c r="AR29" s="53">
        <v>0</v>
      </c>
      <c r="AS29" s="53">
        <v>0</v>
      </c>
      <c r="AT29" s="53">
        <v>0</v>
      </c>
      <c r="AU29" s="6">
        <v>0</v>
      </c>
      <c r="AV29" s="53">
        <v>0</v>
      </c>
      <c r="AW29" s="53">
        <v>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0</v>
      </c>
      <c r="BK29" s="29">
        <v>0</v>
      </c>
    </row>
    <row r="30" spans="1:63" x14ac:dyDescent="0.25">
      <c r="A30" s="16" t="s">
        <v>76</v>
      </c>
      <c r="B30" s="17" t="s">
        <v>91</v>
      </c>
      <c r="C30" s="6">
        <v>1808</v>
      </c>
      <c r="D30" s="53">
        <v>7</v>
      </c>
      <c r="E30" s="53">
        <v>0</v>
      </c>
      <c r="F30" s="53">
        <v>7</v>
      </c>
      <c r="G30" s="53">
        <v>0</v>
      </c>
      <c r="H30" s="53">
        <v>2960</v>
      </c>
      <c r="I30" s="53">
        <v>361</v>
      </c>
      <c r="J30" s="53">
        <v>48</v>
      </c>
      <c r="K30" s="53">
        <v>681</v>
      </c>
      <c r="L30" s="53">
        <v>112</v>
      </c>
      <c r="M30" s="53">
        <v>2960</v>
      </c>
      <c r="N30" s="53">
        <v>48</v>
      </c>
      <c r="O30" s="53">
        <v>112</v>
      </c>
      <c r="P30" s="53">
        <v>247</v>
      </c>
      <c r="Q30" s="53">
        <v>0</v>
      </c>
      <c r="R30" s="53">
        <v>247</v>
      </c>
      <c r="S30" s="53">
        <v>0</v>
      </c>
      <c r="T30" s="53">
        <v>1101</v>
      </c>
      <c r="U30" s="53">
        <v>16</v>
      </c>
      <c r="V30" s="53">
        <v>960</v>
      </c>
      <c r="W30" s="53">
        <v>40</v>
      </c>
      <c r="X30" s="53">
        <v>361</v>
      </c>
      <c r="Y30" s="53">
        <v>16</v>
      </c>
      <c r="Z30" s="53">
        <v>681</v>
      </c>
      <c r="AA30" s="53">
        <v>40</v>
      </c>
      <c r="AB30" s="53">
        <v>1101</v>
      </c>
      <c r="AC30" s="53">
        <v>1253</v>
      </c>
      <c r="AD30" s="6">
        <v>1808</v>
      </c>
      <c r="AE30" s="53">
        <v>247</v>
      </c>
      <c r="AF30" s="53">
        <v>7</v>
      </c>
      <c r="AG30" s="53">
        <v>0</v>
      </c>
      <c r="AH30" s="53">
        <v>0</v>
      </c>
      <c r="AI30" s="53">
        <v>0</v>
      </c>
      <c r="AJ30" s="53">
        <v>2960</v>
      </c>
      <c r="AK30" s="53">
        <v>1101</v>
      </c>
      <c r="AL30" s="53">
        <v>361</v>
      </c>
      <c r="AM30" s="53">
        <v>48</v>
      </c>
      <c r="AN30" s="53">
        <v>16</v>
      </c>
      <c r="AO30" s="53">
        <v>112</v>
      </c>
      <c r="AP30" s="53">
        <v>2960</v>
      </c>
      <c r="AQ30" s="53">
        <v>1101</v>
      </c>
      <c r="AR30" s="53">
        <v>361</v>
      </c>
      <c r="AS30" s="53">
        <v>48</v>
      </c>
      <c r="AT30" s="53">
        <v>16</v>
      </c>
      <c r="AU30" s="6">
        <v>1808</v>
      </c>
      <c r="AV30" s="53">
        <v>247</v>
      </c>
      <c r="AW30" s="53">
        <v>7</v>
      </c>
      <c r="AX30" s="53">
        <v>0</v>
      </c>
      <c r="AY30" s="53">
        <v>0</v>
      </c>
      <c r="AZ30" s="53">
        <v>0</v>
      </c>
      <c r="BA30" s="53">
        <v>2960</v>
      </c>
      <c r="BB30" s="53">
        <v>1101</v>
      </c>
      <c r="BC30" s="53">
        <v>361</v>
      </c>
      <c r="BD30" s="53">
        <v>48</v>
      </c>
      <c r="BE30" s="53">
        <v>16</v>
      </c>
      <c r="BF30" s="53">
        <v>112</v>
      </c>
      <c r="BG30" s="53">
        <v>2960</v>
      </c>
      <c r="BH30" s="53">
        <v>1101</v>
      </c>
      <c r="BI30" s="53">
        <v>361</v>
      </c>
      <c r="BJ30" s="53">
        <v>48</v>
      </c>
      <c r="BK30" s="29">
        <v>16</v>
      </c>
    </row>
    <row r="31" spans="1:63" x14ac:dyDescent="0.25">
      <c r="A31" s="16" t="s">
        <v>100</v>
      </c>
      <c r="B31" s="17" t="s">
        <v>91</v>
      </c>
      <c r="C31" s="6">
        <v>0</v>
      </c>
      <c r="D31" s="53">
        <v>0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>
        <v>0</v>
      </c>
      <c r="P31" s="53">
        <v>0</v>
      </c>
      <c r="Q31" s="53">
        <v>0</v>
      </c>
      <c r="R31" s="53">
        <v>0</v>
      </c>
      <c r="S31" s="53">
        <v>0</v>
      </c>
      <c r="T31" s="53">
        <v>0</v>
      </c>
      <c r="U31" s="53">
        <v>0</v>
      </c>
      <c r="V31" s="53">
        <v>0</v>
      </c>
      <c r="W31" s="53">
        <v>0</v>
      </c>
      <c r="X31" s="53">
        <v>0</v>
      </c>
      <c r="Y31" s="53">
        <v>0</v>
      </c>
      <c r="Z31" s="53">
        <v>0</v>
      </c>
      <c r="AA31" s="53">
        <v>0</v>
      </c>
      <c r="AB31" s="53">
        <v>0</v>
      </c>
      <c r="AC31" s="53">
        <v>0</v>
      </c>
      <c r="AD31" s="6">
        <v>0</v>
      </c>
      <c r="AE31" s="53">
        <v>0</v>
      </c>
      <c r="AF31" s="53">
        <v>0</v>
      </c>
      <c r="AG31" s="53">
        <v>0</v>
      </c>
      <c r="AH31" s="53">
        <v>0</v>
      </c>
      <c r="AI31" s="53">
        <v>0</v>
      </c>
      <c r="AJ31" s="53">
        <v>0</v>
      </c>
      <c r="AK31" s="53">
        <v>0</v>
      </c>
      <c r="AL31" s="53">
        <v>0</v>
      </c>
      <c r="AM31" s="53">
        <v>0</v>
      </c>
      <c r="AN31" s="53">
        <v>0</v>
      </c>
      <c r="AO31" s="53">
        <v>0</v>
      </c>
      <c r="AP31" s="53">
        <v>0</v>
      </c>
      <c r="AQ31" s="53">
        <v>0</v>
      </c>
      <c r="AR31" s="53">
        <v>0</v>
      </c>
      <c r="AS31" s="53">
        <v>0</v>
      </c>
      <c r="AT31" s="53">
        <v>0</v>
      </c>
      <c r="AU31" s="6">
        <v>0</v>
      </c>
      <c r="AV31" s="53">
        <v>0</v>
      </c>
      <c r="AW31" s="53">
        <v>0</v>
      </c>
      <c r="AX31" s="53">
        <v>0</v>
      </c>
      <c r="AY31" s="53">
        <v>0</v>
      </c>
      <c r="AZ31" s="53">
        <v>0</v>
      </c>
      <c r="BA31" s="53">
        <v>0</v>
      </c>
      <c r="BB31" s="53">
        <v>0</v>
      </c>
      <c r="BC31" s="53">
        <v>0</v>
      </c>
      <c r="BD31" s="53">
        <v>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29">
        <v>0</v>
      </c>
    </row>
    <row r="32" spans="1:63" x14ac:dyDescent="0.25">
      <c r="A32" s="16" t="s">
        <v>45</v>
      </c>
      <c r="B32" s="17" t="s">
        <v>91</v>
      </c>
      <c r="C32" s="6">
        <v>4586</v>
      </c>
      <c r="D32" s="53">
        <v>3126</v>
      </c>
      <c r="E32" s="53">
        <v>2410</v>
      </c>
      <c r="F32" s="53">
        <v>6975</v>
      </c>
      <c r="G32" s="53">
        <v>2894</v>
      </c>
      <c r="H32" s="53">
        <v>51816</v>
      </c>
      <c r="I32" s="53">
        <v>55513</v>
      </c>
      <c r="J32" s="53">
        <v>22377</v>
      </c>
      <c r="K32" s="53">
        <v>51738</v>
      </c>
      <c r="L32" s="53">
        <v>41391</v>
      </c>
      <c r="M32" s="53">
        <v>21994</v>
      </c>
      <c r="N32" s="53">
        <v>13464</v>
      </c>
      <c r="O32" s="53">
        <v>40556</v>
      </c>
      <c r="P32" s="53">
        <v>4011</v>
      </c>
      <c r="Q32" s="53">
        <v>2288</v>
      </c>
      <c r="R32" s="53">
        <v>13016</v>
      </c>
      <c r="S32" s="53">
        <v>2496</v>
      </c>
      <c r="T32" s="53">
        <v>55166</v>
      </c>
      <c r="U32" s="53">
        <v>9734</v>
      </c>
      <c r="V32" s="53">
        <v>53827</v>
      </c>
      <c r="W32" s="53">
        <v>29374</v>
      </c>
      <c r="X32" s="53">
        <v>19359</v>
      </c>
      <c r="Y32" s="53">
        <v>7994</v>
      </c>
      <c r="Z32" s="53">
        <v>43188</v>
      </c>
      <c r="AA32" s="53">
        <v>19716</v>
      </c>
      <c r="AB32" s="53">
        <v>21420</v>
      </c>
      <c r="AC32" s="53">
        <v>39291</v>
      </c>
      <c r="AD32" s="6">
        <v>4586</v>
      </c>
      <c r="AE32" s="53">
        <v>4011</v>
      </c>
      <c r="AF32" s="53">
        <v>3126</v>
      </c>
      <c r="AG32" s="53">
        <v>2410</v>
      </c>
      <c r="AH32" s="53">
        <v>2288</v>
      </c>
      <c r="AI32" s="53">
        <v>2894</v>
      </c>
      <c r="AJ32" s="53">
        <v>50647</v>
      </c>
      <c r="AK32" s="53">
        <v>53721</v>
      </c>
      <c r="AL32" s="53">
        <v>54750</v>
      </c>
      <c r="AM32" s="53">
        <v>22377</v>
      </c>
      <c r="AN32" s="53">
        <v>9734</v>
      </c>
      <c r="AO32" s="53">
        <v>41275</v>
      </c>
      <c r="AP32" s="53">
        <v>21994</v>
      </c>
      <c r="AQ32" s="53">
        <v>21420</v>
      </c>
      <c r="AR32" s="53">
        <v>19359</v>
      </c>
      <c r="AS32" s="53">
        <v>13464</v>
      </c>
      <c r="AT32" s="53">
        <v>7994</v>
      </c>
      <c r="AU32" s="6">
        <v>4586</v>
      </c>
      <c r="AV32" s="53">
        <v>4011</v>
      </c>
      <c r="AW32" s="53">
        <v>3126</v>
      </c>
      <c r="AX32" s="53">
        <v>2410</v>
      </c>
      <c r="AY32" s="53">
        <v>2288</v>
      </c>
      <c r="AZ32" s="53">
        <v>2894</v>
      </c>
      <c r="BA32" s="53">
        <v>49705</v>
      </c>
      <c r="BB32" s="53">
        <v>51545</v>
      </c>
      <c r="BC32" s="53">
        <v>51925</v>
      </c>
      <c r="BD32" s="53">
        <v>22377</v>
      </c>
      <c r="BE32" s="53">
        <v>9734</v>
      </c>
      <c r="BF32" s="53">
        <v>38678</v>
      </c>
      <c r="BG32" s="53">
        <v>17240</v>
      </c>
      <c r="BH32" s="53">
        <v>19146</v>
      </c>
      <c r="BI32" s="53">
        <v>18881</v>
      </c>
      <c r="BJ32" s="53">
        <v>13464</v>
      </c>
      <c r="BK32" s="29">
        <v>7994</v>
      </c>
    </row>
    <row r="33" spans="1:63" x14ac:dyDescent="0.25">
      <c r="A33" s="16" t="s">
        <v>7</v>
      </c>
      <c r="B33" s="17" t="s">
        <v>91</v>
      </c>
      <c r="C33" s="6">
        <v>121927</v>
      </c>
      <c r="D33" s="53">
        <v>136696</v>
      </c>
      <c r="E33" s="53">
        <v>157481</v>
      </c>
      <c r="F33" s="53">
        <v>122529</v>
      </c>
      <c r="G33" s="53">
        <v>149636</v>
      </c>
      <c r="H33" s="53">
        <v>43451</v>
      </c>
      <c r="I33" s="53">
        <v>47478</v>
      </c>
      <c r="J33" s="53">
        <v>100272</v>
      </c>
      <c r="K33" s="53">
        <v>47503</v>
      </c>
      <c r="L33" s="53">
        <v>65045</v>
      </c>
      <c r="M33" s="53">
        <v>95403</v>
      </c>
      <c r="N33" s="53">
        <v>116745</v>
      </c>
      <c r="O33" s="53">
        <v>89916</v>
      </c>
      <c r="P33" s="53">
        <v>131193</v>
      </c>
      <c r="Q33" s="53">
        <v>179107</v>
      </c>
      <c r="R33" s="53">
        <v>117207</v>
      </c>
      <c r="S33" s="53">
        <v>160062</v>
      </c>
      <c r="T33" s="53">
        <v>45524</v>
      </c>
      <c r="U33" s="53">
        <v>136015</v>
      </c>
      <c r="V33" s="53">
        <v>44576</v>
      </c>
      <c r="W33" s="53">
        <v>94829</v>
      </c>
      <c r="X33" s="53">
        <v>105677</v>
      </c>
      <c r="Y33" s="53">
        <v>145824</v>
      </c>
      <c r="Z33" s="53">
        <v>81581</v>
      </c>
      <c r="AA33" s="53">
        <v>107676</v>
      </c>
      <c r="AB33" s="53">
        <v>102094</v>
      </c>
      <c r="AC33" s="53">
        <v>83426</v>
      </c>
      <c r="AD33" s="6">
        <v>115527</v>
      </c>
      <c r="AE33" s="53">
        <v>122559</v>
      </c>
      <c r="AF33" s="53">
        <v>129498</v>
      </c>
      <c r="AG33" s="53">
        <v>147181</v>
      </c>
      <c r="AH33" s="53">
        <v>165760</v>
      </c>
      <c r="AI33" s="53">
        <v>141273</v>
      </c>
      <c r="AJ33" s="53">
        <v>38875</v>
      </c>
      <c r="AK33" s="53">
        <v>41025</v>
      </c>
      <c r="AL33" s="53">
        <v>42008</v>
      </c>
      <c r="AM33" s="53">
        <v>93691</v>
      </c>
      <c r="AN33" s="53">
        <v>126960</v>
      </c>
      <c r="AO33" s="53">
        <v>59202</v>
      </c>
      <c r="AP33" s="53">
        <v>88475</v>
      </c>
      <c r="AQ33" s="53">
        <v>95747</v>
      </c>
      <c r="AR33" s="53">
        <v>99686</v>
      </c>
      <c r="AS33" s="53">
        <v>108632</v>
      </c>
      <c r="AT33" s="53">
        <v>135697</v>
      </c>
      <c r="AU33" s="6">
        <v>119456</v>
      </c>
      <c r="AV33" s="53">
        <v>128568</v>
      </c>
      <c r="AW33" s="53">
        <v>135206</v>
      </c>
      <c r="AX33" s="53">
        <v>156124</v>
      </c>
      <c r="AY33" s="53">
        <v>178601</v>
      </c>
      <c r="AZ33" s="53">
        <v>147245</v>
      </c>
      <c r="BA33" s="53">
        <v>45301</v>
      </c>
      <c r="BB33" s="53">
        <v>48377</v>
      </c>
      <c r="BC33" s="53">
        <v>50081</v>
      </c>
      <c r="BD33" s="53">
        <v>99507</v>
      </c>
      <c r="BE33" s="53">
        <v>133981</v>
      </c>
      <c r="BF33" s="53">
        <v>66264</v>
      </c>
      <c r="BG33" s="53">
        <v>97814</v>
      </c>
      <c r="BH33" s="53">
        <v>101794</v>
      </c>
      <c r="BI33" s="53">
        <v>104063</v>
      </c>
      <c r="BJ33" s="53">
        <v>116340</v>
      </c>
      <c r="BK33" s="29">
        <v>143905</v>
      </c>
    </row>
    <row r="34" spans="1:63" x14ac:dyDescent="0.25">
      <c r="A34" s="20" t="s">
        <v>101</v>
      </c>
      <c r="B34" s="21" t="s">
        <v>91</v>
      </c>
      <c r="C34" s="6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3">
        <v>0</v>
      </c>
      <c r="W34" s="53">
        <v>0</v>
      </c>
      <c r="X34" s="53">
        <v>0</v>
      </c>
      <c r="Y34" s="53">
        <v>0</v>
      </c>
      <c r="Z34" s="53">
        <v>0</v>
      </c>
      <c r="AA34" s="53">
        <v>0</v>
      </c>
      <c r="AB34" s="53">
        <v>0</v>
      </c>
      <c r="AC34" s="53">
        <v>0</v>
      </c>
      <c r="AD34" s="6">
        <v>0</v>
      </c>
      <c r="AE34" s="53">
        <v>0</v>
      </c>
      <c r="AF34" s="53">
        <v>0</v>
      </c>
      <c r="AG34" s="53">
        <v>0</v>
      </c>
      <c r="AH34" s="53">
        <v>0</v>
      </c>
      <c r="AI34" s="53">
        <v>0</v>
      </c>
      <c r="AJ34" s="53">
        <v>0</v>
      </c>
      <c r="AK34" s="53">
        <v>0</v>
      </c>
      <c r="AL34" s="53">
        <v>0</v>
      </c>
      <c r="AM34" s="53">
        <v>0</v>
      </c>
      <c r="AN34" s="53">
        <v>0</v>
      </c>
      <c r="AO34" s="53">
        <v>0</v>
      </c>
      <c r="AP34" s="53">
        <v>0</v>
      </c>
      <c r="AQ34" s="53">
        <v>0</v>
      </c>
      <c r="AR34" s="53">
        <v>0</v>
      </c>
      <c r="AS34" s="53">
        <v>0</v>
      </c>
      <c r="AT34" s="53">
        <v>0</v>
      </c>
      <c r="AU34" s="6">
        <v>0</v>
      </c>
      <c r="AV34" s="53">
        <v>0</v>
      </c>
      <c r="AW34" s="53">
        <v>0</v>
      </c>
      <c r="AX34" s="53">
        <v>0</v>
      </c>
      <c r="AY34" s="53">
        <v>0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0</v>
      </c>
      <c r="BK34" s="29">
        <v>0</v>
      </c>
    </row>
    <row r="35" spans="1:63" x14ac:dyDescent="0.25">
      <c r="A35" s="16" t="s">
        <v>102</v>
      </c>
      <c r="B35" s="17" t="s">
        <v>91</v>
      </c>
      <c r="C35" s="6">
        <v>48201</v>
      </c>
      <c r="D35" s="53">
        <v>53335</v>
      </c>
      <c r="E35" s="53">
        <v>57539</v>
      </c>
      <c r="F35" s="53">
        <v>57347</v>
      </c>
      <c r="G35" s="53">
        <v>59505</v>
      </c>
      <c r="H35" s="53">
        <v>7889</v>
      </c>
      <c r="I35" s="53">
        <v>8767</v>
      </c>
      <c r="J35" s="53">
        <v>31826</v>
      </c>
      <c r="K35" s="53">
        <v>9574</v>
      </c>
      <c r="L35" s="53">
        <v>13462</v>
      </c>
      <c r="M35" s="53">
        <v>31449</v>
      </c>
      <c r="N35" s="53">
        <v>43585</v>
      </c>
      <c r="O35" s="53">
        <v>26089</v>
      </c>
      <c r="P35" s="53">
        <v>50427</v>
      </c>
      <c r="Q35" s="53">
        <v>67431</v>
      </c>
      <c r="R35" s="53">
        <v>55089</v>
      </c>
      <c r="S35" s="53">
        <v>63569</v>
      </c>
      <c r="T35" s="53">
        <v>8266</v>
      </c>
      <c r="U35" s="53">
        <v>45400</v>
      </c>
      <c r="V35" s="53">
        <v>8450</v>
      </c>
      <c r="W35" s="53">
        <v>27970</v>
      </c>
      <c r="X35" s="53">
        <v>37065</v>
      </c>
      <c r="Y35" s="53">
        <v>51750</v>
      </c>
      <c r="Z35" s="53">
        <v>27650</v>
      </c>
      <c r="AA35" s="53">
        <v>36108</v>
      </c>
      <c r="AB35" s="53">
        <v>34995</v>
      </c>
      <c r="AC35" s="53">
        <v>30158</v>
      </c>
      <c r="AD35" s="6">
        <v>49129</v>
      </c>
      <c r="AE35" s="53">
        <v>53086</v>
      </c>
      <c r="AF35" s="53">
        <v>53439</v>
      </c>
      <c r="AG35" s="53">
        <v>59922</v>
      </c>
      <c r="AH35" s="53">
        <v>68036</v>
      </c>
      <c r="AI35" s="53">
        <v>59998</v>
      </c>
      <c r="AJ35" s="53">
        <v>8327</v>
      </c>
      <c r="AK35" s="53">
        <v>9022</v>
      </c>
      <c r="AL35" s="53">
        <v>9582</v>
      </c>
      <c r="AM35" s="53">
        <v>33628</v>
      </c>
      <c r="AN35" s="53">
        <v>46626</v>
      </c>
      <c r="AO35" s="53">
        <v>13749</v>
      </c>
      <c r="AP35" s="53">
        <v>31883</v>
      </c>
      <c r="AQ35" s="53">
        <v>36495</v>
      </c>
      <c r="AR35" s="53">
        <v>39474</v>
      </c>
      <c r="AS35" s="53">
        <v>42919</v>
      </c>
      <c r="AT35" s="53">
        <v>51254</v>
      </c>
      <c r="AU35" s="6">
        <v>49915</v>
      </c>
      <c r="AV35" s="53">
        <v>52851</v>
      </c>
      <c r="AW35" s="53">
        <v>54332</v>
      </c>
      <c r="AX35" s="53">
        <v>62520</v>
      </c>
      <c r="AY35" s="53">
        <v>71458</v>
      </c>
      <c r="AZ35" s="53">
        <v>60013</v>
      </c>
      <c r="BA35" s="53">
        <v>9118</v>
      </c>
      <c r="BB35" s="53">
        <v>9648</v>
      </c>
      <c r="BC35" s="53">
        <v>9600</v>
      </c>
      <c r="BD35" s="53">
        <v>35958</v>
      </c>
      <c r="BE35" s="53">
        <v>49058</v>
      </c>
      <c r="BF35" s="53">
        <v>17676</v>
      </c>
      <c r="BG35" s="53">
        <v>35099</v>
      </c>
      <c r="BH35" s="53">
        <v>37454</v>
      </c>
      <c r="BI35" s="53">
        <v>39007</v>
      </c>
      <c r="BJ35" s="53">
        <v>44881</v>
      </c>
      <c r="BK35" s="29">
        <v>53788</v>
      </c>
    </row>
    <row r="36" spans="1:63" x14ac:dyDescent="0.25">
      <c r="A36" s="16" t="s">
        <v>103</v>
      </c>
      <c r="B36" s="17" t="s">
        <v>91</v>
      </c>
      <c r="C36" s="6">
        <v>1490</v>
      </c>
      <c r="D36" s="53">
        <v>2255</v>
      </c>
      <c r="E36" s="53">
        <v>1703</v>
      </c>
      <c r="F36" s="53">
        <v>546</v>
      </c>
      <c r="G36" s="53">
        <v>1666</v>
      </c>
      <c r="H36" s="53">
        <v>0</v>
      </c>
      <c r="I36" s="53">
        <v>0</v>
      </c>
      <c r="J36" s="53">
        <v>2931</v>
      </c>
      <c r="K36" s="53">
        <v>0</v>
      </c>
      <c r="L36" s="53">
        <v>1824</v>
      </c>
      <c r="M36" s="53">
        <v>1776</v>
      </c>
      <c r="N36" s="53">
        <v>1592</v>
      </c>
      <c r="O36" s="53">
        <v>780</v>
      </c>
      <c r="P36" s="53">
        <v>2268</v>
      </c>
      <c r="Q36" s="53">
        <v>662</v>
      </c>
      <c r="R36" s="53">
        <v>0</v>
      </c>
      <c r="S36" s="53">
        <v>1328</v>
      </c>
      <c r="T36" s="53">
        <v>0</v>
      </c>
      <c r="U36" s="53">
        <v>3137</v>
      </c>
      <c r="V36" s="53">
        <v>0</v>
      </c>
      <c r="W36" s="53">
        <v>1581</v>
      </c>
      <c r="X36" s="53">
        <v>3273</v>
      </c>
      <c r="Y36" s="53">
        <v>2479</v>
      </c>
      <c r="Z36" s="53">
        <v>545</v>
      </c>
      <c r="AA36" s="53">
        <v>2264</v>
      </c>
      <c r="AB36" s="53">
        <v>2741</v>
      </c>
      <c r="AC36" s="53">
        <v>405</v>
      </c>
      <c r="AD36" s="6">
        <v>1202</v>
      </c>
      <c r="AE36" s="53">
        <v>1247</v>
      </c>
      <c r="AF36" s="53">
        <v>2016</v>
      </c>
      <c r="AG36" s="53">
        <v>1622</v>
      </c>
      <c r="AH36" s="53">
        <v>976</v>
      </c>
      <c r="AI36" s="53">
        <v>1419</v>
      </c>
      <c r="AJ36" s="53">
        <v>0</v>
      </c>
      <c r="AK36" s="53">
        <v>0</v>
      </c>
      <c r="AL36" s="53">
        <v>0</v>
      </c>
      <c r="AM36" s="53">
        <v>1572</v>
      </c>
      <c r="AN36" s="53">
        <v>2164</v>
      </c>
      <c r="AO36" s="53">
        <v>1854</v>
      </c>
      <c r="AP36" s="53">
        <v>1349</v>
      </c>
      <c r="AQ36" s="53">
        <v>1367</v>
      </c>
      <c r="AR36" s="53">
        <v>1531</v>
      </c>
      <c r="AS36" s="53">
        <v>2091</v>
      </c>
      <c r="AT36" s="53">
        <v>1777</v>
      </c>
      <c r="AU36" s="6">
        <v>0</v>
      </c>
      <c r="AV36" s="53">
        <v>0</v>
      </c>
      <c r="AW36" s="53">
        <v>0</v>
      </c>
      <c r="AX36" s="53">
        <v>0</v>
      </c>
      <c r="AY36" s="53">
        <v>0</v>
      </c>
      <c r="AZ36" s="53">
        <v>0</v>
      </c>
      <c r="BA36" s="53">
        <v>0</v>
      </c>
      <c r="BB36" s="53">
        <v>0</v>
      </c>
      <c r="BC36" s="53">
        <v>0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0</v>
      </c>
      <c r="BK36" s="29">
        <v>0</v>
      </c>
    </row>
    <row r="37" spans="1:63" x14ac:dyDescent="0.25">
      <c r="A37" s="16" t="s">
        <v>104</v>
      </c>
      <c r="B37" s="17" t="s">
        <v>91</v>
      </c>
      <c r="C37" s="6">
        <v>0</v>
      </c>
      <c r="D37" s="53">
        <v>0</v>
      </c>
      <c r="E37" s="53">
        <v>0</v>
      </c>
      <c r="F37" s="53">
        <v>0</v>
      </c>
      <c r="G37" s="53">
        <v>0</v>
      </c>
      <c r="H37" s="53">
        <v>0</v>
      </c>
      <c r="I37" s="53">
        <v>0</v>
      </c>
      <c r="J37" s="53">
        <v>0</v>
      </c>
      <c r="K37" s="53">
        <v>0</v>
      </c>
      <c r="L37" s="53">
        <v>0</v>
      </c>
      <c r="M37" s="53">
        <v>0</v>
      </c>
      <c r="N37" s="53">
        <v>0</v>
      </c>
      <c r="O37" s="53">
        <v>0</v>
      </c>
      <c r="P37" s="53">
        <v>0</v>
      </c>
      <c r="Q37" s="53">
        <v>0</v>
      </c>
      <c r="R37" s="53">
        <v>0</v>
      </c>
      <c r="S37" s="53">
        <v>0</v>
      </c>
      <c r="T37" s="53">
        <v>0</v>
      </c>
      <c r="U37" s="53">
        <v>0</v>
      </c>
      <c r="V37" s="53">
        <v>0</v>
      </c>
      <c r="W37" s="53">
        <v>0</v>
      </c>
      <c r="X37" s="53">
        <v>0</v>
      </c>
      <c r="Y37" s="53">
        <v>0</v>
      </c>
      <c r="Z37" s="53">
        <v>0</v>
      </c>
      <c r="AA37" s="53">
        <v>0</v>
      </c>
      <c r="AB37" s="53">
        <v>0</v>
      </c>
      <c r="AC37" s="53">
        <v>0</v>
      </c>
      <c r="AD37" s="6">
        <v>0</v>
      </c>
      <c r="AE37" s="53">
        <v>0</v>
      </c>
      <c r="AF37" s="53">
        <v>0</v>
      </c>
      <c r="AG37" s="53">
        <v>0</v>
      </c>
      <c r="AH37" s="53">
        <v>0</v>
      </c>
      <c r="AI37" s="53">
        <v>0</v>
      </c>
      <c r="AJ37" s="53">
        <v>0</v>
      </c>
      <c r="AK37" s="53">
        <v>0</v>
      </c>
      <c r="AL37" s="53">
        <v>0</v>
      </c>
      <c r="AM37" s="53">
        <v>0</v>
      </c>
      <c r="AN37" s="53">
        <v>0</v>
      </c>
      <c r="AO37" s="53">
        <v>0</v>
      </c>
      <c r="AP37" s="53">
        <v>0</v>
      </c>
      <c r="AQ37" s="53">
        <v>0</v>
      </c>
      <c r="AR37" s="53">
        <v>0</v>
      </c>
      <c r="AS37" s="53">
        <v>0</v>
      </c>
      <c r="AT37" s="53">
        <v>0</v>
      </c>
      <c r="AU37" s="6">
        <v>0</v>
      </c>
      <c r="AV37" s="53">
        <v>0</v>
      </c>
      <c r="AW37" s="53">
        <v>0</v>
      </c>
      <c r="AX37" s="53">
        <v>0</v>
      </c>
      <c r="AY37" s="53">
        <v>0</v>
      </c>
      <c r="AZ37" s="53">
        <v>0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0</v>
      </c>
      <c r="BK37" s="29">
        <v>0</v>
      </c>
    </row>
    <row r="38" spans="1:63" x14ac:dyDescent="0.25">
      <c r="A38" s="16" t="s">
        <v>105</v>
      </c>
      <c r="B38" s="17" t="s">
        <v>91</v>
      </c>
      <c r="C38" s="6">
        <v>8566</v>
      </c>
      <c r="D38" s="53">
        <v>8566</v>
      </c>
      <c r="E38" s="53">
        <v>11997</v>
      </c>
      <c r="F38" s="53">
        <v>8566</v>
      </c>
      <c r="G38" s="53">
        <v>8566</v>
      </c>
      <c r="H38" s="53">
        <v>8566</v>
      </c>
      <c r="I38" s="53">
        <v>8566</v>
      </c>
      <c r="J38" s="53">
        <v>8566</v>
      </c>
      <c r="K38" s="53">
        <v>8566</v>
      </c>
      <c r="L38" s="53">
        <v>8566</v>
      </c>
      <c r="M38" s="53">
        <v>8566</v>
      </c>
      <c r="N38" s="53">
        <v>8566</v>
      </c>
      <c r="O38" s="53">
        <v>8566</v>
      </c>
      <c r="P38" s="53">
        <v>8566</v>
      </c>
      <c r="Q38" s="53">
        <v>11997</v>
      </c>
      <c r="R38" s="53">
        <v>8566</v>
      </c>
      <c r="S38" s="53">
        <v>8566</v>
      </c>
      <c r="T38" s="53">
        <v>8566</v>
      </c>
      <c r="U38" s="53">
        <v>8566</v>
      </c>
      <c r="V38" s="53">
        <v>8566</v>
      </c>
      <c r="W38" s="53">
        <v>8566</v>
      </c>
      <c r="X38" s="53">
        <v>8566</v>
      </c>
      <c r="Y38" s="53">
        <v>8566</v>
      </c>
      <c r="Z38" s="53">
        <v>8566</v>
      </c>
      <c r="AA38" s="53">
        <v>8566</v>
      </c>
      <c r="AB38" s="53">
        <v>8566</v>
      </c>
      <c r="AC38" s="53">
        <v>8566</v>
      </c>
      <c r="AD38" s="6">
        <v>8566</v>
      </c>
      <c r="AE38" s="53">
        <v>8566</v>
      </c>
      <c r="AF38" s="53">
        <v>8566</v>
      </c>
      <c r="AG38" s="53">
        <v>9346</v>
      </c>
      <c r="AH38" s="53">
        <v>11997</v>
      </c>
      <c r="AI38" s="53">
        <v>8566</v>
      </c>
      <c r="AJ38" s="53">
        <v>8566</v>
      </c>
      <c r="AK38" s="53">
        <v>8566</v>
      </c>
      <c r="AL38" s="53">
        <v>8566</v>
      </c>
      <c r="AM38" s="53">
        <v>8566</v>
      </c>
      <c r="AN38" s="53">
        <v>8566</v>
      </c>
      <c r="AO38" s="53">
        <v>8566</v>
      </c>
      <c r="AP38" s="53">
        <v>8566</v>
      </c>
      <c r="AQ38" s="53">
        <v>8566</v>
      </c>
      <c r="AR38" s="53">
        <v>8566</v>
      </c>
      <c r="AS38" s="53">
        <v>8566</v>
      </c>
      <c r="AT38" s="53">
        <v>8566</v>
      </c>
      <c r="AU38" s="6">
        <v>8566</v>
      </c>
      <c r="AV38" s="53">
        <v>8566</v>
      </c>
      <c r="AW38" s="53">
        <v>8566</v>
      </c>
      <c r="AX38" s="53">
        <v>8566</v>
      </c>
      <c r="AY38" s="53">
        <v>8566</v>
      </c>
      <c r="AZ38" s="53">
        <v>8566</v>
      </c>
      <c r="BA38" s="53">
        <v>8566</v>
      </c>
      <c r="BB38" s="53">
        <v>8566</v>
      </c>
      <c r="BC38" s="53">
        <v>8566</v>
      </c>
      <c r="BD38" s="53">
        <v>8566</v>
      </c>
      <c r="BE38" s="53">
        <v>8566</v>
      </c>
      <c r="BF38" s="53">
        <v>8566</v>
      </c>
      <c r="BG38" s="53">
        <v>8566</v>
      </c>
      <c r="BH38" s="53">
        <v>8566</v>
      </c>
      <c r="BI38" s="53">
        <v>8566</v>
      </c>
      <c r="BJ38" s="53">
        <v>8566</v>
      </c>
      <c r="BK38" s="29">
        <v>8566</v>
      </c>
    </row>
    <row r="39" spans="1:63" x14ac:dyDescent="0.25">
      <c r="A39" s="22" t="s">
        <v>106</v>
      </c>
      <c r="B39" s="23" t="s">
        <v>91</v>
      </c>
      <c r="C39" s="6">
        <v>0</v>
      </c>
      <c r="D39" s="53">
        <v>0</v>
      </c>
      <c r="E39" s="53">
        <v>0</v>
      </c>
      <c r="F39" s="53">
        <v>0</v>
      </c>
      <c r="G39" s="53">
        <v>0</v>
      </c>
      <c r="H39" s="53">
        <v>0</v>
      </c>
      <c r="I39" s="53">
        <v>0</v>
      </c>
      <c r="J39" s="53">
        <v>0</v>
      </c>
      <c r="K39" s="53">
        <v>0</v>
      </c>
      <c r="L39" s="53">
        <v>0</v>
      </c>
      <c r="M39" s="53">
        <v>0</v>
      </c>
      <c r="N39" s="53">
        <v>0</v>
      </c>
      <c r="O39" s="53">
        <v>0</v>
      </c>
      <c r="P39" s="53">
        <v>0</v>
      </c>
      <c r="Q39" s="53">
        <v>0</v>
      </c>
      <c r="R39" s="53">
        <v>0</v>
      </c>
      <c r="S39" s="53">
        <v>0</v>
      </c>
      <c r="T39" s="53">
        <v>0</v>
      </c>
      <c r="U39" s="53">
        <v>0</v>
      </c>
      <c r="V39" s="53">
        <v>0</v>
      </c>
      <c r="W39" s="53">
        <v>0</v>
      </c>
      <c r="X39" s="53">
        <v>0</v>
      </c>
      <c r="Y39" s="53">
        <v>0</v>
      </c>
      <c r="Z39" s="53">
        <v>0</v>
      </c>
      <c r="AA39" s="53">
        <v>0</v>
      </c>
      <c r="AB39" s="53">
        <v>0</v>
      </c>
      <c r="AC39" s="53">
        <v>0</v>
      </c>
      <c r="AD39" s="6">
        <v>0</v>
      </c>
      <c r="AE39" s="53">
        <v>0</v>
      </c>
      <c r="AF39" s="53">
        <v>0</v>
      </c>
      <c r="AG39" s="53">
        <v>0</v>
      </c>
      <c r="AH39" s="53">
        <v>0</v>
      </c>
      <c r="AI39" s="53">
        <v>0</v>
      </c>
      <c r="AJ39" s="53">
        <v>0</v>
      </c>
      <c r="AK39" s="53">
        <v>0</v>
      </c>
      <c r="AL39" s="53">
        <v>0</v>
      </c>
      <c r="AM39" s="53">
        <v>0</v>
      </c>
      <c r="AN39" s="53">
        <v>0</v>
      </c>
      <c r="AO39" s="53">
        <v>0</v>
      </c>
      <c r="AP39" s="53">
        <v>0</v>
      </c>
      <c r="AQ39" s="53">
        <v>0</v>
      </c>
      <c r="AR39" s="53">
        <v>0</v>
      </c>
      <c r="AS39" s="53">
        <v>0</v>
      </c>
      <c r="AT39" s="53">
        <v>0</v>
      </c>
      <c r="AU39" s="6">
        <v>0</v>
      </c>
      <c r="AV39" s="53">
        <v>0</v>
      </c>
      <c r="AW39" s="53">
        <v>0</v>
      </c>
      <c r="AX39" s="53">
        <v>0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29">
        <v>0</v>
      </c>
    </row>
    <row r="40" spans="1:63" x14ac:dyDescent="0.25">
      <c r="A40" s="24" t="s">
        <v>107</v>
      </c>
      <c r="B40" s="17" t="s">
        <v>91</v>
      </c>
      <c r="C40" s="6">
        <v>126321</v>
      </c>
      <c r="D40" s="53">
        <v>137829</v>
      </c>
      <c r="E40" s="53">
        <v>157892</v>
      </c>
      <c r="F40" s="53">
        <v>127511</v>
      </c>
      <c r="G40" s="53">
        <v>150530</v>
      </c>
      <c r="H40" s="53">
        <v>47592</v>
      </c>
      <c r="I40" s="53">
        <v>48357</v>
      </c>
      <c r="J40" s="53">
        <v>80142</v>
      </c>
      <c r="K40" s="53">
        <v>51710</v>
      </c>
      <c r="L40" s="53">
        <v>46816</v>
      </c>
      <c r="M40" s="53">
        <v>82743</v>
      </c>
      <c r="N40" s="53">
        <v>87131</v>
      </c>
      <c r="O40" s="53">
        <v>61564</v>
      </c>
      <c r="P40" s="53">
        <v>133451</v>
      </c>
      <c r="Q40" s="53">
        <v>179395</v>
      </c>
      <c r="R40" s="53">
        <v>128469</v>
      </c>
      <c r="S40" s="53">
        <v>160557</v>
      </c>
      <c r="T40" s="53">
        <v>47529</v>
      </c>
      <c r="U40" s="53">
        <v>114035</v>
      </c>
      <c r="V40" s="53">
        <v>53777</v>
      </c>
      <c r="W40" s="53">
        <v>50860</v>
      </c>
      <c r="X40" s="53">
        <v>89666</v>
      </c>
      <c r="Y40" s="53">
        <v>124508</v>
      </c>
      <c r="Z40" s="53">
        <v>72729</v>
      </c>
      <c r="AA40" s="53">
        <v>52585</v>
      </c>
      <c r="AB40" s="53">
        <v>87246</v>
      </c>
      <c r="AC40" s="53">
        <v>89336</v>
      </c>
      <c r="AD40" s="6">
        <v>119921</v>
      </c>
      <c r="AE40" s="53">
        <v>124817</v>
      </c>
      <c r="AF40" s="53">
        <v>130631</v>
      </c>
      <c r="AG40" s="53">
        <v>147591</v>
      </c>
      <c r="AH40" s="53">
        <v>166047</v>
      </c>
      <c r="AI40" s="53">
        <v>142167</v>
      </c>
      <c r="AJ40" s="53">
        <v>43016</v>
      </c>
      <c r="AK40" s="53">
        <v>43029</v>
      </c>
      <c r="AL40" s="53">
        <v>42887</v>
      </c>
      <c r="AM40" s="53">
        <v>78429</v>
      </c>
      <c r="AN40" s="53">
        <v>104980</v>
      </c>
      <c r="AO40" s="53">
        <v>42874</v>
      </c>
      <c r="AP40" s="53">
        <v>75815</v>
      </c>
      <c r="AQ40" s="53">
        <v>80900</v>
      </c>
      <c r="AR40" s="53">
        <v>83676</v>
      </c>
      <c r="AS40" s="53">
        <v>78801</v>
      </c>
      <c r="AT40" s="53">
        <v>114381</v>
      </c>
      <c r="AU40" s="6">
        <v>123850</v>
      </c>
      <c r="AV40" s="53">
        <v>130825</v>
      </c>
      <c r="AW40" s="53">
        <v>136338</v>
      </c>
      <c r="AX40" s="53">
        <v>156535</v>
      </c>
      <c r="AY40" s="53">
        <v>178889</v>
      </c>
      <c r="AZ40" s="53">
        <v>148139</v>
      </c>
      <c r="BA40" s="53">
        <v>49441</v>
      </c>
      <c r="BB40" s="53">
        <v>50381</v>
      </c>
      <c r="BC40" s="53">
        <v>50960</v>
      </c>
      <c r="BD40" s="53">
        <v>84190</v>
      </c>
      <c r="BE40" s="53">
        <v>112001</v>
      </c>
      <c r="BF40" s="53">
        <v>50600</v>
      </c>
      <c r="BG40" s="53">
        <v>85154</v>
      </c>
      <c r="BH40" s="53">
        <v>86946</v>
      </c>
      <c r="BI40" s="53">
        <v>88052</v>
      </c>
      <c r="BJ40" s="53">
        <v>86726</v>
      </c>
      <c r="BK40" s="29">
        <v>122589</v>
      </c>
    </row>
    <row r="41" spans="1:63" x14ac:dyDescent="0.25">
      <c r="A41" s="25" t="s">
        <v>108</v>
      </c>
      <c r="B41" s="23" t="s">
        <v>91</v>
      </c>
      <c r="C41" s="32">
        <v>2000</v>
      </c>
      <c r="D41" s="33">
        <v>2000</v>
      </c>
      <c r="E41" s="33">
        <v>2000</v>
      </c>
      <c r="F41" s="33">
        <v>2000</v>
      </c>
      <c r="G41" s="33">
        <v>2000</v>
      </c>
      <c r="H41" s="33">
        <v>50636</v>
      </c>
      <c r="I41" s="33">
        <v>54994</v>
      </c>
      <c r="J41" s="33">
        <v>42555</v>
      </c>
      <c r="K41" s="33">
        <v>48212</v>
      </c>
      <c r="L41" s="33">
        <v>59732</v>
      </c>
      <c r="M41" s="33">
        <v>37614</v>
      </c>
      <c r="N41" s="33">
        <v>43126</v>
      </c>
      <c r="O41" s="33">
        <v>69020</v>
      </c>
      <c r="P41" s="33">
        <v>2000</v>
      </c>
      <c r="Q41" s="33">
        <v>2000</v>
      </c>
      <c r="R41" s="33">
        <v>2000</v>
      </c>
      <c r="S41" s="33">
        <v>2000</v>
      </c>
      <c r="T41" s="33">
        <v>54262</v>
      </c>
      <c r="U41" s="33">
        <v>31729</v>
      </c>
      <c r="V41" s="33">
        <v>45587</v>
      </c>
      <c r="W41" s="33">
        <v>73383</v>
      </c>
      <c r="X41" s="33">
        <v>35730</v>
      </c>
      <c r="Y41" s="33">
        <v>29326</v>
      </c>
      <c r="Z41" s="33">
        <v>52721</v>
      </c>
      <c r="AA41" s="33">
        <v>74848</v>
      </c>
      <c r="AB41" s="33">
        <v>37368</v>
      </c>
      <c r="AC41" s="33">
        <v>34634</v>
      </c>
      <c r="AD41" s="32">
        <v>2000</v>
      </c>
      <c r="AE41" s="33">
        <v>2000</v>
      </c>
      <c r="AF41" s="33">
        <v>2000</v>
      </c>
      <c r="AG41" s="33">
        <v>2000</v>
      </c>
      <c r="AH41" s="33">
        <v>2000</v>
      </c>
      <c r="AI41" s="33">
        <v>2000</v>
      </c>
      <c r="AJ41" s="33">
        <v>49467</v>
      </c>
      <c r="AK41" s="33">
        <v>52817</v>
      </c>
      <c r="AL41" s="33">
        <v>54231</v>
      </c>
      <c r="AM41" s="33">
        <v>37688</v>
      </c>
      <c r="AN41" s="33">
        <v>31729</v>
      </c>
      <c r="AO41" s="33">
        <v>57715</v>
      </c>
      <c r="AP41" s="33">
        <v>37614</v>
      </c>
      <c r="AQ41" s="33">
        <v>37368</v>
      </c>
      <c r="AR41" s="33">
        <v>35730</v>
      </c>
      <c r="AS41" s="33">
        <v>43096</v>
      </c>
      <c r="AT41" s="33">
        <v>29326</v>
      </c>
      <c r="AU41" s="32">
        <v>2000</v>
      </c>
      <c r="AV41" s="33">
        <v>2000</v>
      </c>
      <c r="AW41" s="33">
        <v>2000</v>
      </c>
      <c r="AX41" s="33">
        <v>2000</v>
      </c>
      <c r="AY41" s="33">
        <v>2000</v>
      </c>
      <c r="AZ41" s="33">
        <v>2000</v>
      </c>
      <c r="BA41" s="33">
        <v>48525</v>
      </c>
      <c r="BB41" s="33">
        <v>50641</v>
      </c>
      <c r="BC41" s="33">
        <v>51406</v>
      </c>
      <c r="BD41" s="33">
        <v>37742</v>
      </c>
      <c r="BE41" s="33">
        <v>31729</v>
      </c>
      <c r="BF41" s="33">
        <v>54454</v>
      </c>
      <c r="BG41" s="33">
        <v>32860</v>
      </c>
      <c r="BH41" s="33">
        <v>35094</v>
      </c>
      <c r="BI41" s="33">
        <v>35252</v>
      </c>
      <c r="BJ41" s="33">
        <v>43126</v>
      </c>
      <c r="BK41" s="31">
        <v>29326</v>
      </c>
    </row>
    <row r="42" spans="1:63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6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</row>
    <row r="43" spans="1:63" ht="18.75" x14ac:dyDescent="0.3">
      <c r="A43" s="4" t="s">
        <v>274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6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6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</row>
    <row r="44" spans="1:63" ht="15.75" x14ac:dyDescent="0.25">
      <c r="A44" s="63"/>
      <c r="B44" s="38"/>
      <c r="C44" s="99" t="s">
        <v>265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101"/>
      <c r="AD44" s="100" t="s">
        <v>270</v>
      </c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100" t="s">
        <v>271</v>
      </c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101"/>
    </row>
    <row r="45" spans="1:63" ht="60" x14ac:dyDescent="0.25">
      <c r="A45" s="14" t="s">
        <v>4</v>
      </c>
      <c r="B45" s="15" t="s">
        <v>94</v>
      </c>
      <c r="C45" s="52" t="s">
        <v>1</v>
      </c>
      <c r="D45" s="52" t="s">
        <v>146</v>
      </c>
      <c r="E45" s="52" t="s">
        <v>147</v>
      </c>
      <c r="F45" s="52" t="s">
        <v>173</v>
      </c>
      <c r="G45" s="52" t="s">
        <v>174</v>
      </c>
      <c r="H45" s="52" t="s">
        <v>162</v>
      </c>
      <c r="I45" s="52" t="s">
        <v>164</v>
      </c>
      <c r="J45" s="52" t="s">
        <v>165</v>
      </c>
      <c r="K45" s="52" t="s">
        <v>201</v>
      </c>
      <c r="L45" s="52" t="s">
        <v>202</v>
      </c>
      <c r="M45" s="52" t="s">
        <v>153</v>
      </c>
      <c r="N45" s="52" t="s">
        <v>156</v>
      </c>
      <c r="O45" s="52" t="s">
        <v>187</v>
      </c>
      <c r="P45" s="52" t="s">
        <v>145</v>
      </c>
      <c r="Q45" s="52" t="s">
        <v>148</v>
      </c>
      <c r="R45" s="52" t="s">
        <v>175</v>
      </c>
      <c r="S45" s="52" t="s">
        <v>176</v>
      </c>
      <c r="T45" s="52" t="s">
        <v>163</v>
      </c>
      <c r="U45" s="52" t="s">
        <v>166</v>
      </c>
      <c r="V45" s="52" t="s">
        <v>203</v>
      </c>
      <c r="W45" s="52" t="s">
        <v>204</v>
      </c>
      <c r="X45" s="52" t="s">
        <v>155</v>
      </c>
      <c r="Y45" s="52" t="s">
        <v>157</v>
      </c>
      <c r="Z45" s="52" t="s">
        <v>188</v>
      </c>
      <c r="AA45" s="52" t="s">
        <v>189</v>
      </c>
      <c r="AB45" s="52" t="s">
        <v>154</v>
      </c>
      <c r="AC45" s="52" t="s">
        <v>190</v>
      </c>
      <c r="AD45" s="52" t="s">
        <v>1</v>
      </c>
      <c r="AE45" s="52" t="s">
        <v>145</v>
      </c>
      <c r="AF45" s="52" t="s">
        <v>146</v>
      </c>
      <c r="AG45" s="52" t="s">
        <v>147</v>
      </c>
      <c r="AH45" s="52" t="s">
        <v>148</v>
      </c>
      <c r="AI45" s="52" t="s">
        <v>174</v>
      </c>
      <c r="AJ45" s="52" t="s">
        <v>162</v>
      </c>
      <c r="AK45" s="52" t="s">
        <v>163</v>
      </c>
      <c r="AL45" s="52" t="s">
        <v>164</v>
      </c>
      <c r="AM45" s="52" t="s">
        <v>165</v>
      </c>
      <c r="AN45" s="52" t="s">
        <v>166</v>
      </c>
      <c r="AO45" s="52" t="s">
        <v>202</v>
      </c>
      <c r="AP45" s="52" t="s">
        <v>153</v>
      </c>
      <c r="AQ45" s="52" t="s">
        <v>154</v>
      </c>
      <c r="AR45" s="52" t="s">
        <v>155</v>
      </c>
      <c r="AS45" s="52" t="s">
        <v>156</v>
      </c>
      <c r="AT45" s="52" t="s">
        <v>157</v>
      </c>
      <c r="AU45" s="52" t="s">
        <v>1</v>
      </c>
      <c r="AV45" s="52" t="s">
        <v>145</v>
      </c>
      <c r="AW45" s="52" t="s">
        <v>146</v>
      </c>
      <c r="AX45" s="52" t="s">
        <v>147</v>
      </c>
      <c r="AY45" s="52" t="s">
        <v>148</v>
      </c>
      <c r="AZ45" s="52" t="s">
        <v>174</v>
      </c>
      <c r="BA45" s="52" t="s">
        <v>162</v>
      </c>
      <c r="BB45" s="52" t="s">
        <v>163</v>
      </c>
      <c r="BC45" s="52" t="s">
        <v>164</v>
      </c>
      <c r="BD45" s="52" t="s">
        <v>165</v>
      </c>
      <c r="BE45" s="52" t="s">
        <v>166</v>
      </c>
      <c r="BF45" s="52" t="s">
        <v>202</v>
      </c>
      <c r="BG45" s="52" t="s">
        <v>153</v>
      </c>
      <c r="BH45" s="52" t="s">
        <v>154</v>
      </c>
      <c r="BI45" s="52" t="s">
        <v>155</v>
      </c>
      <c r="BJ45" s="52" t="s">
        <v>156</v>
      </c>
      <c r="BK45" s="48" t="s">
        <v>157</v>
      </c>
    </row>
    <row r="46" spans="1:63" x14ac:dyDescent="0.25">
      <c r="A46" s="16" t="s">
        <v>95</v>
      </c>
      <c r="B46" s="17" t="s">
        <v>90</v>
      </c>
      <c r="C46" s="53">
        <v>0</v>
      </c>
      <c r="D46" s="53">
        <v>0</v>
      </c>
      <c r="E46" s="53">
        <v>0</v>
      </c>
      <c r="F46" s="53">
        <v>0</v>
      </c>
      <c r="G46" s="53">
        <v>0</v>
      </c>
      <c r="H46" s="53">
        <v>0</v>
      </c>
      <c r="I46" s="53">
        <v>0</v>
      </c>
      <c r="J46" s="53">
        <v>0</v>
      </c>
      <c r="K46" s="53">
        <v>0</v>
      </c>
      <c r="L46" s="53">
        <v>0</v>
      </c>
      <c r="M46" s="53">
        <v>0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0</v>
      </c>
      <c r="U46" s="53">
        <v>0</v>
      </c>
      <c r="V46" s="53">
        <v>0</v>
      </c>
      <c r="W46" s="53">
        <v>0</v>
      </c>
      <c r="X46" s="53">
        <v>0</v>
      </c>
      <c r="Y46" s="53">
        <v>0</v>
      </c>
      <c r="Z46" s="53">
        <v>0</v>
      </c>
      <c r="AA46" s="53">
        <v>0</v>
      </c>
      <c r="AB46" s="53">
        <v>0</v>
      </c>
      <c r="AC46" s="53">
        <v>0</v>
      </c>
      <c r="AD46" s="6">
        <v>0</v>
      </c>
      <c r="AE46" s="53">
        <v>0</v>
      </c>
      <c r="AF46" s="53">
        <v>0</v>
      </c>
      <c r="AG46" s="53">
        <v>0</v>
      </c>
      <c r="AH46" s="53">
        <v>0</v>
      </c>
      <c r="AI46" s="53">
        <v>0</v>
      </c>
      <c r="AJ46" s="53">
        <v>0</v>
      </c>
      <c r="AK46" s="53">
        <v>0</v>
      </c>
      <c r="AL46" s="53">
        <v>0</v>
      </c>
      <c r="AM46" s="53">
        <v>0</v>
      </c>
      <c r="AN46" s="53">
        <v>0</v>
      </c>
      <c r="AO46" s="53">
        <v>0</v>
      </c>
      <c r="AP46" s="53">
        <v>0</v>
      </c>
      <c r="AQ46" s="53">
        <v>0</v>
      </c>
      <c r="AR46" s="53">
        <v>0</v>
      </c>
      <c r="AS46" s="53">
        <v>0</v>
      </c>
      <c r="AT46" s="53">
        <v>0</v>
      </c>
      <c r="AU46" s="6">
        <v>0</v>
      </c>
      <c r="AV46" s="53">
        <v>0</v>
      </c>
      <c r="AW46" s="53">
        <v>0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53">
        <v>0</v>
      </c>
      <c r="BK46" s="29">
        <v>0</v>
      </c>
    </row>
    <row r="47" spans="1:63" x14ac:dyDescent="0.25">
      <c r="A47" s="16" t="s">
        <v>96</v>
      </c>
      <c r="B47" s="17" t="s">
        <v>90</v>
      </c>
      <c r="C47" s="53">
        <v>0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3">
        <v>0</v>
      </c>
      <c r="O47" s="53">
        <v>0</v>
      </c>
      <c r="P47" s="53">
        <v>0</v>
      </c>
      <c r="Q47" s="53">
        <v>0</v>
      </c>
      <c r="R47" s="53">
        <v>0</v>
      </c>
      <c r="S47" s="53">
        <v>0</v>
      </c>
      <c r="T47" s="53">
        <v>0</v>
      </c>
      <c r="U47" s="53">
        <v>0</v>
      </c>
      <c r="V47" s="53">
        <v>0</v>
      </c>
      <c r="W47" s="53">
        <v>0</v>
      </c>
      <c r="X47" s="53">
        <v>0</v>
      </c>
      <c r="Y47" s="53">
        <v>0</v>
      </c>
      <c r="Z47" s="53">
        <v>0</v>
      </c>
      <c r="AA47" s="53">
        <v>0</v>
      </c>
      <c r="AB47" s="53">
        <v>0</v>
      </c>
      <c r="AC47" s="53">
        <v>0</v>
      </c>
      <c r="AD47" s="6">
        <v>0</v>
      </c>
      <c r="AE47" s="53">
        <v>0</v>
      </c>
      <c r="AF47" s="53">
        <v>0</v>
      </c>
      <c r="AG47" s="53">
        <v>0</v>
      </c>
      <c r="AH47" s="53">
        <v>0</v>
      </c>
      <c r="AI47" s="53">
        <v>0</v>
      </c>
      <c r="AJ47" s="53">
        <v>0</v>
      </c>
      <c r="AK47" s="53">
        <v>0</v>
      </c>
      <c r="AL47" s="53">
        <v>0</v>
      </c>
      <c r="AM47" s="53">
        <v>0</v>
      </c>
      <c r="AN47" s="53">
        <v>0</v>
      </c>
      <c r="AO47" s="53">
        <v>0</v>
      </c>
      <c r="AP47" s="53">
        <v>0</v>
      </c>
      <c r="AQ47" s="53">
        <v>0</v>
      </c>
      <c r="AR47" s="53">
        <v>0</v>
      </c>
      <c r="AS47" s="53">
        <v>0</v>
      </c>
      <c r="AT47" s="53">
        <v>0</v>
      </c>
      <c r="AU47" s="6">
        <v>0</v>
      </c>
      <c r="AV47" s="53">
        <v>0</v>
      </c>
      <c r="AW47" s="53">
        <v>0</v>
      </c>
      <c r="AX47" s="53">
        <v>0</v>
      </c>
      <c r="AY47" s="53">
        <v>0</v>
      </c>
      <c r="AZ47" s="53">
        <v>0</v>
      </c>
      <c r="BA47" s="53">
        <v>0</v>
      </c>
      <c r="BB47" s="53">
        <v>0</v>
      </c>
      <c r="BC47" s="53">
        <v>0</v>
      </c>
      <c r="BD47" s="53">
        <v>0</v>
      </c>
      <c r="BE47" s="53">
        <v>0</v>
      </c>
      <c r="BF47" s="53">
        <v>0</v>
      </c>
      <c r="BG47" s="53">
        <v>0</v>
      </c>
      <c r="BH47" s="53">
        <v>0</v>
      </c>
      <c r="BI47" s="53">
        <v>0</v>
      </c>
      <c r="BJ47" s="53">
        <v>0</v>
      </c>
      <c r="BK47" s="29">
        <v>0</v>
      </c>
    </row>
    <row r="48" spans="1:63" x14ac:dyDescent="0.25">
      <c r="A48" s="16" t="s">
        <v>97</v>
      </c>
      <c r="B48" s="17" t="s">
        <v>90</v>
      </c>
      <c r="C48" s="53">
        <v>23731.359935299901</v>
      </c>
      <c r="D48" s="53">
        <v>23567.786208499903</v>
      </c>
      <c r="E48" s="53">
        <v>23438.793837299898</v>
      </c>
      <c r="F48" s="53">
        <v>23450.077682000003</v>
      </c>
      <c r="G48" s="53">
        <v>23473.786620499894</v>
      </c>
      <c r="H48" s="53">
        <v>23971.316024999902</v>
      </c>
      <c r="I48" s="53">
        <v>23966.623303799901</v>
      </c>
      <c r="J48" s="53">
        <v>23995.522434499901</v>
      </c>
      <c r="K48" s="53">
        <v>23961.0056746999</v>
      </c>
      <c r="L48" s="53">
        <v>24026.534841899898</v>
      </c>
      <c r="M48" s="53">
        <v>24021.778601399998</v>
      </c>
      <c r="N48" s="53">
        <v>23901.754651499898</v>
      </c>
      <c r="O48" s="53">
        <v>24019.4334609</v>
      </c>
      <c r="P48" s="53">
        <v>23658.124254199887</v>
      </c>
      <c r="Q48" s="53">
        <v>23323.14967529989</v>
      </c>
      <c r="R48" s="53">
        <v>23622.024458599895</v>
      </c>
      <c r="S48" s="53">
        <v>23341.599089099884</v>
      </c>
      <c r="T48" s="53">
        <v>23970.186609699897</v>
      </c>
      <c r="U48" s="53">
        <v>23854.729898299898</v>
      </c>
      <c r="V48" s="53">
        <v>23958.777886899901</v>
      </c>
      <c r="W48" s="53">
        <v>24018.970235999997</v>
      </c>
      <c r="X48" s="53">
        <v>24017.857857900002</v>
      </c>
      <c r="Y48" s="53">
        <v>23736.719745099897</v>
      </c>
      <c r="Z48" s="53">
        <v>24001.152105499899</v>
      </c>
      <c r="AA48" s="53">
        <v>24023.347081999997</v>
      </c>
      <c r="AB48" s="53">
        <v>24007.540129499896</v>
      </c>
      <c r="AC48" s="53">
        <v>24001.218251099901</v>
      </c>
      <c r="AD48" s="6">
        <v>23728.7226679999</v>
      </c>
      <c r="AE48" s="53">
        <v>23660.763920099998</v>
      </c>
      <c r="AF48" s="53">
        <v>23586.725252899898</v>
      </c>
      <c r="AG48" s="53">
        <v>23433.544438699897</v>
      </c>
      <c r="AH48" s="53">
        <v>23325.12114349999</v>
      </c>
      <c r="AI48" s="53">
        <v>23482.71271709989</v>
      </c>
      <c r="AJ48" s="53">
        <v>23971.743990300001</v>
      </c>
      <c r="AK48" s="53">
        <v>23973.027537799797</v>
      </c>
      <c r="AL48" s="53">
        <v>23973.596192499899</v>
      </c>
      <c r="AM48" s="53">
        <v>23986.808969599897</v>
      </c>
      <c r="AN48" s="53">
        <v>23845.960059099903</v>
      </c>
      <c r="AO48" s="53">
        <v>24023.276866799901</v>
      </c>
      <c r="AP48" s="53">
        <v>24020.521366500001</v>
      </c>
      <c r="AQ48" s="53">
        <v>24008.777806299997</v>
      </c>
      <c r="AR48" s="53">
        <v>24014.279623599905</v>
      </c>
      <c r="AS48" s="53">
        <v>24014.279623599905</v>
      </c>
      <c r="AT48" s="53">
        <v>23714.934746499897</v>
      </c>
      <c r="AU48" s="6">
        <v>23713.576302499896</v>
      </c>
      <c r="AV48" s="53">
        <v>23648.622204699903</v>
      </c>
      <c r="AW48" s="53">
        <v>23568.897931999898</v>
      </c>
      <c r="AX48" s="53">
        <v>23394.244306999895</v>
      </c>
      <c r="AY48" s="53">
        <v>23303.100178699886</v>
      </c>
      <c r="AZ48" s="53">
        <v>23457.136608199897</v>
      </c>
      <c r="BA48" s="53">
        <v>23764.696370299898</v>
      </c>
      <c r="BB48" s="53">
        <v>23974.673873499902</v>
      </c>
      <c r="BC48" s="53">
        <v>23963.675502399899</v>
      </c>
      <c r="BD48" s="53">
        <v>23979.816058999899</v>
      </c>
      <c r="BE48" s="53">
        <v>23849.367186399897</v>
      </c>
      <c r="BF48" s="53">
        <v>23997.798882999999</v>
      </c>
      <c r="BG48" s="53">
        <v>24002.323056899899</v>
      </c>
      <c r="BH48" s="53">
        <v>24006.9413777999</v>
      </c>
      <c r="BI48" s="53">
        <v>24008.291491699893</v>
      </c>
      <c r="BJ48" s="53">
        <v>23882.053199399899</v>
      </c>
      <c r="BK48" s="29">
        <v>23715.546787799896</v>
      </c>
    </row>
    <row r="49" spans="1:63" x14ac:dyDescent="0.25">
      <c r="A49" s="16" t="s">
        <v>98</v>
      </c>
      <c r="B49" s="17" t="s">
        <v>90</v>
      </c>
      <c r="C49" s="53">
        <v>29357.611078199901</v>
      </c>
      <c r="D49" s="53">
        <v>29357.6121308</v>
      </c>
      <c r="E49" s="53">
        <v>29357.615205399899</v>
      </c>
      <c r="F49" s="53">
        <v>29357.615093599899</v>
      </c>
      <c r="G49" s="53">
        <v>29357.612026499901</v>
      </c>
      <c r="H49" s="53">
        <v>29357.614722800099</v>
      </c>
      <c r="I49" s="53">
        <v>29357.614065099999</v>
      </c>
      <c r="J49" s="53">
        <v>29357.614291700003</v>
      </c>
      <c r="K49" s="53">
        <v>29357.609944699998</v>
      </c>
      <c r="L49" s="53">
        <v>29357.610726300001</v>
      </c>
      <c r="M49" s="53">
        <v>29357.614492500001</v>
      </c>
      <c r="N49" s="53">
        <v>29357.6123161</v>
      </c>
      <c r="O49" s="53">
        <v>29357.611487599999</v>
      </c>
      <c r="P49" s="53">
        <v>29357.609982800001</v>
      </c>
      <c r="Q49" s="53">
        <v>29357.616834100001</v>
      </c>
      <c r="R49" s="53">
        <v>29357.610322200002</v>
      </c>
      <c r="S49" s="53">
        <v>29357.618698899998</v>
      </c>
      <c r="T49" s="53">
        <v>29357.610451099998</v>
      </c>
      <c r="U49" s="53">
        <v>29357.614016700001</v>
      </c>
      <c r="V49" s="53">
        <v>29357.613569200003</v>
      </c>
      <c r="W49" s="53">
        <v>29357.6095718</v>
      </c>
      <c r="X49" s="53">
        <v>29357.610814599902</v>
      </c>
      <c r="Y49" s="53">
        <v>29357.611737499999</v>
      </c>
      <c r="Z49" s="53">
        <v>29357.612920400003</v>
      </c>
      <c r="AA49" s="53">
        <v>29357.609329899999</v>
      </c>
      <c r="AB49" s="53">
        <v>29357.613752500001</v>
      </c>
      <c r="AC49" s="53">
        <v>29357.614605300001</v>
      </c>
      <c r="AD49" s="6">
        <v>29357.607505299999</v>
      </c>
      <c r="AE49" s="53">
        <v>29357.6092097</v>
      </c>
      <c r="AF49" s="53">
        <v>29357.6097845</v>
      </c>
      <c r="AG49" s="53">
        <v>29357.619349100001</v>
      </c>
      <c r="AH49" s="53">
        <v>29357.6192682</v>
      </c>
      <c r="AI49" s="53">
        <v>29357.618151500003</v>
      </c>
      <c r="AJ49" s="53">
        <v>29357.6128443001</v>
      </c>
      <c r="AK49" s="53">
        <v>29357.611824299998</v>
      </c>
      <c r="AL49" s="53">
        <v>29357.612583900001</v>
      </c>
      <c r="AM49" s="53">
        <v>29357.614478399999</v>
      </c>
      <c r="AN49" s="53">
        <v>29357.613015399998</v>
      </c>
      <c r="AO49" s="53">
        <v>29357.610359800001</v>
      </c>
      <c r="AP49" s="53">
        <v>29357.613338200001</v>
      </c>
      <c r="AQ49" s="53">
        <v>29357.613420400001</v>
      </c>
      <c r="AR49" s="53">
        <v>29357.612365600002</v>
      </c>
      <c r="AS49" s="53">
        <v>29357.612365600002</v>
      </c>
      <c r="AT49" s="53">
        <v>29357.6118843</v>
      </c>
      <c r="AU49" s="6">
        <v>29357.608950899899</v>
      </c>
      <c r="AV49" s="53">
        <v>29357.614704199899</v>
      </c>
      <c r="AW49" s="53">
        <v>29357.6169104</v>
      </c>
      <c r="AX49" s="53">
        <v>29357.615483600002</v>
      </c>
      <c r="AY49" s="53">
        <v>29357.6140719</v>
      </c>
      <c r="AZ49" s="53">
        <v>29357.621939000001</v>
      </c>
      <c r="BA49" s="53">
        <v>29357.611137400003</v>
      </c>
      <c r="BB49" s="53">
        <v>29357.614850200102</v>
      </c>
      <c r="BC49" s="53">
        <v>29357.612813200001</v>
      </c>
      <c r="BD49" s="53">
        <v>29357.609883000001</v>
      </c>
      <c r="BE49" s="53">
        <v>29357.611722600002</v>
      </c>
      <c r="BF49" s="53">
        <v>29357.614085500099</v>
      </c>
      <c r="BG49" s="53">
        <v>29357.6139367</v>
      </c>
      <c r="BH49" s="53">
        <v>29357.612682399998</v>
      </c>
      <c r="BI49" s="53">
        <v>29357.609291700002</v>
      </c>
      <c r="BJ49" s="53">
        <v>29357.613996199998</v>
      </c>
      <c r="BK49" s="29">
        <v>29357.607265500003</v>
      </c>
    </row>
    <row r="50" spans="1:63" x14ac:dyDescent="0.25">
      <c r="A50" s="18" t="s">
        <v>99</v>
      </c>
      <c r="B50" s="19" t="s">
        <v>90</v>
      </c>
      <c r="C50" s="53">
        <v>6892.0039728000102</v>
      </c>
      <c r="D50" s="53">
        <v>6892.0039728000102</v>
      </c>
      <c r="E50" s="53">
        <v>6892.0039728000102</v>
      </c>
      <c r="F50" s="53">
        <v>6892.0039728000102</v>
      </c>
      <c r="G50" s="53">
        <v>6892.0039728000102</v>
      </c>
      <c r="H50" s="53">
        <v>6892.0039728000102</v>
      </c>
      <c r="I50" s="53">
        <v>6892.0039728000102</v>
      </c>
      <c r="J50" s="53">
        <v>6892.0039728000102</v>
      </c>
      <c r="K50" s="53">
        <v>6892.0039728000102</v>
      </c>
      <c r="L50" s="53">
        <v>6892.0039728000102</v>
      </c>
      <c r="M50" s="53">
        <v>6892.0039728000102</v>
      </c>
      <c r="N50" s="53">
        <v>6892.0039728000102</v>
      </c>
      <c r="O50" s="53">
        <v>6892.0039728000102</v>
      </c>
      <c r="P50" s="53">
        <v>6892.0039728000102</v>
      </c>
      <c r="Q50" s="53">
        <v>6892.0039728000102</v>
      </c>
      <c r="R50" s="53">
        <v>6892.0039728000102</v>
      </c>
      <c r="S50" s="53">
        <v>6892.0039728000102</v>
      </c>
      <c r="T50" s="53">
        <v>6892.0039728000102</v>
      </c>
      <c r="U50" s="53">
        <v>6892.0039728000102</v>
      </c>
      <c r="V50" s="53">
        <v>6892.0039728000102</v>
      </c>
      <c r="W50" s="53">
        <v>6892.0039728000102</v>
      </c>
      <c r="X50" s="53">
        <v>6892.0039728000102</v>
      </c>
      <c r="Y50" s="53">
        <v>6892.0039728000102</v>
      </c>
      <c r="Z50" s="53">
        <v>6892.0039728000102</v>
      </c>
      <c r="AA50" s="53">
        <v>6892.0039728000102</v>
      </c>
      <c r="AB50" s="53">
        <v>6892.0039728000102</v>
      </c>
      <c r="AC50" s="53">
        <v>6892.0039728000102</v>
      </c>
      <c r="AD50" s="6">
        <v>6892.0039728000102</v>
      </c>
      <c r="AE50" s="53">
        <v>6892.0039728000102</v>
      </c>
      <c r="AF50" s="53">
        <v>6892.0039728000102</v>
      </c>
      <c r="AG50" s="53">
        <v>6892.0039728000102</v>
      </c>
      <c r="AH50" s="53">
        <v>6892.0039728000102</v>
      </c>
      <c r="AI50" s="53">
        <v>6892.0039728000102</v>
      </c>
      <c r="AJ50" s="53">
        <v>6892.0039728000102</v>
      </c>
      <c r="AK50" s="53">
        <v>6892.0039728000102</v>
      </c>
      <c r="AL50" s="53">
        <v>6892.0039728000102</v>
      </c>
      <c r="AM50" s="53">
        <v>6892.0039728000102</v>
      </c>
      <c r="AN50" s="53">
        <v>6892.0039728000102</v>
      </c>
      <c r="AO50" s="53">
        <v>6892.0039728000102</v>
      </c>
      <c r="AP50" s="53">
        <v>6892.0039728000102</v>
      </c>
      <c r="AQ50" s="53">
        <v>6892.0039728000102</v>
      </c>
      <c r="AR50" s="53">
        <v>6892.0039728000102</v>
      </c>
      <c r="AS50" s="53">
        <v>6892.0039728000102</v>
      </c>
      <c r="AT50" s="53">
        <v>6892.0039728000102</v>
      </c>
      <c r="AU50" s="6">
        <v>6892.0039728000102</v>
      </c>
      <c r="AV50" s="53">
        <v>6892.0039728000102</v>
      </c>
      <c r="AW50" s="53">
        <v>6892.0039728000102</v>
      </c>
      <c r="AX50" s="53">
        <v>6892.0039728000102</v>
      </c>
      <c r="AY50" s="53">
        <v>6892.0039728000102</v>
      </c>
      <c r="AZ50" s="53">
        <v>6892.0039728000102</v>
      </c>
      <c r="BA50" s="53">
        <v>6892.0039728000102</v>
      </c>
      <c r="BB50" s="53">
        <v>6892.0039728000102</v>
      </c>
      <c r="BC50" s="53">
        <v>6892.0039728000102</v>
      </c>
      <c r="BD50" s="53">
        <v>6892.0039728000102</v>
      </c>
      <c r="BE50" s="53">
        <v>6892.0039728000102</v>
      </c>
      <c r="BF50" s="53">
        <v>6892.0039728000102</v>
      </c>
      <c r="BG50" s="53">
        <v>6892.0039728000102</v>
      </c>
      <c r="BH50" s="53">
        <v>6892.0039728000102</v>
      </c>
      <c r="BI50" s="53">
        <v>6892.0039728000102</v>
      </c>
      <c r="BJ50" s="53">
        <v>6892.0039728000102</v>
      </c>
      <c r="BK50" s="29">
        <v>6892.0039728000102</v>
      </c>
    </row>
    <row r="51" spans="1:63" x14ac:dyDescent="0.25">
      <c r="A51" s="16" t="s">
        <v>76</v>
      </c>
      <c r="B51" s="17" t="s">
        <v>90</v>
      </c>
      <c r="C51" s="53">
        <v>27284.199667199897</v>
      </c>
      <c r="D51" s="53">
        <v>13678.4528375999</v>
      </c>
      <c r="E51" s="53">
        <v>13632.201304800001</v>
      </c>
      <c r="F51" s="53">
        <v>13678.4528375999</v>
      </c>
      <c r="G51" s="53">
        <v>13632.201304800001</v>
      </c>
      <c r="H51" s="53">
        <v>35672.545843199405</v>
      </c>
      <c r="I51" s="53">
        <v>16214.5785528</v>
      </c>
      <c r="J51" s="53">
        <v>13968.5760888</v>
      </c>
      <c r="K51" s="53">
        <v>18481.341647999801</v>
      </c>
      <c r="L51" s="53">
        <v>14423.1200351999</v>
      </c>
      <c r="M51" s="53">
        <v>35672.545843199405</v>
      </c>
      <c r="N51" s="53">
        <v>13968.5760888</v>
      </c>
      <c r="O51" s="53">
        <v>14423.1200351999</v>
      </c>
      <c r="P51" s="53">
        <v>15360.326757599802</v>
      </c>
      <c r="Q51" s="53">
        <v>13632.201304800001</v>
      </c>
      <c r="R51" s="53">
        <v>15360.326757599802</v>
      </c>
      <c r="S51" s="53">
        <v>13632.201304800001</v>
      </c>
      <c r="T51" s="53">
        <v>21571.609780800001</v>
      </c>
      <c r="U51" s="53">
        <v>13744.3262328001</v>
      </c>
      <c r="V51" s="53">
        <v>20521.840142399898</v>
      </c>
      <c r="W51" s="53">
        <v>13912.5136248</v>
      </c>
      <c r="X51" s="53">
        <v>16214.5785528</v>
      </c>
      <c r="Y51" s="53">
        <v>13744.3262328001</v>
      </c>
      <c r="Z51" s="53">
        <v>18481.341647999801</v>
      </c>
      <c r="AA51" s="53">
        <v>13912.5136248</v>
      </c>
      <c r="AB51" s="53">
        <v>21571.609780800001</v>
      </c>
      <c r="AC51" s="53">
        <v>22570.1348231999</v>
      </c>
      <c r="AD51" s="6">
        <v>27284.199667199897</v>
      </c>
      <c r="AE51" s="53">
        <v>15360.326757599802</v>
      </c>
      <c r="AF51" s="53">
        <v>13678.4528375999</v>
      </c>
      <c r="AG51" s="53">
        <v>13632.201304800001</v>
      </c>
      <c r="AH51" s="53">
        <v>13632.201304800001</v>
      </c>
      <c r="AI51" s="53">
        <v>13632.201304800001</v>
      </c>
      <c r="AJ51" s="53">
        <v>35672.545843199405</v>
      </c>
      <c r="AK51" s="53">
        <v>21571.609780800001</v>
      </c>
      <c r="AL51" s="53">
        <v>16214.5785528</v>
      </c>
      <c r="AM51" s="53">
        <v>13968.5760888</v>
      </c>
      <c r="AN51" s="53">
        <v>13744.3262328001</v>
      </c>
      <c r="AO51" s="53">
        <v>14423.1200351999</v>
      </c>
      <c r="AP51" s="53">
        <v>35672.545843199405</v>
      </c>
      <c r="AQ51" s="53">
        <v>21571.609780800001</v>
      </c>
      <c r="AR51" s="53">
        <v>16214.5785528</v>
      </c>
      <c r="AS51" s="53">
        <v>16214.5785528</v>
      </c>
      <c r="AT51" s="53">
        <v>13744.3262328001</v>
      </c>
      <c r="AU51" s="6">
        <v>27284.199667199897</v>
      </c>
      <c r="AV51" s="53">
        <v>15360.326757599802</v>
      </c>
      <c r="AW51" s="53">
        <v>13678.4528375999</v>
      </c>
      <c r="AX51" s="53">
        <v>13632.201304800001</v>
      </c>
      <c r="AY51" s="53">
        <v>13632.201304800001</v>
      </c>
      <c r="AZ51" s="53">
        <v>13632.201304800001</v>
      </c>
      <c r="BA51" s="53">
        <v>35672.545843199405</v>
      </c>
      <c r="BB51" s="53">
        <v>21571.609780800001</v>
      </c>
      <c r="BC51" s="53">
        <v>16214.5785528</v>
      </c>
      <c r="BD51" s="53">
        <v>13968.5760888</v>
      </c>
      <c r="BE51" s="53">
        <v>13744.3262328001</v>
      </c>
      <c r="BF51" s="53">
        <v>14423.1200351999</v>
      </c>
      <c r="BG51" s="53">
        <v>35672.545843199405</v>
      </c>
      <c r="BH51" s="53">
        <v>21571.609780800001</v>
      </c>
      <c r="BI51" s="53">
        <v>16214.5785528</v>
      </c>
      <c r="BJ51" s="53">
        <v>13968.5760888</v>
      </c>
      <c r="BK51" s="29">
        <v>13744.3262328001</v>
      </c>
    </row>
    <row r="52" spans="1:63" x14ac:dyDescent="0.25">
      <c r="A52" s="16" t="s">
        <v>100</v>
      </c>
      <c r="B52" s="17" t="s">
        <v>90</v>
      </c>
      <c r="C52" s="53">
        <v>5210.5680408000308</v>
      </c>
      <c r="D52" s="53">
        <v>5210.5680408000308</v>
      </c>
      <c r="E52" s="53">
        <v>5210.5680408000308</v>
      </c>
      <c r="F52" s="53">
        <v>5210.5680408000308</v>
      </c>
      <c r="G52" s="53">
        <v>5210.5680408000308</v>
      </c>
      <c r="H52" s="53">
        <v>5210.5680408000308</v>
      </c>
      <c r="I52" s="53">
        <v>5210.5680408000308</v>
      </c>
      <c r="J52" s="53">
        <v>5210.5680408000308</v>
      </c>
      <c r="K52" s="53">
        <v>5210.5680408000308</v>
      </c>
      <c r="L52" s="53">
        <v>5210.5680408000308</v>
      </c>
      <c r="M52" s="53">
        <v>5210.5680408000308</v>
      </c>
      <c r="N52" s="53">
        <v>5210.5680408000308</v>
      </c>
      <c r="O52" s="53">
        <v>5210.5680408000308</v>
      </c>
      <c r="P52" s="53">
        <v>5210.5680408000308</v>
      </c>
      <c r="Q52" s="53">
        <v>5210.5680408000308</v>
      </c>
      <c r="R52" s="53">
        <v>5210.5680408000308</v>
      </c>
      <c r="S52" s="53">
        <v>5210.5680408000308</v>
      </c>
      <c r="T52" s="53">
        <v>5210.5680408000308</v>
      </c>
      <c r="U52" s="53">
        <v>5210.5680408000308</v>
      </c>
      <c r="V52" s="53">
        <v>5210.5680408000308</v>
      </c>
      <c r="W52" s="53">
        <v>5210.5680408000308</v>
      </c>
      <c r="X52" s="53">
        <v>5210.5680408000308</v>
      </c>
      <c r="Y52" s="53">
        <v>5210.5680408000308</v>
      </c>
      <c r="Z52" s="53">
        <v>5210.5680408000308</v>
      </c>
      <c r="AA52" s="53">
        <v>5210.5680408000308</v>
      </c>
      <c r="AB52" s="53">
        <v>5210.5680408000308</v>
      </c>
      <c r="AC52" s="53">
        <v>5210.5680408000308</v>
      </c>
      <c r="AD52" s="6">
        <v>5210.5680408000308</v>
      </c>
      <c r="AE52" s="53">
        <v>5210.5680408000308</v>
      </c>
      <c r="AF52" s="53">
        <v>5210.5680408000308</v>
      </c>
      <c r="AG52" s="53">
        <v>5210.5680408000308</v>
      </c>
      <c r="AH52" s="53">
        <v>5210.5680408000308</v>
      </c>
      <c r="AI52" s="53">
        <v>5210.5680408000308</v>
      </c>
      <c r="AJ52" s="53">
        <v>5210.5680408000308</v>
      </c>
      <c r="AK52" s="53">
        <v>5210.5680408000308</v>
      </c>
      <c r="AL52" s="53">
        <v>5210.5680408000308</v>
      </c>
      <c r="AM52" s="53">
        <v>5210.5680408000308</v>
      </c>
      <c r="AN52" s="53">
        <v>5210.5680408000308</v>
      </c>
      <c r="AO52" s="53">
        <v>5210.5680408000308</v>
      </c>
      <c r="AP52" s="53">
        <v>5210.5680408000308</v>
      </c>
      <c r="AQ52" s="53">
        <v>5210.5680408000308</v>
      </c>
      <c r="AR52" s="53">
        <v>5210.5680408000308</v>
      </c>
      <c r="AS52" s="53">
        <v>5210.5680408000308</v>
      </c>
      <c r="AT52" s="53">
        <v>5210.5680408000308</v>
      </c>
      <c r="AU52" s="6">
        <v>5210.5680408000308</v>
      </c>
      <c r="AV52" s="53">
        <v>5210.5680408000308</v>
      </c>
      <c r="AW52" s="53">
        <v>5210.5680408000308</v>
      </c>
      <c r="AX52" s="53">
        <v>5210.5680408000308</v>
      </c>
      <c r="AY52" s="53">
        <v>5210.5680408000308</v>
      </c>
      <c r="AZ52" s="53">
        <v>5210.5680408000308</v>
      </c>
      <c r="BA52" s="53">
        <v>5210.5680408000308</v>
      </c>
      <c r="BB52" s="53">
        <v>5210.5680408000308</v>
      </c>
      <c r="BC52" s="53">
        <v>5210.5680408000308</v>
      </c>
      <c r="BD52" s="53">
        <v>5210.5680408000308</v>
      </c>
      <c r="BE52" s="53">
        <v>5210.5680408000308</v>
      </c>
      <c r="BF52" s="53">
        <v>5210.5680408000308</v>
      </c>
      <c r="BG52" s="53">
        <v>5210.5680408000308</v>
      </c>
      <c r="BH52" s="53">
        <v>5210.5680408000308</v>
      </c>
      <c r="BI52" s="53">
        <v>5210.5680408000308</v>
      </c>
      <c r="BJ52" s="53">
        <v>5210.5680408000308</v>
      </c>
      <c r="BK52" s="29">
        <v>5210.5680408000308</v>
      </c>
    </row>
    <row r="53" spans="1:63" x14ac:dyDescent="0.25">
      <c r="A53" s="16" t="s">
        <v>45</v>
      </c>
      <c r="B53" s="17" t="s">
        <v>90</v>
      </c>
      <c r="C53" s="53">
        <v>27635.4430087</v>
      </c>
      <c r="D53" s="53">
        <v>24854.4867509</v>
      </c>
      <c r="E53" s="53">
        <v>21477.0260547</v>
      </c>
      <c r="F53" s="53">
        <v>33760.034800699999</v>
      </c>
      <c r="G53" s="53">
        <v>22605.750380399997</v>
      </c>
      <c r="H53" s="53">
        <v>195220.86079329898</v>
      </c>
      <c r="I53" s="53">
        <v>213674.15073199998</v>
      </c>
      <c r="J53" s="53">
        <v>80480.66193820021</v>
      </c>
      <c r="K53" s="53">
        <v>184035.848457199</v>
      </c>
      <c r="L53" s="53">
        <v>160328.43006199898</v>
      </c>
      <c r="M53" s="53">
        <v>71966.565663400092</v>
      </c>
      <c r="N53" s="53">
        <v>53566.451900799802</v>
      </c>
      <c r="O53" s="53">
        <v>113795.8104531</v>
      </c>
      <c r="P53" s="53">
        <v>25379.878886999999</v>
      </c>
      <c r="Q53" s="53">
        <v>20968.130772599998</v>
      </c>
      <c r="R53" s="53">
        <v>46420.496524599796</v>
      </c>
      <c r="S53" s="53">
        <v>21078.733003699999</v>
      </c>
      <c r="T53" s="53">
        <v>206574.98006589903</v>
      </c>
      <c r="U53" s="53">
        <v>42027.111903599798</v>
      </c>
      <c r="V53" s="53">
        <v>201949.200351098</v>
      </c>
      <c r="W53" s="53">
        <v>100762.27089900001</v>
      </c>
      <c r="X53" s="53">
        <v>67212.491860300099</v>
      </c>
      <c r="Y53" s="53">
        <v>37189.355235299903</v>
      </c>
      <c r="Z53" s="53">
        <v>110996.9911751</v>
      </c>
      <c r="AA53" s="53">
        <v>69447.3545490002</v>
      </c>
      <c r="AB53" s="53">
        <v>70638.101379900196</v>
      </c>
      <c r="AC53" s="53">
        <v>110934.252930099</v>
      </c>
      <c r="AD53" s="6">
        <v>26787.4920009001</v>
      </c>
      <c r="AE53" s="53">
        <v>26819.753547800101</v>
      </c>
      <c r="AF53" s="53">
        <v>23686.964612899999</v>
      </c>
      <c r="AG53" s="53">
        <v>21393.2617962</v>
      </c>
      <c r="AH53" s="53">
        <v>21013.822261400001</v>
      </c>
      <c r="AI53" s="53">
        <v>22832.412449700001</v>
      </c>
      <c r="AJ53" s="53">
        <v>190168.09107439898</v>
      </c>
      <c r="AK53" s="53">
        <v>205410.341573699</v>
      </c>
      <c r="AL53" s="53">
        <v>208394.7592464</v>
      </c>
      <c r="AM53" s="53">
        <v>84644.898025200499</v>
      </c>
      <c r="AN53" s="53">
        <v>42943.4086966998</v>
      </c>
      <c r="AO53" s="53">
        <v>162292.56357739898</v>
      </c>
      <c r="AP53" s="53">
        <v>76121.872793400296</v>
      </c>
      <c r="AQ53" s="53">
        <v>69987.924438600297</v>
      </c>
      <c r="AR53" s="53">
        <v>68647.226887200202</v>
      </c>
      <c r="AS53" s="53">
        <v>68647.226887200202</v>
      </c>
      <c r="AT53" s="53">
        <v>37228.743355499901</v>
      </c>
      <c r="AU53" s="6">
        <v>27586.946149500101</v>
      </c>
      <c r="AV53" s="53">
        <v>26083.715107600001</v>
      </c>
      <c r="AW53" s="53">
        <v>20867.0042522</v>
      </c>
      <c r="AX53" s="53">
        <v>21571.651518899998</v>
      </c>
      <c r="AY53" s="53">
        <v>18782.4152608</v>
      </c>
      <c r="AZ53" s="53">
        <v>18228.7705785</v>
      </c>
      <c r="BA53" s="53">
        <v>188988.30706179899</v>
      </c>
      <c r="BB53" s="53">
        <v>197252.37694449897</v>
      </c>
      <c r="BC53" s="53">
        <v>197463.199287</v>
      </c>
      <c r="BD53" s="53">
        <v>80335.243705600209</v>
      </c>
      <c r="BE53" s="53">
        <v>41681.418807899805</v>
      </c>
      <c r="BF53" s="53">
        <v>152872.412146399</v>
      </c>
      <c r="BG53" s="53">
        <v>60102.299891999806</v>
      </c>
      <c r="BH53" s="53">
        <v>67104.178243099799</v>
      </c>
      <c r="BI53" s="53">
        <v>69162.67487190009</v>
      </c>
      <c r="BJ53" s="53">
        <v>53487.989395999699</v>
      </c>
      <c r="BK53" s="29">
        <v>37197.260266099802</v>
      </c>
    </row>
    <row r="54" spans="1:63" x14ac:dyDescent="0.25">
      <c r="A54" s="16" t="s">
        <v>7</v>
      </c>
      <c r="B54" s="17" t="s">
        <v>90</v>
      </c>
      <c r="C54" s="53">
        <v>341067.05991219904</v>
      </c>
      <c r="D54" s="53">
        <v>350756.34974719799</v>
      </c>
      <c r="E54" s="53">
        <v>362363.43097219698</v>
      </c>
      <c r="F54" s="53">
        <v>356920.532287799</v>
      </c>
      <c r="G54" s="53">
        <v>365534.73961789801</v>
      </c>
      <c r="H54" s="53">
        <v>138360.13557710001</v>
      </c>
      <c r="I54" s="53">
        <v>140700.70209439998</v>
      </c>
      <c r="J54" s="53">
        <v>288619.50726679899</v>
      </c>
      <c r="K54" s="53">
        <v>170199.88480720003</v>
      </c>
      <c r="L54" s="53">
        <v>201007.178547399</v>
      </c>
      <c r="M54" s="53">
        <v>278175.79387319897</v>
      </c>
      <c r="N54" s="53">
        <v>322136.5400635</v>
      </c>
      <c r="O54" s="53">
        <v>253840.92109189901</v>
      </c>
      <c r="P54" s="53">
        <v>355779.90457849903</v>
      </c>
      <c r="Q54" s="53">
        <v>369346.87964459998</v>
      </c>
      <c r="R54" s="53">
        <v>340337.27895029995</v>
      </c>
      <c r="S54" s="53">
        <v>367589.11310520204</v>
      </c>
      <c r="T54" s="53">
        <v>141983.5853102</v>
      </c>
      <c r="U54" s="53">
        <v>336237.413441999</v>
      </c>
      <c r="V54" s="53">
        <v>148511.36876559901</v>
      </c>
      <c r="W54" s="53">
        <v>268117.23065339902</v>
      </c>
      <c r="X54" s="53">
        <v>306196.54264270002</v>
      </c>
      <c r="Y54" s="53">
        <v>344408.6969325</v>
      </c>
      <c r="Z54" s="53">
        <v>255526.24541679901</v>
      </c>
      <c r="AA54" s="53">
        <v>304074.58746370103</v>
      </c>
      <c r="AB54" s="53">
        <v>296398.698055799</v>
      </c>
      <c r="AC54" s="53">
        <v>254319.94139989902</v>
      </c>
      <c r="AD54" s="6">
        <v>323195.69072799897</v>
      </c>
      <c r="AE54" s="53">
        <v>331287.964278801</v>
      </c>
      <c r="AF54" s="53">
        <v>340649.52080179902</v>
      </c>
      <c r="AG54" s="53">
        <v>346500.21745159797</v>
      </c>
      <c r="AH54" s="53">
        <v>351951.970135301</v>
      </c>
      <c r="AI54" s="53">
        <v>348709.66919579799</v>
      </c>
      <c r="AJ54" s="53">
        <v>125885.21678899901</v>
      </c>
      <c r="AK54" s="53">
        <v>125544.2621394</v>
      </c>
      <c r="AL54" s="53">
        <v>128379.14102750001</v>
      </c>
      <c r="AM54" s="53">
        <v>267007.76780720003</v>
      </c>
      <c r="AN54" s="53">
        <v>317579.95881669997</v>
      </c>
      <c r="AO54" s="53">
        <v>181248.31778639901</v>
      </c>
      <c r="AP54" s="53">
        <v>256219.83398189899</v>
      </c>
      <c r="AQ54" s="53">
        <v>279202.43875639897</v>
      </c>
      <c r="AR54" s="53">
        <v>287934.81657269801</v>
      </c>
      <c r="AS54" s="53">
        <v>287934.81657269801</v>
      </c>
      <c r="AT54" s="53">
        <v>323962.84561830095</v>
      </c>
      <c r="AU54" s="6">
        <v>335372.47182629799</v>
      </c>
      <c r="AV54" s="53">
        <v>350201.10273999901</v>
      </c>
      <c r="AW54" s="53">
        <v>359337.03912539798</v>
      </c>
      <c r="AX54" s="53">
        <v>359420.06376019801</v>
      </c>
      <c r="AY54" s="53">
        <v>367362.18649600103</v>
      </c>
      <c r="AZ54" s="53">
        <v>367567.73109889799</v>
      </c>
      <c r="BA54" s="53">
        <v>144728.6114813</v>
      </c>
      <c r="BB54" s="53">
        <v>151459.68324720001</v>
      </c>
      <c r="BC54" s="53">
        <v>157179.410219699</v>
      </c>
      <c r="BD54" s="53">
        <v>286349.046887398</v>
      </c>
      <c r="BE54" s="53">
        <v>333530.95157459995</v>
      </c>
      <c r="BF54" s="53">
        <v>206399.08534919898</v>
      </c>
      <c r="BG54" s="53">
        <v>286031.30635099899</v>
      </c>
      <c r="BH54" s="53">
        <v>293669.7772519</v>
      </c>
      <c r="BI54" s="53">
        <v>294603.60016619996</v>
      </c>
      <c r="BJ54" s="53">
        <v>319764.96007629903</v>
      </c>
      <c r="BK54" s="29">
        <v>340407.35715150001</v>
      </c>
    </row>
    <row r="55" spans="1:63" x14ac:dyDescent="0.25">
      <c r="A55" s="20" t="s">
        <v>101</v>
      </c>
      <c r="B55" s="21" t="s">
        <v>90</v>
      </c>
      <c r="C55" s="53">
        <v>53097.8305303999</v>
      </c>
      <c r="D55" s="53">
        <v>53097.8305303999</v>
      </c>
      <c r="E55" s="53">
        <v>53097.8305303999</v>
      </c>
      <c r="F55" s="53">
        <v>53097.8305303999</v>
      </c>
      <c r="G55" s="53">
        <v>53097.8305303999</v>
      </c>
      <c r="H55" s="53">
        <v>53097.8305303999</v>
      </c>
      <c r="I55" s="53">
        <v>53097.8305303999</v>
      </c>
      <c r="J55" s="53">
        <v>53097.8305303999</v>
      </c>
      <c r="K55" s="53">
        <v>53097.8305303999</v>
      </c>
      <c r="L55" s="53">
        <v>53097.8305303999</v>
      </c>
      <c r="M55" s="53">
        <v>53097.8305303999</v>
      </c>
      <c r="N55" s="53">
        <v>53097.8305303999</v>
      </c>
      <c r="O55" s="53">
        <v>53097.8305303999</v>
      </c>
      <c r="P55" s="53">
        <v>53097.8305303999</v>
      </c>
      <c r="Q55" s="53">
        <v>53097.8305303999</v>
      </c>
      <c r="R55" s="53">
        <v>53097.8305303999</v>
      </c>
      <c r="S55" s="53">
        <v>53097.8305303999</v>
      </c>
      <c r="T55" s="53">
        <v>53097.8305303999</v>
      </c>
      <c r="U55" s="53">
        <v>53097.8305303999</v>
      </c>
      <c r="V55" s="53">
        <v>53097.8305303999</v>
      </c>
      <c r="W55" s="53">
        <v>53097.8305303999</v>
      </c>
      <c r="X55" s="53">
        <v>53097.8305303999</v>
      </c>
      <c r="Y55" s="53">
        <v>53097.8305303999</v>
      </c>
      <c r="Z55" s="53">
        <v>53097.8305303999</v>
      </c>
      <c r="AA55" s="53">
        <v>53097.8305303999</v>
      </c>
      <c r="AB55" s="53">
        <v>53097.8305303999</v>
      </c>
      <c r="AC55" s="53">
        <v>53097.8305303999</v>
      </c>
      <c r="AD55" s="6">
        <v>71181.7216623001</v>
      </c>
      <c r="AE55" s="53">
        <v>71181.7216623001</v>
      </c>
      <c r="AF55" s="53">
        <v>71181.7216623001</v>
      </c>
      <c r="AG55" s="53">
        <v>71181.7216623001</v>
      </c>
      <c r="AH55" s="53">
        <v>71181.7216623001</v>
      </c>
      <c r="AI55" s="53">
        <v>71181.7216623001</v>
      </c>
      <c r="AJ55" s="53">
        <v>71181.7216623001</v>
      </c>
      <c r="AK55" s="53">
        <v>71181.7216623001</v>
      </c>
      <c r="AL55" s="53">
        <v>71181.7216623001</v>
      </c>
      <c r="AM55" s="53">
        <v>71181.7216623001</v>
      </c>
      <c r="AN55" s="53">
        <v>71181.7216623001</v>
      </c>
      <c r="AO55" s="53">
        <v>71181.7216623001</v>
      </c>
      <c r="AP55" s="53">
        <v>71181.7216623001</v>
      </c>
      <c r="AQ55" s="53">
        <v>71181.7216623001</v>
      </c>
      <c r="AR55" s="53">
        <v>71181.7216623001</v>
      </c>
      <c r="AS55" s="53">
        <v>71181.7216623001</v>
      </c>
      <c r="AT55" s="53">
        <v>71181.7216623001</v>
      </c>
      <c r="AU55" s="6">
        <v>53097.8305303999</v>
      </c>
      <c r="AV55" s="53">
        <v>53097.8305303999</v>
      </c>
      <c r="AW55" s="53">
        <v>53097.8305303999</v>
      </c>
      <c r="AX55" s="53">
        <v>53097.8305303999</v>
      </c>
      <c r="AY55" s="53">
        <v>53097.8305303999</v>
      </c>
      <c r="AZ55" s="53">
        <v>53097.8305303999</v>
      </c>
      <c r="BA55" s="53">
        <v>53097.8305303999</v>
      </c>
      <c r="BB55" s="53">
        <v>53097.8305303999</v>
      </c>
      <c r="BC55" s="53">
        <v>53097.8305303999</v>
      </c>
      <c r="BD55" s="53">
        <v>53097.8305303999</v>
      </c>
      <c r="BE55" s="53">
        <v>53097.8305303999</v>
      </c>
      <c r="BF55" s="53">
        <v>53097.8305303999</v>
      </c>
      <c r="BG55" s="53">
        <v>53097.8305303999</v>
      </c>
      <c r="BH55" s="53">
        <v>53097.8305303999</v>
      </c>
      <c r="BI55" s="53">
        <v>53097.8305303999</v>
      </c>
      <c r="BJ55" s="53">
        <v>53097.8305303999</v>
      </c>
      <c r="BK55" s="29">
        <v>53097.8305303999</v>
      </c>
    </row>
    <row r="56" spans="1:63" x14ac:dyDescent="0.25">
      <c r="A56" s="16" t="s">
        <v>102</v>
      </c>
      <c r="B56" s="17" t="s">
        <v>90</v>
      </c>
      <c r="C56" s="53">
        <v>-24499.616803799901</v>
      </c>
      <c r="D56" s="53">
        <v>-17873.6404936</v>
      </c>
      <c r="E56" s="53">
        <v>-24726.872314499989</v>
      </c>
      <c r="F56" s="53">
        <v>-32612.767829899996</v>
      </c>
      <c r="G56" s="53">
        <v>-28891.4111108</v>
      </c>
      <c r="H56" s="53">
        <v>-722.15249219999998</v>
      </c>
      <c r="I56" s="53">
        <v>-1534.6488456000006</v>
      </c>
      <c r="J56" s="53">
        <v>-12873.80407279998</v>
      </c>
      <c r="K56" s="53">
        <v>-3331.2956135000009</v>
      </c>
      <c r="L56" s="53">
        <v>-7738.9550794999996</v>
      </c>
      <c r="M56" s="53">
        <v>-16570.822884699959</v>
      </c>
      <c r="N56" s="53">
        <v>-18891.552847400002</v>
      </c>
      <c r="O56" s="53">
        <v>-13202.886407299979</v>
      </c>
      <c r="P56" s="53">
        <v>-24394.871837399893</v>
      </c>
      <c r="Q56" s="53">
        <v>-31432.955880799898</v>
      </c>
      <c r="R56" s="53">
        <v>-31104.653711200001</v>
      </c>
      <c r="S56" s="53">
        <v>-29377.612346699898</v>
      </c>
      <c r="T56" s="53">
        <v>-1271.19001939999</v>
      </c>
      <c r="U56" s="53">
        <v>-19833.406554700006</v>
      </c>
      <c r="V56" s="53">
        <v>-1984.5097922999914</v>
      </c>
      <c r="W56" s="53">
        <v>-13379.189148699999</v>
      </c>
      <c r="X56" s="53">
        <v>-19069.621982999899</v>
      </c>
      <c r="Y56" s="53">
        <v>-22272.1885358</v>
      </c>
      <c r="Z56" s="53">
        <v>-15860.4396633</v>
      </c>
      <c r="AA56" s="53">
        <v>-17337.613817799891</v>
      </c>
      <c r="AB56" s="53">
        <v>-18568.726915699997</v>
      </c>
      <c r="AC56" s="53">
        <v>-18564.393435199992</v>
      </c>
      <c r="AD56" s="6">
        <v>-23696.785908799902</v>
      </c>
      <c r="AE56" s="53">
        <v>-20327.409196699991</v>
      </c>
      <c r="AF56" s="53">
        <v>-23868.6063082</v>
      </c>
      <c r="AG56" s="53">
        <v>-27140.763864999899</v>
      </c>
      <c r="AH56" s="53">
        <v>-31877.240006799999</v>
      </c>
      <c r="AI56" s="53">
        <v>-30802.289823199899</v>
      </c>
      <c r="AJ56" s="53">
        <v>-970.32668879998994</v>
      </c>
      <c r="AK56" s="53">
        <v>-1554.1350842999923</v>
      </c>
      <c r="AL56" s="53">
        <v>-2177.4562555999914</v>
      </c>
      <c r="AM56" s="53">
        <v>-14397.63536459997</v>
      </c>
      <c r="AN56" s="53">
        <v>-20925.549686299899</v>
      </c>
      <c r="AO56" s="53">
        <v>-8179.848072999981</v>
      </c>
      <c r="AP56" s="53">
        <v>-16694.671827099988</v>
      </c>
      <c r="AQ56" s="53">
        <v>-19550.251464499997</v>
      </c>
      <c r="AR56" s="53">
        <v>-21498.147638499981</v>
      </c>
      <c r="AS56" s="53">
        <v>-21498.147638499981</v>
      </c>
      <c r="AT56" s="53">
        <v>-20844.985831899889</v>
      </c>
      <c r="AU56" s="6">
        <v>-19569.900687799898</v>
      </c>
      <c r="AV56" s="53">
        <v>-20676.780637899989</v>
      </c>
      <c r="AW56" s="53">
        <v>-22861.798249999891</v>
      </c>
      <c r="AX56" s="53">
        <v>-23225.1231646999</v>
      </c>
      <c r="AY56" s="53">
        <v>-27756.739228199902</v>
      </c>
      <c r="AZ56" s="53">
        <v>-27905.588401199901</v>
      </c>
      <c r="BA56" s="53">
        <v>-1029.382944300002</v>
      </c>
      <c r="BB56" s="53">
        <v>-1739.002262</v>
      </c>
      <c r="BC56" s="53">
        <v>-2557.3529850999998</v>
      </c>
      <c r="BD56" s="53">
        <v>-12667.754193799999</v>
      </c>
      <c r="BE56" s="53">
        <v>-18583.765951699901</v>
      </c>
      <c r="BF56" s="53">
        <v>-6707.7281287999795</v>
      </c>
      <c r="BG56" s="53">
        <v>-13476.6982484</v>
      </c>
      <c r="BH56" s="53">
        <v>-13882.100974200001</v>
      </c>
      <c r="BI56" s="53">
        <v>-12387.662049799901</v>
      </c>
      <c r="BJ56" s="53">
        <v>-17787.386930399989</v>
      </c>
      <c r="BK56" s="29">
        <v>-20459.811153999901</v>
      </c>
    </row>
    <row r="57" spans="1:63" x14ac:dyDescent="0.25">
      <c r="A57" s="16" t="s">
        <v>103</v>
      </c>
      <c r="B57" s="17" t="s">
        <v>90</v>
      </c>
      <c r="C57" s="53">
        <v>-2097.7593776999897</v>
      </c>
      <c r="D57" s="53">
        <v>-1690.8338354</v>
      </c>
      <c r="E57" s="53">
        <v>-2697.8445965999999</v>
      </c>
      <c r="F57" s="53">
        <v>-1790.2264087999902</v>
      </c>
      <c r="G57" s="53">
        <v>-2733.0304331000002</v>
      </c>
      <c r="H57" s="53">
        <v>-993.482973299999</v>
      </c>
      <c r="I57" s="53">
        <v>-1244.8191546999901</v>
      </c>
      <c r="J57" s="53">
        <v>-3115.3942955999996</v>
      </c>
      <c r="K57" s="53">
        <v>-1278.6173679999899</v>
      </c>
      <c r="L57" s="53">
        <v>-2100.5779880999899</v>
      </c>
      <c r="M57" s="53">
        <v>-2159.6214385999901</v>
      </c>
      <c r="N57" s="53">
        <v>-2389.1151880999901</v>
      </c>
      <c r="O57" s="53">
        <v>-1698.1826292999899</v>
      </c>
      <c r="P57" s="53">
        <v>-2675.0876038000001</v>
      </c>
      <c r="Q57" s="53">
        <v>-1845.0371129999899</v>
      </c>
      <c r="R57" s="53">
        <v>-1334.4193143999901</v>
      </c>
      <c r="S57" s="53">
        <v>-2534.39798869999</v>
      </c>
      <c r="T57" s="53">
        <v>-1059.4385556</v>
      </c>
      <c r="U57" s="53">
        <v>-3445.4710625999996</v>
      </c>
      <c r="V57" s="53">
        <v>-1055.8199560999901</v>
      </c>
      <c r="W57" s="53">
        <v>-2274.13305389999</v>
      </c>
      <c r="X57" s="53">
        <v>-3436.89659359999</v>
      </c>
      <c r="Y57" s="53">
        <v>-3313.8178880999899</v>
      </c>
      <c r="Z57" s="53">
        <v>-1572.81600029999</v>
      </c>
      <c r="AA57" s="53">
        <v>-2761.7320643000003</v>
      </c>
      <c r="AB57" s="53">
        <v>-2966.2836828</v>
      </c>
      <c r="AC57" s="53">
        <v>-1612.70073169999</v>
      </c>
      <c r="AD57" s="6">
        <v>-2256.1289344000002</v>
      </c>
      <c r="AE57" s="53">
        <v>-1586.36535539999</v>
      </c>
      <c r="AF57" s="53">
        <v>-2532.8952934999897</v>
      </c>
      <c r="AG57" s="53">
        <v>-2415.619119</v>
      </c>
      <c r="AH57" s="53">
        <v>-2170.7121910999999</v>
      </c>
      <c r="AI57" s="53">
        <v>-2328.3843641999902</v>
      </c>
      <c r="AJ57" s="53">
        <v>-1057.4513234999899</v>
      </c>
      <c r="AK57" s="53">
        <v>-1185.9871273000001</v>
      </c>
      <c r="AL57" s="53">
        <v>-1005.58099939999</v>
      </c>
      <c r="AM57" s="53">
        <v>-2198.1672980999997</v>
      </c>
      <c r="AN57" s="53">
        <v>-2703.4021949999997</v>
      </c>
      <c r="AO57" s="53">
        <v>-1997.1185974999898</v>
      </c>
      <c r="AP57" s="53">
        <v>-2167.0690741999897</v>
      </c>
      <c r="AQ57" s="53">
        <v>-2080.31978169999</v>
      </c>
      <c r="AR57" s="53">
        <v>-2246.5638776999999</v>
      </c>
      <c r="AS57" s="53">
        <v>-2246.5638776999999</v>
      </c>
      <c r="AT57" s="53">
        <v>-2492.2275436</v>
      </c>
      <c r="AU57" s="6">
        <v>-1026.05777899999</v>
      </c>
      <c r="AV57" s="53">
        <v>-1260.4700989999899</v>
      </c>
      <c r="AW57" s="53">
        <v>-1257.39219169999</v>
      </c>
      <c r="AX57" s="53">
        <v>-1306.29640949999</v>
      </c>
      <c r="AY57" s="53">
        <v>-1330.79336469999</v>
      </c>
      <c r="AZ57" s="53">
        <v>-1368.1905214999899</v>
      </c>
      <c r="BA57" s="53">
        <v>-998.80481579999901</v>
      </c>
      <c r="BB57" s="53">
        <v>-1063.1017106000002</v>
      </c>
      <c r="BC57" s="53">
        <v>-731.79757799999902</v>
      </c>
      <c r="BD57" s="53">
        <v>-1068.9180825999902</v>
      </c>
      <c r="BE57" s="53">
        <v>-1217.71089909999</v>
      </c>
      <c r="BF57" s="53">
        <v>-892.82426659999908</v>
      </c>
      <c r="BG57" s="53">
        <v>-1051.5793358999902</v>
      </c>
      <c r="BH57" s="53">
        <v>-1157.5814602999899</v>
      </c>
      <c r="BI57" s="53">
        <v>-232.24915759999899</v>
      </c>
      <c r="BJ57" s="53">
        <v>-1046.1839726999901</v>
      </c>
      <c r="BK57" s="29">
        <v>-1109.4894214999899</v>
      </c>
    </row>
    <row r="58" spans="1:63" x14ac:dyDescent="0.25">
      <c r="A58" s="16" t="s">
        <v>104</v>
      </c>
      <c r="B58" s="17" t="s">
        <v>90</v>
      </c>
      <c r="C58" s="53">
        <v>0</v>
      </c>
      <c r="D58" s="53">
        <v>0</v>
      </c>
      <c r="E58" s="53">
        <v>0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0</v>
      </c>
      <c r="O58" s="53">
        <v>0</v>
      </c>
      <c r="P58" s="53">
        <v>0</v>
      </c>
      <c r="Q58" s="53">
        <v>0</v>
      </c>
      <c r="R58" s="53">
        <v>0</v>
      </c>
      <c r="S58" s="53">
        <v>0</v>
      </c>
      <c r="T58" s="53">
        <v>0</v>
      </c>
      <c r="U58" s="53">
        <v>0</v>
      </c>
      <c r="V58" s="53">
        <v>0</v>
      </c>
      <c r="W58" s="53">
        <v>0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0</v>
      </c>
      <c r="AD58" s="6">
        <v>0</v>
      </c>
      <c r="AE58" s="53">
        <v>0</v>
      </c>
      <c r="AF58" s="53">
        <v>0</v>
      </c>
      <c r="AG58" s="53">
        <v>0</v>
      </c>
      <c r="AH58" s="53">
        <v>0</v>
      </c>
      <c r="AI58" s="53">
        <v>0</v>
      </c>
      <c r="AJ58" s="53">
        <v>0</v>
      </c>
      <c r="AK58" s="53">
        <v>0</v>
      </c>
      <c r="AL58" s="53">
        <v>0</v>
      </c>
      <c r="AM58" s="53">
        <v>0</v>
      </c>
      <c r="AN58" s="53">
        <v>0</v>
      </c>
      <c r="AO58" s="53">
        <v>0</v>
      </c>
      <c r="AP58" s="53">
        <v>0</v>
      </c>
      <c r="AQ58" s="53">
        <v>0</v>
      </c>
      <c r="AR58" s="53">
        <v>0</v>
      </c>
      <c r="AS58" s="53">
        <v>0</v>
      </c>
      <c r="AT58" s="53">
        <v>0</v>
      </c>
      <c r="AU58" s="6">
        <v>0</v>
      </c>
      <c r="AV58" s="53">
        <v>0</v>
      </c>
      <c r="AW58" s="53">
        <v>0</v>
      </c>
      <c r="AX58" s="53">
        <v>0</v>
      </c>
      <c r="AY58" s="53">
        <v>0</v>
      </c>
      <c r="AZ58" s="53">
        <v>0</v>
      </c>
      <c r="BA58" s="53">
        <v>0</v>
      </c>
      <c r="BB58" s="53">
        <v>0</v>
      </c>
      <c r="BC58" s="53">
        <v>0</v>
      </c>
      <c r="BD58" s="53">
        <v>0</v>
      </c>
      <c r="BE58" s="53">
        <v>0</v>
      </c>
      <c r="BF58" s="53">
        <v>0</v>
      </c>
      <c r="BG58" s="53">
        <v>0</v>
      </c>
      <c r="BH58" s="53">
        <v>0</v>
      </c>
      <c r="BI58" s="53">
        <v>0</v>
      </c>
      <c r="BJ58" s="53">
        <v>0</v>
      </c>
      <c r="BK58" s="29">
        <v>0</v>
      </c>
    </row>
    <row r="59" spans="1:63" x14ac:dyDescent="0.25">
      <c r="A59" s="16" t="s">
        <v>105</v>
      </c>
      <c r="B59" s="17" t="s">
        <v>90</v>
      </c>
      <c r="C59" s="53">
        <v>0</v>
      </c>
      <c r="D59" s="53">
        <v>0</v>
      </c>
      <c r="E59" s="53">
        <v>0</v>
      </c>
      <c r="F59" s="53">
        <v>0</v>
      </c>
      <c r="G59" s="53">
        <v>0</v>
      </c>
      <c r="H59" s="53">
        <v>0</v>
      </c>
      <c r="I59" s="53">
        <v>0</v>
      </c>
      <c r="J59" s="53">
        <v>0</v>
      </c>
      <c r="K59" s="53">
        <v>0</v>
      </c>
      <c r="L59" s="53">
        <v>0</v>
      </c>
      <c r="M59" s="53">
        <v>0</v>
      </c>
      <c r="N59" s="53">
        <v>0</v>
      </c>
      <c r="O59" s="53">
        <v>0</v>
      </c>
      <c r="P59" s="53">
        <v>0</v>
      </c>
      <c r="Q59" s="53">
        <v>0</v>
      </c>
      <c r="R59" s="53">
        <v>0</v>
      </c>
      <c r="S59" s="53">
        <v>0</v>
      </c>
      <c r="T59" s="53">
        <v>0</v>
      </c>
      <c r="U59" s="53">
        <v>0</v>
      </c>
      <c r="V59" s="53">
        <v>0</v>
      </c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3">
        <v>0</v>
      </c>
      <c r="AD59" s="6">
        <v>0</v>
      </c>
      <c r="AE59" s="53">
        <v>0</v>
      </c>
      <c r="AF59" s="53">
        <v>0</v>
      </c>
      <c r="AG59" s="53">
        <v>0</v>
      </c>
      <c r="AH59" s="53">
        <v>0</v>
      </c>
      <c r="AI59" s="53">
        <v>0</v>
      </c>
      <c r="AJ59" s="53">
        <v>0</v>
      </c>
      <c r="AK59" s="53">
        <v>0</v>
      </c>
      <c r="AL59" s="53">
        <v>0</v>
      </c>
      <c r="AM59" s="53">
        <v>0</v>
      </c>
      <c r="AN59" s="53">
        <v>0</v>
      </c>
      <c r="AO59" s="53">
        <v>0</v>
      </c>
      <c r="AP59" s="53">
        <v>0</v>
      </c>
      <c r="AQ59" s="53">
        <v>0</v>
      </c>
      <c r="AR59" s="53">
        <v>0</v>
      </c>
      <c r="AS59" s="53">
        <v>0</v>
      </c>
      <c r="AT59" s="53">
        <v>0</v>
      </c>
      <c r="AU59" s="6">
        <v>0</v>
      </c>
      <c r="AV59" s="53">
        <v>0</v>
      </c>
      <c r="AW59" s="53">
        <v>0</v>
      </c>
      <c r="AX59" s="53">
        <v>0</v>
      </c>
      <c r="AY59" s="53">
        <v>0</v>
      </c>
      <c r="AZ59" s="53">
        <v>0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0</v>
      </c>
      <c r="BK59" s="29">
        <v>0</v>
      </c>
    </row>
    <row r="60" spans="1:63" x14ac:dyDescent="0.25">
      <c r="A60" s="22" t="s">
        <v>106</v>
      </c>
      <c r="B60" s="23" t="s">
        <v>90</v>
      </c>
      <c r="C60" s="53">
        <v>0</v>
      </c>
      <c r="D60" s="53">
        <v>0</v>
      </c>
      <c r="E60" s="53">
        <v>0</v>
      </c>
      <c r="F60" s="53">
        <v>0</v>
      </c>
      <c r="G60" s="53">
        <v>0</v>
      </c>
      <c r="H60" s="53">
        <v>0</v>
      </c>
      <c r="I60" s="53">
        <v>0</v>
      </c>
      <c r="J60" s="53">
        <v>0</v>
      </c>
      <c r="K60" s="53">
        <v>0</v>
      </c>
      <c r="L60" s="53">
        <v>0</v>
      </c>
      <c r="M60" s="53">
        <v>0</v>
      </c>
      <c r="N60" s="53">
        <v>0</v>
      </c>
      <c r="O60" s="53">
        <v>0</v>
      </c>
      <c r="P60" s="53">
        <v>0</v>
      </c>
      <c r="Q60" s="53">
        <v>0</v>
      </c>
      <c r="R60" s="53">
        <v>0</v>
      </c>
      <c r="S60" s="53">
        <v>0</v>
      </c>
      <c r="T60" s="53">
        <v>0</v>
      </c>
      <c r="U60" s="53">
        <v>0</v>
      </c>
      <c r="V60" s="53">
        <v>0</v>
      </c>
      <c r="W60" s="53">
        <v>0</v>
      </c>
      <c r="X60" s="53">
        <v>0</v>
      </c>
      <c r="Y60" s="53">
        <v>0</v>
      </c>
      <c r="Z60" s="53">
        <v>0</v>
      </c>
      <c r="AA60" s="53">
        <v>0</v>
      </c>
      <c r="AB60" s="53">
        <v>0</v>
      </c>
      <c r="AC60" s="53">
        <v>0</v>
      </c>
      <c r="AD60" s="6">
        <v>0</v>
      </c>
      <c r="AE60" s="53">
        <v>0</v>
      </c>
      <c r="AF60" s="53">
        <v>0</v>
      </c>
      <c r="AG60" s="53">
        <v>0</v>
      </c>
      <c r="AH60" s="53">
        <v>0</v>
      </c>
      <c r="AI60" s="53">
        <v>0</v>
      </c>
      <c r="AJ60" s="53">
        <v>0</v>
      </c>
      <c r="AK60" s="53">
        <v>0</v>
      </c>
      <c r="AL60" s="53">
        <v>0</v>
      </c>
      <c r="AM60" s="53">
        <v>0</v>
      </c>
      <c r="AN60" s="53">
        <v>0</v>
      </c>
      <c r="AO60" s="53">
        <v>0</v>
      </c>
      <c r="AP60" s="53">
        <v>0</v>
      </c>
      <c r="AQ60" s="53">
        <v>0</v>
      </c>
      <c r="AR60" s="53">
        <v>0</v>
      </c>
      <c r="AS60" s="53">
        <v>0</v>
      </c>
      <c r="AT60" s="53">
        <v>0</v>
      </c>
      <c r="AU60" s="6">
        <v>0</v>
      </c>
      <c r="AV60" s="53">
        <v>0</v>
      </c>
      <c r="AW60" s="53">
        <v>0</v>
      </c>
      <c r="AX60" s="53">
        <v>0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0</v>
      </c>
      <c r="BK60" s="29">
        <v>0</v>
      </c>
    </row>
    <row r="61" spans="1:63" x14ac:dyDescent="0.25">
      <c r="A61" s="24" t="s">
        <v>109</v>
      </c>
      <c r="B61" s="17" t="s">
        <v>90</v>
      </c>
      <c r="C61" s="53">
        <v>7999.9989823999895</v>
      </c>
      <c r="D61" s="53">
        <v>7999.9992436999792</v>
      </c>
      <c r="E61" s="53">
        <v>7999.9991308999897</v>
      </c>
      <c r="F61" s="53">
        <v>7999.9991221999999</v>
      </c>
      <c r="G61" s="53">
        <v>7999.9993391999897</v>
      </c>
      <c r="H61" s="53">
        <v>7999.9996222</v>
      </c>
      <c r="I61" s="53">
        <v>7999.9998104999895</v>
      </c>
      <c r="J61" s="53">
        <v>7999.9991086999908</v>
      </c>
      <c r="K61" s="53">
        <v>7999.9997771999888</v>
      </c>
      <c r="L61" s="53">
        <v>7999.9985405999996</v>
      </c>
      <c r="M61" s="53">
        <v>7999.9991542999906</v>
      </c>
      <c r="N61" s="53">
        <v>7999.9989958999904</v>
      </c>
      <c r="O61" s="53">
        <v>7999.9986359000004</v>
      </c>
      <c r="P61" s="53">
        <v>7999.9986187999903</v>
      </c>
      <c r="Q61" s="53">
        <v>7999.9995699999799</v>
      </c>
      <c r="R61" s="53">
        <v>7999.9993704000008</v>
      </c>
      <c r="S61" s="53">
        <v>8000.0001868999898</v>
      </c>
      <c r="T61" s="53">
        <v>7999.99992629999</v>
      </c>
      <c r="U61" s="53">
        <v>7999.9988096999896</v>
      </c>
      <c r="V61" s="53">
        <v>7999.9994775999803</v>
      </c>
      <c r="W61" s="53">
        <v>7999.9982396999903</v>
      </c>
      <c r="X61" s="53">
        <v>7999.9989247999902</v>
      </c>
      <c r="Y61" s="53">
        <v>7999.9988041000006</v>
      </c>
      <c r="Z61" s="53">
        <v>7999.9992024999992</v>
      </c>
      <c r="AA61" s="53">
        <v>7999.9989052999899</v>
      </c>
      <c r="AB61" s="53">
        <v>7999.9989713999912</v>
      </c>
      <c r="AC61" s="53">
        <v>7999.9993355999995</v>
      </c>
      <c r="AD61" s="6">
        <v>7999.9987014999897</v>
      </c>
      <c r="AE61" s="53">
        <v>7999.9988194999896</v>
      </c>
      <c r="AF61" s="53">
        <v>7999.9991628999896</v>
      </c>
      <c r="AG61" s="53">
        <v>7999.9992827999795</v>
      </c>
      <c r="AH61" s="53">
        <v>7999.9990804999807</v>
      </c>
      <c r="AI61" s="53">
        <v>7999.9993118000002</v>
      </c>
      <c r="AJ61" s="53">
        <v>8000.0000867999997</v>
      </c>
      <c r="AK61" s="53">
        <v>7999.9996478999901</v>
      </c>
      <c r="AL61" s="53">
        <v>7999.9991313</v>
      </c>
      <c r="AM61" s="53">
        <v>7999.9990634000005</v>
      </c>
      <c r="AN61" s="53">
        <v>7999.9990136999804</v>
      </c>
      <c r="AO61" s="53">
        <v>7999.9979808999997</v>
      </c>
      <c r="AP61" s="53">
        <v>7999.9988160999901</v>
      </c>
      <c r="AQ61" s="53">
        <v>7999.9995393999889</v>
      </c>
      <c r="AR61" s="53">
        <v>7999.9993721999899</v>
      </c>
      <c r="AS61" s="53">
        <v>7999.9993721999899</v>
      </c>
      <c r="AT61" s="53">
        <v>7999.9993497999903</v>
      </c>
      <c r="AU61" s="6">
        <v>7999.9988091000005</v>
      </c>
      <c r="AV61" s="53">
        <v>7999.9991830999998</v>
      </c>
      <c r="AW61" s="53">
        <v>7999.9992584999891</v>
      </c>
      <c r="AX61" s="53">
        <v>7999.9989890999905</v>
      </c>
      <c r="AY61" s="53">
        <v>7999.9993442999794</v>
      </c>
      <c r="AZ61" s="53">
        <v>7999.9996061999891</v>
      </c>
      <c r="BA61" s="53">
        <v>8178.3002983999895</v>
      </c>
      <c r="BB61" s="53">
        <v>7999.9998212999999</v>
      </c>
      <c r="BC61" s="53">
        <v>7999.9995354000002</v>
      </c>
      <c r="BD61" s="53">
        <v>7999.9987593999804</v>
      </c>
      <c r="BE61" s="53">
        <v>7999.9987464999895</v>
      </c>
      <c r="BF61" s="53">
        <v>7999.9984579000002</v>
      </c>
      <c r="BG61" s="53">
        <v>7999.9994944999899</v>
      </c>
      <c r="BH61" s="53">
        <v>7999.9990462999904</v>
      </c>
      <c r="BI61" s="53">
        <v>7999.9991799999898</v>
      </c>
      <c r="BJ61" s="53">
        <v>7999.9988853999894</v>
      </c>
      <c r="BK61" s="29">
        <v>7999.9989189999797</v>
      </c>
    </row>
    <row r="62" spans="1:63" x14ac:dyDescent="0.25">
      <c r="A62" s="25" t="s">
        <v>110</v>
      </c>
      <c r="B62" s="23" t="s">
        <v>90</v>
      </c>
      <c r="C62" s="53">
        <v>-7137.9092288999891</v>
      </c>
      <c r="D62" s="53">
        <v>-7309.83010129999</v>
      </c>
      <c r="E62" s="53">
        <v>-7503.96153769999</v>
      </c>
      <c r="F62" s="53">
        <v>-7423.3366753999999</v>
      </c>
      <c r="G62" s="53">
        <v>-7639.260501999991</v>
      </c>
      <c r="H62" s="53">
        <v>-5526.4542405999809</v>
      </c>
      <c r="I62" s="53">
        <v>-5793.7924495999905</v>
      </c>
      <c r="J62" s="53">
        <v>-5092.2882754999991</v>
      </c>
      <c r="K62" s="53">
        <v>-6085.3641620999897</v>
      </c>
      <c r="L62" s="53">
        <v>-3962.9811249000004</v>
      </c>
      <c r="M62" s="53">
        <v>-5123.4781204999999</v>
      </c>
      <c r="N62" s="53">
        <v>-6309.8837520999896</v>
      </c>
      <c r="O62" s="53">
        <v>-5195.4643886000003</v>
      </c>
      <c r="P62" s="53">
        <v>-7125.4976703999801</v>
      </c>
      <c r="Q62" s="53">
        <v>-8009.5965377000002</v>
      </c>
      <c r="R62" s="53">
        <v>-7318.2741735999898</v>
      </c>
      <c r="S62" s="53">
        <v>-7746.8650432999893</v>
      </c>
      <c r="T62" s="53">
        <v>-5787.003537999989</v>
      </c>
      <c r="U62" s="53">
        <v>-6601.9331401999898</v>
      </c>
      <c r="V62" s="53">
        <v>-5918.1143674999903</v>
      </c>
      <c r="W62" s="53">
        <v>-5174.9001368000008</v>
      </c>
      <c r="X62" s="53">
        <v>-5152.1535879999901</v>
      </c>
      <c r="Y62" s="53">
        <v>-7510.3086544999906</v>
      </c>
      <c r="Z62" s="53">
        <v>-5589.6757480999995</v>
      </c>
      <c r="AA62" s="53">
        <v>-5375.6851587000001</v>
      </c>
      <c r="AB62" s="53">
        <v>-5098.2158680000002</v>
      </c>
      <c r="AC62" s="53">
        <v>-5665.6770165999906</v>
      </c>
      <c r="AD62" s="6">
        <v>-7144.3114758999909</v>
      </c>
      <c r="AE62" s="53">
        <v>-7316.1487576999907</v>
      </c>
      <c r="AF62" s="53">
        <v>-7301.2774246999788</v>
      </c>
      <c r="AG62" s="53">
        <v>-7503.96153769999</v>
      </c>
      <c r="AH62" s="53">
        <v>-7976.2815377000006</v>
      </c>
      <c r="AI62" s="53">
        <v>-7627.4439278999898</v>
      </c>
      <c r="AJ62" s="53">
        <v>-5770.937285</v>
      </c>
      <c r="AK62" s="53">
        <v>-5860.2857463999799</v>
      </c>
      <c r="AL62" s="53">
        <v>-5880.1304083999803</v>
      </c>
      <c r="AM62" s="53">
        <v>-5113.3714962000004</v>
      </c>
      <c r="AN62" s="53">
        <v>-6585.8184816999801</v>
      </c>
      <c r="AO62" s="53">
        <v>-3911.4464470000003</v>
      </c>
      <c r="AP62" s="53">
        <v>-5274.1613948999993</v>
      </c>
      <c r="AQ62" s="53">
        <v>-5241.3479710000001</v>
      </c>
      <c r="AR62" s="53">
        <v>-5167.2904088000005</v>
      </c>
      <c r="AS62" s="53">
        <v>-5167.2904088000005</v>
      </c>
      <c r="AT62" s="53">
        <v>-7414.7518702999905</v>
      </c>
      <c r="AU62" s="6">
        <v>-7378.4641403999894</v>
      </c>
      <c r="AV62" s="53">
        <v>-7373.7387136999887</v>
      </c>
      <c r="AW62" s="53">
        <v>-7349.4315466999906</v>
      </c>
      <c r="AX62" s="53">
        <v>-7503.96153769999</v>
      </c>
      <c r="AY62" s="53">
        <v>-8009.5965377000002</v>
      </c>
      <c r="AZ62" s="53">
        <v>-7629.2994894999902</v>
      </c>
      <c r="BA62" s="53">
        <v>-5321.5084253999903</v>
      </c>
      <c r="BB62" s="53">
        <v>-5473.5067454999898</v>
      </c>
      <c r="BC62" s="53">
        <v>-5548.916429599989</v>
      </c>
      <c r="BD62" s="53">
        <v>-4913.2399384999999</v>
      </c>
      <c r="BE62" s="53">
        <v>-7021.8074188999899</v>
      </c>
      <c r="BF62" s="53">
        <v>-4109.1122960000002</v>
      </c>
      <c r="BG62" s="53">
        <v>-5297.4310255999899</v>
      </c>
      <c r="BH62" s="53">
        <v>-5330.0972485000011</v>
      </c>
      <c r="BI62" s="53">
        <v>-5386.4414313999896</v>
      </c>
      <c r="BJ62" s="53">
        <v>-6287.2312375000001</v>
      </c>
      <c r="BK62" s="29">
        <v>-7512.4156453999904</v>
      </c>
    </row>
    <row r="63" spans="1:63" x14ac:dyDescent="0.25">
      <c r="A63" s="20" t="s">
        <v>111</v>
      </c>
      <c r="B63" s="21" t="s">
        <v>90</v>
      </c>
      <c r="C63" s="33">
        <v>862.08975350000037</v>
      </c>
      <c r="D63" s="33">
        <v>690.16914239998914</v>
      </c>
      <c r="E63" s="33">
        <v>496.03759319999972</v>
      </c>
      <c r="F63" s="33">
        <v>576.6624468</v>
      </c>
      <c r="G63" s="33">
        <v>360.73883719999867</v>
      </c>
      <c r="H63" s="33">
        <v>2473.545381600019</v>
      </c>
      <c r="I63" s="33">
        <v>2206.207360899999</v>
      </c>
      <c r="J63" s="33">
        <v>2907.7108331999916</v>
      </c>
      <c r="K63" s="33">
        <v>1914.6356150999991</v>
      </c>
      <c r="L63" s="33">
        <v>4037.0174156999992</v>
      </c>
      <c r="M63" s="33">
        <v>2876.5210337999906</v>
      </c>
      <c r="N63" s="33">
        <v>1690.1152438000008</v>
      </c>
      <c r="O63" s="33">
        <v>2804.5342473000001</v>
      </c>
      <c r="P63" s="33">
        <v>874.5009484000102</v>
      </c>
      <c r="Q63" s="33">
        <v>-9.5969677000202864</v>
      </c>
      <c r="R63" s="33">
        <v>681.72519680001096</v>
      </c>
      <c r="S63" s="33">
        <v>253.13514360000045</v>
      </c>
      <c r="T63" s="33">
        <v>2212.9963883000009</v>
      </c>
      <c r="U63" s="33">
        <v>1398.0656694999998</v>
      </c>
      <c r="V63" s="33">
        <v>2081.88511009999</v>
      </c>
      <c r="W63" s="33">
        <v>2825.0981028999895</v>
      </c>
      <c r="X63" s="33">
        <v>2847.8453368</v>
      </c>
      <c r="Y63" s="33">
        <v>489.69014960001005</v>
      </c>
      <c r="Z63" s="33">
        <v>2410.3234543999997</v>
      </c>
      <c r="AA63" s="33">
        <v>2624.3137465999898</v>
      </c>
      <c r="AB63" s="33">
        <v>2901.783103399991</v>
      </c>
      <c r="AC63" s="33">
        <v>2334.322319000009</v>
      </c>
      <c r="AD63" s="32">
        <v>855.68722559999878</v>
      </c>
      <c r="AE63" s="33">
        <v>683.85006179999891</v>
      </c>
      <c r="AF63" s="33">
        <v>698.7217382000108</v>
      </c>
      <c r="AG63" s="33">
        <v>496.03774509998948</v>
      </c>
      <c r="AH63" s="33">
        <v>23.717542799980038</v>
      </c>
      <c r="AI63" s="33">
        <v>372.55538390001038</v>
      </c>
      <c r="AJ63" s="33">
        <v>2229.0628017999998</v>
      </c>
      <c r="AK63" s="33">
        <v>2139.7139015000103</v>
      </c>
      <c r="AL63" s="33">
        <v>2119.8687229000197</v>
      </c>
      <c r="AM63" s="33">
        <v>2886.6275672000002</v>
      </c>
      <c r="AN63" s="33">
        <v>1414.1805320000003</v>
      </c>
      <c r="AO63" s="33">
        <v>4088.5515338999994</v>
      </c>
      <c r="AP63" s="33">
        <v>2725.8374211999908</v>
      </c>
      <c r="AQ63" s="33">
        <v>2758.6515683999887</v>
      </c>
      <c r="AR63" s="33">
        <v>2832.7089633999894</v>
      </c>
      <c r="AS63" s="33">
        <v>2832.7089633999894</v>
      </c>
      <c r="AT63" s="33">
        <v>585.24747949999983</v>
      </c>
      <c r="AU63" s="32">
        <v>621.53466870001103</v>
      </c>
      <c r="AV63" s="33">
        <v>626.26046940001106</v>
      </c>
      <c r="AW63" s="33">
        <v>650.56771179999851</v>
      </c>
      <c r="AX63" s="33">
        <v>496.03745140000046</v>
      </c>
      <c r="AY63" s="33">
        <v>-9.5971934000208421</v>
      </c>
      <c r="AZ63" s="33">
        <v>370.70011669999894</v>
      </c>
      <c r="BA63" s="33">
        <v>2856.7918729999992</v>
      </c>
      <c r="BB63" s="33">
        <v>2526.49307580001</v>
      </c>
      <c r="BC63" s="33">
        <v>2451.0831058000113</v>
      </c>
      <c r="BD63" s="33">
        <v>3086.7588208999805</v>
      </c>
      <c r="BE63" s="33">
        <v>978.19132759999957</v>
      </c>
      <c r="BF63" s="33">
        <v>3890.8861618999999</v>
      </c>
      <c r="BG63" s="33">
        <v>2702.5684689</v>
      </c>
      <c r="BH63" s="33">
        <v>2669.9017977999893</v>
      </c>
      <c r="BI63" s="33">
        <v>2613.5577486000002</v>
      </c>
      <c r="BJ63" s="33">
        <v>1712.7676478999892</v>
      </c>
      <c r="BK63" s="31">
        <v>487.5832735999893</v>
      </c>
    </row>
    <row r="65" spans="1:63" x14ac:dyDescent="0.25">
      <c r="A65" t="s">
        <v>114</v>
      </c>
      <c r="B65" s="28" t="s">
        <v>90</v>
      </c>
      <c r="C65" s="5">
        <v>403525.02179658652</v>
      </c>
      <c r="D65" s="5">
        <v>403525.02428811201</v>
      </c>
      <c r="E65" s="5">
        <v>403525.02485154575</v>
      </c>
      <c r="F65" s="5">
        <v>403525.02481568244</v>
      </c>
      <c r="G65" s="5">
        <v>403525.02509962331</v>
      </c>
      <c r="H65" s="5">
        <v>403525.02421249339</v>
      </c>
      <c r="I65" s="5">
        <v>403525.02370540315</v>
      </c>
      <c r="J65" s="5">
        <v>403525.02358539536</v>
      </c>
      <c r="K65" s="5">
        <v>403525.02434130473</v>
      </c>
      <c r="L65" s="5">
        <v>403525.02554295654</v>
      </c>
      <c r="M65" s="5">
        <v>403525.02634473745</v>
      </c>
      <c r="N65" s="5">
        <v>403525.02365434187</v>
      </c>
      <c r="O65" s="5">
        <v>403525.02490816708</v>
      </c>
      <c r="P65" s="5">
        <v>403525.02455527964</v>
      </c>
      <c r="Q65" s="5">
        <v>403525.02624196641</v>
      </c>
      <c r="R65" s="5">
        <v>403525.02603160549</v>
      </c>
      <c r="S65" s="5">
        <v>403525.02423621685</v>
      </c>
      <c r="T65" s="5">
        <v>403525.02386386885</v>
      </c>
      <c r="U65" s="5">
        <v>403525.02548133105</v>
      </c>
      <c r="V65" s="5">
        <v>403525.02387156046</v>
      </c>
      <c r="W65" s="5">
        <v>403525.02470114239</v>
      </c>
      <c r="X65" s="5">
        <v>403525.02386970696</v>
      </c>
      <c r="Y65" s="5">
        <v>403525.02409776789</v>
      </c>
      <c r="Z65" s="5">
        <v>403525.02436363819</v>
      </c>
      <c r="AA65" s="5">
        <v>403525.02507386106</v>
      </c>
      <c r="AB65" s="5">
        <v>403525.02533843392</v>
      </c>
      <c r="AC65" s="5">
        <v>403525.0236877033</v>
      </c>
      <c r="AD65" s="6">
        <v>386766.682899951</v>
      </c>
      <c r="AE65" s="5">
        <v>386766.68330306554</v>
      </c>
      <c r="AF65" s="5">
        <v>386766.68363992102</v>
      </c>
      <c r="AG65" s="5">
        <v>386766.68270497338</v>
      </c>
      <c r="AH65" s="5">
        <v>386766.68320956151</v>
      </c>
      <c r="AI65" s="5">
        <v>386766.68317073269</v>
      </c>
      <c r="AJ65" s="5">
        <v>386766.68226247415</v>
      </c>
      <c r="AK65" s="5">
        <v>386766.68188002502</v>
      </c>
      <c r="AL65" s="5">
        <v>386766.68199298973</v>
      </c>
      <c r="AM65" s="5">
        <v>386766.6823525494</v>
      </c>
      <c r="AN65" s="5">
        <v>386766.68212096696</v>
      </c>
      <c r="AO65" s="5">
        <v>386766.6827474162</v>
      </c>
      <c r="AP65" s="5">
        <v>386766.68338322506</v>
      </c>
      <c r="AQ65" s="5">
        <v>386766.68251499982</v>
      </c>
      <c r="AR65" s="5">
        <v>386766.68222067994</v>
      </c>
      <c r="AS65" s="5">
        <v>386766.68222067994</v>
      </c>
      <c r="AT65" s="5">
        <v>386766.68213764764</v>
      </c>
      <c r="AU65" s="6">
        <v>403525.02504633815</v>
      </c>
      <c r="AV65" s="5">
        <v>403525.02470021561</v>
      </c>
      <c r="AW65" s="5">
        <v>403525.02533009346</v>
      </c>
      <c r="AX65" s="5">
        <v>403525.02476387977</v>
      </c>
      <c r="AY65" s="5">
        <v>403525.02522009413</v>
      </c>
      <c r="AZ65" s="5">
        <v>403525.02476906939</v>
      </c>
      <c r="BA65" s="5">
        <v>403525.02509156096</v>
      </c>
      <c r="BB65" s="5">
        <v>403525.02319228923</v>
      </c>
      <c r="BC65" s="5">
        <v>403525.02424604003</v>
      </c>
      <c r="BD65" s="5">
        <v>403525.02487285965</v>
      </c>
      <c r="BE65" s="5">
        <v>403525.02552275453</v>
      </c>
      <c r="BF65" s="5">
        <v>403525.02396571316</v>
      </c>
      <c r="BG65" s="5">
        <v>403525.02478788141</v>
      </c>
      <c r="BH65" s="5">
        <v>403525.02329070482</v>
      </c>
      <c r="BI65" s="5">
        <v>403525.02557668847</v>
      </c>
      <c r="BJ65" s="5">
        <v>403525.02474571648</v>
      </c>
      <c r="BK65" s="5">
        <v>403525.02430720214</v>
      </c>
    </row>
    <row r="66" spans="1:63" x14ac:dyDescent="0.25">
      <c r="A66" t="s">
        <v>260</v>
      </c>
      <c r="B66" s="58" t="s">
        <v>262</v>
      </c>
      <c r="C66">
        <f>SUM(C46,C49:C54)/C65</f>
        <v>1.0840638425153524</v>
      </c>
      <c r="D66">
        <f t="shared" ref="D66:BK66" si="0">SUM(D46,D49:D54)/D65</f>
        <v>1.0674665697375636</v>
      </c>
      <c r="E66">
        <f t="shared" si="0"/>
        <v>1.0877462821845498</v>
      </c>
      <c r="F66">
        <f t="shared" si="0"/>
        <v>1.1048117950973055</v>
      </c>
      <c r="G66">
        <f t="shared" si="0"/>
        <v>1.0984024478624874</v>
      </c>
      <c r="H66">
        <f t="shared" si="0"/>
        <v>1.0178147681213436</v>
      </c>
      <c r="I66">
        <f t="shared" si="0"/>
        <v>1.0211253162795679</v>
      </c>
      <c r="J66">
        <f t="shared" si="0"/>
        <v>1.0520510669377583</v>
      </c>
      <c r="K66">
        <f t="shared" si="0"/>
        <v>1.0263979478020784</v>
      </c>
      <c r="L66">
        <f t="shared" si="0"/>
        <v>1.0339356544816913</v>
      </c>
      <c r="M66">
        <f t="shared" si="0"/>
        <v>1.0588564871832038</v>
      </c>
      <c r="N66">
        <f t="shared" si="0"/>
        <v>1.0684139201045084</v>
      </c>
      <c r="O66">
        <f t="shared" si="0"/>
        <v>1.0495508554340149</v>
      </c>
      <c r="P66">
        <f t="shared" si="0"/>
        <v>1.0853857024163298</v>
      </c>
      <c r="Q66">
        <f t="shared" si="0"/>
        <v>1.1037912684568407</v>
      </c>
      <c r="R66">
        <f t="shared" si="0"/>
        <v>1.0992584250116795</v>
      </c>
      <c r="S66">
        <f t="shared" si="0"/>
        <v>1.0997093401236802</v>
      </c>
      <c r="T66">
        <f t="shared" si="0"/>
        <v>1.0199871960368214</v>
      </c>
      <c r="U66">
        <f t="shared" si="0"/>
        <v>1.0742060844718371</v>
      </c>
      <c r="V66">
        <f t="shared" si="0"/>
        <v>1.022099177108716</v>
      </c>
      <c r="W66">
        <f t="shared" si="0"/>
        <v>1.0513652705350989</v>
      </c>
      <c r="X66">
        <f t="shared" si="0"/>
        <v>1.068295075606492</v>
      </c>
      <c r="Y66">
        <f t="shared" si="0"/>
        <v>1.0824670988579621</v>
      </c>
      <c r="Z66">
        <f t="shared" si="0"/>
        <v>1.0568483673260085</v>
      </c>
      <c r="AA66">
        <f t="shared" si="0"/>
        <v>1.0628699840920561</v>
      </c>
      <c r="AB66">
        <f t="shared" si="0"/>
        <v>1.06577924038764</v>
      </c>
      <c r="AC66">
        <f t="shared" si="0"/>
        <v>1.0638361701809365</v>
      </c>
      <c r="AD66">
        <f t="shared" si="0"/>
        <v>1.082636070861656</v>
      </c>
      <c r="AE66">
        <f t="shared" si="0"/>
        <v>1.0728127414283208</v>
      </c>
      <c r="AF66">
        <f t="shared" si="0"/>
        <v>1.0845689088384083</v>
      </c>
      <c r="AG66">
        <f t="shared" si="0"/>
        <v>1.0936460942214941</v>
      </c>
      <c r="AH66">
        <f t="shared" si="0"/>
        <v>1.1067607515494466</v>
      </c>
      <c r="AI66">
        <f t="shared" si="0"/>
        <v>1.1030796903648141</v>
      </c>
      <c r="AJ66">
        <f t="shared" si="0"/>
        <v>1.0165974904158548</v>
      </c>
      <c r="AK66">
        <f t="shared" si="0"/>
        <v>1.0186668495245761</v>
      </c>
      <c r="AL66">
        <f t="shared" si="0"/>
        <v>1.0198620558307283</v>
      </c>
      <c r="AM66">
        <f t="shared" si="0"/>
        <v>1.0525245502975711</v>
      </c>
      <c r="AN66">
        <f t="shared" si="0"/>
        <v>1.0748802779376299</v>
      </c>
      <c r="AO66">
        <f t="shared" si="0"/>
        <v>1.0327264513454688</v>
      </c>
      <c r="AP66">
        <v>1.0587117649029087</v>
      </c>
      <c r="AQ66">
        <v>1.0658161032105249</v>
      </c>
      <c r="AR66">
        <v>1.0710767639378334</v>
      </c>
      <c r="AS66">
        <f t="shared" si="0"/>
        <v>1.0710767639378334</v>
      </c>
      <c r="AT66">
        <f t="shared" si="0"/>
        <v>1.076607987024871</v>
      </c>
      <c r="AU66">
        <f t="shared" si="0"/>
        <v>1.0698315390920896</v>
      </c>
      <c r="AV66">
        <f t="shared" si="0"/>
        <v>1.0733047637993671</v>
      </c>
      <c r="AW66">
        <f t="shared" si="0"/>
        <v>1.0788492852037537</v>
      </c>
      <c r="AX66">
        <f t="shared" si="0"/>
        <v>1.0806866422628187</v>
      </c>
      <c r="AY66">
        <f t="shared" si="0"/>
        <v>1.0934563201041565</v>
      </c>
      <c r="AZ66">
        <f t="shared" si="0"/>
        <v>1.092593692763197</v>
      </c>
      <c r="BA66">
        <f t="shared" si="0"/>
        <v>1.0181515940531209</v>
      </c>
      <c r="BB66">
        <f t="shared" si="0"/>
        <v>1.020367593511279</v>
      </c>
      <c r="BC66">
        <f t="shared" si="0"/>
        <v>1.0217888559865325</v>
      </c>
      <c r="BD66">
        <f t="shared" si="0"/>
        <v>1.0460641163739355</v>
      </c>
      <c r="BE66">
        <f t="shared" si="0"/>
        <v>1.0666423471354911</v>
      </c>
      <c r="BF66">
        <f t="shared" si="0"/>
        <v>1.0288204670676706</v>
      </c>
      <c r="BG66">
        <f t="shared" si="0"/>
        <v>1.0489221536111524</v>
      </c>
      <c r="BH66">
        <f t="shared" si="0"/>
        <v>1.050258907157003</v>
      </c>
      <c r="BI66">
        <f t="shared" si="0"/>
        <v>1.0443987564189046</v>
      </c>
      <c r="BJ66">
        <f t="shared" si="0"/>
        <v>1.0623423214979912</v>
      </c>
      <c r="BK66">
        <f t="shared" si="0"/>
        <v>1.0725707127397481</v>
      </c>
    </row>
    <row r="67" spans="1:63" x14ac:dyDescent="0.25">
      <c r="A67" t="s">
        <v>112</v>
      </c>
      <c r="B67" s="28" t="s">
        <v>113</v>
      </c>
      <c r="C67" s="12">
        <v>0.16456783336675165</v>
      </c>
      <c r="D67" s="12">
        <v>0.1948574012799795</v>
      </c>
      <c r="E67" s="12">
        <v>0.21263002205461265</v>
      </c>
      <c r="F67" s="12">
        <v>0.18339194940849907</v>
      </c>
      <c r="G67" s="12">
        <v>0.22274098419559935</v>
      </c>
      <c r="H67" s="12">
        <v>8.7814649716195695E-2</v>
      </c>
      <c r="I67" s="12">
        <v>9.9028705386238536E-2</v>
      </c>
      <c r="J67" s="12">
        <v>0.12471404783624038</v>
      </c>
      <c r="K67" s="12">
        <v>9.5723940227568902E-2</v>
      </c>
      <c r="L67" s="12">
        <v>9.0558293472706164E-2</v>
      </c>
      <c r="M67" s="12">
        <v>0.13328642703987131</v>
      </c>
      <c r="N67" s="12">
        <v>0.14522729674574766</v>
      </c>
      <c r="O67" s="12">
        <v>0.14355825383312371</v>
      </c>
      <c r="P67" s="12">
        <v>0.18170523382958392</v>
      </c>
      <c r="Q67" s="12">
        <v>0.27555027466246573</v>
      </c>
      <c r="R67" s="12">
        <v>0.18510077648245737</v>
      </c>
      <c r="S67" s="12">
        <v>0.24676286606636449</v>
      </c>
      <c r="T67" s="12">
        <v>9.6835591955462041E-2</v>
      </c>
      <c r="U67" s="12">
        <v>0.17055290377485713</v>
      </c>
      <c r="V67" s="12">
        <v>9.0320004817343674E-2</v>
      </c>
      <c r="W67" s="12">
        <v>0.1280962231164105</v>
      </c>
      <c r="X67" s="12">
        <v>0.13907827481460905</v>
      </c>
      <c r="Y67" s="12">
        <v>0.18716213818120991</v>
      </c>
      <c r="Z67" s="12">
        <v>0.15541934163514792</v>
      </c>
      <c r="AA67" s="12">
        <v>0.13604513331295109</v>
      </c>
      <c r="AB67" s="12">
        <v>0.13926714651581557</v>
      </c>
      <c r="AC67" s="12">
        <v>0.16044554476385409</v>
      </c>
      <c r="AD67" s="26">
        <v>0.16880759029818618</v>
      </c>
      <c r="AE67" s="12">
        <v>0.18253306005726846</v>
      </c>
      <c r="AF67" s="12">
        <v>0.19713160600617055</v>
      </c>
      <c r="AG67" s="12">
        <v>0.20908176674646275</v>
      </c>
      <c r="AH67" s="12">
        <v>0.26186877284403653</v>
      </c>
      <c r="AI67" s="12">
        <v>0.22440056876051009</v>
      </c>
      <c r="AJ67" s="12">
        <v>9.2416678723534457E-2</v>
      </c>
      <c r="AK67" s="12">
        <v>9.8815700078055999E-2</v>
      </c>
      <c r="AL67" s="12">
        <v>0.10272101902854398</v>
      </c>
      <c r="AM67" s="12">
        <v>0.13079526137471423</v>
      </c>
      <c r="AN67" s="12">
        <v>0.17750113987614849</v>
      </c>
      <c r="AO67" s="12">
        <v>9.7129178779456954E-2</v>
      </c>
      <c r="AP67" s="12">
        <v>0.13852913357102226</v>
      </c>
      <c r="AQ67" s="12">
        <v>0.14564499973566136</v>
      </c>
      <c r="AR67" s="12">
        <v>0.14717989896086983</v>
      </c>
      <c r="AS67" s="12">
        <v>0.14717989896086983</v>
      </c>
      <c r="AT67" s="12">
        <v>0.18159686001513431</v>
      </c>
      <c r="AU67" s="26">
        <v>0.15258578615059643</v>
      </c>
      <c r="AV67" s="12">
        <v>0.16900158271479998</v>
      </c>
      <c r="AW67" s="12">
        <v>0.18494149579807623</v>
      </c>
      <c r="AX67" s="12">
        <v>0.20947897624777015</v>
      </c>
      <c r="AY67" s="12">
        <v>0.27103635471426984</v>
      </c>
      <c r="AZ67" s="12">
        <v>0.21125636869108169</v>
      </c>
      <c r="BA67" s="12">
        <v>8.4896886838185151E-2</v>
      </c>
      <c r="BB67" s="12">
        <v>9.0328344190675883E-2</v>
      </c>
      <c r="BC67" s="12">
        <v>9.4893198375767082E-2</v>
      </c>
      <c r="BD67" s="12">
        <v>0.1190297575523525</v>
      </c>
      <c r="BE67" s="12">
        <v>0.16259100723948849</v>
      </c>
      <c r="BF67" s="12">
        <v>8.2653413640281212E-2</v>
      </c>
      <c r="BG67" s="12">
        <v>0.12344010301421682</v>
      </c>
      <c r="BH67" s="12">
        <v>0.12843880818758724</v>
      </c>
      <c r="BI67" s="12">
        <v>0.13066477495242615</v>
      </c>
      <c r="BJ67" s="12">
        <v>0.14478131893283194</v>
      </c>
      <c r="BK67" s="12">
        <v>0.18068305428467271</v>
      </c>
    </row>
    <row r="68" spans="1:63" x14ac:dyDescent="0.25">
      <c r="A68" s="27"/>
      <c r="C68" s="12"/>
    </row>
    <row r="69" spans="1:63" x14ac:dyDescent="0.25">
      <c r="A69" s="27"/>
      <c r="C69" s="12"/>
    </row>
    <row r="70" spans="1:63" x14ac:dyDescent="0.25">
      <c r="A70" s="27"/>
      <c r="C70" s="12"/>
    </row>
    <row r="71" spans="1:63" x14ac:dyDescent="0.25">
      <c r="A71" s="27"/>
      <c r="C71" s="12"/>
    </row>
    <row r="72" spans="1:63" x14ac:dyDescent="0.25">
      <c r="A72" s="27"/>
      <c r="C72" s="12"/>
    </row>
    <row r="73" spans="1:63" x14ac:dyDescent="0.25">
      <c r="A73" s="27"/>
      <c r="C73" s="12"/>
    </row>
    <row r="74" spans="1:63" x14ac:dyDescent="0.25">
      <c r="A74" s="27"/>
      <c r="C74" s="12"/>
    </row>
    <row r="75" spans="1:63" x14ac:dyDescent="0.25">
      <c r="A75" s="27"/>
      <c r="C75" s="12"/>
    </row>
    <row r="76" spans="1:63" x14ac:dyDescent="0.25">
      <c r="A76" s="27"/>
      <c r="C76" s="12"/>
    </row>
    <row r="77" spans="1:63" x14ac:dyDescent="0.25">
      <c r="A77" s="27"/>
      <c r="C77" s="12"/>
    </row>
    <row r="78" spans="1:63" x14ac:dyDescent="0.25">
      <c r="A78" s="27"/>
      <c r="C78" s="12"/>
    </row>
    <row r="79" spans="1:63" x14ac:dyDescent="0.25">
      <c r="A79" s="27"/>
      <c r="C79" s="12"/>
    </row>
    <row r="80" spans="1:63" x14ac:dyDescent="0.25">
      <c r="A80" s="27"/>
      <c r="C80" s="12"/>
    </row>
    <row r="81" spans="1:3" x14ac:dyDescent="0.25">
      <c r="A81" s="27"/>
      <c r="C81" s="12"/>
    </row>
    <row r="82" spans="1:3" x14ac:dyDescent="0.25">
      <c r="A82" s="27"/>
      <c r="C82" s="12"/>
    </row>
    <row r="83" spans="1:3" x14ac:dyDescent="0.25">
      <c r="A83" s="27"/>
    </row>
    <row r="84" spans="1:3" x14ac:dyDescent="0.25">
      <c r="A84" s="27"/>
    </row>
    <row r="85" spans="1:3" x14ac:dyDescent="0.25">
      <c r="A85" s="27"/>
    </row>
    <row r="86" spans="1:3" x14ac:dyDescent="0.25">
      <c r="A86" s="27"/>
    </row>
    <row r="87" spans="1:3" x14ac:dyDescent="0.25">
      <c r="A87" s="27"/>
    </row>
    <row r="88" spans="1:3" x14ac:dyDescent="0.25">
      <c r="A88" s="27"/>
    </row>
    <row r="89" spans="1:3" x14ac:dyDescent="0.25">
      <c r="A89" s="27"/>
    </row>
    <row r="90" spans="1:3" x14ac:dyDescent="0.25">
      <c r="A90" s="27"/>
    </row>
    <row r="91" spans="1:3" x14ac:dyDescent="0.25">
      <c r="A91" s="27"/>
    </row>
    <row r="92" spans="1:3" x14ac:dyDescent="0.25">
      <c r="A92" s="27"/>
    </row>
    <row r="93" spans="1:3" x14ac:dyDescent="0.25">
      <c r="A93" s="27"/>
    </row>
    <row r="94" spans="1:3" x14ac:dyDescent="0.25">
      <c r="A94" s="27"/>
    </row>
    <row r="95" spans="1:3" x14ac:dyDescent="0.25">
      <c r="A95" s="27"/>
    </row>
    <row r="96" spans="1:3" x14ac:dyDescent="0.25">
      <c r="A96" s="27"/>
    </row>
    <row r="97" spans="1:1" x14ac:dyDescent="0.25">
      <c r="A97" s="27"/>
    </row>
    <row r="98" spans="1:1" x14ac:dyDescent="0.25">
      <c r="A98" s="27"/>
    </row>
    <row r="99" spans="1:1" x14ac:dyDescent="0.25">
      <c r="A99" s="27"/>
    </row>
    <row r="100" spans="1:1" x14ac:dyDescent="0.25">
      <c r="A100" s="27"/>
    </row>
    <row r="101" spans="1:1" x14ac:dyDescent="0.25">
      <c r="A101" s="27"/>
    </row>
    <row r="102" spans="1:1" x14ac:dyDescent="0.25">
      <c r="A102" s="27"/>
    </row>
    <row r="103" spans="1:1" x14ac:dyDescent="0.25">
      <c r="A103" s="27"/>
    </row>
    <row r="104" spans="1:1" x14ac:dyDescent="0.25">
      <c r="A104" s="27"/>
    </row>
    <row r="105" spans="1:1" x14ac:dyDescent="0.25">
      <c r="A105" s="27"/>
    </row>
    <row r="106" spans="1:1" x14ac:dyDescent="0.25">
      <c r="A106" s="27"/>
    </row>
    <row r="107" spans="1:1" x14ac:dyDescent="0.25">
      <c r="A107" s="27"/>
    </row>
    <row r="108" spans="1:1" x14ac:dyDescent="0.25">
      <c r="A108" s="27"/>
    </row>
    <row r="109" spans="1:1" x14ac:dyDescent="0.25">
      <c r="A109" s="27"/>
    </row>
    <row r="110" spans="1:1" x14ac:dyDescent="0.25">
      <c r="A110" s="27"/>
    </row>
    <row r="111" spans="1:1" x14ac:dyDescent="0.25">
      <c r="A111" s="27"/>
    </row>
    <row r="112" spans="1:1" x14ac:dyDescent="0.25">
      <c r="A112" s="27"/>
    </row>
    <row r="113" spans="1:1" x14ac:dyDescent="0.25">
      <c r="A113" s="27"/>
    </row>
    <row r="114" spans="1:1" x14ac:dyDescent="0.25">
      <c r="A114" s="27"/>
    </row>
    <row r="115" spans="1:1" x14ac:dyDescent="0.25">
      <c r="A115" s="27"/>
    </row>
    <row r="116" spans="1:1" x14ac:dyDescent="0.25">
      <c r="A116" s="27"/>
    </row>
    <row r="117" spans="1:1" x14ac:dyDescent="0.25">
      <c r="A117" s="27"/>
    </row>
    <row r="118" spans="1:1" x14ac:dyDescent="0.25">
      <c r="A118" s="27"/>
    </row>
    <row r="119" spans="1:1" x14ac:dyDescent="0.25">
      <c r="A119" s="27"/>
    </row>
    <row r="120" spans="1:1" x14ac:dyDescent="0.25">
      <c r="A120" s="27"/>
    </row>
    <row r="121" spans="1:1" x14ac:dyDescent="0.25">
      <c r="A121" s="27"/>
    </row>
    <row r="122" spans="1:1" x14ac:dyDescent="0.25">
      <c r="A122" s="27"/>
    </row>
    <row r="123" spans="1:1" x14ac:dyDescent="0.25">
      <c r="A123" s="27"/>
    </row>
    <row r="124" spans="1:1" x14ac:dyDescent="0.25">
      <c r="A124" s="27"/>
    </row>
    <row r="125" spans="1:1" x14ac:dyDescent="0.25">
      <c r="A125" s="27"/>
    </row>
    <row r="126" spans="1:1" x14ac:dyDescent="0.25">
      <c r="A126" s="27"/>
    </row>
    <row r="127" spans="1:1" x14ac:dyDescent="0.25">
      <c r="A127" s="27"/>
    </row>
    <row r="128" spans="1:1" x14ac:dyDescent="0.25">
      <c r="A128" s="27"/>
    </row>
    <row r="129" spans="1:1" x14ac:dyDescent="0.25">
      <c r="A129" s="27"/>
    </row>
  </sheetData>
  <mergeCells count="9">
    <mergeCell ref="C2:AC2"/>
    <mergeCell ref="C23:AC23"/>
    <mergeCell ref="C44:AC44"/>
    <mergeCell ref="AD2:AT2"/>
    <mergeCell ref="AU2:BK2"/>
    <mergeCell ref="AD23:AT23"/>
    <mergeCell ref="AU23:BK23"/>
    <mergeCell ref="AD44:AT44"/>
    <mergeCell ref="AU44:BK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Resource Cost</vt:lpstr>
      <vt:lpstr>Cost Breakdown</vt:lpstr>
      <vt:lpstr>Selected MW by RESOLVE Zone</vt:lpstr>
      <vt:lpstr>Selected MWh by RESOLVE Zone</vt:lpstr>
      <vt:lpstr>Selected and Total MW and MWh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Oluwafemi Sawyerr</dc:creator>
  <cp:lastModifiedBy>Grace</cp:lastModifiedBy>
  <dcterms:created xsi:type="dcterms:W3CDTF">2018-08-29T01:41:47Z</dcterms:created>
  <dcterms:modified xsi:type="dcterms:W3CDTF">2019-07-02T05:59:18Z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{ADB8B01C-6041-4640-A596-D2DC58451BF3}</vt:lpwstr>
  </property>
</Properties>
</file>