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f1c90637bc1c5f7/Desktop/EPICODE/ES EXCEL GALLINO/"/>
    </mc:Choice>
  </mc:AlternateContent>
  <xr:revisionPtr revIDLastSave="246" documentId="11_B4F75B78FD140C97F52DC8033C40F348BD2C39D9" xr6:coauthVersionLast="47" xr6:coauthVersionMax="47" xr10:uidLastSave="{89D1B6C6-2D52-44BB-8D4A-B591405A793A}"/>
  <bookViews>
    <workbookView xWindow="-108" yWindow="-108" windowWidth="23256" windowHeight="1245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2" hidden="1">Fatture!$G$1:$G$24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GIUDIZIO">Giudizio!$C$1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P2" i="3" l="1" a="1"/>
  <c r="P2" i="3" s="1"/>
  <c r="Q2" i="3" s="1"/>
  <c r="M2" i="3" a="1"/>
  <c r="M2" i="3" s="1"/>
  <c r="N2" i="3" s="1"/>
  <c r="J2" i="3" a="1"/>
  <c r="J2" i="3" s="1"/>
  <c r="K2" i="3" s="1"/>
  <c r="H14" i="3"/>
  <c r="G2" i="3" a="1"/>
  <c r="G2" i="3" s="1"/>
  <c r="H2" i="3" s="1"/>
  <c r="C13" i="2"/>
  <c r="C14" i="2"/>
  <c r="C15" i="2"/>
  <c r="C16" i="2"/>
  <c r="C17" i="2"/>
  <c r="C18" i="2"/>
  <c r="C12" i="2"/>
  <c r="C3" i="2" a="1"/>
  <c r="C3" i="2"/>
  <c r="C4" i="2" a="1"/>
  <c r="C4" i="2" s="1"/>
  <c r="C5" i="2" a="1"/>
  <c r="C5" i="2"/>
  <c r="C6" i="2" a="1"/>
  <c r="C6" i="2"/>
  <c r="C7" i="2" a="1"/>
  <c r="C7" i="2"/>
  <c r="C8" i="2" a="1"/>
  <c r="C8" i="2"/>
  <c r="C2" i="2" a="1"/>
  <c r="C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K6" i="3" l="1"/>
  <c r="Q27" i="3"/>
  <c r="H24" i="3"/>
  <c r="K37" i="3"/>
  <c r="K13" i="3"/>
  <c r="Q26" i="3"/>
  <c r="H23" i="3"/>
  <c r="K48" i="3"/>
  <c r="K24" i="3"/>
  <c r="N24" i="3"/>
  <c r="Q49" i="3"/>
  <c r="Q13" i="3"/>
  <c r="H22" i="3"/>
  <c r="K35" i="3"/>
  <c r="K11" i="3"/>
  <c r="N11" i="3"/>
  <c r="Q36" i="3"/>
  <c r="Q24" i="3"/>
  <c r="H9" i="3"/>
  <c r="K34" i="3"/>
  <c r="K10" i="3"/>
  <c r="N10" i="3"/>
  <c r="Q35" i="3"/>
  <c r="Q23" i="3"/>
  <c r="H20" i="3"/>
  <c r="K45" i="3"/>
  <c r="K21" i="3"/>
  <c r="N21" i="3"/>
  <c r="Q46" i="3"/>
  <c r="Q10" i="3"/>
  <c r="H19" i="3"/>
  <c r="K44" i="3"/>
  <c r="K20" i="3"/>
  <c r="N20" i="3"/>
  <c r="Q45" i="3"/>
  <c r="Q9" i="3"/>
  <c r="H18" i="3"/>
  <c r="Q32" i="3"/>
  <c r="N18" i="3"/>
  <c r="N6" i="3"/>
  <c r="Q43" i="3"/>
  <c r="Q31" i="3"/>
  <c r="Q19" i="3"/>
  <c r="Q7" i="3"/>
  <c r="H13" i="3"/>
  <c r="K38" i="3"/>
  <c r="K26" i="3"/>
  <c r="K14" i="3"/>
  <c r="N14" i="3"/>
  <c r="Q15" i="3"/>
  <c r="K49" i="3"/>
  <c r="K25" i="3"/>
  <c r="N13" i="3"/>
  <c r="Q14" i="3"/>
  <c r="H11" i="3"/>
  <c r="K36" i="3"/>
  <c r="K12" i="3"/>
  <c r="N12" i="3"/>
  <c r="Q37" i="3"/>
  <c r="Q25" i="3"/>
  <c r="H10" i="3"/>
  <c r="K47" i="3"/>
  <c r="K23" i="3"/>
  <c r="N23" i="3"/>
  <c r="Q48" i="3"/>
  <c r="Q12" i="3"/>
  <c r="H21" i="3"/>
  <c r="K46" i="3"/>
  <c r="K22" i="3"/>
  <c r="N22" i="3"/>
  <c r="Q47" i="3"/>
  <c r="Q11" i="3"/>
  <c r="H8" i="3"/>
  <c r="K33" i="3"/>
  <c r="K9" i="3"/>
  <c r="N9" i="3"/>
  <c r="Q34" i="3"/>
  <c r="Q22" i="3"/>
  <c r="H7" i="3"/>
  <c r="K32" i="3"/>
  <c r="K8" i="3"/>
  <c r="N8" i="3"/>
  <c r="Q33" i="3"/>
  <c r="Q21" i="3"/>
  <c r="H6" i="3"/>
  <c r="K43" i="3"/>
  <c r="K31" i="3"/>
  <c r="K19" i="3"/>
  <c r="K7" i="3"/>
  <c r="N19" i="3"/>
  <c r="N7" i="3"/>
  <c r="Q44" i="3"/>
  <c r="Q20" i="3"/>
  <c r="Q8" i="3"/>
  <c r="H17" i="3"/>
  <c r="H5" i="3"/>
  <c r="K42" i="3"/>
  <c r="K30" i="3"/>
  <c r="K18" i="3"/>
  <c r="H16" i="3"/>
  <c r="H4" i="3"/>
  <c r="K41" i="3"/>
  <c r="K29" i="3"/>
  <c r="K17" i="3"/>
  <c r="K5" i="3"/>
  <c r="N17" i="3"/>
  <c r="N5" i="3"/>
  <c r="Q42" i="3"/>
  <c r="Q30" i="3"/>
  <c r="Q18" i="3"/>
  <c r="Q6" i="3"/>
  <c r="Q39" i="3"/>
  <c r="Q3" i="3"/>
  <c r="H12" i="3"/>
  <c r="Q38" i="3"/>
  <c r="H15" i="3"/>
  <c r="H3" i="3"/>
  <c r="K40" i="3"/>
  <c r="K28" i="3"/>
  <c r="K16" i="3"/>
  <c r="K4" i="3"/>
  <c r="N16" i="3"/>
  <c r="N4" i="3"/>
  <c r="Q41" i="3"/>
  <c r="Q29" i="3"/>
  <c r="Q17" i="3"/>
  <c r="Q5" i="3"/>
  <c r="K39" i="3"/>
  <c r="K27" i="3"/>
  <c r="K15" i="3"/>
  <c r="K3" i="3"/>
  <c r="N15" i="3"/>
  <c r="N3" i="3"/>
  <c r="Q40" i="3"/>
  <c r="Q28" i="3"/>
  <c r="Q16" i="3"/>
  <c r="Q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<sst xmlns="http://schemas.openxmlformats.org/spreadsheetml/2006/main" count="828" uniqueCount="583">
  <si>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</si>
  <si>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</si>
  <si>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</si>
  <si>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</si>
  <si>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</si>
  <si>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</si>
  <si>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</si>
  <si>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</si>
  <si>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</si>
  <si>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</si>
  <si>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</si>
  <si>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</si>
  <si>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</si>
  <si>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</si>
  <si>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</si>
  <si>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</si>
  <si>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</si>
  <si>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</si>
  <si>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</si>
  <si>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</si>
  <si>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</si>
  <si>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</si>
  <si>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</si>
  <si>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</si>
  <si>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</si>
  <si>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</si>
  <si>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</si>
  <si>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</si>
  <si>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</si>
  <si>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</si>
  <si>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</si>
  <si>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</si>
  <si>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</si>
  <si>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</si>
  <si>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</si>
  <si>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</si>
  <si>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</si>
  <si>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</si>
  <si>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</si>
  <si>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</si>
  <si>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</si>
  <si>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</si>
  <si>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</si>
  <si>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</si>
  <si>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</si>
  <si>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</si>
  <si>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</si>
  <si>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</si>
  <si>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</si>
  <si>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</si>
  <si>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</si>
  <si>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</si>
  <si>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</si>
  <si>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</si>
  <si>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</si>
  <si>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</si>
  <si>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</si>
  <si>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</si>
  <si>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</si>
  <si>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</si>
  <si>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</si>
  <si>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</si>
  <si>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</si>
  <si>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</si>
  <si>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</si>
  <si>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</si>
  <si>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</si>
  <si>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</si>
  <si>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</si>
  <si>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</si>
  <si>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</si>
  <si>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</si>
  <si>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</si>
  <si>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</si>
  <si>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</si>
  <si>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</si>
  <si>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</si>
  <si>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</si>
  <si>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</si>
  <si>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</si>
  <si>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</si>
  <si>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</si>
  <si>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</si>
  <si>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</si>
  <si>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</si>
  <si>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</si>
  <si>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</si>
  <si>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</si>
  <si>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</si>
  <si>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</si>
  <si>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</si>
  <si>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</si>
  <si>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</si>
  <si>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</si>
  <si>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</si>
  <si>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</si>
  <si>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</si>
  <si>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</si>
  <si>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</si>
  <si>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</si>
  <si>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</si>
  <si>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</si>
  <si>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</si>
  <si>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</si>
  <si>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</si>
  <si>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</si>
  <si>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</si>
  <si>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</si>
  <si>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</si>
  <si>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</si>
  <si>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</si>
  <si>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</si>
  <si>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</si>
  <si>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</si>
  <si>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</si>
  <si>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</si>
  <si>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</si>
  <si>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</si>
  <si>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</si>
  <si>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</si>
  <si>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</si>
  <si>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</si>
  <si>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</si>
  <si>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</si>
  <si>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</si>
  <si>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</si>
  <si>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</si>
  <si>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</si>
  <si>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</si>
  <si>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</si>
  <si>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</si>
  <si>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</si>
  <si>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</si>
  <si>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</si>
  <si>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</si>
  <si>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</si>
  <si>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</si>
  <si>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</si>
  <si>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</si>
  <si>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</si>
  <si>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</si>
  <si>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</si>
  <si>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</si>
  <si>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</si>
  <si>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</si>
  <si>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</si>
  <si>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</si>
  <si>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</si>
  <si>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</si>
  <si>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</si>
  <si>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</si>
  <si>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</si>
  <si>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</si>
  <si>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</si>
  <si>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</si>
  <si>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</si>
  <si>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</si>
  <si>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</si>
  <si>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</si>
  <si>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</si>
  <si>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</si>
  <si>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</si>
  <si>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</si>
  <si>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</si>
  <si>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</si>
  <si>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</si>
  <si>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</si>
  <si>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</si>
  <si>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</si>
  <si>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</si>
  <si>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</si>
  <si>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</si>
  <si>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</si>
  <si>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</si>
  <si>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</si>
  <si>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</si>
  <si>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</si>
  <si>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</si>
  <si>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</si>
  <si>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</si>
  <si>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</si>
  <si>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</si>
  <si>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</si>
  <si>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</si>
  <si>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</si>
  <si>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</si>
  <si>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</si>
  <si>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</si>
  <si>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</si>
  <si>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</si>
  <si>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</si>
  <si>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</si>
  <si>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</si>
  <si>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</si>
  <si>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</si>
  <si>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</si>
  <si>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</si>
  <si>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</si>
  <si>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</si>
  <si>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</si>
  <si>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</si>
  <si>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</si>
  <si>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</si>
  <si>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</si>
  <si>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</si>
  <si>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</si>
  <si>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</si>
  <si>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</si>
  <si>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</si>
  <si>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</si>
  <si>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</si>
  <si>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</si>
  <si>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</si>
  <si>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</si>
  <si>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</si>
  <si>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</si>
  <si>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</si>
  <si>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</si>
  <si>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</si>
  <si>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</si>
  <si>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</si>
  <si>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</si>
  <si>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</si>
  <si>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</si>
  <si>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</si>
  <si>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</si>
  <si>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</si>
  <si>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</si>
  <si>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</si>
  <si>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</si>
  <si>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</si>
  <si>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</si>
  <si>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</si>
  <si>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</si>
  <si>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</si>
  <si>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</si>
  <si>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</si>
  <si>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</si>
  <si>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</si>
  <si>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</si>
  <si>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</si>
  <si>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</si>
  <si>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</si>
  <si>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</si>
  <si>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</si>
  <si>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</si>
  <si>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</si>
  <si>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</si>
  <si>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</si>
  <si>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</si>
  <si>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</si>
  <si>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</si>
  <si>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</si>
  <si>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</si>
  <si>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</si>
  <si>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</si>
  <si>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</si>
  <si>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</si>
  <si>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</si>
  <si>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</si>
  <si>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</si>
  <si>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</si>
  <si>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</si>
  <si>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</si>
  <si>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</si>
  <si>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</si>
  <si>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</si>
  <si>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</si>
  <si>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</si>
  <si>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</si>
  <si>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</si>
  <si>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</si>
  <si>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</si>
  <si>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</si>
  <si>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</si>
  <si>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</si>
  <si>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</si>
  <si>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</si>
  <si>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</si>
  <si>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</si>
  <si>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</si>
  <si>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</si>
  <si>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</si>
  <si>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</si>
  <si>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</si>
  <si>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</si>
  <si>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</si>
  <si>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</si>
  <si>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</si>
  <si>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</si>
  <si>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</si>
  <si>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</si>
  <si>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</si>
  <si>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</si>
  <si>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</si>
  <si>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</si>
  <si>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</si>
  <si>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</si>
  <si>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</si>
  <si>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</si>
  <si>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</si>
  <si>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</si>
  <si>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</si>
  <si>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</si>
  <si>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</si>
  <si>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</si>
  <si>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</si>
  <si>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</si>
  <si>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</si>
  <si>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</si>
  <si>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</si>
  <si>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</si>
  <si>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</si>
  <si>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</si>
  <si>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</si>
  <si>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</si>
  <si>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</si>
  <si>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</si>
  <si>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</si>
  <si>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</si>
  <si>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</si>
  <si>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</si>
  <si>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</si>
  <si>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</si>
  <si>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</si>
  <si>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</si>
  <si>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</si>
  <si>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</si>
  <si>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</si>
  <si>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</si>
  <si>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</si>
  <si>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</si>
  <si>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</si>
  <si>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</si>
  <si>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</si>
  <si>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</si>
  <si>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</si>
  <si>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</si>
  <si>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</si>
  <si>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</si>
  <si>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</si>
  <si>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</si>
  <si>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</si>
  <si>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</si>
  <si>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</si>
  <si>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</si>
  <si>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</si>
  <si>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</si>
  <si>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</si>
  <si>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</si>
  <si>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</si>
  <si>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</si>
  <si>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</si>
  <si>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</si>
  <si>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</si>
  <si>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</si>
  <si>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</si>
  <si>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</si>
  <si>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</si>
  <si>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</si>
  <si>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</si>
  <si>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</si>
  <si>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</si>
  <si>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</si>
  <si>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</si>
  <si>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</si>
  <si>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</si>
  <si>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</si>
  <si>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</si>
  <si>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</si>
  <si>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</si>
  <si>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</si>
  <si>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</si>
  <si>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</si>
  <si>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</si>
  <si>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</si>
  <si>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</si>
  <si>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</si>
  <si>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</si>
  <si>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</si>
  <si>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</si>
  <si>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</si>
  <si>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</si>
  <si>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</si>
  <si>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</si>
  <si>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</si>
  <si>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</si>
  <si>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</si>
  <si>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</si>
  <si>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</si>
  <si>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</si>
  <si>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</si>
  <si>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</si>
  <si>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</si>
  <si>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</si>
  <si>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</si>
  <si>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</si>
  <si>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</si>
  <si>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</si>
  <si>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</si>
  <si>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</si>
  <si>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</si>
  <si>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</si>
  <si>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</si>
  <si>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</si>
  <si>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</si>
  <si>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</si>
  <si>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</si>
  <si>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</si>
  <si>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</si>
  <si>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</si>
  <si>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</si>
  <si>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</si>
  <si>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</si>
  <si>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</si>
  <si>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</si>
  <si>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</si>
  <si>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</si>
  <si>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</si>
  <si>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</si>
  <si>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</si>
  <si>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</si>
  <si>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</si>
  <si>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</si>
  <si>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</si>
  <si>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</si>
  <si>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</si>
  <si>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</si>
  <si>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</si>
  <si>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</si>
  <si>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</si>
  <si>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</si>
  <si>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</si>
  <si>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</si>
  <si>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</si>
  <si>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</si>
  <si>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</si>
  <si>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</si>
  <si>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</si>
  <si>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</si>
  <si>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</si>
  <si>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</si>
  <si>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</si>
  <si>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</si>
  <si>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</si>
  <si>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</si>
  <si>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</si>
  <si>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</si>
  <si>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</si>
  <si>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</si>
  <si>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</si>
  <si>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</si>
  <si>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</si>
  <si>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</si>
  <si>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</si>
  <si>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</si>
  <si>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</si>
  <si>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</si>
  <si>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</si>
  <si>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</si>
  <si>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</si>
  <si>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</si>
  <si>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</si>
  <si>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</si>
  <si>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</si>
  <si>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</si>
  <si>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</si>
  <si>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</si>
  <si>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</si>
  <si>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</si>
  <si>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</si>
  <si>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</si>
  <si>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</si>
  <si>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</si>
  <si>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</si>
  <si>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</si>
  <si>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</si>
  <si>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</si>
  <si>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</si>
  <si>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</si>
  <si>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</si>
  <si>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</si>
  <si>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</si>
  <si>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</si>
  <si>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</si>
  <si>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</si>
  <si>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</si>
  <si>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</si>
  <si>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</si>
  <si>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</si>
  <si>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</si>
  <si>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</si>
  <si>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</si>
  <si>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</si>
  <si>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</si>
  <si>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</si>
  <si>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</si>
  <si>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</si>
  <si>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</si>
  <si>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</si>
  <si>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</si>
  <si>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</si>
  <si>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</si>
  <si>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</si>
  <si>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</si>
  <si>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</si>
  <si>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</si>
  <si>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</si>
  <si>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</si>
  <si>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</si>
  <si>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</si>
  <si>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</si>
  <si>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</si>
  <si>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</si>
  <si>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</si>
  <si>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</si>
  <si>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</si>
  <si>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</si>
  <si>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</si>
  <si>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</si>
  <si>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</si>
  <si>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</si>
  <si>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</si>
  <si>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</si>
  <si>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</si>
  <si>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</si>
  <si>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</si>
  <si>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</si>
  <si>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</si>
  <si>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</si>
  <si>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</si>
  <si>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</si>
  <si>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</si>
  <si>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</si>
  <si>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</si>
  <si>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</si>
  <si>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</si>
  <si>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</si>
  <si>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</si>
  <si>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</si>
  <si>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</si>
  <si>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</si>
  <si>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</si>
  <si>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</si>
  <si>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</si>
  <si>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</si>
  <si>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</si>
  <si>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</si>
  <si>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</si>
  <si>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</si>
  <si>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</si>
  <si>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</si>
  <si>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</si>
  <si>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</si>
  <si>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</si>
  <si>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</si>
  <si>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</si>
  <si>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</si>
  <si>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</si>
  <si>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</si>
  <si>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</si>
  <si>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</si>
  <si>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</si>
  <si>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</si>
  <si>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</si>
  <si>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</si>
  <si>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</si>
  <si>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</si>
  <si>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</si>
  <si>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Esito</t>
  </si>
  <si>
    <t>Punteggio_1</t>
  </si>
  <si>
    <t>Esito_1</t>
  </si>
  <si>
    <t>RESPINTO</t>
  </si>
  <si>
    <t>SUFFICIENTE</t>
  </si>
  <si>
    <t>DISCRETO</t>
  </si>
  <si>
    <t>BUONO</t>
  </si>
  <si>
    <t>Punteggio_2</t>
  </si>
  <si>
    <t>Esito_2</t>
  </si>
  <si>
    <t>CATEGORIA</t>
  </si>
  <si>
    <t>N FATTURE</t>
  </si>
  <si>
    <t>CLIENTE</t>
  </si>
  <si>
    <t>FATTURE</t>
  </si>
  <si>
    <t>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</si>
</sst>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£&quot;* #,##0.00_-;\-&quot;£&quot;* #,##0.00_-;_-&quot;£&quot;* &quot;-&quot;??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410]_-;\-* #,##0.00\ [$€-410]_-;_-* &quot;-&quot;??\ [$€-410]_-;_-@_-"/>
    <numFmt numFmtId="168" formatCode="_-[$€-2]\ * #,##0.00_-;\-[$€-2]\ * #,##0.00_-;_-[$€-2]\ * &quot;-&quot;??_-;_-@_-"/>
  </numFmts>
  <fonts count="10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  <font>
      <b/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0" fillId="0" borderId="0" xfId="1" applyNumberFormat="1" applyFont="1"/>
    <xf numFmtId="168" fontId="0" fillId="0" borderId="0" xfId="0" applyNumberFormat="1"/>
    <xf numFmtId="0" fontId="9" fillId="0" borderId="0" xfId="0" applyFont="1" applyBorder="1"/>
  </cellXfs>
  <cellStyles count="2">
    <cellStyle name="Normale" xfId="0" builtinId="0"/>
    <cellStyle name="Valuta" xfId="1" builtinId="4"/>
  </cellStyles>
  <dxfs count="4"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6</xdr:row>
      <xdr:rowOff>68580</xdr:rowOff>
    </xdr:from>
    <xdr:to>
      <xdr:col>7</xdr:col>
      <xdr:colOff>129540</xdr:colOff>
      <xdr:row>8</xdr:row>
      <xdr:rowOff>99060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4554D58A-034C-B6D8-CDB9-48F285BB7B7B}"/>
            </a:ext>
          </a:extLst>
        </xdr:cNvPr>
        <xdr:cNvSpPr txBox="1"/>
      </xdr:nvSpPr>
      <xdr:spPr>
        <a:xfrm>
          <a:off x="4648200" y="1028700"/>
          <a:ext cx="28803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UTILIZZATA LA CONDIZIONE</a:t>
          </a:r>
          <a:r>
            <a:rPr lang="it-IT" sz="1100" baseline="0"/>
            <a:t> "PIU.SE"</a:t>
          </a:r>
          <a:endParaRPr lang="it-IT" sz="1100"/>
        </a:p>
      </xdr:txBody>
    </xdr:sp>
    <xdr:clientData/>
  </xdr:twoCellAnchor>
  <xdr:twoCellAnchor>
    <xdr:from>
      <xdr:col>3</xdr:col>
      <xdr:colOff>640080</xdr:colOff>
      <xdr:row>15</xdr:row>
      <xdr:rowOff>137160</xdr:rowOff>
    </xdr:from>
    <xdr:to>
      <xdr:col>7</xdr:col>
      <xdr:colOff>83820</xdr:colOff>
      <xdr:row>18</xdr:row>
      <xdr:rowOff>106680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6AA3EE23-8813-930D-D1CA-52A3185CB113}"/>
            </a:ext>
          </a:extLst>
        </xdr:cNvPr>
        <xdr:cNvSpPr txBox="1"/>
      </xdr:nvSpPr>
      <xdr:spPr>
        <a:xfrm>
          <a:off x="4693920" y="2537460"/>
          <a:ext cx="2788920" cy="449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UTILIZZATA LA FUNZIONE</a:t>
          </a:r>
          <a:r>
            <a:rPr lang="it-IT" sz="1100" baseline="0"/>
            <a:t> =CERCA.VERT</a:t>
          </a:r>
          <a:endParaRPr lang="it-IT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0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4.6640625" bestFit="1" customWidth="1"/>
    <col min="5" max="5" width="89.44140625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/>
      <c r="E1" s="1"/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C2*20/120</f>
        <v>46833.333333333336</v>
      </c>
      <c r="E2" s="4" t="str">
        <f>_xlfn.CONCAT(A2&amp; " " &amp; 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C3*20/120</f>
        <v>53833.333333333336</v>
      </c>
      <c r="E3" s="4" t="str">
        <f t="shared" ref="E3:E66" si="1">_xlfn.CONCAT(A3&amp; " " &amp; 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57333.333333333336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60166.666666666664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86833.333333333328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87833.333333333328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104333.33333333333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109333.33333333333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111000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147000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184666.66666666666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219333.33333333334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265666.66666666669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453166.66666666669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682000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2309833.3333333335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27833.333333333332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33666.666666666664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33833.333333333336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39000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42000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43166.666666666664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44833.333333333336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45166.666666666664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48666.666666666664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48833.333333333336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51166.666666666664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73333.333333333328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81166.666666666672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94333.333333333328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133666.66666666666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263166.66666666669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11666.666666666666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17333.333333333332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21166.666666666668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27000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29833.333333333332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31000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31000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33833.333333333336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35333.333333333336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37000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40833.333333333336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41833.333333333336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42833.333333333336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44833.333333333336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52333.333333333336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54166.666666666664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57833.333333333336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61500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67000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78500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79333.333333333328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82000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88500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92000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247833.33333333334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16833.333333333332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6333.333333333333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22833.333333333332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37000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C67*20/120</f>
        <v>83500</v>
      </c>
      <c r="E67" s="4" t="str">
        <f t="shared" ref="E67:E130" si="3">_xlfn.CONCAT(A67&amp; " " &amp; 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71333.333333333328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93500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263000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5666.666666666667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3333.3333333333335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3833.3333333333335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16333.333333333334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41833.333333333336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2500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2333.3333333333335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66500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43166.666666666664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54000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63000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78166.666666666672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92666.666666666672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79333.333333333328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79500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92666.666666666672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115833.33333333333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213166.66666666666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5833.333333333333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29166.666666666668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45333.333333333336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33000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48333.333333333336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98166.666666666672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123833.33333333333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45166.666666666664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105333.33333333333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15000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666.66666666666663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833.33333333333337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6833.333333333333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122833.33333333333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151666.66666666666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40166.666666666664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18666.666666666668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18833.333333333332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20166.666666666668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26666.666666666668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32500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35833.333333333336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53500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102333.33333333333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5000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5666.666666666667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5833.333333333333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12833.333333333334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120500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123666.66666666667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129666.66666666667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146333.33333333334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147166.66666666666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152166.66666666666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187500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5500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8666.6666666666661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C131*20/120</f>
        <v>16166.666666666666</v>
      </c>
      <c r="E131" s="4" t="str">
        <f t="shared" ref="E131:E194" si="5">_xlfn.CONCAT(A131&amp; " " &amp; 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21833.333333333332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28166.666666666668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31666.666666666668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31833.333333333332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32833.333333333336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33500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36666.666666666664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41666.666666666664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42833.333333333336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46333.333333333336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46666.666666666664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50000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50833.333333333336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55833.333333333336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60000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71500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116833.33333333333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15000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11500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14833.333333333334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23000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32666.666666666668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54833.333333333336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49166.666666666664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3166.6666666666665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4333.333333333333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4666.666666666667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9333.3333333333339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36000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41666.666666666664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63666.666666666664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87333.333333333328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126166.66666666667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174166.66666666666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261333.33333333334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19500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26333.333333333332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43333.333333333336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32166.666666666668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45000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52333.333333333336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149000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173333.33333333334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1333.3333333333333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1666.6666666666667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4000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1833.3333333333333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1666.6666666666667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4333.333333333333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3666.6666666666665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10500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10500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4333.333333333333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4166.666666666667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4166.666666666667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7666.666666666667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6166.666666666667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6166.666666666667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C195*20/120</f>
        <v>1833.3333333333333</v>
      </c>
      <c r="E195" s="4" t="str">
        <f t="shared" ref="E195:E258" si="7">_xlfn.CONCAT(A195&amp; " " &amp; 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7666.666666666667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3166.6666666666665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2166.6666666666665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4333.333333333333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4333.333333333333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3333.3333333333335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8166.666666666667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5500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11333.333333333334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5500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24500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25166.666666666668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32833.333333333336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51666.666666666664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45166.666666666664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76333.333333333328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68666.666666666672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134500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666.66666666666663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13500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20833.333333333332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16333.333333333334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23333.333333333332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833.33333333333337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1000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1500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1333.3333333333333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1833.3333333333333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3500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2333.3333333333335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3833.3333333333335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8500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33000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27833.333333333332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15833.333333333334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23500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58500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69000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10166.666666666666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148833.33333333334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164166.66666666666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49333.333333333336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114166.66666666667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189666.66666666666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222333.33333333334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5000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5000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67666.666666666672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32833.333333333336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107500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107500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43166.666666666664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107666.66666666667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43166.666666666664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107500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146500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43166.666666666664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45666.666666666664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162500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80000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197833.33333333334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138666.66666666666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C259*20/120</f>
        <v>37833.333333333336</v>
      </c>
      <c r="E259" s="4" t="str">
        <f t="shared" ref="E259:E322" si="9">_xlfn.CONCAT(A259&amp; " " &amp; 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16333.333333333334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198333.33333333334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50000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401166.66666666669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170166.66666666666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107666.66666666667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43166.666666666664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32166.666666666668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16000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99000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47000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302333.33333333331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32166.666666666668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109000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121500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105333.33333333333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40000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159166.66666666666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187666.66666666666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49500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107666.66666666667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119000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134500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98500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153000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210833.33333333334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42666.666666666664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61833.333333333336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76166.666666666672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107000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261833.33333333334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126000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261833.33333333334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452666.66666666669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106666.66666666667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42500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68833.333333333328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60166.666666666664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90666.666666666672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113000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175666.66666666666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80333.333333333328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120333.33333333333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44833.333333333336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61833.333333333336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77000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90166.666666666672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108000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107333.33333333333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150333.33333333334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120333.33333333333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242833.33333333334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297666.66666666669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14166.666666666666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14000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19166.666666666668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25333.333333333332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13666.666666666666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14000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19166.666666666668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25500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C323*20/120</f>
        <v>13333.333333333334</v>
      </c>
      <c r="E323" s="4" t="str">
        <f t="shared" ref="E323:E337" si="11">_xlfn.CONCAT(A323&amp; " " &amp; 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17000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33000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38833.333333333336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46500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49666.666666666664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79666.666666666672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104333.33333333333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126166.66666666667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188000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254500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689000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1141666.6666666667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1952000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J13" sqref="J13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24.21875" customWidth="1"/>
    <col min="4" max="4" width="14" customWidth="1"/>
    <col min="5" max="5" width="9.33203125" customWidth="1"/>
    <col min="6" max="6" width="11.10937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569</v>
      </c>
      <c r="D1" s="4"/>
      <c r="E1" s="4"/>
      <c r="F1" s="4" t="s">
        <v>570</v>
      </c>
      <c r="G1" s="4" t="s">
        <v>571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 cm="1">
        <f t="array" ref="C2">_xlfn.IFS(B2=0,"RESPINTO",B2=40,"SUFFICIENTE",B2=60,"DISCRETO",B2=70,"BUONO")</f>
        <v>SUFFICIENTE</v>
      </c>
      <c r="D2" s="8"/>
      <c r="E2" s="8"/>
      <c r="F2" s="8">
        <v>0</v>
      </c>
      <c r="G2" s="8" t="s">
        <v>572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 cm="1">
        <f t="array" ref="C3">_xlfn.IFS(B3=0,"RESPINTO",B3=40,"SUFFICIENTE",B3=60,"DISCRETO",B3=70,"BUONO")</f>
        <v>DISCRETO</v>
      </c>
      <c r="E3" s="8"/>
      <c r="F3" s="8">
        <v>40</v>
      </c>
      <c r="G3" s="8" t="s">
        <v>573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 cm="1">
        <f t="array" ref="C4">_xlfn.IFS(B4=0,"RESPINTO",B4=40,"SUFFICIENTE",B4=60,"DISCRETO",B4=70,"BUONO")</f>
        <v>DISCRETO</v>
      </c>
      <c r="E4" s="8"/>
      <c r="F4" s="8">
        <v>60</v>
      </c>
      <c r="G4" s="8" t="s">
        <v>574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 cm="1">
        <f t="array" ref="C5">_xlfn.IFS(B5=0,"RESPINTO",B5=40,"SUFFICIENTE",B5=60,"DISCRETO",B5=70,"BUONO")</f>
        <v>SUFFICIENTE</v>
      </c>
      <c r="E5" s="8"/>
      <c r="F5" s="8">
        <v>70</v>
      </c>
      <c r="G5" s="8" t="s">
        <v>575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 cm="1">
        <f t="array" ref="C6">_xlfn.IFS(B6=0,"RESPINTO",B6=40,"SUFFICIENTE",B6=60,"DISCRETO",B6=70,"BUONO")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 cm="1">
        <f t="array" ref="C7">_xlfn.IFS(B7=0,"RESPINTO",B7=40,"SUFFICIENTE",B7=60,"DISCRETO",B7=70,"BUONO")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 cm="1">
        <f t="array" ref="C8">_xlfn.IFS(B8=0,"RESPINTO",B8=40,"SUFFICIENTE",B8=60,"DISCRETO",B8=70,"BUONO")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6" t="s">
        <v>484</v>
      </c>
      <c r="B11" s="6" t="s">
        <v>485</v>
      </c>
      <c r="C11" s="6" t="s">
        <v>569</v>
      </c>
      <c r="D11" s="4"/>
      <c r="E11" s="4"/>
      <c r="F11" s="4" t="s">
        <v>576</v>
      </c>
      <c r="G11" s="4" t="s">
        <v>577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7" t="s">
        <v>486</v>
      </c>
      <c r="B12" s="7">
        <v>40</v>
      </c>
      <c r="C12" s="4" t="str">
        <f>VLOOKUP(B12,$F$12:$G$15,2,FALSE)</f>
        <v>SUFFICIENTE</v>
      </c>
      <c r="D12" s="4"/>
      <c r="E12" s="4"/>
      <c r="F12" s="8">
        <v>0</v>
      </c>
      <c r="G12" s="8" t="s">
        <v>572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7" t="s">
        <v>487</v>
      </c>
      <c r="B13" s="7">
        <v>60</v>
      </c>
      <c r="C13" s="4" t="str">
        <f t="shared" ref="C13:C18" si="0">VLOOKUP(B13,$F$12:$G$15,2,FALSE)</f>
        <v>DISCRETO</v>
      </c>
      <c r="D13" s="4"/>
      <c r="E13" s="4"/>
      <c r="F13" s="8">
        <v>40</v>
      </c>
      <c r="G13" s="8" t="s">
        <v>573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7" t="s">
        <v>488</v>
      </c>
      <c r="B14" s="7">
        <v>60</v>
      </c>
      <c r="C14" s="4" t="str">
        <f t="shared" si="0"/>
        <v>DISCRETO</v>
      </c>
      <c r="D14" s="4"/>
      <c r="E14" s="4"/>
      <c r="F14" s="8">
        <v>60</v>
      </c>
      <c r="G14" s="8" t="s">
        <v>574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7" t="s">
        <v>489</v>
      </c>
      <c r="B15" s="7">
        <v>40</v>
      </c>
      <c r="C15" s="4" t="str">
        <f t="shared" si="0"/>
        <v>SUFFICIENTE</v>
      </c>
      <c r="D15" s="4"/>
      <c r="E15" s="4"/>
      <c r="F15" s="8">
        <v>70</v>
      </c>
      <c r="G15" s="8" t="s">
        <v>575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7" t="s">
        <v>490</v>
      </c>
      <c r="B16" s="7">
        <v>70</v>
      </c>
      <c r="C16" s="4" t="str">
        <f t="shared" si="0"/>
        <v>BUONO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7" t="s">
        <v>491</v>
      </c>
      <c r="B17" s="7">
        <v>0</v>
      </c>
      <c r="C17" s="4" t="str">
        <f t="shared" si="0"/>
        <v>RESPINTO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7" t="s">
        <v>492</v>
      </c>
      <c r="B18" s="7">
        <v>0</v>
      </c>
      <c r="C18" s="4" t="str">
        <f t="shared" si="0"/>
        <v>RESPINTO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topLeftCell="E1" zoomScaleNormal="100" workbookViewId="0">
      <selection activeCell="G1" sqref="G1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1.33203125" customWidth="1"/>
    <col min="8" max="8" width="19.33203125" customWidth="1"/>
    <col min="9" max="9" width="8.6640625" customWidth="1"/>
    <col min="10" max="10" width="27.109375" bestFit="1" customWidth="1"/>
    <col min="11" max="11" width="14.109375" customWidth="1"/>
    <col min="12" max="12" width="8.6640625" customWidth="1"/>
    <col min="13" max="13" width="21.44140625" customWidth="1"/>
    <col min="14" max="14" width="15" customWidth="1"/>
    <col min="15" max="15" width="8.6640625" customWidth="1"/>
    <col min="16" max="16" width="27.109375" bestFit="1" customWidth="1"/>
    <col min="17" max="17" width="20.5546875" customWidth="1"/>
    <col min="18" max="24" width="8.6640625" customWidth="1"/>
  </cols>
  <sheetData>
    <row r="1" spans="1:24" ht="13.5" customHeight="1" thickBot="1" x14ac:dyDescent="0.4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7" t="s">
        <v>578</v>
      </c>
      <c r="H1" s="11" t="s">
        <v>579</v>
      </c>
      <c r="I1" s="11"/>
      <c r="J1" s="11" t="s">
        <v>580</v>
      </c>
      <c r="K1" s="11" t="s">
        <v>581</v>
      </c>
      <c r="L1" s="11"/>
      <c r="M1" s="11" t="s">
        <v>578</v>
      </c>
      <c r="N1" s="11" t="s">
        <v>582</v>
      </c>
      <c r="O1" s="11"/>
      <c r="P1" s="11" t="s">
        <v>580</v>
      </c>
      <c r="Q1" s="11" t="s">
        <v>582</v>
      </c>
      <c r="R1" s="11"/>
      <c r="S1" s="11"/>
      <c r="T1" s="11"/>
      <c r="U1" s="11"/>
      <c r="V1" s="11"/>
      <c r="W1" s="11"/>
      <c r="X1" s="11"/>
    </row>
    <row r="2" spans="1:24" ht="13.5" customHeight="1" thickTop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3" t="str" cm="1">
        <f t="array" ref="G2:G24">_xlfn.UNIQUE(C2:C80)</f>
        <v>Abbigliamento</v>
      </c>
      <c r="H2">
        <f>COUNTIF(C2:C80,G2)</f>
        <v>11</v>
      </c>
      <c r="J2" s="13" t="str" cm="1">
        <f t="array" ref="J2:J49">_xlfn.UNIQUE(B2:B80)</f>
        <v>Ferguson and Bardell</v>
      </c>
      <c r="K2">
        <f>COUNTIF(B2:B80,J2)</f>
        <v>2</v>
      </c>
      <c r="M2" t="str" cm="1">
        <f t="array" ref="M2:M24">_xlfn.UNIQUE(C2:C80)</f>
        <v>Abbigliamento</v>
      </c>
      <c r="N2" s="16">
        <f>SUMIF(C2:C80,M2,D2:D80)</f>
        <v>611780</v>
      </c>
      <c r="P2" t="str" cm="1">
        <f t="array" ref="P2:P49">_xlfn.UNIQUE(B2:B80)</f>
        <v>Ferguson and Bardell</v>
      </c>
      <c r="Q2" s="16">
        <f>SUMIF(B2:B80,P2,D2:D80)</f>
        <v>100000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s="13" t="str">
        <v>Svago</v>
      </c>
      <c r="H3">
        <f t="shared" ref="H3:H24" si="0">COUNTIF(C3:C81,G3)</f>
        <v>11</v>
      </c>
      <c r="J3" s="13" t="str">
        <v>Chateau St. Mark</v>
      </c>
      <c r="K3">
        <f t="shared" ref="K3:K49" si="1">COUNTIF(B3:B81,J3)</f>
        <v>1</v>
      </c>
      <c r="M3" t="str">
        <v>Svago</v>
      </c>
      <c r="N3" s="16">
        <f t="shared" ref="N3:N24" si="2">SUMIF(C3:C81,M3,D3:D81)</f>
        <v>444110</v>
      </c>
      <c r="P3" t="str">
        <v>Chateau St. Mark</v>
      </c>
      <c r="Q3" s="16">
        <f t="shared" ref="Q3:Q49" si="3">SUMIF(B3:B81,P3,D3:D81)</f>
        <v>29970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s="13" t="str">
        <v>Attrezzatura</v>
      </c>
      <c r="H4">
        <f t="shared" si="0"/>
        <v>3</v>
      </c>
      <c r="J4" s="13" t="str">
        <v>H&amp;B</v>
      </c>
      <c r="K4">
        <f t="shared" si="1"/>
        <v>2</v>
      </c>
      <c r="M4" t="str">
        <v>Attrezzatura</v>
      </c>
      <c r="N4" s="16">
        <f t="shared" si="2"/>
        <v>89460</v>
      </c>
      <c r="P4" t="str">
        <v>H&amp;B</v>
      </c>
      <c r="Q4" s="16">
        <f t="shared" si="3"/>
        <v>73450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3" t="str">
        <v>Personale</v>
      </c>
      <c r="H5">
        <f t="shared" si="0"/>
        <v>4</v>
      </c>
      <c r="J5" s="13" t="str">
        <v>Fletcher's for Children</v>
      </c>
      <c r="K5">
        <f>COUNTIF(B5:B83,J5)</f>
        <v>3</v>
      </c>
      <c r="M5" t="str">
        <v>Personale</v>
      </c>
      <c r="N5" s="16">
        <f t="shared" si="2"/>
        <v>54000</v>
      </c>
      <c r="P5" t="str">
        <v>Fletcher's for Children</v>
      </c>
      <c r="Q5" s="16">
        <f t="shared" si="3"/>
        <v>408460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s="13" t="str">
        <v>Assicurazione</v>
      </c>
      <c r="H6">
        <f t="shared" si="0"/>
        <v>1</v>
      </c>
      <c r="J6" s="13" t="str">
        <v>Barber Shop</v>
      </c>
      <c r="K6">
        <f>COUNTIF(B6:B84,J6)</f>
        <v>4</v>
      </c>
      <c r="M6" t="str">
        <v>Assicurazione</v>
      </c>
      <c r="N6" s="16">
        <f t="shared" si="2"/>
        <v>50800</v>
      </c>
      <c r="P6" t="str">
        <v>Barber Shop</v>
      </c>
      <c r="Q6" s="16">
        <f t="shared" si="3"/>
        <v>54000</v>
      </c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13" t="str">
        <v>Ufficio</v>
      </c>
      <c r="H7">
        <f t="shared" si="0"/>
        <v>2</v>
      </c>
      <c r="J7" s="13" t="str">
        <v>Allstate</v>
      </c>
      <c r="K7">
        <f t="shared" si="1"/>
        <v>1</v>
      </c>
      <c r="M7" t="str">
        <v>Ufficio</v>
      </c>
      <c r="N7" s="16">
        <f t="shared" si="2"/>
        <v>185900</v>
      </c>
      <c r="P7" t="str">
        <v>Allstate</v>
      </c>
      <c r="Q7" s="16">
        <f t="shared" si="3"/>
        <v>50800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s="13" t="str">
        <v>Posta elettronica</v>
      </c>
      <c r="H8">
        <f t="shared" si="0"/>
        <v>1</v>
      </c>
      <c r="J8" s="13" t="str">
        <v>Canon USA</v>
      </c>
      <c r="K8">
        <f t="shared" si="1"/>
        <v>1</v>
      </c>
      <c r="M8" t="str">
        <v>Posta elettronica</v>
      </c>
      <c r="N8" s="16">
        <f t="shared" si="2"/>
        <v>7950</v>
      </c>
      <c r="P8" t="str">
        <v>Canon USA</v>
      </c>
      <c r="Q8" s="16">
        <f t="shared" si="3"/>
        <v>98450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s="13" t="str">
        <v>Manuali</v>
      </c>
      <c r="H9">
        <f t="shared" si="0"/>
        <v>1</v>
      </c>
      <c r="J9" s="13" t="str">
        <v>America Online</v>
      </c>
      <c r="K9">
        <f t="shared" si="1"/>
        <v>1</v>
      </c>
      <c r="M9" t="str">
        <v>Manuali</v>
      </c>
      <c r="N9" s="16">
        <f t="shared" si="2"/>
        <v>295000</v>
      </c>
      <c r="P9" t="str">
        <v>America Online</v>
      </c>
      <c r="Q9" s="16">
        <f t="shared" si="3"/>
        <v>7950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s="13" t="str">
        <v>Mobili</v>
      </c>
      <c r="H10">
        <f t="shared" si="0"/>
        <v>3</v>
      </c>
      <c r="J10" s="13" t="str">
        <v>Deluxe Business Forms</v>
      </c>
      <c r="K10">
        <f t="shared" si="1"/>
        <v>1</v>
      </c>
      <c r="M10" t="str">
        <v>Mobili</v>
      </c>
      <c r="N10" s="16">
        <f t="shared" si="2"/>
        <v>716780</v>
      </c>
      <c r="P10" t="str">
        <v>Deluxe Business Forms</v>
      </c>
      <c r="Q10" s="16">
        <f t="shared" si="3"/>
        <v>87450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3" t="str">
        <v>Educazione dei figli</v>
      </c>
      <c r="H11">
        <f t="shared" si="0"/>
        <v>2</v>
      </c>
      <c r="J11" s="13" t="str">
        <v>Agora Publishing</v>
      </c>
      <c r="K11">
        <f t="shared" si="1"/>
        <v>1</v>
      </c>
      <c r="M11" t="str">
        <v>Educazione dei figli</v>
      </c>
      <c r="N11" s="16">
        <f t="shared" si="2"/>
        <v>254980</v>
      </c>
      <c r="P11" t="str">
        <v>Agora Publishing</v>
      </c>
      <c r="Q11" s="16">
        <f t="shared" si="3"/>
        <v>295000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3" t="str">
        <v>Viaggio d'affari</v>
      </c>
      <c r="H12">
        <f t="shared" si="0"/>
        <v>2</v>
      </c>
      <c r="J12" s="13" t="str">
        <v>Furrow Building Materials</v>
      </c>
      <c r="K12">
        <f t="shared" si="1"/>
        <v>2</v>
      </c>
      <c r="M12" t="str">
        <v>Viaggio d'affari</v>
      </c>
      <c r="N12" s="16">
        <f t="shared" si="2"/>
        <v>1569000</v>
      </c>
      <c r="P12" t="str">
        <v>Furrow Building Materials</v>
      </c>
      <c r="Q12" s="16">
        <f t="shared" si="3"/>
        <v>254980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s="13" t="str">
        <v>Ristorante</v>
      </c>
      <c r="H13">
        <f t="shared" si="0"/>
        <v>4</v>
      </c>
      <c r="J13" s="13" t="str">
        <v>Chinaberry Book</v>
      </c>
      <c r="K13">
        <f t="shared" si="1"/>
        <v>2</v>
      </c>
      <c r="M13" t="str">
        <v>Ristorante</v>
      </c>
      <c r="N13" s="16">
        <f t="shared" si="2"/>
        <v>89450</v>
      </c>
      <c r="P13" t="str">
        <v>Chinaberry Book</v>
      </c>
      <c r="Q13" s="16">
        <f t="shared" si="3"/>
        <v>136700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s="13" t="str">
        <v>Viaggio d'affari: trasporto</v>
      </c>
      <c r="H14">
        <f t="shared" si="0"/>
        <v>6</v>
      </c>
      <c r="J14" s="13" t="str">
        <v>Alaska Airlines</v>
      </c>
      <c r="K14">
        <f t="shared" si="1"/>
        <v>1</v>
      </c>
      <c r="M14" t="str">
        <v>Viaggio d'affari: trasporto</v>
      </c>
      <c r="N14" s="16">
        <f t="shared" si="2"/>
        <v>281480</v>
      </c>
      <c r="P14" t="str">
        <v>Alaska Airlines</v>
      </c>
      <c r="Q14" s="16">
        <f t="shared" si="3"/>
        <v>201000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s="13" t="str">
        <v>Viaggio d'affari: pasti</v>
      </c>
      <c r="H15">
        <f t="shared" si="0"/>
        <v>7</v>
      </c>
      <c r="J15" s="13" t="str">
        <v>American Airlines</v>
      </c>
      <c r="K15">
        <f t="shared" si="1"/>
        <v>1</v>
      </c>
      <c r="M15" t="str">
        <v>Viaggio d'affari: pasti</v>
      </c>
      <c r="N15" s="16">
        <f t="shared" si="2"/>
        <v>97410</v>
      </c>
      <c r="P15" t="str">
        <v>American Airlines</v>
      </c>
      <c r="Q15" s="16">
        <f t="shared" si="3"/>
        <v>1368000</v>
      </c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s="13" t="str">
        <v>Regali</v>
      </c>
      <c r="H16">
        <f t="shared" si="0"/>
        <v>1</v>
      </c>
      <c r="J16" s="13" t="str">
        <v>DeFrisco's</v>
      </c>
      <c r="K16">
        <f t="shared" si="1"/>
        <v>1</v>
      </c>
      <c r="M16" t="str">
        <v>Regali</v>
      </c>
      <c r="N16" s="16">
        <f t="shared" si="2"/>
        <v>43500</v>
      </c>
      <c r="P16" t="str">
        <v>DeFrisco's</v>
      </c>
      <c r="Q16" s="16">
        <f t="shared" si="3"/>
        <v>36850</v>
      </c>
    </row>
    <row r="17" spans="1:17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s="13" t="str">
        <v>Operazioni bancarie</v>
      </c>
      <c r="H17">
        <f t="shared" si="0"/>
        <v>1</v>
      </c>
      <c r="J17" s="13" t="str">
        <v>Biobottoms</v>
      </c>
      <c r="K17">
        <f t="shared" si="1"/>
        <v>4</v>
      </c>
      <c r="M17" t="str">
        <v>Operazioni bancarie</v>
      </c>
      <c r="N17" s="16">
        <f t="shared" si="2"/>
        <v>20000</v>
      </c>
      <c r="P17" t="str">
        <v>Biobottoms</v>
      </c>
      <c r="Q17" s="16">
        <f t="shared" si="3"/>
        <v>283000</v>
      </c>
    </row>
    <row r="18" spans="1:17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s="13" t="str">
        <v>Salute</v>
      </c>
      <c r="H18">
        <f t="shared" si="0"/>
        <v>2</v>
      </c>
      <c r="J18" s="13" t="str">
        <v>Airport City Taxi</v>
      </c>
      <c r="K18">
        <f t="shared" si="1"/>
        <v>3</v>
      </c>
      <c r="M18" t="str">
        <v>Salute</v>
      </c>
      <c r="N18" s="16">
        <f t="shared" si="2"/>
        <v>77350</v>
      </c>
      <c r="P18" t="str">
        <v>Airport City Taxi</v>
      </c>
      <c r="Q18" s="16">
        <f t="shared" si="3"/>
        <v>54000</v>
      </c>
    </row>
    <row r="19" spans="1:17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G19" s="13" t="str">
        <v>Giocattoli e libri</v>
      </c>
      <c r="H19">
        <f t="shared" si="0"/>
        <v>1</v>
      </c>
      <c r="J19" s="13" t="str">
        <v>Epcot Center</v>
      </c>
      <c r="K19">
        <f t="shared" si="1"/>
        <v>2</v>
      </c>
      <c r="M19" t="str">
        <v>Giocattoli e libri</v>
      </c>
      <c r="N19" s="16">
        <f t="shared" si="2"/>
        <v>16650</v>
      </c>
      <c r="P19" t="str">
        <v>Epcot Center</v>
      </c>
      <c r="Q19" s="16">
        <f t="shared" si="3"/>
        <v>107700</v>
      </c>
    </row>
    <row r="20" spans="1:17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s="13" t="str">
        <v>Hardware</v>
      </c>
      <c r="H20">
        <f t="shared" si="0"/>
        <v>4</v>
      </c>
      <c r="J20" s="13" t="str">
        <v>Biergarten</v>
      </c>
      <c r="K20">
        <f t="shared" si="1"/>
        <v>1</v>
      </c>
      <c r="M20" t="str">
        <v>Hardware</v>
      </c>
      <c r="N20" s="16">
        <f t="shared" si="2"/>
        <v>6765600</v>
      </c>
      <c r="P20" t="str">
        <v>Biergarten</v>
      </c>
      <c r="Q20" s="16">
        <f t="shared" si="3"/>
        <v>27270</v>
      </c>
    </row>
    <row r="21" spans="1:17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G21" s="13" t="str">
        <v>Abitazione</v>
      </c>
      <c r="H21">
        <f t="shared" si="0"/>
        <v>4</v>
      </c>
      <c r="J21" s="13" t="str">
        <v>Dolphin Hotel</v>
      </c>
      <c r="K21">
        <f t="shared" si="1"/>
        <v>3</v>
      </c>
      <c r="M21" t="str">
        <v>Abitazione</v>
      </c>
      <c r="N21" s="16">
        <f t="shared" si="2"/>
        <v>138600</v>
      </c>
      <c r="P21" t="str">
        <v>Dolphin Hotel</v>
      </c>
      <c r="Q21" s="16">
        <f t="shared" si="3"/>
        <v>40350</v>
      </c>
    </row>
    <row r="22" spans="1:17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s="13" t="str">
        <v>Software ufficio</v>
      </c>
      <c r="H22">
        <f t="shared" si="0"/>
        <v>1</v>
      </c>
      <c r="J22" s="13" t="str">
        <v>After the Stork</v>
      </c>
      <c r="K22">
        <f t="shared" si="1"/>
        <v>2</v>
      </c>
      <c r="M22" t="str">
        <v>Software ufficio</v>
      </c>
      <c r="N22" s="16">
        <f t="shared" si="2"/>
        <v>84500</v>
      </c>
      <c r="P22" t="str">
        <v>After the Stork</v>
      </c>
      <c r="Q22" s="16">
        <f t="shared" si="3"/>
        <v>215300</v>
      </c>
    </row>
    <row r="23" spans="1:17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s="13" t="str">
        <v>Alimentari</v>
      </c>
      <c r="H23">
        <f t="shared" si="0"/>
        <v>5</v>
      </c>
      <c r="J23" s="13" t="str">
        <v>DAK Industries</v>
      </c>
      <c r="K23">
        <f t="shared" si="1"/>
        <v>2</v>
      </c>
      <c r="M23" t="str">
        <v>Alimentari</v>
      </c>
      <c r="N23" s="16">
        <f t="shared" si="2"/>
        <v>30860</v>
      </c>
      <c r="P23" t="str">
        <v>DAK Industries</v>
      </c>
      <c r="Q23" s="16">
        <f t="shared" si="3"/>
        <v>367800</v>
      </c>
    </row>
    <row r="24" spans="1:17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s="13" t="str">
        <v>Benzina</v>
      </c>
      <c r="H24">
        <f t="shared" si="0"/>
        <v>2</v>
      </c>
      <c r="J24" s="13" t="str">
        <v>Chambers</v>
      </c>
      <c r="K24">
        <f t="shared" si="1"/>
        <v>1</v>
      </c>
      <c r="M24" t="str">
        <v>Benzina</v>
      </c>
      <c r="N24" s="16">
        <f t="shared" si="2"/>
        <v>29000</v>
      </c>
      <c r="P24" t="str">
        <v>Chambers</v>
      </c>
      <c r="Q24" s="16">
        <f t="shared" si="3"/>
        <v>43500</v>
      </c>
    </row>
    <row r="25" spans="1:17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G25" s="13"/>
      <c r="H25" s="15"/>
      <c r="J25" s="13" t="str">
        <v>Cap n Jacks</v>
      </c>
      <c r="K25">
        <f t="shared" si="1"/>
        <v>1</v>
      </c>
      <c r="P25" t="str">
        <v>Cap n Jacks</v>
      </c>
      <c r="Q25" s="16">
        <f t="shared" si="3"/>
        <v>10730</v>
      </c>
    </row>
    <row r="26" spans="1:17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G26" s="13"/>
      <c r="H26" s="15"/>
      <c r="J26" s="13" t="str">
        <v>Dallas Airport</v>
      </c>
      <c r="K26">
        <f t="shared" si="1"/>
        <v>1</v>
      </c>
      <c r="P26" t="str">
        <v>Dallas Airport</v>
      </c>
      <c r="Q26" s="16">
        <f t="shared" si="3"/>
        <v>11210</v>
      </c>
    </row>
    <row r="27" spans="1:17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G27" s="13"/>
      <c r="J27" s="13" t="str">
        <v>Avis</v>
      </c>
      <c r="K27">
        <f t="shared" si="1"/>
        <v>2</v>
      </c>
      <c r="P27" t="str">
        <v>Avis</v>
      </c>
      <c r="Q27" s="16">
        <f t="shared" si="3"/>
        <v>206480</v>
      </c>
    </row>
    <row r="28" spans="1:17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G28" s="13"/>
      <c r="J28" s="13" t="str">
        <v>Annual fee</v>
      </c>
      <c r="K28">
        <f t="shared" si="1"/>
        <v>1</v>
      </c>
      <c r="P28" t="str">
        <v>Annual fee</v>
      </c>
      <c r="Q28" s="16">
        <f t="shared" si="3"/>
        <v>20000</v>
      </c>
    </row>
    <row r="29" spans="1:17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G29" s="13"/>
      <c r="J29" s="13" t="str">
        <v>Concession Air, Portland Airport</v>
      </c>
      <c r="K29">
        <f t="shared" si="1"/>
        <v>1</v>
      </c>
      <c r="P29" t="str">
        <v>Concession Air, Portland Airport</v>
      </c>
      <c r="Q29" s="16">
        <f t="shared" si="3"/>
        <v>7850</v>
      </c>
    </row>
    <row r="30" spans="1:17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  <c r="G30" s="13"/>
      <c r="J30" s="13" t="str">
        <v>Bagels</v>
      </c>
      <c r="K30">
        <f t="shared" si="1"/>
        <v>2</v>
      </c>
      <c r="P30" t="str">
        <v>Bagels</v>
      </c>
      <c r="Q30" s="16">
        <f t="shared" si="3"/>
        <v>11950</v>
      </c>
    </row>
    <row r="31" spans="1:17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  <c r="G31" s="13"/>
      <c r="J31" s="13" t="str">
        <v>Childcraft Catalog</v>
      </c>
      <c r="K31">
        <f t="shared" si="1"/>
        <v>1</v>
      </c>
      <c r="P31" t="str">
        <v>Childcraft Catalog</v>
      </c>
      <c r="Q31" s="16">
        <f t="shared" si="3"/>
        <v>16650</v>
      </c>
    </row>
    <row r="32" spans="1:17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  <c r="G32" s="13"/>
      <c r="J32" s="13" t="str">
        <v>Gateway 2000</v>
      </c>
      <c r="K32">
        <f t="shared" si="1"/>
        <v>3</v>
      </c>
      <c r="P32" t="str">
        <v>Gateway 2000</v>
      </c>
      <c r="Q32" s="16">
        <f t="shared" si="3"/>
        <v>6710000</v>
      </c>
    </row>
    <row r="33" spans="1:17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  <c r="G33" s="13"/>
      <c r="J33" s="13" t="str">
        <v>Brights Creek</v>
      </c>
      <c r="K33">
        <f t="shared" si="1"/>
        <v>3</v>
      </c>
      <c r="P33" t="str">
        <v>Brights Creek</v>
      </c>
      <c r="Q33" s="16">
        <f t="shared" si="3"/>
        <v>33510</v>
      </c>
    </row>
    <row r="34" spans="1:17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  <c r="G34" s="13"/>
      <c r="J34" s="13" t="str">
        <v>Classic Cab Company</v>
      </c>
      <c r="K34">
        <f t="shared" si="1"/>
        <v>1</v>
      </c>
      <c r="P34" t="str">
        <v>Classic Cab Company</v>
      </c>
      <c r="Q34" s="16">
        <f t="shared" si="3"/>
        <v>21000</v>
      </c>
    </row>
    <row r="35" spans="1:17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  <c r="G35" s="13"/>
      <c r="J35" s="13" t="str">
        <v>David Kay</v>
      </c>
      <c r="K35">
        <f t="shared" si="1"/>
        <v>1</v>
      </c>
      <c r="P35" t="str">
        <v>David Kay</v>
      </c>
      <c r="Q35" s="16">
        <f t="shared" si="3"/>
        <v>34900</v>
      </c>
    </row>
    <row r="36" spans="1:17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  <c r="G36" s="13"/>
      <c r="J36" s="13" t="str">
        <v>Evergreen Photo</v>
      </c>
      <c r="K36">
        <f t="shared" si="1"/>
        <v>2</v>
      </c>
      <c r="P36" t="str">
        <v>Evergreen Photo</v>
      </c>
      <c r="Q36" s="16">
        <f t="shared" si="3"/>
        <v>56980</v>
      </c>
    </row>
    <row r="37" spans="1:17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  <c r="G37" s="13"/>
      <c r="J37" s="13" t="str">
        <v>Gardeners Eden</v>
      </c>
      <c r="K37">
        <f t="shared" si="1"/>
        <v>2</v>
      </c>
      <c r="P37" t="str">
        <v>Gardeners Eden</v>
      </c>
      <c r="Q37" s="16">
        <f t="shared" si="3"/>
        <v>67400</v>
      </c>
    </row>
    <row r="38" spans="1:17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  <c r="G38" s="13"/>
      <c r="J38" s="13" t="str">
        <v>Elco Computers</v>
      </c>
      <c r="K38">
        <f t="shared" si="1"/>
        <v>1</v>
      </c>
      <c r="P38" t="str">
        <v>Elco Computers</v>
      </c>
      <c r="Q38" s="16">
        <f t="shared" si="3"/>
        <v>55600</v>
      </c>
    </row>
    <row r="39" spans="1:17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  <c r="G39" s="13"/>
      <c r="J39" s="13" t="str">
        <v>DeLorme Publishing</v>
      </c>
      <c r="K39">
        <f t="shared" si="1"/>
        <v>1</v>
      </c>
      <c r="P39" t="str">
        <v>DeLorme Publishing</v>
      </c>
      <c r="Q39" s="16">
        <f t="shared" si="3"/>
        <v>84500</v>
      </c>
    </row>
    <row r="40" spans="1:17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  <c r="G40" s="13"/>
      <c r="J40" s="13" t="str">
        <v>Food Value</v>
      </c>
      <c r="K40">
        <f t="shared" si="1"/>
        <v>2</v>
      </c>
      <c r="P40" t="str">
        <v>Food Value</v>
      </c>
      <c r="Q40" s="16">
        <f t="shared" si="3"/>
        <v>10740</v>
      </c>
    </row>
    <row r="41" spans="1:17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  <c r="G41" s="13"/>
      <c r="J41" s="13" t="str">
        <v>Friendship House</v>
      </c>
      <c r="K41">
        <f t="shared" si="1"/>
        <v>1</v>
      </c>
      <c r="P41" t="str">
        <v>Friendship House</v>
      </c>
      <c r="Q41" s="16">
        <f t="shared" si="3"/>
        <v>36300</v>
      </c>
    </row>
    <row r="42" spans="1:17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  <c r="G42" s="13"/>
      <c r="J42" s="13" t="str">
        <v>Great Harvest Bakery</v>
      </c>
      <c r="K42">
        <f t="shared" si="1"/>
        <v>2</v>
      </c>
      <c r="P42" t="str">
        <v>Great Harvest Bakery</v>
      </c>
      <c r="Q42" s="16">
        <f t="shared" si="3"/>
        <v>15170</v>
      </c>
    </row>
    <row r="43" spans="1:17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  <c r="G43" s="13"/>
      <c r="J43" s="13" t="str">
        <v>GG&amp;G</v>
      </c>
      <c r="K43">
        <f t="shared" si="1"/>
        <v>2</v>
      </c>
      <c r="P43" t="str">
        <v>GG&amp;G</v>
      </c>
      <c r="Q43" s="16">
        <f t="shared" si="3"/>
        <v>29000</v>
      </c>
    </row>
    <row r="44" spans="1:17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  <c r="G44" s="13"/>
      <c r="J44" s="13" t="str">
        <v>Best Products</v>
      </c>
      <c r="K44">
        <f t="shared" si="1"/>
        <v>1</v>
      </c>
      <c r="P44" t="str">
        <v>Best Products</v>
      </c>
      <c r="Q44" s="16">
        <f t="shared" si="3"/>
        <v>29980</v>
      </c>
    </row>
    <row r="45" spans="1:17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  <c r="G45" s="13"/>
      <c r="J45" s="13" t="str">
        <v>Cato Institute</v>
      </c>
      <c r="K45">
        <f t="shared" si="1"/>
        <v>1</v>
      </c>
      <c r="P45" t="str">
        <v>Cato Institute</v>
      </c>
      <c r="Q45" s="16">
        <f t="shared" si="3"/>
        <v>17950</v>
      </c>
    </row>
    <row r="46" spans="1:17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  <c r="G46" s="13"/>
      <c r="J46" s="13" t="str">
        <v>Baker's Pharmacy</v>
      </c>
      <c r="K46">
        <f t="shared" si="1"/>
        <v>1</v>
      </c>
      <c r="P46" t="str">
        <v>Baker's Pharmacy</v>
      </c>
      <c r="Q46" s="16">
        <f t="shared" si="3"/>
        <v>27350</v>
      </c>
    </row>
    <row r="47" spans="1:17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  <c r="G47" s="13"/>
      <c r="J47" s="13" t="str">
        <v>Bridgewater Restaurant, Florence</v>
      </c>
      <c r="K47">
        <f t="shared" si="1"/>
        <v>1</v>
      </c>
      <c r="P47" t="str">
        <v>Bridgewater Restaurant, Florence</v>
      </c>
      <c r="Q47" s="16">
        <f t="shared" si="3"/>
        <v>40650</v>
      </c>
    </row>
    <row r="48" spans="1:17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  <c r="G48" s="13"/>
      <c r="J48" s="13" t="str">
        <v>H &amp; B Recordings</v>
      </c>
      <c r="K48">
        <f t="shared" si="1"/>
        <v>2</v>
      </c>
      <c r="P48" t="str">
        <v>H &amp; B Recordings</v>
      </c>
      <c r="Q48" s="16">
        <f t="shared" si="3"/>
        <v>51330</v>
      </c>
    </row>
    <row r="49" spans="1:17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  <c r="G49" s="13"/>
      <c r="J49" s="13" t="str">
        <v>Flower Market</v>
      </c>
      <c r="K49">
        <f t="shared" si="1"/>
        <v>1</v>
      </c>
      <c r="P49" t="str">
        <v>Flower Market</v>
      </c>
      <c r="Q49" s="16">
        <f t="shared" si="3"/>
        <v>4950</v>
      </c>
    </row>
    <row r="50" spans="1:17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  <c r="G50" s="13"/>
      <c r="J50" s="13"/>
    </row>
    <row r="51" spans="1:17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  <c r="G51" s="13"/>
      <c r="J51" s="13"/>
    </row>
    <row r="52" spans="1:17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  <c r="G52" s="13"/>
      <c r="J52" s="13"/>
    </row>
    <row r="53" spans="1:17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  <c r="G53" s="13"/>
      <c r="J53" s="13"/>
    </row>
    <row r="54" spans="1:17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  <c r="G54" s="13"/>
      <c r="J54" s="13"/>
    </row>
    <row r="55" spans="1:17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  <c r="G55" s="13"/>
      <c r="J55" s="13"/>
    </row>
    <row r="56" spans="1:17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  <c r="G56" s="13"/>
      <c r="J56" s="13"/>
    </row>
    <row r="57" spans="1:17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  <c r="G57" s="13"/>
      <c r="J57" s="13"/>
    </row>
    <row r="58" spans="1:17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  <c r="G58" s="13"/>
      <c r="J58" s="13"/>
    </row>
    <row r="59" spans="1:17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  <c r="G59" s="13"/>
      <c r="J59" s="13"/>
    </row>
    <row r="60" spans="1:17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  <c r="G60" s="13"/>
      <c r="J60" s="13"/>
    </row>
    <row r="61" spans="1:17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  <c r="G61" s="13"/>
      <c r="J61" s="13"/>
    </row>
    <row r="62" spans="1:17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  <c r="G62" s="13"/>
      <c r="J62" s="13"/>
    </row>
    <row r="63" spans="1:17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  <c r="G63" s="13"/>
      <c r="J63" s="13"/>
    </row>
    <row r="64" spans="1:17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  <c r="G64" s="13"/>
      <c r="J64" s="13"/>
    </row>
    <row r="65" spans="1:10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  <c r="G65" s="13"/>
      <c r="J65" s="13"/>
    </row>
    <row r="66" spans="1:10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  <c r="G66" s="13"/>
      <c r="J66" s="13"/>
    </row>
    <row r="67" spans="1:10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  <c r="G67" s="13"/>
      <c r="J67" s="13"/>
    </row>
    <row r="68" spans="1:10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  <c r="G68" s="13"/>
      <c r="J68" s="13"/>
    </row>
    <row r="69" spans="1:10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  <c r="G69" s="13"/>
      <c r="J69" s="13"/>
    </row>
    <row r="70" spans="1:10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  <c r="G70" s="13"/>
      <c r="J70" s="13"/>
    </row>
    <row r="71" spans="1:10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  <c r="G71" s="13"/>
      <c r="J71" s="13"/>
    </row>
    <row r="72" spans="1:10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  <c r="G72" s="13"/>
      <c r="J72" s="13"/>
    </row>
    <row r="73" spans="1:10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  <c r="G73" s="13"/>
      <c r="J73" s="13"/>
    </row>
    <row r="74" spans="1:10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  <c r="G74" s="13"/>
      <c r="J74" s="13"/>
    </row>
    <row r="75" spans="1:10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  <c r="G75" s="13"/>
      <c r="J75" s="13"/>
    </row>
    <row r="76" spans="1:10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  <c r="G76" s="13"/>
      <c r="J76" s="13"/>
    </row>
    <row r="77" spans="1:10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  <c r="G77" s="13"/>
      <c r="J77" s="13"/>
    </row>
    <row r="78" spans="1:10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  <c r="G78" s="13"/>
      <c r="J78" s="13"/>
    </row>
    <row r="79" spans="1:10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  <c r="G79" s="13"/>
      <c r="J79" s="13"/>
    </row>
    <row r="80" spans="1:10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  <c r="G80" s="13"/>
      <c r="J80" s="13"/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8B1F3-AA41-4445-B99D-30A4B8AFA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22</vt:i4>
      </vt:variant>
    </vt:vector>
  </HeadingPairs>
  <TitlesOfParts>
    <vt:vector size="25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GIUDIZIO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Doriana Grace Gallino</cp:lastModifiedBy>
  <dcterms:created xsi:type="dcterms:W3CDTF">2005-04-12T12:35:30Z</dcterms:created>
  <dcterms:modified xsi:type="dcterms:W3CDTF">2025-04-19T12:27:53Z</dcterms:modified>
</cp:coreProperties>
</file>