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954e9104582efe7e/Documents/Python/TEP4290_project/data/raw_data/Carbon_Intensity/"/>
    </mc:Choice>
  </mc:AlternateContent>
  <xr:revisionPtr revIDLastSave="0" documentId="11_CC153E135B8636C1D5FEE4406D3E370BA83B34DD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2" l="1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5" i="2"/>
  <c r="D41" i="2"/>
  <c r="D38" i="2"/>
  <c r="D35" i="2"/>
  <c r="D32" i="2"/>
  <c r="D29" i="2"/>
  <c r="D26" i="2"/>
  <c r="D23" i="2"/>
  <c r="D20" i="2"/>
  <c r="D17" i="2"/>
  <c r="D14" i="2"/>
  <c r="D8" i="2"/>
  <c r="D5" i="2"/>
  <c r="F93" i="1"/>
  <c r="D93" i="1"/>
  <c r="D92" i="1"/>
  <c r="F92" i="1" s="1"/>
  <c r="D91" i="1"/>
  <c r="F91" i="1" s="1"/>
  <c r="F90" i="1"/>
  <c r="F89" i="1"/>
  <c r="D89" i="1"/>
  <c r="D88" i="1"/>
  <c r="F88" i="1" s="1"/>
  <c r="D87" i="1"/>
  <c r="F87" i="1" s="1"/>
  <c r="F86" i="1"/>
  <c r="D85" i="1"/>
  <c r="F85" i="1" s="1"/>
  <c r="D84" i="1"/>
  <c r="F84" i="1" s="1"/>
  <c r="D83" i="1"/>
  <c r="F83" i="1" s="1"/>
  <c r="F82" i="1"/>
  <c r="F81" i="1"/>
  <c r="D80" i="1"/>
  <c r="F80" i="1" s="1"/>
  <c r="D79" i="1"/>
  <c r="F79" i="1" s="1"/>
  <c r="D78" i="1"/>
  <c r="F78" i="1" s="1"/>
  <c r="F77" i="1"/>
  <c r="D76" i="1"/>
  <c r="F76" i="1" s="1"/>
  <c r="D75" i="1"/>
  <c r="F75" i="1" s="1"/>
  <c r="D74" i="1"/>
  <c r="F74" i="1" s="1"/>
  <c r="F73" i="1"/>
  <c r="D72" i="1"/>
  <c r="F72" i="1" s="1"/>
  <c r="D71" i="1"/>
  <c r="F71" i="1" s="1"/>
  <c r="D70" i="1"/>
  <c r="F70" i="1" s="1"/>
  <c r="F69" i="1"/>
  <c r="F68" i="1"/>
  <c r="F67" i="1"/>
  <c r="D67" i="1"/>
  <c r="F66" i="1"/>
  <c r="F65" i="1"/>
  <c r="F64" i="1"/>
  <c r="D63" i="1"/>
  <c r="F63" i="1" s="1"/>
  <c r="F62" i="1"/>
  <c r="F61" i="1"/>
  <c r="F60" i="1"/>
  <c r="D59" i="1"/>
  <c r="F59" i="1" s="1"/>
  <c r="F58" i="1"/>
  <c r="F57" i="1"/>
  <c r="F56" i="1"/>
  <c r="F55" i="1"/>
  <c r="D54" i="1"/>
  <c r="F54" i="1" s="1"/>
  <c r="F53" i="1"/>
  <c r="F52" i="1"/>
  <c r="F51" i="1"/>
  <c r="D50" i="1"/>
  <c r="F50" i="1" s="1"/>
  <c r="F49" i="1"/>
  <c r="F48" i="1"/>
  <c r="F47" i="1"/>
  <c r="D46" i="1"/>
  <c r="F46" i="1" s="1"/>
  <c r="F45" i="1"/>
  <c r="F44" i="1"/>
  <c r="F43" i="1"/>
  <c r="F42" i="1"/>
  <c r="D41" i="1"/>
  <c r="F41" i="1" s="1"/>
  <c r="F40" i="1"/>
  <c r="F39" i="1"/>
  <c r="F38" i="1"/>
  <c r="D37" i="1"/>
  <c r="F37" i="1" s="1"/>
  <c r="F36" i="1"/>
  <c r="F35" i="1"/>
  <c r="F34" i="1"/>
  <c r="D33" i="1"/>
  <c r="F33" i="1" s="1"/>
  <c r="F32" i="1"/>
  <c r="F31" i="1"/>
  <c r="F30" i="1"/>
  <c r="F29" i="1"/>
  <c r="D28" i="1"/>
  <c r="F28" i="1" s="1"/>
  <c r="F27" i="1"/>
  <c r="F26" i="1"/>
  <c r="F25" i="1"/>
  <c r="D24" i="1"/>
  <c r="F24" i="1" s="1"/>
  <c r="F23" i="1"/>
  <c r="F22" i="1"/>
  <c r="F21" i="1"/>
  <c r="D20" i="1"/>
  <c r="F20" i="1" s="1"/>
  <c r="F19" i="1"/>
  <c r="F18" i="1"/>
  <c r="F17" i="1"/>
  <c r="F16" i="1"/>
  <c r="F15" i="1"/>
  <c r="F14" i="1"/>
  <c r="F13" i="1"/>
  <c r="F12" i="1"/>
  <c r="D11" i="1"/>
  <c r="F11" i="1" s="1"/>
  <c r="F10" i="1"/>
  <c r="F9" i="1"/>
  <c r="F8" i="1"/>
  <c r="D7" i="1"/>
  <c r="F7" i="1" s="1"/>
  <c r="F6" i="1"/>
  <c r="F5" i="1"/>
</calcChain>
</file>

<file path=xl/sharedStrings.xml><?xml version="1.0" encoding="utf-8"?>
<sst xmlns="http://schemas.openxmlformats.org/spreadsheetml/2006/main" count="197" uniqueCount="20">
  <si>
    <t>Dwelling</t>
  </si>
  <si>
    <t>Energy (kWh/m2)</t>
  </si>
  <si>
    <t>Carbon  (kg/m2a)</t>
  </si>
  <si>
    <t>Cohort</t>
  </si>
  <si>
    <t>Type</t>
  </si>
  <si>
    <t>Renovation Level</t>
  </si>
  <si>
    <t>pre 1955</t>
  </si>
  <si>
    <t>SFH</t>
  </si>
  <si>
    <t>OG</t>
  </si>
  <si>
    <t>Reg Refurb</t>
  </si>
  <si>
    <t>Adv Refurb</t>
  </si>
  <si>
    <t>TH</t>
  </si>
  <si>
    <t>AB</t>
  </si>
  <si>
    <t>1956-70</t>
  </si>
  <si>
    <t>1971-80</t>
  </si>
  <si>
    <t>1981-90</t>
  </si>
  <si>
    <t>1991-2000</t>
  </si>
  <si>
    <t>2001-2010</t>
  </si>
  <si>
    <t>2011-</t>
  </si>
  <si>
    <t>Carbon (kg/m2a) / Energy (kWh/m2)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</si>
</sst>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C5E0B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17">
    <xf numFmtId="0" fontId="0" fillId="0" borderId="0" xfId="0"/>
    <xf numFmtId="4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3" fontId="1" fillId="0" borderId="3" xfId="0" applyNumberFormat="1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4" fontId="1" fillId="2" borderId="9" xfId="0" applyNumberFormat="1" applyFont="1" applyFill="1" applyBorder="1" applyAlignment="1">
      <alignment horizontal="right"/>
    </xf>
    <xf numFmtId="4" fontId="1" fillId="3" borderId="9" xfId="0" applyNumberFormat="1" applyFont="1" applyFill="1" applyBorder="1" applyAlignment="1">
      <alignment horizontal="right"/>
    </xf>
    <xf numFmtId="4" fontId="1" fillId="4" borderId="9" xfId="0" applyNumberFormat="1" applyFont="1" applyFill="1" applyBorder="1" applyAlignment="1">
      <alignment horizontal="right"/>
    </xf>
    <xf numFmtId="4" fontId="1" fillId="0" borderId="3" xfId="0" applyNumberFormat="1" applyFont="1" applyBorder="1" applyAlignment="1">
      <alignment horizontal="left"/>
    </xf>
    <xf numFmtId="4" fontId="1" fillId="2" borderId="9" xfId="0" applyNumberFormat="1" applyFont="1" applyFill="1" applyBorder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93"/>
  <sheetViews>
    <sheetView workbookViewId="0">
      <selection activeCell="E13" sqref="E13"/>
    </sheetView>
  </sheetViews>
  <sheetFormatPr defaultRowHeight="14.5" x14ac:dyDescent="0.35"/>
  <cols>
    <col min="1" max="1" width="9.81640625" bestFit="1" customWidth="1"/>
    <col min="2" max="2" width="13.54296875" bestFit="1" customWidth="1"/>
    <col min="3" max="3" width="15.54296875" bestFit="1" customWidth="1"/>
    <col min="4" max="4" width="15.54296875" style="1" bestFit="1" customWidth="1"/>
    <col min="5" max="5" width="26.54296875" style="1" bestFit="1" customWidth="1"/>
    <col min="6" max="6" width="31.453125" style="1" bestFit="1" customWidth="1"/>
  </cols>
  <sheetData>
    <row r="1" spans="1:6" ht="18.75" customHeight="1" x14ac:dyDescent="0.35">
      <c r="A1" s="16" t="s">
        <v>0</v>
      </c>
      <c r="B1" s="16"/>
      <c r="C1" s="16"/>
      <c r="D1" s="1" t="s">
        <v>1</v>
      </c>
      <c r="E1" s="1" t="s">
        <v>2</v>
      </c>
      <c r="F1" s="1" t="s">
        <v>19</v>
      </c>
    </row>
    <row r="2" spans="1:6" ht="18.75" customHeight="1" x14ac:dyDescent="0.35">
      <c r="A2" t="s">
        <v>3</v>
      </c>
      <c r="B2" t="s">
        <v>4</v>
      </c>
      <c r="C2" t="s">
        <v>5</v>
      </c>
    </row>
    <row r="3" spans="1:6" ht="18.75" customHeight="1" x14ac:dyDescent="0.35">
      <c r="A3" s="2" t="s">
        <v>6</v>
      </c>
      <c r="B3" s="10"/>
      <c r="C3" s="3"/>
    </row>
    <row r="4" spans="1:6" ht="18.75" customHeight="1" x14ac:dyDescent="0.35">
      <c r="A4" s="5"/>
      <c r="B4" s="2" t="s">
        <v>7</v>
      </c>
      <c r="C4" s="3"/>
    </row>
    <row r="5" spans="1:6" ht="18.75" customHeight="1" x14ac:dyDescent="0.35">
      <c r="A5" s="5"/>
      <c r="B5" s="5"/>
      <c r="C5" s="6" t="s">
        <v>8</v>
      </c>
      <c r="D5" s="4">
        <v>149.30000000000001</v>
      </c>
      <c r="E5" s="4">
        <v>80.599999999999994</v>
      </c>
      <c r="F5" s="11">
        <f t="shared" ref="F5:F36" si="0">E5/D5</f>
        <v>0.53985264567983915</v>
      </c>
    </row>
    <row r="6" spans="1:6" ht="18.75" customHeight="1" x14ac:dyDescent="0.35">
      <c r="A6" s="5"/>
      <c r="B6" s="5"/>
      <c r="C6" s="6" t="s">
        <v>9</v>
      </c>
      <c r="D6" s="4">
        <v>187.8</v>
      </c>
      <c r="E6" s="4">
        <v>59.4</v>
      </c>
      <c r="F6" s="12">
        <f t="shared" si="0"/>
        <v>0.31629392971246006</v>
      </c>
    </row>
    <row r="7" spans="1:6" ht="18.75" customHeight="1" x14ac:dyDescent="0.35">
      <c r="A7" s="5"/>
      <c r="B7" s="7"/>
      <c r="C7" s="8" t="s">
        <v>10</v>
      </c>
      <c r="D7" s="4">
        <f>80.7+45.7</f>
        <v>126.4</v>
      </c>
      <c r="E7" s="4">
        <v>7.2</v>
      </c>
      <c r="F7" s="13">
        <f t="shared" si="0"/>
        <v>5.6962025316455694E-2</v>
      </c>
    </row>
    <row r="8" spans="1:6" ht="18.75" customHeight="1" x14ac:dyDescent="0.35">
      <c r="A8" s="5"/>
      <c r="B8" s="2" t="s">
        <v>11</v>
      </c>
      <c r="C8" s="3"/>
      <c r="F8" s="14" t="e">
        <f t="shared" si="0"/>
        <v>#DIV/0!</v>
      </c>
    </row>
    <row r="9" spans="1:6" ht="18.75" customHeight="1" x14ac:dyDescent="0.35">
      <c r="A9" s="5"/>
      <c r="B9" s="5"/>
      <c r="C9" s="6" t="s">
        <v>8</v>
      </c>
      <c r="D9" s="4">
        <v>159.30000000000001</v>
      </c>
      <c r="E9" s="4">
        <v>84.7</v>
      </c>
      <c r="F9" s="11">
        <f t="shared" si="0"/>
        <v>0.53170119271814187</v>
      </c>
    </row>
    <row r="10" spans="1:6" ht="18.75" customHeight="1" x14ac:dyDescent="0.35">
      <c r="A10" s="5"/>
      <c r="B10" s="5"/>
      <c r="C10" s="6" t="s">
        <v>9</v>
      </c>
      <c r="D10" s="4">
        <v>195.1</v>
      </c>
      <c r="E10" s="4">
        <v>61.1</v>
      </c>
      <c r="F10" s="12">
        <f t="shared" si="0"/>
        <v>0.31317273193234241</v>
      </c>
    </row>
    <row r="11" spans="1:6" ht="18.75" customHeight="1" x14ac:dyDescent="0.35">
      <c r="A11" s="5"/>
      <c r="B11" s="7"/>
      <c r="C11" s="8" t="s">
        <v>10</v>
      </c>
      <c r="D11" s="4">
        <f>78.7+45.8</f>
        <v>124.5</v>
      </c>
      <c r="E11" s="4">
        <v>0.8</v>
      </c>
      <c r="F11" s="13">
        <f t="shared" si="0"/>
        <v>6.4257028112449802E-3</v>
      </c>
    </row>
    <row r="12" spans="1:6" ht="18.75" customHeight="1" x14ac:dyDescent="0.35">
      <c r="A12" s="5"/>
      <c r="B12" s="2" t="s">
        <v>12</v>
      </c>
      <c r="C12" s="3"/>
      <c r="F12" s="14" t="e">
        <f t="shared" si="0"/>
        <v>#DIV/0!</v>
      </c>
    </row>
    <row r="13" spans="1:6" ht="18.75" customHeight="1" x14ac:dyDescent="0.35">
      <c r="A13" s="5"/>
      <c r="B13" s="5"/>
      <c r="C13" s="6" t="s">
        <v>8</v>
      </c>
      <c r="D13" s="9">
        <v>135</v>
      </c>
      <c r="E13" s="4">
        <v>90.3</v>
      </c>
      <c r="F13" s="11">
        <f t="shared" si="0"/>
        <v>0.66888888888888887</v>
      </c>
    </row>
    <row r="14" spans="1:6" ht="18.75" customHeight="1" x14ac:dyDescent="0.35">
      <c r="A14" s="5"/>
      <c r="B14" s="5"/>
      <c r="C14" s="6" t="s">
        <v>9</v>
      </c>
      <c r="D14" s="4">
        <v>137.9</v>
      </c>
      <c r="E14" s="4">
        <v>88.7</v>
      </c>
      <c r="F14" s="12">
        <f t="shared" si="0"/>
        <v>0.64321972443799857</v>
      </c>
    </row>
    <row r="15" spans="1:6" ht="18.75" customHeight="1" x14ac:dyDescent="0.35">
      <c r="A15" s="7"/>
      <c r="B15" s="7"/>
      <c r="C15" s="8" t="s">
        <v>10</v>
      </c>
      <c r="D15" s="4">
        <v>106.3</v>
      </c>
      <c r="E15" s="4">
        <v>13.1</v>
      </c>
      <c r="F15" s="13">
        <f t="shared" si="0"/>
        <v>0.12323612417685795</v>
      </c>
    </row>
    <row r="16" spans="1:6" ht="18.75" customHeight="1" x14ac:dyDescent="0.35">
      <c r="A16" s="2" t="s">
        <v>13</v>
      </c>
      <c r="B16" s="10"/>
      <c r="C16" s="3"/>
      <c r="F16" s="14" t="e">
        <f t="shared" si="0"/>
        <v>#DIV/0!</v>
      </c>
    </row>
    <row r="17" spans="1:6" ht="18.75" customHeight="1" x14ac:dyDescent="0.35">
      <c r="A17" s="5"/>
      <c r="B17" s="2" t="s">
        <v>7</v>
      </c>
      <c r="C17" s="3"/>
      <c r="F17" s="14" t="e">
        <f t="shared" si="0"/>
        <v>#DIV/0!</v>
      </c>
    </row>
    <row r="18" spans="1:6" ht="18.75" customHeight="1" x14ac:dyDescent="0.35">
      <c r="A18" s="5"/>
      <c r="B18" s="5"/>
      <c r="C18" s="6" t="s">
        <v>8</v>
      </c>
      <c r="D18" s="9">
        <v>149</v>
      </c>
      <c r="E18" s="4">
        <v>80.400000000000006</v>
      </c>
      <c r="F18" s="11">
        <f t="shared" si="0"/>
        <v>0.53959731543624168</v>
      </c>
    </row>
    <row r="19" spans="1:6" ht="18.75" customHeight="1" x14ac:dyDescent="0.35">
      <c r="A19" s="5"/>
      <c r="B19" s="5"/>
      <c r="C19" s="6" t="s">
        <v>9</v>
      </c>
      <c r="D19" s="4">
        <v>200.6</v>
      </c>
      <c r="E19" s="4">
        <v>62.3</v>
      </c>
      <c r="F19" s="12">
        <f t="shared" si="0"/>
        <v>0.310568295114656</v>
      </c>
    </row>
    <row r="20" spans="1:6" ht="18.75" customHeight="1" x14ac:dyDescent="0.35">
      <c r="A20" s="5"/>
      <c r="B20" s="7"/>
      <c r="C20" s="8" t="s">
        <v>10</v>
      </c>
      <c r="D20" s="4">
        <f>112.9+43.6</f>
        <v>156.5</v>
      </c>
      <c r="E20" s="4">
        <v>7.2</v>
      </c>
      <c r="F20" s="13">
        <f t="shared" si="0"/>
        <v>4.6006389776357827E-2</v>
      </c>
    </row>
    <row r="21" spans="1:6" ht="18.75" customHeight="1" x14ac:dyDescent="0.35">
      <c r="A21" s="5"/>
      <c r="B21" s="2" t="s">
        <v>11</v>
      </c>
      <c r="C21" s="3"/>
      <c r="F21" s="14" t="e">
        <f t="shared" si="0"/>
        <v>#DIV/0!</v>
      </c>
    </row>
    <row r="22" spans="1:6" ht="18.75" customHeight="1" x14ac:dyDescent="0.35">
      <c r="A22" s="5"/>
      <c r="B22" s="5"/>
      <c r="C22" s="6" t="s">
        <v>8</v>
      </c>
      <c r="D22" s="4">
        <v>135.19999999999999</v>
      </c>
      <c r="E22" s="4">
        <v>74.2</v>
      </c>
      <c r="F22" s="11">
        <f t="shared" si="0"/>
        <v>0.54881656804733736</v>
      </c>
    </row>
    <row r="23" spans="1:6" ht="18.75" customHeight="1" x14ac:dyDescent="0.35">
      <c r="A23" s="5"/>
      <c r="B23" s="5"/>
      <c r="C23" s="6" t="s">
        <v>9</v>
      </c>
      <c r="D23" s="4">
        <v>169.9</v>
      </c>
      <c r="E23" s="4">
        <v>55.5</v>
      </c>
      <c r="F23" s="12">
        <f t="shared" si="0"/>
        <v>0.32666274278987639</v>
      </c>
    </row>
    <row r="24" spans="1:6" ht="18.75" customHeight="1" x14ac:dyDescent="0.35">
      <c r="A24" s="5"/>
      <c r="B24" s="7"/>
      <c r="C24" s="8" t="s">
        <v>10</v>
      </c>
      <c r="D24" s="4">
        <f>86.7+45.4</f>
        <v>132.1</v>
      </c>
      <c r="E24" s="4">
        <v>0.25</v>
      </c>
      <c r="F24" s="13">
        <f t="shared" si="0"/>
        <v>1.8925056775170325E-3</v>
      </c>
    </row>
    <row r="25" spans="1:6" ht="18.75" customHeight="1" x14ac:dyDescent="0.35">
      <c r="A25" s="5"/>
      <c r="B25" s="2" t="s">
        <v>12</v>
      </c>
      <c r="C25" s="3"/>
      <c r="F25" s="14" t="e">
        <f t="shared" si="0"/>
        <v>#DIV/0!</v>
      </c>
    </row>
    <row r="26" spans="1:6" ht="18.75" customHeight="1" x14ac:dyDescent="0.35">
      <c r="A26" s="5"/>
      <c r="B26" s="5"/>
      <c r="C26" s="6" t="s">
        <v>8</v>
      </c>
      <c r="D26" s="4">
        <v>138.69999999999999</v>
      </c>
      <c r="E26" s="4">
        <v>101.9</v>
      </c>
      <c r="F26" s="11">
        <f t="shared" si="0"/>
        <v>0.73467916366258124</v>
      </c>
    </row>
    <row r="27" spans="1:6" ht="18.75" customHeight="1" x14ac:dyDescent="0.35">
      <c r="A27" s="5"/>
      <c r="B27" s="5"/>
      <c r="C27" s="6" t="s">
        <v>9</v>
      </c>
      <c r="D27" s="4">
        <v>165.4</v>
      </c>
      <c r="E27" s="4">
        <v>52.4</v>
      </c>
      <c r="F27" s="12">
        <f t="shared" si="0"/>
        <v>0.31680773881499391</v>
      </c>
    </row>
    <row r="28" spans="1:6" ht="18.75" customHeight="1" x14ac:dyDescent="0.35">
      <c r="A28" s="7"/>
      <c r="B28" s="7"/>
      <c r="C28" s="8" t="s">
        <v>10</v>
      </c>
      <c r="D28" s="4">
        <f>77.4+46.2</f>
        <v>123.60000000000001</v>
      </c>
      <c r="E28" s="4">
        <v>27.9</v>
      </c>
      <c r="F28" s="13">
        <f t="shared" si="0"/>
        <v>0.22572815533980581</v>
      </c>
    </row>
    <row r="29" spans="1:6" ht="18.75" customHeight="1" x14ac:dyDescent="0.35">
      <c r="A29" s="2" t="s">
        <v>14</v>
      </c>
      <c r="B29" s="10"/>
      <c r="C29" s="3"/>
      <c r="F29" s="14" t="e">
        <f t="shared" si="0"/>
        <v>#DIV/0!</v>
      </c>
    </row>
    <row r="30" spans="1:6" ht="18.75" customHeight="1" x14ac:dyDescent="0.35">
      <c r="A30" s="5"/>
      <c r="B30" s="2" t="s">
        <v>7</v>
      </c>
      <c r="C30" s="3"/>
      <c r="F30" s="14" t="e">
        <f t="shared" si="0"/>
        <v>#DIV/0!</v>
      </c>
    </row>
    <row r="31" spans="1:6" ht="18.75" customHeight="1" x14ac:dyDescent="0.35">
      <c r="A31" s="5"/>
      <c r="B31" s="5"/>
      <c r="C31" s="6" t="s">
        <v>8</v>
      </c>
      <c r="D31" s="4">
        <v>138.69999999999999</v>
      </c>
      <c r="E31" s="4">
        <v>74.3</v>
      </c>
      <c r="F31" s="11">
        <f t="shared" si="0"/>
        <v>0.53568853640951697</v>
      </c>
    </row>
    <row r="32" spans="1:6" ht="18.75" customHeight="1" x14ac:dyDescent="0.35">
      <c r="A32" s="5"/>
      <c r="B32" s="5"/>
      <c r="C32" s="6" t="s">
        <v>9</v>
      </c>
      <c r="D32" s="4">
        <v>165.4</v>
      </c>
      <c r="E32" s="4">
        <v>54.8</v>
      </c>
      <c r="F32" s="12">
        <f t="shared" si="0"/>
        <v>0.33131801692865775</v>
      </c>
    </row>
    <row r="33" spans="1:6" ht="18.75" customHeight="1" x14ac:dyDescent="0.35">
      <c r="A33" s="5"/>
      <c r="B33" s="7"/>
      <c r="C33" s="8" t="s">
        <v>10</v>
      </c>
      <c r="D33" s="4">
        <f>77.4+46.2</f>
        <v>123.60000000000001</v>
      </c>
      <c r="E33" s="4">
        <v>0.5</v>
      </c>
      <c r="F33" s="13">
        <f t="shared" si="0"/>
        <v>4.0453074433656954E-3</v>
      </c>
    </row>
    <row r="34" spans="1:6" ht="18.75" customHeight="1" x14ac:dyDescent="0.35">
      <c r="A34" s="5"/>
      <c r="B34" s="2" t="s">
        <v>11</v>
      </c>
      <c r="C34" s="3"/>
      <c r="F34" s="14" t="e">
        <f t="shared" si="0"/>
        <v>#DIV/0!</v>
      </c>
    </row>
    <row r="35" spans="1:6" ht="18.75" customHeight="1" x14ac:dyDescent="0.35">
      <c r="A35" s="5"/>
      <c r="B35" s="5"/>
      <c r="C35" s="6" t="s">
        <v>8</v>
      </c>
      <c r="D35" s="4">
        <v>135.19999999999999</v>
      </c>
      <c r="E35" s="4">
        <v>74.2</v>
      </c>
      <c r="F35" s="11">
        <f t="shared" si="0"/>
        <v>0.54881656804733736</v>
      </c>
    </row>
    <row r="36" spans="1:6" ht="18.75" customHeight="1" x14ac:dyDescent="0.35">
      <c r="A36" s="5"/>
      <c r="B36" s="5"/>
      <c r="C36" s="6" t="s">
        <v>9</v>
      </c>
      <c r="D36" s="4">
        <v>168.2</v>
      </c>
      <c r="E36" s="4">
        <v>55.1</v>
      </c>
      <c r="F36" s="12">
        <f t="shared" si="0"/>
        <v>0.32758620689655177</v>
      </c>
    </row>
    <row r="37" spans="1:6" ht="18.75" customHeight="1" x14ac:dyDescent="0.35">
      <c r="A37" s="5"/>
      <c r="B37" s="7"/>
      <c r="C37" s="8" t="s">
        <v>10</v>
      </c>
      <c r="D37" s="4">
        <f>83.2+45.6</f>
        <v>128.80000000000001</v>
      </c>
      <c r="E37" s="4">
        <v>1.2</v>
      </c>
      <c r="F37" s="13">
        <f t="shared" ref="F37:F68" si="1">E37/D37</f>
        <v>9.3167701863354022E-3</v>
      </c>
    </row>
    <row r="38" spans="1:6" ht="18.75" customHeight="1" x14ac:dyDescent="0.35">
      <c r="A38" s="5"/>
      <c r="B38" s="2" t="s">
        <v>12</v>
      </c>
      <c r="C38" s="3"/>
      <c r="F38" s="14" t="e">
        <f t="shared" si="1"/>
        <v>#DIV/0!</v>
      </c>
    </row>
    <row r="39" spans="1:6" ht="18.75" customHeight="1" x14ac:dyDescent="0.35">
      <c r="A39" s="5"/>
      <c r="B39" s="5"/>
      <c r="C39" s="6" t="s">
        <v>8</v>
      </c>
      <c r="D39" s="4">
        <v>136.5</v>
      </c>
      <c r="E39" s="4">
        <v>103.4</v>
      </c>
      <c r="F39" s="11">
        <f t="shared" si="1"/>
        <v>0.75750915750915759</v>
      </c>
    </row>
    <row r="40" spans="1:6" ht="18.75" customHeight="1" x14ac:dyDescent="0.35">
      <c r="A40" s="5"/>
      <c r="B40" s="5"/>
      <c r="C40" s="6" t="s">
        <v>9</v>
      </c>
      <c r="D40" s="9">
        <v>129</v>
      </c>
      <c r="E40" s="4">
        <v>88.3</v>
      </c>
      <c r="F40" s="12">
        <f t="shared" si="1"/>
        <v>0.68449612403100768</v>
      </c>
    </row>
    <row r="41" spans="1:6" ht="18.75" customHeight="1" x14ac:dyDescent="0.35">
      <c r="A41" s="7"/>
      <c r="B41" s="7"/>
      <c r="C41" s="8" t="s">
        <v>10</v>
      </c>
      <c r="D41" s="4">
        <f>51.4+45.8</f>
        <v>97.199999999999989</v>
      </c>
      <c r="E41" s="4">
        <v>11.4</v>
      </c>
      <c r="F41" s="13">
        <f t="shared" si="1"/>
        <v>0.11728395061728397</v>
      </c>
    </row>
    <row r="42" spans="1:6" ht="18.75" customHeight="1" x14ac:dyDescent="0.35">
      <c r="A42" s="2" t="s">
        <v>15</v>
      </c>
      <c r="B42" s="10"/>
      <c r="C42" s="3"/>
      <c r="F42" s="14" t="e">
        <f t="shared" si="1"/>
        <v>#DIV/0!</v>
      </c>
    </row>
    <row r="43" spans="1:6" ht="18.75" customHeight="1" x14ac:dyDescent="0.35">
      <c r="A43" s="5"/>
      <c r="B43" s="2" t="s">
        <v>7</v>
      </c>
      <c r="C43" s="3"/>
      <c r="F43" s="15" t="e">
        <f t="shared" si="1"/>
        <v>#DIV/0!</v>
      </c>
    </row>
    <row r="44" spans="1:6" ht="18.75" customHeight="1" x14ac:dyDescent="0.35">
      <c r="A44" s="5"/>
      <c r="B44" s="5"/>
      <c r="C44" s="6" t="s">
        <v>8</v>
      </c>
      <c r="D44" s="4">
        <v>148.9</v>
      </c>
      <c r="E44" s="4">
        <v>80.7</v>
      </c>
      <c r="F44" s="12">
        <f t="shared" si="1"/>
        <v>0.54197447951645394</v>
      </c>
    </row>
    <row r="45" spans="1:6" ht="18.75" customHeight="1" x14ac:dyDescent="0.35">
      <c r="A45" s="5"/>
      <c r="B45" s="5"/>
      <c r="C45" s="6" t="s">
        <v>9</v>
      </c>
      <c r="D45" s="9">
        <v>199</v>
      </c>
      <c r="E45" s="4">
        <v>62.5</v>
      </c>
      <c r="F45" s="13">
        <f t="shared" si="1"/>
        <v>0.314070351758794</v>
      </c>
    </row>
    <row r="46" spans="1:6" ht="18.75" customHeight="1" x14ac:dyDescent="0.35">
      <c r="A46" s="5"/>
      <c r="B46" s="7"/>
      <c r="C46" s="8" t="s">
        <v>10</v>
      </c>
      <c r="D46" s="4">
        <f>113.3+43.6</f>
        <v>156.9</v>
      </c>
      <c r="E46" s="4">
        <v>7.2</v>
      </c>
      <c r="F46" s="4">
        <f t="shared" si="1"/>
        <v>4.5889101338432124E-2</v>
      </c>
    </row>
    <row r="47" spans="1:6" ht="18.75" customHeight="1" x14ac:dyDescent="0.35">
      <c r="A47" s="5"/>
      <c r="B47" s="2" t="s">
        <v>11</v>
      </c>
      <c r="C47" s="3"/>
      <c r="F47" s="14" t="e">
        <f t="shared" si="1"/>
        <v>#DIV/0!</v>
      </c>
    </row>
    <row r="48" spans="1:6" ht="18.75" customHeight="1" x14ac:dyDescent="0.35">
      <c r="A48" s="5"/>
      <c r="B48" s="5"/>
      <c r="C48" s="6" t="s">
        <v>8</v>
      </c>
      <c r="D48" s="4">
        <v>135.9</v>
      </c>
      <c r="E48" s="4">
        <v>76.400000000000006</v>
      </c>
      <c r="F48" s="11">
        <f t="shared" si="1"/>
        <v>0.562178072111847</v>
      </c>
    </row>
    <row r="49" spans="1:6" ht="18.75" customHeight="1" x14ac:dyDescent="0.35">
      <c r="A49" s="5"/>
      <c r="B49" s="5"/>
      <c r="C49" s="6" t="s">
        <v>9</v>
      </c>
      <c r="D49" s="4">
        <v>157.9</v>
      </c>
      <c r="E49" s="4">
        <v>53.3</v>
      </c>
      <c r="F49" s="12">
        <f t="shared" si="1"/>
        <v>0.33755541481950596</v>
      </c>
    </row>
    <row r="50" spans="1:6" ht="18.75" customHeight="1" x14ac:dyDescent="0.35">
      <c r="A50" s="5"/>
      <c r="B50" s="7"/>
      <c r="C50" s="8" t="s">
        <v>10</v>
      </c>
      <c r="D50" s="4">
        <f>76.3+45.9</f>
        <v>122.19999999999999</v>
      </c>
      <c r="E50" s="4">
        <v>0.3</v>
      </c>
      <c r="F50" s="13">
        <f t="shared" si="1"/>
        <v>2.4549918166939444E-3</v>
      </c>
    </row>
    <row r="51" spans="1:6" ht="18.75" customHeight="1" x14ac:dyDescent="0.35">
      <c r="A51" s="5"/>
      <c r="B51" s="2" t="s">
        <v>12</v>
      </c>
      <c r="C51" s="3"/>
      <c r="F51" s="14" t="e">
        <f t="shared" si="1"/>
        <v>#DIV/0!</v>
      </c>
    </row>
    <row r="52" spans="1:6" ht="18.75" customHeight="1" x14ac:dyDescent="0.35">
      <c r="A52" s="5"/>
      <c r="B52" s="5"/>
      <c r="C52" s="6" t="s">
        <v>8</v>
      </c>
      <c r="D52" s="4">
        <v>127.1</v>
      </c>
      <c r="E52" s="4">
        <v>99.5</v>
      </c>
      <c r="F52" s="11">
        <f t="shared" si="1"/>
        <v>0.78284815106215577</v>
      </c>
    </row>
    <row r="53" spans="1:6" ht="18.75" customHeight="1" x14ac:dyDescent="0.35">
      <c r="A53" s="5"/>
      <c r="B53" s="5"/>
      <c r="C53" s="6" t="s">
        <v>9</v>
      </c>
      <c r="D53" s="4">
        <v>129.1</v>
      </c>
      <c r="E53" s="4">
        <v>88.3</v>
      </c>
      <c r="F53" s="12">
        <f t="shared" si="1"/>
        <v>0.68396591789310612</v>
      </c>
    </row>
    <row r="54" spans="1:6" ht="18.75" customHeight="1" x14ac:dyDescent="0.35">
      <c r="A54" s="7"/>
      <c r="B54" s="7"/>
      <c r="C54" s="8" t="s">
        <v>10</v>
      </c>
      <c r="D54" s="4">
        <f>53.4+45.9</f>
        <v>99.3</v>
      </c>
      <c r="E54" s="4">
        <v>12.1</v>
      </c>
      <c r="F54" s="13">
        <f t="shared" si="1"/>
        <v>0.12185297079556898</v>
      </c>
    </row>
    <row r="55" spans="1:6" ht="18.75" customHeight="1" x14ac:dyDescent="0.35">
      <c r="A55" s="2" t="s">
        <v>16</v>
      </c>
      <c r="B55" s="10"/>
      <c r="C55" s="3"/>
      <c r="F55" s="14" t="e">
        <f t="shared" si="1"/>
        <v>#DIV/0!</v>
      </c>
    </row>
    <row r="56" spans="1:6" ht="18.75" customHeight="1" x14ac:dyDescent="0.35">
      <c r="A56" s="5"/>
      <c r="B56" s="2" t="s">
        <v>7</v>
      </c>
      <c r="C56" s="3"/>
      <c r="F56" s="14" t="e">
        <f t="shared" si="1"/>
        <v>#DIV/0!</v>
      </c>
    </row>
    <row r="57" spans="1:6" ht="18.75" customHeight="1" x14ac:dyDescent="0.35">
      <c r="A57" s="5"/>
      <c r="B57" s="5"/>
      <c r="C57" s="6" t="s">
        <v>8</v>
      </c>
      <c r="D57" s="4">
        <v>144.6</v>
      </c>
      <c r="E57" s="4">
        <v>89.8</v>
      </c>
      <c r="F57" s="11">
        <f t="shared" si="1"/>
        <v>0.62102351313969573</v>
      </c>
    </row>
    <row r="58" spans="1:6" ht="18.75" customHeight="1" x14ac:dyDescent="0.35">
      <c r="A58" s="5"/>
      <c r="B58" s="5"/>
      <c r="C58" s="6" t="s">
        <v>9</v>
      </c>
      <c r="D58" s="4">
        <v>162.6</v>
      </c>
      <c r="E58" s="4">
        <v>54.4</v>
      </c>
      <c r="F58" s="12">
        <f t="shared" si="1"/>
        <v>0.33456334563345635</v>
      </c>
    </row>
    <row r="59" spans="1:6" ht="18.75" customHeight="1" x14ac:dyDescent="0.35">
      <c r="A59" s="5"/>
      <c r="B59" s="7"/>
      <c r="C59" s="8" t="s">
        <v>10</v>
      </c>
      <c r="D59" s="9">
        <f>88.7+45.3</f>
        <v>134</v>
      </c>
      <c r="E59" s="4">
        <v>-4.9000000000000004</v>
      </c>
      <c r="F59" s="13">
        <f t="shared" si="1"/>
        <v>-3.656716417910448E-2</v>
      </c>
    </row>
    <row r="60" spans="1:6" ht="18.75" customHeight="1" x14ac:dyDescent="0.35">
      <c r="A60" s="5"/>
      <c r="B60" s="2" t="s">
        <v>11</v>
      </c>
      <c r="C60" s="3"/>
      <c r="F60" s="14" t="e">
        <f t="shared" si="1"/>
        <v>#DIV/0!</v>
      </c>
    </row>
    <row r="61" spans="1:6" ht="18.75" customHeight="1" x14ac:dyDescent="0.35">
      <c r="A61" s="5"/>
      <c r="B61" s="5"/>
      <c r="C61" s="6" t="s">
        <v>8</v>
      </c>
      <c r="D61" s="4">
        <v>145.19999999999999</v>
      </c>
      <c r="E61" s="4">
        <v>89.9</v>
      </c>
      <c r="F61" s="11">
        <f t="shared" si="1"/>
        <v>0.61914600550964194</v>
      </c>
    </row>
    <row r="62" spans="1:6" ht="18.75" customHeight="1" x14ac:dyDescent="0.35">
      <c r="A62" s="5"/>
      <c r="B62" s="5"/>
      <c r="C62" s="6" t="s">
        <v>9</v>
      </c>
      <c r="D62" s="4">
        <v>157.30000000000001</v>
      </c>
      <c r="E62" s="4">
        <v>53.2</v>
      </c>
      <c r="F62" s="12">
        <f t="shared" si="1"/>
        <v>0.33820724729815638</v>
      </c>
    </row>
    <row r="63" spans="1:6" ht="18.75" customHeight="1" x14ac:dyDescent="0.35">
      <c r="A63" s="5"/>
      <c r="B63" s="7"/>
      <c r="C63" s="8" t="s">
        <v>10</v>
      </c>
      <c r="D63" s="4">
        <f>83+45.6</f>
        <v>128.6</v>
      </c>
      <c r="E63" s="4">
        <v>1.7</v>
      </c>
      <c r="F63" s="13">
        <f t="shared" si="1"/>
        <v>1.3219284603421462E-2</v>
      </c>
    </row>
    <row r="64" spans="1:6" ht="18.75" customHeight="1" x14ac:dyDescent="0.35">
      <c r="A64" s="5"/>
      <c r="B64" s="2" t="s">
        <v>12</v>
      </c>
      <c r="C64" s="3"/>
      <c r="F64" s="14" t="e">
        <f t="shared" si="1"/>
        <v>#DIV/0!</v>
      </c>
    </row>
    <row r="65" spans="1:6" ht="18.75" customHeight="1" x14ac:dyDescent="0.35">
      <c r="A65" s="5"/>
      <c r="B65" s="5"/>
      <c r="C65" s="6" t="s">
        <v>8</v>
      </c>
      <c r="D65" s="4">
        <v>130.30000000000001</v>
      </c>
      <c r="E65" s="4">
        <v>100.9</v>
      </c>
      <c r="F65" s="11">
        <f t="shared" si="1"/>
        <v>0.77436684574059855</v>
      </c>
    </row>
    <row r="66" spans="1:6" ht="18.75" customHeight="1" x14ac:dyDescent="0.35">
      <c r="A66" s="5"/>
      <c r="B66" s="5"/>
      <c r="C66" s="6" t="s">
        <v>9</v>
      </c>
      <c r="D66" s="4">
        <v>128.5</v>
      </c>
      <c r="E66" s="9">
        <v>88</v>
      </c>
      <c r="F66" s="12">
        <f t="shared" si="1"/>
        <v>0.68482490272373542</v>
      </c>
    </row>
    <row r="67" spans="1:6" ht="18.75" customHeight="1" x14ac:dyDescent="0.35">
      <c r="A67" s="7"/>
      <c r="B67" s="7"/>
      <c r="C67" s="8" t="s">
        <v>10</v>
      </c>
      <c r="D67" s="4">
        <f>52.6+45.9</f>
        <v>98.5</v>
      </c>
      <c r="E67" s="4">
        <v>11.9</v>
      </c>
      <c r="F67" s="13">
        <f t="shared" si="1"/>
        <v>0.12081218274111676</v>
      </c>
    </row>
    <row r="68" spans="1:6" ht="18.75" customHeight="1" x14ac:dyDescent="0.35">
      <c r="A68" s="2" t="s">
        <v>17</v>
      </c>
      <c r="B68" s="10"/>
      <c r="C68" s="3"/>
      <c r="F68" s="14" t="e">
        <f t="shared" si="1"/>
        <v>#DIV/0!</v>
      </c>
    </row>
    <row r="69" spans="1:6" ht="18.75" customHeight="1" x14ac:dyDescent="0.35">
      <c r="A69" s="5"/>
      <c r="B69" s="2" t="s">
        <v>7</v>
      </c>
      <c r="C69" s="3"/>
      <c r="F69" s="14" t="e">
        <f t="shared" ref="F69:F100" si="2">E69/D69</f>
        <v>#DIV/0!</v>
      </c>
    </row>
    <row r="70" spans="1:6" ht="18.75" customHeight="1" x14ac:dyDescent="0.35">
      <c r="A70" s="5"/>
      <c r="B70" s="5"/>
      <c r="C70" s="6" t="s">
        <v>8</v>
      </c>
      <c r="D70" s="4">
        <f>35.8+61.5</f>
        <v>97.3</v>
      </c>
      <c r="E70" s="4">
        <v>50.5</v>
      </c>
      <c r="F70" s="11">
        <f t="shared" si="2"/>
        <v>0.5190133607399795</v>
      </c>
    </row>
    <row r="71" spans="1:6" ht="18.75" customHeight="1" x14ac:dyDescent="0.35">
      <c r="A71" s="5"/>
      <c r="B71" s="5"/>
      <c r="C71" s="6" t="s">
        <v>9</v>
      </c>
      <c r="D71" s="4">
        <f>46.2+80.7</f>
        <v>126.9</v>
      </c>
      <c r="E71" s="4">
        <v>39.9</v>
      </c>
      <c r="F71" s="12">
        <f t="shared" si="2"/>
        <v>0.31442080378250586</v>
      </c>
    </row>
    <row r="72" spans="1:6" ht="18.75" customHeight="1" x14ac:dyDescent="0.35">
      <c r="A72" s="5"/>
      <c r="B72" s="7"/>
      <c r="C72" s="8" t="s">
        <v>10</v>
      </c>
      <c r="D72" s="4">
        <f>46.6+49.7</f>
        <v>96.300000000000011</v>
      </c>
      <c r="E72" s="4">
        <v>1.1000000000000001</v>
      </c>
      <c r="F72" s="13">
        <f t="shared" si="2"/>
        <v>1.142263759086189E-2</v>
      </c>
    </row>
    <row r="73" spans="1:6" ht="18.75" customHeight="1" x14ac:dyDescent="0.35">
      <c r="A73" s="5"/>
      <c r="B73" s="2" t="s">
        <v>11</v>
      </c>
      <c r="C73" s="3"/>
      <c r="F73" s="14" t="e">
        <f t="shared" si="2"/>
        <v>#DIV/0!</v>
      </c>
    </row>
    <row r="74" spans="1:6" ht="18.75" customHeight="1" x14ac:dyDescent="0.35">
      <c r="A74" s="5"/>
      <c r="B74" s="5"/>
      <c r="C74" s="6" t="s">
        <v>8</v>
      </c>
      <c r="D74" s="4">
        <f>116+32.5</f>
        <v>148.5</v>
      </c>
      <c r="E74" s="4">
        <v>80.400000000000006</v>
      </c>
      <c r="F74" s="11">
        <f t="shared" si="2"/>
        <v>0.54141414141414146</v>
      </c>
    </row>
    <row r="75" spans="1:6" ht="18.75" customHeight="1" x14ac:dyDescent="0.35">
      <c r="A75" s="5"/>
      <c r="B75" s="5"/>
      <c r="C75" s="6" t="s">
        <v>9</v>
      </c>
      <c r="D75" s="4">
        <f>104.6+44.8</f>
        <v>149.39999999999998</v>
      </c>
      <c r="E75" s="4">
        <v>45.2</v>
      </c>
      <c r="F75" s="12">
        <f t="shared" si="2"/>
        <v>0.30254350736278451</v>
      </c>
    </row>
    <row r="76" spans="1:6" ht="18.75" customHeight="1" x14ac:dyDescent="0.35">
      <c r="A76" s="5"/>
      <c r="B76" s="7"/>
      <c r="C76" s="8" t="s">
        <v>10</v>
      </c>
      <c r="D76" s="4">
        <f>73.3+46.1</f>
        <v>119.4</v>
      </c>
      <c r="E76" s="9">
        <v>0</v>
      </c>
      <c r="F76" s="13">
        <f t="shared" si="2"/>
        <v>0</v>
      </c>
    </row>
    <row r="77" spans="1:6" ht="18.75" customHeight="1" x14ac:dyDescent="0.35">
      <c r="A77" s="5"/>
      <c r="B77" s="2" t="s">
        <v>12</v>
      </c>
      <c r="C77" s="3"/>
      <c r="F77" s="14" t="e">
        <f t="shared" si="2"/>
        <v>#DIV/0!</v>
      </c>
    </row>
    <row r="78" spans="1:6" ht="18.75" customHeight="1" x14ac:dyDescent="0.35">
      <c r="A78" s="5"/>
      <c r="B78" s="5"/>
      <c r="C78" s="6" t="s">
        <v>8</v>
      </c>
      <c r="D78" s="4">
        <f>63.4+35.5</f>
        <v>98.9</v>
      </c>
      <c r="E78" s="4">
        <v>69.8</v>
      </c>
      <c r="F78" s="11">
        <f t="shared" si="2"/>
        <v>0.70576339737108185</v>
      </c>
    </row>
    <row r="79" spans="1:6" ht="18.75" customHeight="1" x14ac:dyDescent="0.35">
      <c r="A79" s="5"/>
      <c r="B79" s="5"/>
      <c r="C79" s="6" t="s">
        <v>9</v>
      </c>
      <c r="D79" s="9">
        <f>94.5+34.5</f>
        <v>129</v>
      </c>
      <c r="E79" s="4">
        <v>40.799999999999997</v>
      </c>
      <c r="F79" s="12">
        <f t="shared" si="2"/>
        <v>0.31627906976744186</v>
      </c>
    </row>
    <row r="80" spans="1:6" ht="18.75" customHeight="1" x14ac:dyDescent="0.35">
      <c r="A80" s="7"/>
      <c r="B80" s="7"/>
      <c r="C80" s="8" t="s">
        <v>10</v>
      </c>
      <c r="D80" s="4">
        <f>54.6+45.9</f>
        <v>100.5</v>
      </c>
      <c r="E80" s="4">
        <v>6.7</v>
      </c>
      <c r="F80" s="13">
        <f t="shared" si="2"/>
        <v>6.6666666666666666E-2</v>
      </c>
    </row>
    <row r="81" spans="1:6" ht="18.75" customHeight="1" x14ac:dyDescent="0.35">
      <c r="A81" s="2" t="s">
        <v>18</v>
      </c>
      <c r="B81" s="10"/>
      <c r="C81" s="3"/>
      <c r="F81" s="14" t="e">
        <f t="shared" si="2"/>
        <v>#DIV/0!</v>
      </c>
    </row>
    <row r="82" spans="1:6" ht="18.75" customHeight="1" x14ac:dyDescent="0.35">
      <c r="A82" s="5"/>
      <c r="B82" s="2" t="s">
        <v>7</v>
      </c>
      <c r="C82" s="3"/>
      <c r="F82" s="14" t="e">
        <f t="shared" si="2"/>
        <v>#DIV/0!</v>
      </c>
    </row>
    <row r="83" spans="1:6" ht="18.75" customHeight="1" x14ac:dyDescent="0.35">
      <c r="A83" s="5"/>
      <c r="B83" s="5"/>
      <c r="C83" s="6" t="s">
        <v>8</v>
      </c>
      <c r="D83" s="9">
        <f>81.8+46.2</f>
        <v>128</v>
      </c>
      <c r="E83" s="4">
        <v>61.9</v>
      </c>
      <c r="F83" s="11">
        <f t="shared" si="2"/>
        <v>0.48359374999999999</v>
      </c>
    </row>
    <row r="84" spans="1:6" ht="18.75" customHeight="1" x14ac:dyDescent="0.35">
      <c r="A84" s="5"/>
      <c r="B84" s="5"/>
      <c r="C84" s="6" t="s">
        <v>9</v>
      </c>
      <c r="D84" s="4">
        <f>40.7+42.4</f>
        <v>83.1</v>
      </c>
      <c r="E84" s="4">
        <v>29.4</v>
      </c>
      <c r="F84" s="12">
        <f t="shared" si="2"/>
        <v>0.35379061371841158</v>
      </c>
    </row>
    <row r="85" spans="1:6" ht="18.75" customHeight="1" x14ac:dyDescent="0.35">
      <c r="A85" s="5"/>
      <c r="B85" s="7"/>
      <c r="C85" s="8" t="s">
        <v>10</v>
      </c>
      <c r="D85" s="4">
        <f>40.7+42.4</f>
        <v>83.1</v>
      </c>
      <c r="E85" s="4">
        <v>-6.7</v>
      </c>
      <c r="F85" s="13">
        <f t="shared" si="2"/>
        <v>-8.0625752105896523E-2</v>
      </c>
    </row>
    <row r="86" spans="1:6" ht="18.75" customHeight="1" x14ac:dyDescent="0.35">
      <c r="A86" s="5"/>
      <c r="B86" s="2" t="s">
        <v>11</v>
      </c>
      <c r="C86" s="3"/>
      <c r="F86" s="14" t="e">
        <f t="shared" si="2"/>
        <v>#DIV/0!</v>
      </c>
    </row>
    <row r="87" spans="1:6" ht="18.75" customHeight="1" x14ac:dyDescent="0.35">
      <c r="A87" s="5"/>
      <c r="B87" s="5"/>
      <c r="C87" s="6" t="s">
        <v>8</v>
      </c>
      <c r="D87" s="4">
        <f>46+84.5</f>
        <v>130.5</v>
      </c>
      <c r="E87" s="4">
        <v>63.4</v>
      </c>
      <c r="F87" s="11">
        <f t="shared" si="2"/>
        <v>0.48582375478927203</v>
      </c>
    </row>
    <row r="88" spans="1:6" ht="18.75" customHeight="1" x14ac:dyDescent="0.35">
      <c r="A88" s="5"/>
      <c r="B88" s="5"/>
      <c r="C88" s="6" t="s">
        <v>9</v>
      </c>
      <c r="D88" s="4">
        <f>42.2+42.5</f>
        <v>84.7</v>
      </c>
      <c r="E88" s="4">
        <v>29.7</v>
      </c>
      <c r="F88" s="12">
        <f t="shared" si="2"/>
        <v>0.35064935064935066</v>
      </c>
    </row>
    <row r="89" spans="1:6" ht="18.75" customHeight="1" x14ac:dyDescent="0.35">
      <c r="A89" s="5"/>
      <c r="B89" s="7"/>
      <c r="C89" s="8" t="s">
        <v>10</v>
      </c>
      <c r="D89" s="4">
        <f>42.2+42.5</f>
        <v>84.7</v>
      </c>
      <c r="E89" s="4">
        <v>-6.4</v>
      </c>
      <c r="F89" s="13">
        <f t="shared" si="2"/>
        <v>-7.5560802833530102E-2</v>
      </c>
    </row>
    <row r="90" spans="1:6" ht="18.75" customHeight="1" x14ac:dyDescent="0.35">
      <c r="A90" s="5"/>
      <c r="B90" s="2" t="s">
        <v>12</v>
      </c>
      <c r="C90" s="3"/>
      <c r="F90" s="14" t="e">
        <f t="shared" si="2"/>
        <v>#DIV/0!</v>
      </c>
    </row>
    <row r="91" spans="1:6" ht="18.75" customHeight="1" x14ac:dyDescent="0.35">
      <c r="A91" s="5"/>
      <c r="B91" s="5"/>
      <c r="C91" s="6" t="s">
        <v>8</v>
      </c>
      <c r="D91" s="4">
        <f>74.7+46.8</f>
        <v>121.5</v>
      </c>
      <c r="E91" s="4">
        <v>53.3</v>
      </c>
      <c r="F91" s="11">
        <f t="shared" si="2"/>
        <v>0.43868312757201644</v>
      </c>
    </row>
    <row r="92" spans="1:6" ht="18.75" customHeight="1" x14ac:dyDescent="0.35">
      <c r="A92" s="5"/>
      <c r="B92" s="5"/>
      <c r="C92" s="6" t="s">
        <v>9</v>
      </c>
      <c r="D92" s="4">
        <f>27+41.1</f>
        <v>68.099999999999994</v>
      </c>
      <c r="E92" s="4">
        <v>30.6</v>
      </c>
      <c r="F92" s="12">
        <f t="shared" si="2"/>
        <v>0.4493392070484582</v>
      </c>
    </row>
    <row r="93" spans="1:6" ht="18.75" customHeight="1" x14ac:dyDescent="0.35">
      <c r="A93" s="7"/>
      <c r="B93" s="7"/>
      <c r="C93" s="8" t="s">
        <v>10</v>
      </c>
      <c r="D93" s="4">
        <f>27+41.1</f>
        <v>68.099999999999994</v>
      </c>
      <c r="E93" s="4">
        <v>18.8</v>
      </c>
      <c r="F93" s="13">
        <f t="shared" si="2"/>
        <v>0.27606461086637302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E67"/>
  <sheetViews>
    <sheetView tabSelected="1" workbookViewId="0">
      <selection activeCell="F5" sqref="F5"/>
    </sheetView>
  </sheetViews>
  <sheetFormatPr defaultRowHeight="14.5" x14ac:dyDescent="0.35"/>
  <cols>
    <col min="1" max="1" width="10.1796875" bestFit="1" customWidth="1"/>
    <col min="2" max="3" width="13.54296875" bestFit="1" customWidth="1"/>
    <col min="4" max="5" width="13.54296875" style="1" bestFit="1" customWidth="1"/>
  </cols>
  <sheetData>
    <row r="1" spans="1:5" ht="18.75" customHeight="1" x14ac:dyDescent="0.35">
      <c r="A1" s="16" t="s">
        <v>0</v>
      </c>
      <c r="B1" s="16"/>
      <c r="C1" s="16"/>
      <c r="D1" s="1" t="s">
        <v>1</v>
      </c>
      <c r="E1" s="1" t="s">
        <v>2</v>
      </c>
    </row>
    <row r="2" spans="1:5" ht="18.75" customHeight="1" x14ac:dyDescent="0.35">
      <c r="A2" t="s">
        <v>3</v>
      </c>
      <c r="B2" t="s">
        <v>4</v>
      </c>
      <c r="C2" t="s">
        <v>5</v>
      </c>
      <c r="D2" s="1" t="s">
        <v>1</v>
      </c>
      <c r="E2" s="1" t="s">
        <v>2</v>
      </c>
    </row>
    <row r="3" spans="1:5" ht="18.75" customHeight="1" x14ac:dyDescent="0.35">
      <c r="A3" s="2" t="s">
        <v>6</v>
      </c>
      <c r="B3" s="2" t="s">
        <v>7</v>
      </c>
      <c r="C3" s="3" t="s">
        <v>8</v>
      </c>
      <c r="D3" s="4">
        <v>149.30000000000001</v>
      </c>
      <c r="E3" s="4">
        <v>80.599999999999994</v>
      </c>
    </row>
    <row r="4" spans="1:5" ht="18.75" customHeight="1" x14ac:dyDescent="0.35">
      <c r="A4" s="5"/>
      <c r="B4" s="5"/>
      <c r="C4" s="6" t="s">
        <v>9</v>
      </c>
      <c r="D4" s="4">
        <v>187.8</v>
      </c>
      <c r="E4" s="4">
        <v>59.4</v>
      </c>
    </row>
    <row r="5" spans="1:5" ht="18.75" customHeight="1" x14ac:dyDescent="0.35">
      <c r="A5" s="5"/>
      <c r="B5" s="7"/>
      <c r="C5" s="8" t="s">
        <v>10</v>
      </c>
      <c r="D5" s="4">
        <f>80.7+45.7</f>
        <v>126.4</v>
      </c>
      <c r="E5" s="4">
        <v>7.2</v>
      </c>
    </row>
    <row r="6" spans="1:5" ht="18.75" customHeight="1" x14ac:dyDescent="0.35">
      <c r="A6" s="5"/>
      <c r="B6" s="2" t="s">
        <v>11</v>
      </c>
      <c r="C6" s="6" t="s">
        <v>8</v>
      </c>
      <c r="D6" s="4">
        <v>159.30000000000001</v>
      </c>
      <c r="E6" s="4">
        <v>84.7</v>
      </c>
    </row>
    <row r="7" spans="1:5" ht="18.75" customHeight="1" x14ac:dyDescent="0.35">
      <c r="A7" s="5"/>
      <c r="B7" s="5"/>
      <c r="C7" s="6" t="s">
        <v>9</v>
      </c>
      <c r="D7" s="4">
        <v>195.1</v>
      </c>
      <c r="E7" s="4">
        <v>61.1</v>
      </c>
    </row>
    <row r="8" spans="1:5" ht="18.75" customHeight="1" x14ac:dyDescent="0.35">
      <c r="A8" s="5"/>
      <c r="B8" s="7"/>
      <c r="C8" s="8" t="s">
        <v>10</v>
      </c>
      <c r="D8" s="4">
        <f>78.7+45.8</f>
        <v>124.5</v>
      </c>
      <c r="E8" s="4">
        <v>0.8</v>
      </c>
    </row>
    <row r="9" spans="1:5" ht="18.75" customHeight="1" x14ac:dyDescent="0.35">
      <c r="A9" s="5"/>
      <c r="B9" s="2" t="s">
        <v>12</v>
      </c>
      <c r="C9" s="6" t="s">
        <v>8</v>
      </c>
      <c r="D9" s="9">
        <v>135</v>
      </c>
      <c r="E9" s="4">
        <v>90.3</v>
      </c>
    </row>
    <row r="10" spans="1:5" ht="18.75" customHeight="1" x14ac:dyDescent="0.35">
      <c r="A10" s="5"/>
      <c r="B10" s="5"/>
      <c r="C10" s="6" t="s">
        <v>9</v>
      </c>
      <c r="D10" s="4">
        <v>137.9</v>
      </c>
      <c r="E10" s="4">
        <v>88.7</v>
      </c>
    </row>
    <row r="11" spans="1:5" ht="18.75" customHeight="1" x14ac:dyDescent="0.35">
      <c r="A11" s="7"/>
      <c r="B11" s="7"/>
      <c r="C11" s="8" t="s">
        <v>10</v>
      </c>
      <c r="D11" s="4">
        <v>106.3</v>
      </c>
      <c r="E11" s="4">
        <v>13.1</v>
      </c>
    </row>
    <row r="12" spans="1:5" ht="18.75" customHeight="1" x14ac:dyDescent="0.35">
      <c r="A12" s="2" t="s">
        <v>13</v>
      </c>
      <c r="B12" s="2" t="s">
        <v>7</v>
      </c>
      <c r="C12" s="6" t="s">
        <v>8</v>
      </c>
      <c r="D12" s="9">
        <v>149</v>
      </c>
      <c r="E12" s="4">
        <v>80.400000000000006</v>
      </c>
    </row>
    <row r="13" spans="1:5" ht="18.75" customHeight="1" x14ac:dyDescent="0.35">
      <c r="A13" s="5"/>
      <c r="B13" s="5"/>
      <c r="C13" s="6" t="s">
        <v>9</v>
      </c>
      <c r="D13" s="4">
        <v>200.6</v>
      </c>
      <c r="E13" s="4">
        <v>62.3</v>
      </c>
    </row>
    <row r="14" spans="1:5" ht="18.75" customHeight="1" x14ac:dyDescent="0.35">
      <c r="A14" s="5"/>
      <c r="B14" s="7"/>
      <c r="C14" s="8" t="s">
        <v>10</v>
      </c>
      <c r="D14" s="4">
        <f>112.9+43.6</f>
        <v>156.5</v>
      </c>
      <c r="E14" s="4">
        <v>7.2</v>
      </c>
    </row>
    <row r="15" spans="1:5" ht="18.75" customHeight="1" x14ac:dyDescent="0.35">
      <c r="A15" s="5"/>
      <c r="B15" s="2" t="s">
        <v>11</v>
      </c>
      <c r="C15" s="6" t="s">
        <v>8</v>
      </c>
      <c r="D15" s="4">
        <v>135.19999999999999</v>
      </c>
      <c r="E15" s="4">
        <v>74.2</v>
      </c>
    </row>
    <row r="16" spans="1:5" ht="18.75" customHeight="1" x14ac:dyDescent="0.35">
      <c r="A16" s="5"/>
      <c r="B16" s="5"/>
      <c r="C16" s="6" t="s">
        <v>9</v>
      </c>
      <c r="D16" s="4">
        <v>169.9</v>
      </c>
      <c r="E16" s="4">
        <v>55.5</v>
      </c>
    </row>
    <row r="17" spans="1:5" ht="18.75" customHeight="1" x14ac:dyDescent="0.35">
      <c r="A17" s="5"/>
      <c r="B17" s="7"/>
      <c r="C17" s="8" t="s">
        <v>10</v>
      </c>
      <c r="D17" s="4">
        <f>86.7+45.4</f>
        <v>132.1</v>
      </c>
      <c r="E17" s="4">
        <v>0.25</v>
      </c>
    </row>
    <row r="18" spans="1:5" ht="18.75" customHeight="1" x14ac:dyDescent="0.35">
      <c r="A18" s="5"/>
      <c r="B18" s="2" t="s">
        <v>12</v>
      </c>
      <c r="C18" s="6" t="s">
        <v>8</v>
      </c>
      <c r="D18" s="4">
        <v>138.69999999999999</v>
      </c>
      <c r="E18" s="4">
        <v>101.9</v>
      </c>
    </row>
    <row r="19" spans="1:5" ht="18.75" customHeight="1" x14ac:dyDescent="0.35">
      <c r="A19" s="5"/>
      <c r="B19" s="5"/>
      <c r="C19" s="6" t="s">
        <v>9</v>
      </c>
      <c r="D19" s="4">
        <v>165.4</v>
      </c>
      <c r="E19" s="4">
        <v>52.4</v>
      </c>
    </row>
    <row r="20" spans="1:5" ht="18.75" customHeight="1" x14ac:dyDescent="0.35">
      <c r="A20" s="7"/>
      <c r="B20" s="7"/>
      <c r="C20" s="8" t="s">
        <v>10</v>
      </c>
      <c r="D20" s="4">
        <f>77.4+46.2</f>
        <v>123.60000000000001</v>
      </c>
      <c r="E20" s="4">
        <v>27.9</v>
      </c>
    </row>
    <row r="21" spans="1:5" ht="18.75" customHeight="1" x14ac:dyDescent="0.35">
      <c r="A21" s="2" t="s">
        <v>14</v>
      </c>
      <c r="B21" s="2" t="s">
        <v>7</v>
      </c>
      <c r="C21" s="6" t="s">
        <v>8</v>
      </c>
      <c r="D21" s="4">
        <v>138.69999999999999</v>
      </c>
      <c r="E21" s="4">
        <v>74.3</v>
      </c>
    </row>
    <row r="22" spans="1:5" ht="18.75" customHeight="1" x14ac:dyDescent="0.35">
      <c r="A22" s="5"/>
      <c r="B22" s="5"/>
      <c r="C22" s="6" t="s">
        <v>9</v>
      </c>
      <c r="D22" s="4">
        <v>165.4</v>
      </c>
      <c r="E22" s="4">
        <v>54.8</v>
      </c>
    </row>
    <row r="23" spans="1:5" ht="18.75" customHeight="1" x14ac:dyDescent="0.35">
      <c r="A23" s="5"/>
      <c r="B23" s="7"/>
      <c r="C23" s="8" t="s">
        <v>10</v>
      </c>
      <c r="D23" s="4">
        <f>77.4+46.2</f>
        <v>123.60000000000001</v>
      </c>
      <c r="E23" s="4">
        <v>0.5</v>
      </c>
    </row>
    <row r="24" spans="1:5" ht="18.75" customHeight="1" x14ac:dyDescent="0.35">
      <c r="A24" s="5"/>
      <c r="B24" s="2" t="s">
        <v>11</v>
      </c>
      <c r="C24" s="6" t="s">
        <v>8</v>
      </c>
      <c r="D24" s="4">
        <v>135.19999999999999</v>
      </c>
      <c r="E24" s="4">
        <v>74.2</v>
      </c>
    </row>
    <row r="25" spans="1:5" ht="18.75" customHeight="1" x14ac:dyDescent="0.35">
      <c r="A25" s="5"/>
      <c r="B25" s="5"/>
      <c r="C25" s="6" t="s">
        <v>9</v>
      </c>
      <c r="D25" s="4">
        <v>168.2</v>
      </c>
      <c r="E25" s="4">
        <v>55.1</v>
      </c>
    </row>
    <row r="26" spans="1:5" ht="18.75" customHeight="1" x14ac:dyDescent="0.35">
      <c r="A26" s="5"/>
      <c r="B26" s="7"/>
      <c r="C26" s="8" t="s">
        <v>10</v>
      </c>
      <c r="D26" s="4">
        <f>83.2+45.6</f>
        <v>128.80000000000001</v>
      </c>
      <c r="E26" s="4">
        <v>1.2</v>
      </c>
    </row>
    <row r="27" spans="1:5" ht="18.75" customHeight="1" x14ac:dyDescent="0.35">
      <c r="A27" s="5"/>
      <c r="B27" s="2" t="s">
        <v>12</v>
      </c>
      <c r="C27" s="6" t="s">
        <v>8</v>
      </c>
      <c r="D27" s="4">
        <v>136.5</v>
      </c>
      <c r="E27" s="4">
        <v>103.4</v>
      </c>
    </row>
    <row r="28" spans="1:5" ht="18.75" customHeight="1" x14ac:dyDescent="0.35">
      <c r="A28" s="5"/>
      <c r="B28" s="5"/>
      <c r="C28" s="6" t="s">
        <v>9</v>
      </c>
      <c r="D28" s="9">
        <v>129</v>
      </c>
      <c r="E28" s="4">
        <v>88.3</v>
      </c>
    </row>
    <row r="29" spans="1:5" ht="18.75" customHeight="1" x14ac:dyDescent="0.35">
      <c r="A29" s="7"/>
      <c r="B29" s="7"/>
      <c r="C29" s="8" t="s">
        <v>10</v>
      </c>
      <c r="D29" s="4">
        <f>51.4+45.8</f>
        <v>97.199999999999989</v>
      </c>
      <c r="E29" s="4">
        <v>11.4</v>
      </c>
    </row>
    <row r="30" spans="1:5" ht="18.75" customHeight="1" x14ac:dyDescent="0.35">
      <c r="A30" s="2" t="s">
        <v>15</v>
      </c>
      <c r="B30" s="2" t="s">
        <v>7</v>
      </c>
      <c r="C30" s="6" t="s">
        <v>8</v>
      </c>
      <c r="D30" s="4">
        <v>148.9</v>
      </c>
      <c r="E30" s="4">
        <v>80.7</v>
      </c>
    </row>
    <row r="31" spans="1:5" ht="18.75" customHeight="1" x14ac:dyDescent="0.35">
      <c r="A31" s="5"/>
      <c r="B31" s="5"/>
      <c r="C31" s="6" t="s">
        <v>9</v>
      </c>
      <c r="D31" s="9">
        <v>199</v>
      </c>
      <c r="E31" s="4">
        <v>62.5</v>
      </c>
    </row>
    <row r="32" spans="1:5" ht="18.75" customHeight="1" x14ac:dyDescent="0.35">
      <c r="A32" s="5"/>
      <c r="B32" s="7"/>
      <c r="C32" s="8" t="s">
        <v>10</v>
      </c>
      <c r="D32" s="4">
        <f>113.3+43.6</f>
        <v>156.9</v>
      </c>
      <c r="E32" s="4">
        <v>7.2</v>
      </c>
    </row>
    <row r="33" spans="1:5" ht="18.75" customHeight="1" x14ac:dyDescent="0.35">
      <c r="A33" s="5"/>
      <c r="B33" s="2" t="s">
        <v>11</v>
      </c>
      <c r="C33" s="6" t="s">
        <v>8</v>
      </c>
      <c r="D33" s="4">
        <v>135.9</v>
      </c>
      <c r="E33" s="4">
        <v>76.400000000000006</v>
      </c>
    </row>
    <row r="34" spans="1:5" ht="18.75" customHeight="1" x14ac:dyDescent="0.35">
      <c r="A34" s="5"/>
      <c r="B34" s="5"/>
      <c r="C34" s="6" t="s">
        <v>9</v>
      </c>
      <c r="D34" s="4">
        <v>157.9</v>
      </c>
      <c r="E34" s="4">
        <v>53.3</v>
      </c>
    </row>
    <row r="35" spans="1:5" ht="18.75" customHeight="1" x14ac:dyDescent="0.35">
      <c r="A35" s="5"/>
      <c r="B35" s="7"/>
      <c r="C35" s="8" t="s">
        <v>10</v>
      </c>
      <c r="D35" s="4">
        <f>76.3+45.9</f>
        <v>122.19999999999999</v>
      </c>
      <c r="E35" s="4">
        <v>0.3</v>
      </c>
    </row>
    <row r="36" spans="1:5" ht="18.75" customHeight="1" x14ac:dyDescent="0.35">
      <c r="A36" s="5"/>
      <c r="B36" s="2" t="s">
        <v>12</v>
      </c>
      <c r="C36" s="6" t="s">
        <v>8</v>
      </c>
      <c r="D36" s="4">
        <v>127.1</v>
      </c>
      <c r="E36" s="4">
        <v>99.5</v>
      </c>
    </row>
    <row r="37" spans="1:5" ht="18.75" customHeight="1" x14ac:dyDescent="0.35">
      <c r="A37" s="5"/>
      <c r="B37" s="5"/>
      <c r="C37" s="6" t="s">
        <v>9</v>
      </c>
      <c r="D37" s="4">
        <v>129.1</v>
      </c>
      <c r="E37" s="4">
        <v>88.3</v>
      </c>
    </row>
    <row r="38" spans="1:5" ht="18.75" customHeight="1" x14ac:dyDescent="0.35">
      <c r="A38" s="7"/>
      <c r="B38" s="7"/>
      <c r="C38" s="8" t="s">
        <v>10</v>
      </c>
      <c r="D38" s="4">
        <f>53.4+45.9</f>
        <v>99.3</v>
      </c>
      <c r="E38" s="4">
        <v>12.1</v>
      </c>
    </row>
    <row r="39" spans="1:5" ht="18.75" customHeight="1" x14ac:dyDescent="0.35">
      <c r="A39" s="2" t="s">
        <v>16</v>
      </c>
      <c r="B39" s="2" t="s">
        <v>7</v>
      </c>
      <c r="C39" s="6" t="s">
        <v>8</v>
      </c>
      <c r="D39" s="4">
        <v>144.6</v>
      </c>
      <c r="E39" s="4">
        <v>89.8</v>
      </c>
    </row>
    <row r="40" spans="1:5" ht="18.75" customHeight="1" x14ac:dyDescent="0.35">
      <c r="A40" s="5"/>
      <c r="B40" s="5"/>
      <c r="C40" s="6" t="s">
        <v>9</v>
      </c>
      <c r="D40" s="4">
        <v>162.6</v>
      </c>
      <c r="E40" s="4">
        <v>54.4</v>
      </c>
    </row>
    <row r="41" spans="1:5" ht="18.75" customHeight="1" x14ac:dyDescent="0.35">
      <c r="A41" s="5"/>
      <c r="B41" s="7"/>
      <c r="C41" s="8" t="s">
        <v>10</v>
      </c>
      <c r="D41" s="9">
        <f>88.7+45.3</f>
        <v>134</v>
      </c>
      <c r="E41" s="4">
        <v>-4.9000000000000004</v>
      </c>
    </row>
    <row r="42" spans="1:5" ht="18.75" customHeight="1" x14ac:dyDescent="0.35">
      <c r="A42" s="5"/>
      <c r="B42" s="2" t="s">
        <v>11</v>
      </c>
      <c r="C42" s="3"/>
    </row>
    <row r="43" spans="1:5" ht="18.75" customHeight="1" x14ac:dyDescent="0.35">
      <c r="A43" s="5"/>
      <c r="B43" s="5"/>
      <c r="C43" s="6" t="s">
        <v>8</v>
      </c>
      <c r="D43" s="4">
        <v>145.19999999999999</v>
      </c>
      <c r="E43" s="4">
        <v>89.9</v>
      </c>
    </row>
    <row r="44" spans="1:5" ht="18.75" customHeight="1" x14ac:dyDescent="0.35">
      <c r="A44" s="5"/>
      <c r="B44" s="5"/>
      <c r="C44" s="6" t="s">
        <v>9</v>
      </c>
      <c r="D44" s="4">
        <v>157.30000000000001</v>
      </c>
      <c r="E44" s="4">
        <v>53.2</v>
      </c>
    </row>
    <row r="45" spans="1:5" ht="18.75" customHeight="1" x14ac:dyDescent="0.35">
      <c r="A45" s="5"/>
      <c r="B45" s="7"/>
      <c r="C45" s="8" t="s">
        <v>10</v>
      </c>
      <c r="D45" s="4">
        <f>83+45.6</f>
        <v>128.6</v>
      </c>
      <c r="E45" s="4">
        <v>1.7</v>
      </c>
    </row>
    <row r="46" spans="1:5" ht="18.75" customHeight="1" x14ac:dyDescent="0.35">
      <c r="A46" s="5"/>
      <c r="B46" s="2" t="s">
        <v>12</v>
      </c>
      <c r="C46" s="3"/>
    </row>
    <row r="47" spans="1:5" ht="18.75" customHeight="1" x14ac:dyDescent="0.35">
      <c r="A47" s="5"/>
      <c r="B47" s="5"/>
      <c r="C47" s="6" t="s">
        <v>8</v>
      </c>
      <c r="D47" s="4">
        <v>130.30000000000001</v>
      </c>
      <c r="E47" s="4">
        <v>100.9</v>
      </c>
    </row>
    <row r="48" spans="1:5" ht="18.75" customHeight="1" x14ac:dyDescent="0.35">
      <c r="A48" s="5"/>
      <c r="B48" s="5"/>
      <c r="C48" s="6" t="s">
        <v>9</v>
      </c>
      <c r="D48" s="4">
        <v>128.5</v>
      </c>
      <c r="E48" s="9">
        <v>88</v>
      </c>
    </row>
    <row r="49" spans="1:5" ht="18.75" customHeight="1" x14ac:dyDescent="0.35">
      <c r="A49" s="7"/>
      <c r="B49" s="7"/>
      <c r="C49" s="8" t="s">
        <v>10</v>
      </c>
      <c r="D49" s="4">
        <f>52.6+45.9</f>
        <v>98.5</v>
      </c>
      <c r="E49" s="4">
        <v>11.9</v>
      </c>
    </row>
    <row r="50" spans="1:5" ht="18.75" customHeight="1" x14ac:dyDescent="0.35">
      <c r="A50" s="2" t="s">
        <v>17</v>
      </c>
      <c r="B50" s="2" t="s">
        <v>7</v>
      </c>
      <c r="C50" s="6" t="s">
        <v>8</v>
      </c>
      <c r="D50" s="4">
        <f>35.8+61.5</f>
        <v>97.3</v>
      </c>
      <c r="E50" s="4">
        <v>50.5</v>
      </c>
    </row>
    <row r="51" spans="1:5" ht="18.75" customHeight="1" x14ac:dyDescent="0.35">
      <c r="A51" s="5"/>
      <c r="B51" s="5"/>
      <c r="C51" s="6" t="s">
        <v>9</v>
      </c>
      <c r="D51" s="4">
        <f>46.2+80.7</f>
        <v>126.9</v>
      </c>
      <c r="E51" s="4">
        <v>39.9</v>
      </c>
    </row>
    <row r="52" spans="1:5" ht="18.75" customHeight="1" x14ac:dyDescent="0.35">
      <c r="A52" s="5"/>
      <c r="B52" s="7"/>
      <c r="C52" s="8" t="s">
        <v>10</v>
      </c>
      <c r="D52" s="4">
        <f>46.6+49.7</f>
        <v>96.300000000000011</v>
      </c>
      <c r="E52" s="4">
        <v>1.1000000000000001</v>
      </c>
    </row>
    <row r="53" spans="1:5" ht="18.75" customHeight="1" x14ac:dyDescent="0.35">
      <c r="A53" s="5"/>
      <c r="B53" s="2" t="s">
        <v>11</v>
      </c>
      <c r="C53" s="6" t="s">
        <v>8</v>
      </c>
      <c r="D53" s="4">
        <f>116+32.5</f>
        <v>148.5</v>
      </c>
      <c r="E53" s="4">
        <v>80.400000000000006</v>
      </c>
    </row>
    <row r="54" spans="1:5" ht="18.75" customHeight="1" x14ac:dyDescent="0.35">
      <c r="A54" s="5"/>
      <c r="B54" s="5"/>
      <c r="C54" s="6" t="s">
        <v>9</v>
      </c>
      <c r="D54" s="4">
        <f>104.6+44.8</f>
        <v>149.39999999999998</v>
      </c>
      <c r="E54" s="4">
        <v>45.2</v>
      </c>
    </row>
    <row r="55" spans="1:5" ht="18.75" customHeight="1" x14ac:dyDescent="0.35">
      <c r="A55" s="5"/>
      <c r="B55" s="7"/>
      <c r="C55" s="8" t="s">
        <v>10</v>
      </c>
      <c r="D55" s="4">
        <f>73.3+46.1</f>
        <v>119.4</v>
      </c>
      <c r="E55" s="9">
        <v>0</v>
      </c>
    </row>
    <row r="56" spans="1:5" ht="18.75" customHeight="1" x14ac:dyDescent="0.35">
      <c r="A56" s="5"/>
      <c r="B56" s="2" t="s">
        <v>12</v>
      </c>
      <c r="C56" s="6" t="s">
        <v>8</v>
      </c>
      <c r="D56" s="4">
        <f>63.4+35.5</f>
        <v>98.9</v>
      </c>
      <c r="E56" s="4">
        <v>69.8</v>
      </c>
    </row>
    <row r="57" spans="1:5" ht="18.75" customHeight="1" x14ac:dyDescent="0.35">
      <c r="A57" s="5"/>
      <c r="B57" s="5"/>
      <c r="C57" s="6" t="s">
        <v>9</v>
      </c>
      <c r="D57" s="9">
        <f>94.5+34.5</f>
        <v>129</v>
      </c>
      <c r="E57" s="4">
        <v>40.799999999999997</v>
      </c>
    </row>
    <row r="58" spans="1:5" ht="18.75" customHeight="1" x14ac:dyDescent="0.35">
      <c r="A58" s="7"/>
      <c r="B58" s="7"/>
      <c r="C58" s="8" t="s">
        <v>10</v>
      </c>
      <c r="D58" s="4">
        <f>54.6+45.9</f>
        <v>100.5</v>
      </c>
      <c r="E58" s="4">
        <v>6.7</v>
      </c>
    </row>
    <row r="59" spans="1:5" ht="18.75" customHeight="1" x14ac:dyDescent="0.35">
      <c r="A59" s="2" t="s">
        <v>18</v>
      </c>
      <c r="B59" s="2" t="s">
        <v>7</v>
      </c>
      <c r="C59" s="6" t="s">
        <v>8</v>
      </c>
      <c r="D59" s="9">
        <f>81.8+46.2</f>
        <v>128</v>
      </c>
      <c r="E59" s="4">
        <v>61.9</v>
      </c>
    </row>
    <row r="60" spans="1:5" ht="18.75" customHeight="1" x14ac:dyDescent="0.35">
      <c r="A60" s="5"/>
      <c r="B60" s="5"/>
      <c r="C60" s="6" t="s">
        <v>9</v>
      </c>
      <c r="D60" s="4">
        <f>40.7+42.4</f>
        <v>83.1</v>
      </c>
      <c r="E60" s="4">
        <v>29.4</v>
      </c>
    </row>
    <row r="61" spans="1:5" ht="18.75" customHeight="1" x14ac:dyDescent="0.35">
      <c r="A61" s="5"/>
      <c r="B61" s="7"/>
      <c r="C61" s="8" t="s">
        <v>10</v>
      </c>
      <c r="D61" s="4">
        <f>40.7+42.4</f>
        <v>83.1</v>
      </c>
      <c r="E61" s="4">
        <v>-6.7</v>
      </c>
    </row>
    <row r="62" spans="1:5" ht="18.75" customHeight="1" x14ac:dyDescent="0.35">
      <c r="A62" s="5"/>
      <c r="B62" s="2" t="s">
        <v>11</v>
      </c>
      <c r="C62" s="6" t="s">
        <v>8</v>
      </c>
      <c r="D62" s="4">
        <f>46+84.5</f>
        <v>130.5</v>
      </c>
      <c r="E62" s="4">
        <v>63.4</v>
      </c>
    </row>
    <row r="63" spans="1:5" ht="18.75" customHeight="1" x14ac:dyDescent="0.35">
      <c r="A63" s="5"/>
      <c r="B63" s="5"/>
      <c r="C63" s="6" t="s">
        <v>9</v>
      </c>
      <c r="D63" s="4">
        <f>42.2+42.5</f>
        <v>84.7</v>
      </c>
      <c r="E63" s="4">
        <v>29.7</v>
      </c>
    </row>
    <row r="64" spans="1:5" ht="18.75" customHeight="1" x14ac:dyDescent="0.35">
      <c r="A64" s="5"/>
      <c r="B64" s="7"/>
      <c r="C64" s="8" t="s">
        <v>10</v>
      </c>
      <c r="D64" s="4">
        <f>42.2+42.5</f>
        <v>84.7</v>
      </c>
      <c r="E64" s="4">
        <v>-6.4</v>
      </c>
    </row>
    <row r="65" spans="1:5" ht="18.75" customHeight="1" x14ac:dyDescent="0.35">
      <c r="A65" s="5"/>
      <c r="B65" s="2" t="s">
        <v>12</v>
      </c>
      <c r="C65" s="6" t="s">
        <v>8</v>
      </c>
      <c r="D65" s="4">
        <f>74.7+46.8</f>
        <v>121.5</v>
      </c>
      <c r="E65" s="4">
        <v>53.3</v>
      </c>
    </row>
    <row r="66" spans="1:5" ht="18.75" customHeight="1" x14ac:dyDescent="0.35">
      <c r="A66" s="5"/>
      <c r="B66" s="5"/>
      <c r="C66" s="6" t="s">
        <v>9</v>
      </c>
      <c r="D66" s="4">
        <f>27+41.1</f>
        <v>68.099999999999994</v>
      </c>
      <c r="E66" s="4">
        <v>30.6</v>
      </c>
    </row>
    <row r="67" spans="1:5" ht="18.75" customHeight="1" x14ac:dyDescent="0.35">
      <c r="A67" s="7"/>
      <c r="B67" s="7"/>
      <c r="C67" s="8" t="s">
        <v>10</v>
      </c>
      <c r="D67" s="4">
        <f>27+41.1</f>
        <v>68.099999999999994</v>
      </c>
      <c r="E67" s="4">
        <v>18.8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Grace Cajka</cp:lastModifiedBy>
  <dcterms:created xsi:type="dcterms:W3CDTF">2024-02-25T18:28:51Z</dcterms:created>
  <dcterms:modified xsi:type="dcterms:W3CDTF">2024-03-17T20:49:34Z</dcterms:modified>
</cp:coreProperties>
</file>