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<sst xmlns="http://schemas.openxmlformats.org/spreadsheetml/2006/main" count="197" uniqueCount="20">
  <si>
    <t>Dwelling</t>
  </si>
  <si>
    <t>Energy (kWh/m2)</t>
  </si>
  <si>
    <t>Carbon  (kg/m2a)</t>
  </si>
  <si>
    <t>Cohort</t>
  </si>
  <si>
    <t>Type</t>
  </si>
  <si>
    <t>Renovation Level</t>
  </si>
  <si>
    <t>pre 1955</t>
  </si>
  <si>
    <t>SFH</t>
  </si>
  <si>
    <t>OG</t>
  </si>
  <si>
    <t>Reg Refurb</t>
  </si>
  <si>
    <t>Adv Refurb</t>
  </si>
  <si>
    <t>TH</t>
  </si>
  <si>
    <t>AB</t>
  </si>
  <si>
    <t>1956-70</t>
  </si>
  <si>
    <t>1971-80</t>
  </si>
  <si>
    <t>1981-90</t>
  </si>
  <si>
    <t>1991-2000</t>
  </si>
  <si>
    <t>2001-2010</t>
  </si>
  <si>
    <t>2011-</t>
  </si>
  <si>
    <t>Carbon (kg/m2a) / Energy (kWh/m2)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</si>
</sst>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dd7ee"/>
      </patternFill>
    </fill>
    <fill>
      <patternFill patternType="solid">
        <fgColor rgb="FFc5e0b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righ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8" applyBorder="1" fontId="1" applyFont="1" fillId="0" applyAlignment="1">
      <alignment horizontal="left"/>
    </xf>
    <xf xfId="0" numFmtId="4" applyNumberFormat="1" borderId="9" applyBorder="1" fontId="1" applyFont="1" fillId="2" applyFill="1" applyAlignment="1">
      <alignment horizontal="right"/>
    </xf>
    <xf xfId="0" numFmtId="4" applyNumberFormat="1" borderId="9" applyBorder="1" fontId="1" applyFont="1" fillId="3" applyFill="1" applyAlignment="1">
      <alignment horizontal="right"/>
    </xf>
    <xf xfId="0" numFmtId="4" applyNumberFormat="1" borderId="9" applyBorder="1" fontId="1" applyFont="1" fillId="4" applyFill="1" applyAlignment="1">
      <alignment horizontal="right"/>
    </xf>
    <xf xfId="0" numFmtId="4" applyNumberFormat="1" borderId="3" applyBorder="1" fontId="1" applyFont="1" fillId="0" applyAlignment="1">
      <alignment horizontal="left"/>
    </xf>
    <xf xfId="0" numFmtId="4" applyNumberFormat="1" borderId="9" applyBorder="1" fontId="1" applyFont="1" fillId="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3"/>
  <sheetViews>
    <sheetView workbookViewId="0"/>
  </sheetViews>
  <sheetFormatPr defaultRowHeight="15" x14ac:dyDescent="0.25"/>
  <cols>
    <col min="1" max="1" style="11" width="9.862142857142858" customWidth="1" bestFit="1"/>
    <col min="2" max="2" style="11" width="13.576428571428572" customWidth="1" bestFit="1"/>
    <col min="3" max="3" style="11" width="15.576428571428572" customWidth="1" bestFit="1"/>
    <col min="4" max="4" style="12" width="15.576428571428572" customWidth="1" bestFit="1"/>
    <col min="5" max="5" style="12" width="26.576428571428572" customWidth="1" bestFit="1"/>
    <col min="6" max="6" style="12" width="31.433571428571426" customWidth="1" bestFit="1"/>
  </cols>
  <sheetData>
    <row x14ac:dyDescent="0.25" r="1" customHeight="1" ht="18.75">
      <c r="A1" s="1" t="s">
        <v>0</v>
      </c>
      <c r="B1" s="1"/>
      <c r="C1" s="1"/>
      <c r="D1" s="2" t="s">
        <v>1</v>
      </c>
      <c r="E1" s="2" t="s">
        <v>2</v>
      </c>
      <c r="F1" s="2" t="s">
        <v>19</v>
      </c>
    </row>
    <row x14ac:dyDescent="0.25" r="2" customHeight="1" ht="18.75">
      <c r="A2" s="1" t="s">
        <v>3</v>
      </c>
      <c r="B2" s="1" t="s">
        <v>4</v>
      </c>
      <c r="C2" s="1" t="s">
        <v>5</v>
      </c>
      <c r="D2" s="2"/>
      <c r="E2" s="2"/>
      <c r="F2" s="2"/>
    </row>
    <row x14ac:dyDescent="0.25" r="3" customHeight="1" ht="18.75">
      <c r="A3" s="3" t="s">
        <v>6</v>
      </c>
      <c r="B3" s="13"/>
      <c r="C3" s="4"/>
      <c r="D3" s="2"/>
      <c r="E3" s="2"/>
      <c r="F3" s="2"/>
    </row>
    <row x14ac:dyDescent="0.25" r="4" customHeight="1" ht="18.75">
      <c r="A4" s="6"/>
      <c r="B4" s="3" t="s">
        <v>7</v>
      </c>
      <c r="C4" s="4"/>
      <c r="D4" s="2"/>
      <c r="E4" s="2"/>
      <c r="F4" s="2"/>
    </row>
    <row x14ac:dyDescent="0.25" r="5" customHeight="1" ht="18.75">
      <c r="A5" s="6"/>
      <c r="B5" s="6"/>
      <c r="C5" s="7" t="s">
        <v>8</v>
      </c>
      <c r="D5" s="5">
        <v>149.3</v>
      </c>
      <c r="E5" s="5">
        <v>80.6</v>
      </c>
      <c r="F5" s="14">
        <f>E5/D5</f>
      </c>
    </row>
    <row x14ac:dyDescent="0.25" r="6" customHeight="1" ht="18.75">
      <c r="A6" s="6"/>
      <c r="B6" s="6"/>
      <c r="C6" s="7" t="s">
        <v>9</v>
      </c>
      <c r="D6" s="5">
        <v>187.8</v>
      </c>
      <c r="E6" s="5">
        <v>59.4</v>
      </c>
      <c r="F6" s="15">
        <f>E6/D6</f>
      </c>
    </row>
    <row x14ac:dyDescent="0.25" r="7" customHeight="1" ht="18.75">
      <c r="A7" s="6"/>
      <c r="B7" s="8"/>
      <c r="C7" s="9" t="s">
        <v>10</v>
      </c>
      <c r="D7" s="5">
        <f>80.7+45.7</f>
      </c>
      <c r="E7" s="5">
        <v>7.2</v>
      </c>
      <c r="F7" s="16">
        <f>E7/D7</f>
      </c>
    </row>
    <row x14ac:dyDescent="0.25" r="8" customHeight="1" ht="18.75">
      <c r="A8" s="6"/>
      <c r="B8" s="3" t="s">
        <v>11</v>
      </c>
      <c r="C8" s="4"/>
      <c r="D8" s="2"/>
      <c r="E8" s="2"/>
      <c r="F8" s="17">
        <f>E8/D8</f>
      </c>
    </row>
    <row x14ac:dyDescent="0.25" r="9" customHeight="1" ht="18.75">
      <c r="A9" s="6"/>
      <c r="B9" s="6"/>
      <c r="C9" s="7" t="s">
        <v>8</v>
      </c>
      <c r="D9" s="5">
        <v>159.3</v>
      </c>
      <c r="E9" s="5">
        <v>84.7</v>
      </c>
      <c r="F9" s="14">
        <f>E9/D9</f>
      </c>
    </row>
    <row x14ac:dyDescent="0.25" r="10" customHeight="1" ht="18.75">
      <c r="A10" s="6"/>
      <c r="B10" s="6"/>
      <c r="C10" s="7" t="s">
        <v>9</v>
      </c>
      <c r="D10" s="5">
        <v>195.1</v>
      </c>
      <c r="E10" s="5">
        <v>61.1</v>
      </c>
      <c r="F10" s="15">
        <f>E10/D10</f>
      </c>
    </row>
    <row x14ac:dyDescent="0.25" r="11" customHeight="1" ht="18.75">
      <c r="A11" s="6"/>
      <c r="B11" s="8"/>
      <c r="C11" s="9" t="s">
        <v>10</v>
      </c>
      <c r="D11" s="5">
        <f>78.7+45.8</f>
      </c>
      <c r="E11" s="5">
        <v>0.8</v>
      </c>
      <c r="F11" s="16">
        <f>E11/D11</f>
      </c>
    </row>
    <row x14ac:dyDescent="0.25" r="12" customHeight="1" ht="18.75">
      <c r="A12" s="6"/>
      <c r="B12" s="3" t="s">
        <v>12</v>
      </c>
      <c r="C12" s="4"/>
      <c r="D12" s="2"/>
      <c r="E12" s="2"/>
      <c r="F12" s="17">
        <f>E12/D12</f>
      </c>
    </row>
    <row x14ac:dyDescent="0.25" r="13" customHeight="1" ht="18.75">
      <c r="A13" s="6"/>
      <c r="B13" s="6"/>
      <c r="C13" s="7" t="s">
        <v>8</v>
      </c>
      <c r="D13" s="10">
        <v>135</v>
      </c>
      <c r="E13" s="5">
        <v>90.3</v>
      </c>
      <c r="F13" s="14">
        <f>E13/D13</f>
      </c>
    </row>
    <row x14ac:dyDescent="0.25" r="14" customHeight="1" ht="18.75">
      <c r="A14" s="6"/>
      <c r="B14" s="6"/>
      <c r="C14" s="7" t="s">
        <v>9</v>
      </c>
      <c r="D14" s="5">
        <v>137.9</v>
      </c>
      <c r="E14" s="5">
        <v>88.7</v>
      </c>
      <c r="F14" s="15">
        <f>E14/D14</f>
      </c>
    </row>
    <row x14ac:dyDescent="0.25" r="15" customHeight="1" ht="18.75">
      <c r="A15" s="8"/>
      <c r="B15" s="8"/>
      <c r="C15" s="9" t="s">
        <v>10</v>
      </c>
      <c r="D15" s="5">
        <v>106.3</v>
      </c>
      <c r="E15" s="5">
        <v>13.1</v>
      </c>
      <c r="F15" s="16">
        <f>E15/D15</f>
      </c>
    </row>
    <row x14ac:dyDescent="0.25" r="16" customHeight="1" ht="18.75">
      <c r="A16" s="3" t="s">
        <v>13</v>
      </c>
      <c r="B16" s="13"/>
      <c r="C16" s="4"/>
      <c r="D16" s="2"/>
      <c r="E16" s="2"/>
      <c r="F16" s="17">
        <f>E16/D16</f>
      </c>
    </row>
    <row x14ac:dyDescent="0.25" r="17" customHeight="1" ht="18.75">
      <c r="A17" s="6"/>
      <c r="B17" s="3" t="s">
        <v>7</v>
      </c>
      <c r="C17" s="4"/>
      <c r="D17" s="2"/>
      <c r="E17" s="2"/>
      <c r="F17" s="17">
        <f>E17/D17</f>
      </c>
    </row>
    <row x14ac:dyDescent="0.25" r="18" customHeight="1" ht="18.75">
      <c r="A18" s="6"/>
      <c r="B18" s="6"/>
      <c r="C18" s="7" t="s">
        <v>8</v>
      </c>
      <c r="D18" s="10">
        <v>149</v>
      </c>
      <c r="E18" s="5">
        <v>80.4</v>
      </c>
      <c r="F18" s="14">
        <f>E18/D18</f>
      </c>
    </row>
    <row x14ac:dyDescent="0.25" r="19" customHeight="1" ht="18.75">
      <c r="A19" s="6"/>
      <c r="B19" s="6"/>
      <c r="C19" s="7" t="s">
        <v>9</v>
      </c>
      <c r="D19" s="5">
        <v>200.6</v>
      </c>
      <c r="E19" s="5">
        <v>62.3</v>
      </c>
      <c r="F19" s="15">
        <f>E19/D19</f>
      </c>
    </row>
    <row x14ac:dyDescent="0.25" r="20" customHeight="1" ht="18.75">
      <c r="A20" s="6"/>
      <c r="B20" s="8"/>
      <c r="C20" s="9" t="s">
        <v>10</v>
      </c>
      <c r="D20" s="5">
        <f>112.9+43.6</f>
      </c>
      <c r="E20" s="5">
        <v>7.2</v>
      </c>
      <c r="F20" s="16">
        <f>E20/D20</f>
      </c>
    </row>
    <row x14ac:dyDescent="0.25" r="21" customHeight="1" ht="18.75">
      <c r="A21" s="6"/>
      <c r="B21" s="3" t="s">
        <v>11</v>
      </c>
      <c r="C21" s="4"/>
      <c r="D21" s="2"/>
      <c r="E21" s="2"/>
      <c r="F21" s="17">
        <f>E21/D21</f>
      </c>
    </row>
    <row x14ac:dyDescent="0.25" r="22" customHeight="1" ht="18.75">
      <c r="A22" s="6"/>
      <c r="B22" s="6"/>
      <c r="C22" s="7" t="s">
        <v>8</v>
      </c>
      <c r="D22" s="5">
        <v>135.2</v>
      </c>
      <c r="E22" s="5">
        <v>74.2</v>
      </c>
      <c r="F22" s="14">
        <f>E22/D22</f>
      </c>
    </row>
    <row x14ac:dyDescent="0.25" r="23" customHeight="1" ht="18.75">
      <c r="A23" s="6"/>
      <c r="B23" s="6"/>
      <c r="C23" s="7" t="s">
        <v>9</v>
      </c>
      <c r="D23" s="5">
        <v>169.9</v>
      </c>
      <c r="E23" s="5">
        <v>55.5</v>
      </c>
      <c r="F23" s="15">
        <f>E23/D23</f>
      </c>
    </row>
    <row x14ac:dyDescent="0.25" r="24" customHeight="1" ht="18.75">
      <c r="A24" s="6"/>
      <c r="B24" s="8"/>
      <c r="C24" s="9" t="s">
        <v>10</v>
      </c>
      <c r="D24" s="5">
        <f>86.7+45.4</f>
      </c>
      <c r="E24" s="5">
        <v>0.25</v>
      </c>
      <c r="F24" s="16">
        <f>E24/D24</f>
      </c>
    </row>
    <row x14ac:dyDescent="0.25" r="25" customHeight="1" ht="18.75">
      <c r="A25" s="6"/>
      <c r="B25" s="3" t="s">
        <v>12</v>
      </c>
      <c r="C25" s="4"/>
      <c r="D25" s="2"/>
      <c r="E25" s="2"/>
      <c r="F25" s="17">
        <f>E25/D25</f>
      </c>
    </row>
    <row x14ac:dyDescent="0.25" r="26" customHeight="1" ht="18.75">
      <c r="A26" s="6"/>
      <c r="B26" s="6"/>
      <c r="C26" s="7" t="s">
        <v>8</v>
      </c>
      <c r="D26" s="5">
        <v>138.7</v>
      </c>
      <c r="E26" s="5">
        <v>101.9</v>
      </c>
      <c r="F26" s="14">
        <f>E26/D26</f>
      </c>
    </row>
    <row x14ac:dyDescent="0.25" r="27" customHeight="1" ht="18.75">
      <c r="A27" s="6"/>
      <c r="B27" s="6"/>
      <c r="C27" s="7" t="s">
        <v>9</v>
      </c>
      <c r="D27" s="5">
        <v>165.4</v>
      </c>
      <c r="E27" s="5">
        <v>52.4</v>
      </c>
      <c r="F27" s="15">
        <f>E27/D27</f>
      </c>
    </row>
    <row x14ac:dyDescent="0.25" r="28" customHeight="1" ht="18.75">
      <c r="A28" s="8"/>
      <c r="B28" s="8"/>
      <c r="C28" s="9" t="s">
        <v>10</v>
      </c>
      <c r="D28" s="5">
        <f>77.4+46.2</f>
      </c>
      <c r="E28" s="5">
        <v>27.9</v>
      </c>
      <c r="F28" s="16">
        <f>E28/D28</f>
      </c>
    </row>
    <row x14ac:dyDescent="0.25" r="29" customHeight="1" ht="18.75">
      <c r="A29" s="3" t="s">
        <v>14</v>
      </c>
      <c r="B29" s="13"/>
      <c r="C29" s="4"/>
      <c r="D29" s="2"/>
      <c r="E29" s="2"/>
      <c r="F29" s="17">
        <f>E29/D29</f>
      </c>
    </row>
    <row x14ac:dyDescent="0.25" r="30" customHeight="1" ht="18.75">
      <c r="A30" s="6"/>
      <c r="B30" s="3" t="s">
        <v>7</v>
      </c>
      <c r="C30" s="4"/>
      <c r="D30" s="2"/>
      <c r="E30" s="2"/>
      <c r="F30" s="17">
        <f>E30/D30</f>
      </c>
    </row>
    <row x14ac:dyDescent="0.25" r="31" customHeight="1" ht="18.75">
      <c r="A31" s="6"/>
      <c r="B31" s="6"/>
      <c r="C31" s="7" t="s">
        <v>8</v>
      </c>
      <c r="D31" s="5">
        <v>138.7</v>
      </c>
      <c r="E31" s="5">
        <v>74.3</v>
      </c>
      <c r="F31" s="14">
        <f>E31/D31</f>
      </c>
    </row>
    <row x14ac:dyDescent="0.25" r="32" customHeight="1" ht="18.75">
      <c r="A32" s="6"/>
      <c r="B32" s="6"/>
      <c r="C32" s="7" t="s">
        <v>9</v>
      </c>
      <c r="D32" s="5">
        <v>165.4</v>
      </c>
      <c r="E32" s="5">
        <v>54.8</v>
      </c>
      <c r="F32" s="15">
        <f>E32/D32</f>
      </c>
    </row>
    <row x14ac:dyDescent="0.25" r="33" customHeight="1" ht="18.75">
      <c r="A33" s="6"/>
      <c r="B33" s="8"/>
      <c r="C33" s="9" t="s">
        <v>10</v>
      </c>
      <c r="D33" s="5">
        <f>77.4+46.2</f>
      </c>
      <c r="E33" s="5">
        <v>0.5</v>
      </c>
      <c r="F33" s="16">
        <f>E33/D33</f>
      </c>
    </row>
    <row x14ac:dyDescent="0.25" r="34" customHeight="1" ht="18.75">
      <c r="A34" s="6"/>
      <c r="B34" s="3" t="s">
        <v>11</v>
      </c>
      <c r="C34" s="4"/>
      <c r="D34" s="2"/>
      <c r="E34" s="2"/>
      <c r="F34" s="17">
        <f>E34/D34</f>
      </c>
    </row>
    <row x14ac:dyDescent="0.25" r="35" customHeight="1" ht="18.75">
      <c r="A35" s="6"/>
      <c r="B35" s="6"/>
      <c r="C35" s="7" t="s">
        <v>8</v>
      </c>
      <c r="D35" s="5">
        <v>135.2</v>
      </c>
      <c r="E35" s="5">
        <v>74.2</v>
      </c>
      <c r="F35" s="14">
        <f>E35/D35</f>
      </c>
    </row>
    <row x14ac:dyDescent="0.25" r="36" customHeight="1" ht="18.75">
      <c r="A36" s="6"/>
      <c r="B36" s="6"/>
      <c r="C36" s="7" t="s">
        <v>9</v>
      </c>
      <c r="D36" s="5">
        <v>168.2</v>
      </c>
      <c r="E36" s="5">
        <v>55.1</v>
      </c>
      <c r="F36" s="15">
        <f>E36/D36</f>
      </c>
    </row>
    <row x14ac:dyDescent="0.25" r="37" customHeight="1" ht="18.75">
      <c r="A37" s="6"/>
      <c r="B37" s="8"/>
      <c r="C37" s="9" t="s">
        <v>10</v>
      </c>
      <c r="D37" s="5">
        <f>83.2+45.6</f>
      </c>
      <c r="E37" s="5">
        <v>1.2</v>
      </c>
      <c r="F37" s="16">
        <f>E37/D37</f>
      </c>
    </row>
    <row x14ac:dyDescent="0.25" r="38" customHeight="1" ht="18.75">
      <c r="A38" s="6"/>
      <c r="B38" s="3" t="s">
        <v>12</v>
      </c>
      <c r="C38" s="4"/>
      <c r="D38" s="2"/>
      <c r="E38" s="2"/>
      <c r="F38" s="17">
        <f>E38/D38</f>
      </c>
    </row>
    <row x14ac:dyDescent="0.25" r="39" customHeight="1" ht="18.75">
      <c r="A39" s="6"/>
      <c r="B39" s="6"/>
      <c r="C39" s="7" t="s">
        <v>8</v>
      </c>
      <c r="D39" s="5">
        <v>136.5</v>
      </c>
      <c r="E39" s="5">
        <v>103.4</v>
      </c>
      <c r="F39" s="14">
        <f>E39/D39</f>
      </c>
    </row>
    <row x14ac:dyDescent="0.25" r="40" customHeight="1" ht="18.75">
      <c r="A40" s="6"/>
      <c r="B40" s="6"/>
      <c r="C40" s="7" t="s">
        <v>9</v>
      </c>
      <c r="D40" s="10">
        <v>129</v>
      </c>
      <c r="E40" s="5">
        <v>88.3</v>
      </c>
      <c r="F40" s="15">
        <f>E40/D40</f>
      </c>
    </row>
    <row x14ac:dyDescent="0.25" r="41" customHeight="1" ht="18.75">
      <c r="A41" s="8"/>
      <c r="B41" s="8"/>
      <c r="C41" s="9" t="s">
        <v>10</v>
      </c>
      <c r="D41" s="5">
        <f>51.4+45.8</f>
      </c>
      <c r="E41" s="5">
        <v>11.4</v>
      </c>
      <c r="F41" s="16">
        <f>E41/D41</f>
      </c>
    </row>
    <row x14ac:dyDescent="0.25" r="42" customHeight="1" ht="18.75">
      <c r="A42" s="3" t="s">
        <v>15</v>
      </c>
      <c r="B42" s="13"/>
      <c r="C42" s="4"/>
      <c r="D42" s="2"/>
      <c r="E42" s="2"/>
      <c r="F42" s="17">
        <f>E42/D42</f>
      </c>
    </row>
    <row x14ac:dyDescent="0.25" r="43" customHeight="1" ht="18.75">
      <c r="A43" s="6"/>
      <c r="B43" s="3" t="s">
        <v>7</v>
      </c>
      <c r="C43" s="4"/>
      <c r="D43" s="2"/>
      <c r="E43" s="2"/>
      <c r="F43" s="18">
        <f>E43/D43</f>
      </c>
    </row>
    <row x14ac:dyDescent="0.25" r="44" customHeight="1" ht="18.75">
      <c r="A44" s="6"/>
      <c r="B44" s="6"/>
      <c r="C44" s="7" t="s">
        <v>8</v>
      </c>
      <c r="D44" s="5">
        <v>148.9</v>
      </c>
      <c r="E44" s="5">
        <v>80.7</v>
      </c>
      <c r="F44" s="15">
        <f>E44/D44</f>
      </c>
    </row>
    <row x14ac:dyDescent="0.25" r="45" customHeight="1" ht="18.75">
      <c r="A45" s="6"/>
      <c r="B45" s="6"/>
      <c r="C45" s="7" t="s">
        <v>9</v>
      </c>
      <c r="D45" s="10">
        <v>199</v>
      </c>
      <c r="E45" s="5">
        <v>62.5</v>
      </c>
      <c r="F45" s="16">
        <f>E45/D45</f>
      </c>
    </row>
    <row x14ac:dyDescent="0.25" r="46" customHeight="1" ht="18.75">
      <c r="A46" s="6"/>
      <c r="B46" s="8"/>
      <c r="C46" s="9" t="s">
        <v>10</v>
      </c>
      <c r="D46" s="5">
        <f>113.3+43.6</f>
      </c>
      <c r="E46" s="5">
        <v>7.2</v>
      </c>
      <c r="F46" s="5">
        <f>E46/D46</f>
      </c>
    </row>
    <row x14ac:dyDescent="0.25" r="47" customHeight="1" ht="18.75">
      <c r="A47" s="6"/>
      <c r="B47" s="3" t="s">
        <v>11</v>
      </c>
      <c r="C47" s="4"/>
      <c r="D47" s="2"/>
      <c r="E47" s="2"/>
      <c r="F47" s="17">
        <f>E47/D47</f>
      </c>
    </row>
    <row x14ac:dyDescent="0.25" r="48" customHeight="1" ht="18.75">
      <c r="A48" s="6"/>
      <c r="B48" s="6"/>
      <c r="C48" s="7" t="s">
        <v>8</v>
      </c>
      <c r="D48" s="5">
        <v>135.9</v>
      </c>
      <c r="E48" s="5">
        <v>76.4</v>
      </c>
      <c r="F48" s="14">
        <f>E48/D48</f>
      </c>
    </row>
    <row x14ac:dyDescent="0.25" r="49" customHeight="1" ht="18.75">
      <c r="A49" s="6"/>
      <c r="B49" s="6"/>
      <c r="C49" s="7" t="s">
        <v>9</v>
      </c>
      <c r="D49" s="5">
        <v>157.9</v>
      </c>
      <c r="E49" s="5">
        <v>53.3</v>
      </c>
      <c r="F49" s="15">
        <f>E49/D49</f>
      </c>
    </row>
    <row x14ac:dyDescent="0.25" r="50" customHeight="1" ht="18.75">
      <c r="A50" s="6"/>
      <c r="B50" s="8"/>
      <c r="C50" s="9" t="s">
        <v>10</v>
      </c>
      <c r="D50" s="5">
        <f>76.3+45.9</f>
      </c>
      <c r="E50" s="5">
        <v>0.3</v>
      </c>
      <c r="F50" s="16">
        <f>E50/D50</f>
      </c>
    </row>
    <row x14ac:dyDescent="0.25" r="51" customHeight="1" ht="18.75">
      <c r="A51" s="6"/>
      <c r="B51" s="3" t="s">
        <v>12</v>
      </c>
      <c r="C51" s="4"/>
      <c r="D51" s="2"/>
      <c r="E51" s="2"/>
      <c r="F51" s="17">
        <f>E51/D51</f>
      </c>
    </row>
    <row x14ac:dyDescent="0.25" r="52" customHeight="1" ht="18.75">
      <c r="A52" s="6"/>
      <c r="B52" s="6"/>
      <c r="C52" s="7" t="s">
        <v>8</v>
      </c>
      <c r="D52" s="5">
        <v>127.1</v>
      </c>
      <c r="E52" s="5">
        <v>99.5</v>
      </c>
      <c r="F52" s="14">
        <f>E52/D52</f>
      </c>
    </row>
    <row x14ac:dyDescent="0.25" r="53" customHeight="1" ht="18.75">
      <c r="A53" s="6"/>
      <c r="B53" s="6"/>
      <c r="C53" s="7" t="s">
        <v>9</v>
      </c>
      <c r="D53" s="5">
        <v>129.1</v>
      </c>
      <c r="E53" s="5">
        <v>88.3</v>
      </c>
      <c r="F53" s="15">
        <f>E53/D53</f>
      </c>
    </row>
    <row x14ac:dyDescent="0.25" r="54" customHeight="1" ht="18.75">
      <c r="A54" s="8"/>
      <c r="B54" s="8"/>
      <c r="C54" s="9" t="s">
        <v>10</v>
      </c>
      <c r="D54" s="5">
        <f>53.4+45.9</f>
      </c>
      <c r="E54" s="5">
        <v>12.1</v>
      </c>
      <c r="F54" s="16">
        <f>E54/D54</f>
      </c>
    </row>
    <row x14ac:dyDescent="0.25" r="55" customHeight="1" ht="18.75">
      <c r="A55" s="3" t="s">
        <v>16</v>
      </c>
      <c r="B55" s="13"/>
      <c r="C55" s="4"/>
      <c r="D55" s="2"/>
      <c r="E55" s="2"/>
      <c r="F55" s="17">
        <f>E55/D55</f>
      </c>
    </row>
    <row x14ac:dyDescent="0.25" r="56" customHeight="1" ht="18.75">
      <c r="A56" s="6"/>
      <c r="B56" s="3" t="s">
        <v>7</v>
      </c>
      <c r="C56" s="4"/>
      <c r="D56" s="2"/>
      <c r="E56" s="2"/>
      <c r="F56" s="17">
        <f>E56/D56</f>
      </c>
    </row>
    <row x14ac:dyDescent="0.25" r="57" customHeight="1" ht="18.75">
      <c r="A57" s="6"/>
      <c r="B57" s="6"/>
      <c r="C57" s="7" t="s">
        <v>8</v>
      </c>
      <c r="D57" s="5">
        <v>144.6</v>
      </c>
      <c r="E57" s="5">
        <v>89.8</v>
      </c>
      <c r="F57" s="14">
        <f>E57/D57</f>
      </c>
    </row>
    <row x14ac:dyDescent="0.25" r="58" customHeight="1" ht="18.75">
      <c r="A58" s="6"/>
      <c r="B58" s="6"/>
      <c r="C58" s="7" t="s">
        <v>9</v>
      </c>
      <c r="D58" s="5">
        <v>162.6</v>
      </c>
      <c r="E58" s="5">
        <v>54.4</v>
      </c>
      <c r="F58" s="15">
        <f>E58/D58</f>
      </c>
    </row>
    <row x14ac:dyDescent="0.25" r="59" customHeight="1" ht="18.75">
      <c r="A59" s="6"/>
      <c r="B59" s="8"/>
      <c r="C59" s="9" t="s">
        <v>10</v>
      </c>
      <c r="D59" s="10">
        <f>88.7+45.3</f>
      </c>
      <c r="E59" s="5">
        <v>-4.9</v>
      </c>
      <c r="F59" s="16">
        <f>E59/D59</f>
      </c>
    </row>
    <row x14ac:dyDescent="0.25" r="60" customHeight="1" ht="18.75">
      <c r="A60" s="6"/>
      <c r="B60" s="3" t="s">
        <v>11</v>
      </c>
      <c r="C60" s="4"/>
      <c r="D60" s="2"/>
      <c r="E60" s="2"/>
      <c r="F60" s="17">
        <f>E60/D60</f>
      </c>
    </row>
    <row x14ac:dyDescent="0.25" r="61" customHeight="1" ht="18.75">
      <c r="A61" s="6"/>
      <c r="B61" s="6"/>
      <c r="C61" s="7" t="s">
        <v>8</v>
      </c>
      <c r="D61" s="5">
        <v>145.2</v>
      </c>
      <c r="E61" s="5">
        <v>89.9</v>
      </c>
      <c r="F61" s="14">
        <f>E61/D61</f>
      </c>
    </row>
    <row x14ac:dyDescent="0.25" r="62" customHeight="1" ht="18.75">
      <c r="A62" s="6"/>
      <c r="B62" s="6"/>
      <c r="C62" s="7" t="s">
        <v>9</v>
      </c>
      <c r="D62" s="5">
        <v>157.3</v>
      </c>
      <c r="E62" s="5">
        <v>53.2</v>
      </c>
      <c r="F62" s="15">
        <f>E62/D62</f>
      </c>
    </row>
    <row x14ac:dyDescent="0.25" r="63" customHeight="1" ht="18.75">
      <c r="A63" s="6"/>
      <c r="B63" s="8"/>
      <c r="C63" s="9" t="s">
        <v>10</v>
      </c>
      <c r="D63" s="5">
        <f>83+45.6</f>
      </c>
      <c r="E63" s="5">
        <v>1.7</v>
      </c>
      <c r="F63" s="16">
        <f>E63/D63</f>
      </c>
    </row>
    <row x14ac:dyDescent="0.25" r="64" customHeight="1" ht="18.75">
      <c r="A64" s="6"/>
      <c r="B64" s="3" t="s">
        <v>12</v>
      </c>
      <c r="C64" s="4"/>
      <c r="D64" s="2"/>
      <c r="E64" s="2"/>
      <c r="F64" s="17">
        <f>E64/D64</f>
      </c>
    </row>
    <row x14ac:dyDescent="0.25" r="65" customHeight="1" ht="18.75">
      <c r="A65" s="6"/>
      <c r="B65" s="6"/>
      <c r="C65" s="7" t="s">
        <v>8</v>
      </c>
      <c r="D65" s="5">
        <v>130.3</v>
      </c>
      <c r="E65" s="5">
        <v>100.9</v>
      </c>
      <c r="F65" s="14">
        <f>E65/D65</f>
      </c>
    </row>
    <row x14ac:dyDescent="0.25" r="66" customHeight="1" ht="18.75">
      <c r="A66" s="6"/>
      <c r="B66" s="6"/>
      <c r="C66" s="7" t="s">
        <v>9</v>
      </c>
      <c r="D66" s="5">
        <v>128.5</v>
      </c>
      <c r="E66" s="10">
        <v>88</v>
      </c>
      <c r="F66" s="15">
        <f>E66/D66</f>
      </c>
    </row>
    <row x14ac:dyDescent="0.25" r="67" customHeight="1" ht="18.75">
      <c r="A67" s="8"/>
      <c r="B67" s="8"/>
      <c r="C67" s="9" t="s">
        <v>10</v>
      </c>
      <c r="D67" s="5">
        <f>52.6+45.9</f>
      </c>
      <c r="E67" s="5">
        <v>11.9</v>
      </c>
      <c r="F67" s="16">
        <f>E67/D67</f>
      </c>
    </row>
    <row x14ac:dyDescent="0.25" r="68" customHeight="1" ht="18.75">
      <c r="A68" s="3" t="s">
        <v>17</v>
      </c>
      <c r="B68" s="13"/>
      <c r="C68" s="4"/>
      <c r="D68" s="2"/>
      <c r="E68" s="2"/>
      <c r="F68" s="17">
        <f>E68/D68</f>
      </c>
    </row>
    <row x14ac:dyDescent="0.25" r="69" customHeight="1" ht="18.75">
      <c r="A69" s="6"/>
      <c r="B69" s="3" t="s">
        <v>7</v>
      </c>
      <c r="C69" s="4"/>
      <c r="D69" s="2"/>
      <c r="E69" s="2"/>
      <c r="F69" s="17">
        <f>E69/D69</f>
      </c>
    </row>
    <row x14ac:dyDescent="0.25" r="70" customHeight="1" ht="18.75">
      <c r="A70" s="6"/>
      <c r="B70" s="6"/>
      <c r="C70" s="7" t="s">
        <v>8</v>
      </c>
      <c r="D70" s="5">
        <f>35.8+61.5</f>
      </c>
      <c r="E70" s="5">
        <v>50.5</v>
      </c>
      <c r="F70" s="14">
        <f>E70/D70</f>
      </c>
    </row>
    <row x14ac:dyDescent="0.25" r="71" customHeight="1" ht="18.75">
      <c r="A71" s="6"/>
      <c r="B71" s="6"/>
      <c r="C71" s="7" t="s">
        <v>9</v>
      </c>
      <c r="D71" s="5">
        <f>46.2+80.7</f>
      </c>
      <c r="E71" s="5">
        <v>39.9</v>
      </c>
      <c r="F71" s="15">
        <f>E71/D71</f>
      </c>
    </row>
    <row x14ac:dyDescent="0.25" r="72" customHeight="1" ht="18.75">
      <c r="A72" s="6"/>
      <c r="B72" s="8"/>
      <c r="C72" s="9" t="s">
        <v>10</v>
      </c>
      <c r="D72" s="5">
        <f>46.6+49.7</f>
      </c>
      <c r="E72" s="5">
        <v>1.1</v>
      </c>
      <c r="F72" s="16">
        <f>E72/D72</f>
      </c>
    </row>
    <row x14ac:dyDescent="0.25" r="73" customHeight="1" ht="18.75">
      <c r="A73" s="6"/>
      <c r="B73" s="3" t="s">
        <v>11</v>
      </c>
      <c r="C73" s="4"/>
      <c r="D73" s="2"/>
      <c r="E73" s="2"/>
      <c r="F73" s="17">
        <f>E73/D73</f>
      </c>
    </row>
    <row x14ac:dyDescent="0.25" r="74" customHeight="1" ht="18.75">
      <c r="A74" s="6"/>
      <c r="B74" s="6"/>
      <c r="C74" s="7" t="s">
        <v>8</v>
      </c>
      <c r="D74" s="5">
        <f>116+32.5</f>
      </c>
      <c r="E74" s="5">
        <v>80.4</v>
      </c>
      <c r="F74" s="14">
        <f>E74/D74</f>
      </c>
    </row>
    <row x14ac:dyDescent="0.25" r="75" customHeight="1" ht="18.75">
      <c r="A75" s="6"/>
      <c r="B75" s="6"/>
      <c r="C75" s="7" t="s">
        <v>9</v>
      </c>
      <c r="D75" s="5">
        <f>104.6+44.8</f>
      </c>
      <c r="E75" s="5">
        <v>45.2</v>
      </c>
      <c r="F75" s="15">
        <f>E75/D75</f>
      </c>
    </row>
    <row x14ac:dyDescent="0.25" r="76" customHeight="1" ht="18.75">
      <c r="A76" s="6"/>
      <c r="B76" s="8"/>
      <c r="C76" s="9" t="s">
        <v>10</v>
      </c>
      <c r="D76" s="5">
        <f>73.3+46.1</f>
      </c>
      <c r="E76" s="10">
        <v>0</v>
      </c>
      <c r="F76" s="16">
        <f>E76/D76</f>
      </c>
    </row>
    <row x14ac:dyDescent="0.25" r="77" customHeight="1" ht="18.75">
      <c r="A77" s="6"/>
      <c r="B77" s="3" t="s">
        <v>12</v>
      </c>
      <c r="C77" s="4"/>
      <c r="D77" s="2"/>
      <c r="E77" s="2"/>
      <c r="F77" s="17">
        <f>E77/D77</f>
      </c>
    </row>
    <row x14ac:dyDescent="0.25" r="78" customHeight="1" ht="18.75">
      <c r="A78" s="6"/>
      <c r="B78" s="6"/>
      <c r="C78" s="7" t="s">
        <v>8</v>
      </c>
      <c r="D78" s="5">
        <f>63.4+35.5</f>
      </c>
      <c r="E78" s="5">
        <v>69.8</v>
      </c>
      <c r="F78" s="14">
        <f>E78/D78</f>
      </c>
    </row>
    <row x14ac:dyDescent="0.25" r="79" customHeight="1" ht="18.75">
      <c r="A79" s="6"/>
      <c r="B79" s="6"/>
      <c r="C79" s="7" t="s">
        <v>9</v>
      </c>
      <c r="D79" s="10">
        <f>94.5+34.5</f>
      </c>
      <c r="E79" s="5">
        <v>40.8</v>
      </c>
      <c r="F79" s="15">
        <f>E79/D79</f>
      </c>
    </row>
    <row x14ac:dyDescent="0.25" r="80" customHeight="1" ht="18.75">
      <c r="A80" s="8"/>
      <c r="B80" s="8"/>
      <c r="C80" s="9" t="s">
        <v>10</v>
      </c>
      <c r="D80" s="5">
        <f>54.6+45.9</f>
      </c>
      <c r="E80" s="5">
        <v>6.7</v>
      </c>
      <c r="F80" s="16">
        <f>E80/D80</f>
      </c>
    </row>
    <row x14ac:dyDescent="0.25" r="81" customHeight="1" ht="18.75">
      <c r="A81" s="3" t="s">
        <v>18</v>
      </c>
      <c r="B81" s="13"/>
      <c r="C81" s="4"/>
      <c r="D81" s="2"/>
      <c r="E81" s="2"/>
      <c r="F81" s="17">
        <f>E81/D81</f>
      </c>
    </row>
    <row x14ac:dyDescent="0.25" r="82" customHeight="1" ht="18.75">
      <c r="A82" s="6"/>
      <c r="B82" s="3" t="s">
        <v>7</v>
      </c>
      <c r="C82" s="4"/>
      <c r="D82" s="2"/>
      <c r="E82" s="2"/>
      <c r="F82" s="17">
        <f>E82/D82</f>
      </c>
    </row>
    <row x14ac:dyDescent="0.25" r="83" customHeight="1" ht="18.75">
      <c r="A83" s="6"/>
      <c r="B83" s="6"/>
      <c r="C83" s="7" t="s">
        <v>8</v>
      </c>
      <c r="D83" s="10">
        <f>81.8+46.2</f>
      </c>
      <c r="E83" s="5">
        <v>61.9</v>
      </c>
      <c r="F83" s="14">
        <f>E83/D83</f>
      </c>
    </row>
    <row x14ac:dyDescent="0.25" r="84" customHeight="1" ht="18.75">
      <c r="A84" s="6"/>
      <c r="B84" s="6"/>
      <c r="C84" s="7" t="s">
        <v>9</v>
      </c>
      <c r="D84" s="5">
        <f>40.7+42.4</f>
      </c>
      <c r="E84" s="5">
        <v>29.4</v>
      </c>
      <c r="F84" s="15">
        <f>E84/D84</f>
      </c>
    </row>
    <row x14ac:dyDescent="0.25" r="85" customHeight="1" ht="18.75">
      <c r="A85" s="6"/>
      <c r="B85" s="8"/>
      <c r="C85" s="9" t="s">
        <v>10</v>
      </c>
      <c r="D85" s="5">
        <f>40.7+42.4</f>
      </c>
      <c r="E85" s="5">
        <v>-6.7</v>
      </c>
      <c r="F85" s="16">
        <f>E85/D85</f>
      </c>
    </row>
    <row x14ac:dyDescent="0.25" r="86" customHeight="1" ht="18.75">
      <c r="A86" s="6"/>
      <c r="B86" s="3" t="s">
        <v>11</v>
      </c>
      <c r="C86" s="4"/>
      <c r="D86" s="2"/>
      <c r="E86" s="2"/>
      <c r="F86" s="17">
        <f>E86/D86</f>
      </c>
    </row>
    <row x14ac:dyDescent="0.25" r="87" customHeight="1" ht="18.75">
      <c r="A87" s="6"/>
      <c r="B87" s="6"/>
      <c r="C87" s="7" t="s">
        <v>8</v>
      </c>
      <c r="D87" s="5">
        <f>46+84.5</f>
      </c>
      <c r="E87" s="5">
        <v>63.4</v>
      </c>
      <c r="F87" s="14">
        <f>E87/D87</f>
      </c>
    </row>
    <row x14ac:dyDescent="0.25" r="88" customHeight="1" ht="18.75">
      <c r="A88" s="6"/>
      <c r="B88" s="6"/>
      <c r="C88" s="7" t="s">
        <v>9</v>
      </c>
      <c r="D88" s="5">
        <f>42.2+42.5</f>
      </c>
      <c r="E88" s="5">
        <v>29.7</v>
      </c>
      <c r="F88" s="15">
        <f>E88/D88</f>
      </c>
    </row>
    <row x14ac:dyDescent="0.25" r="89" customHeight="1" ht="18.75">
      <c r="A89" s="6"/>
      <c r="B89" s="8"/>
      <c r="C89" s="9" t="s">
        <v>10</v>
      </c>
      <c r="D89" s="5">
        <f>42.2+42.5</f>
      </c>
      <c r="E89" s="5">
        <v>-6.4</v>
      </c>
      <c r="F89" s="16">
        <f>E89/D89</f>
      </c>
    </row>
    <row x14ac:dyDescent="0.25" r="90" customHeight="1" ht="18.75">
      <c r="A90" s="6"/>
      <c r="B90" s="3" t="s">
        <v>12</v>
      </c>
      <c r="C90" s="4"/>
      <c r="D90" s="2"/>
      <c r="E90" s="2"/>
      <c r="F90" s="17">
        <f>E90/D90</f>
      </c>
    </row>
    <row x14ac:dyDescent="0.25" r="91" customHeight="1" ht="18.75">
      <c r="A91" s="6"/>
      <c r="B91" s="6"/>
      <c r="C91" s="7" t="s">
        <v>8</v>
      </c>
      <c r="D91" s="5">
        <f>74.7+46.8</f>
      </c>
      <c r="E91" s="5">
        <v>53.3</v>
      </c>
      <c r="F91" s="14">
        <f>E91/D91</f>
      </c>
    </row>
    <row x14ac:dyDescent="0.25" r="92" customHeight="1" ht="18.75">
      <c r="A92" s="6"/>
      <c r="B92" s="6"/>
      <c r="C92" s="7" t="s">
        <v>9</v>
      </c>
      <c r="D92" s="5">
        <f>27+41.1</f>
      </c>
      <c r="E92" s="5">
        <v>30.6</v>
      </c>
      <c r="F92" s="15">
        <f>E92/D92</f>
      </c>
    </row>
    <row x14ac:dyDescent="0.25" r="93" customHeight="1" ht="18.75">
      <c r="A93" s="8"/>
      <c r="B93" s="8"/>
      <c r="C93" s="9" t="s">
        <v>10</v>
      </c>
      <c r="D93" s="5">
        <f>27+41.1</f>
      </c>
      <c r="E93" s="5">
        <v>18.8</v>
      </c>
      <c r="F93" s="16">
        <f>E93/D93</f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7"/>
  <sheetViews>
    <sheetView workbookViewId="0" tabSelected="1"/>
  </sheetViews>
  <sheetFormatPr defaultRowHeight="15" x14ac:dyDescent="0.25"/>
  <cols>
    <col min="1" max="1" style="11" width="10.147857142857141" customWidth="1" bestFit="1"/>
    <col min="2" max="2" style="11" width="13.576428571428572" customWidth="1" bestFit="1"/>
    <col min="3" max="3" style="11" width="13.576428571428572" customWidth="1" bestFit="1"/>
    <col min="4" max="4" style="12" width="13.576428571428572" customWidth="1" bestFit="1"/>
    <col min="5" max="5" style="12" width="13.576428571428572" customWidth="1" bestFit="1"/>
  </cols>
  <sheetData>
    <row x14ac:dyDescent="0.25" r="1" customHeight="1" ht="18.75">
      <c r="A1" s="1" t="s">
        <v>0</v>
      </c>
      <c r="B1" s="1"/>
      <c r="C1" s="1"/>
      <c r="D1" s="2" t="s">
        <v>1</v>
      </c>
      <c r="E1" s="2" t="s">
        <v>2</v>
      </c>
    </row>
    <row x14ac:dyDescent="0.25" r="2" customHeight="1" ht="18.75">
      <c r="A2" s="1" t="s">
        <v>3</v>
      </c>
      <c r="B2" s="1" t="s">
        <v>4</v>
      </c>
      <c r="C2" s="1" t="s">
        <v>5</v>
      </c>
      <c r="D2" s="2" t="s">
        <v>1</v>
      </c>
      <c r="E2" s="2" t="s">
        <v>2</v>
      </c>
    </row>
    <row x14ac:dyDescent="0.25" r="3" customHeight="1" ht="18.75">
      <c r="A3" s="3" t="s">
        <v>6</v>
      </c>
      <c r="B3" s="3" t="s">
        <v>7</v>
      </c>
      <c r="C3" s="4" t="s">
        <v>8</v>
      </c>
      <c r="D3" s="5">
        <v>149.3</v>
      </c>
      <c r="E3" s="5">
        <v>80.6</v>
      </c>
    </row>
    <row x14ac:dyDescent="0.25" r="4" customHeight="1" ht="18.75">
      <c r="A4" s="6"/>
      <c r="B4" s="6"/>
      <c r="C4" s="7" t="s">
        <v>9</v>
      </c>
      <c r="D4" s="5">
        <v>187.8</v>
      </c>
      <c r="E4" s="5">
        <v>59.4</v>
      </c>
    </row>
    <row x14ac:dyDescent="0.25" r="5" customHeight="1" ht="18.75">
      <c r="A5" s="6"/>
      <c r="B5" s="8"/>
      <c r="C5" s="9" t="s">
        <v>10</v>
      </c>
      <c r="D5" s="5">
        <f>80.7+45.7</f>
      </c>
      <c r="E5" s="5">
        <v>7.2</v>
      </c>
    </row>
    <row x14ac:dyDescent="0.25" r="6" customHeight="1" ht="18.75">
      <c r="A6" s="6"/>
      <c r="B6" s="3" t="s">
        <v>11</v>
      </c>
      <c r="C6" s="7" t="s">
        <v>8</v>
      </c>
      <c r="D6" s="5">
        <v>159.3</v>
      </c>
      <c r="E6" s="5">
        <v>84.7</v>
      </c>
    </row>
    <row x14ac:dyDescent="0.25" r="7" customHeight="1" ht="18.75">
      <c r="A7" s="6"/>
      <c r="B7" s="6"/>
      <c r="C7" s="7" t="s">
        <v>9</v>
      </c>
      <c r="D7" s="5">
        <v>195.1</v>
      </c>
      <c r="E7" s="5">
        <v>61.1</v>
      </c>
    </row>
    <row x14ac:dyDescent="0.25" r="8" customHeight="1" ht="18.75">
      <c r="A8" s="6"/>
      <c r="B8" s="8"/>
      <c r="C8" s="9" t="s">
        <v>10</v>
      </c>
      <c r="D8" s="5">
        <f>78.7+45.8</f>
      </c>
      <c r="E8" s="5">
        <v>0.8</v>
      </c>
    </row>
    <row x14ac:dyDescent="0.25" r="9" customHeight="1" ht="18.75">
      <c r="A9" s="6"/>
      <c r="B9" s="3" t="s">
        <v>12</v>
      </c>
      <c r="C9" s="7" t="s">
        <v>8</v>
      </c>
      <c r="D9" s="10">
        <v>135</v>
      </c>
      <c r="E9" s="5">
        <v>90.3</v>
      </c>
    </row>
    <row x14ac:dyDescent="0.25" r="10" customHeight="1" ht="18.75">
      <c r="A10" s="6"/>
      <c r="B10" s="6"/>
      <c r="C10" s="7" t="s">
        <v>9</v>
      </c>
      <c r="D10" s="5">
        <v>137.9</v>
      </c>
      <c r="E10" s="5">
        <v>88.7</v>
      </c>
    </row>
    <row x14ac:dyDescent="0.25" r="11" customHeight="1" ht="18.75">
      <c r="A11" s="8"/>
      <c r="B11" s="8"/>
      <c r="C11" s="9" t="s">
        <v>10</v>
      </c>
      <c r="D11" s="5">
        <v>106.3</v>
      </c>
      <c r="E11" s="5">
        <v>13.1</v>
      </c>
    </row>
    <row x14ac:dyDescent="0.25" r="12" customHeight="1" ht="18.75">
      <c r="A12" s="3" t="s">
        <v>13</v>
      </c>
      <c r="B12" s="3" t="s">
        <v>7</v>
      </c>
      <c r="C12" s="7" t="s">
        <v>8</v>
      </c>
      <c r="D12" s="10">
        <v>149</v>
      </c>
      <c r="E12" s="5">
        <v>80.4</v>
      </c>
    </row>
    <row x14ac:dyDescent="0.25" r="13" customHeight="1" ht="18.75">
      <c r="A13" s="6"/>
      <c r="B13" s="6"/>
      <c r="C13" s="7" t="s">
        <v>9</v>
      </c>
      <c r="D13" s="5">
        <v>200.6</v>
      </c>
      <c r="E13" s="5">
        <v>62.3</v>
      </c>
    </row>
    <row x14ac:dyDescent="0.25" r="14" customHeight="1" ht="18.75">
      <c r="A14" s="6"/>
      <c r="B14" s="8"/>
      <c r="C14" s="9" t="s">
        <v>10</v>
      </c>
      <c r="D14" s="5">
        <f>112.9+43.6</f>
      </c>
      <c r="E14" s="5">
        <v>7.2</v>
      </c>
    </row>
    <row x14ac:dyDescent="0.25" r="15" customHeight="1" ht="18.75">
      <c r="A15" s="6"/>
      <c r="B15" s="3" t="s">
        <v>11</v>
      </c>
      <c r="C15" s="7" t="s">
        <v>8</v>
      </c>
      <c r="D15" s="5">
        <v>135.2</v>
      </c>
      <c r="E15" s="5">
        <v>74.2</v>
      </c>
    </row>
    <row x14ac:dyDescent="0.25" r="16" customHeight="1" ht="18.75">
      <c r="A16" s="6"/>
      <c r="B16" s="6"/>
      <c r="C16" s="7" t="s">
        <v>9</v>
      </c>
      <c r="D16" s="5">
        <v>169.9</v>
      </c>
      <c r="E16" s="5">
        <v>55.5</v>
      </c>
    </row>
    <row x14ac:dyDescent="0.25" r="17" customHeight="1" ht="18.75">
      <c r="A17" s="6"/>
      <c r="B17" s="8"/>
      <c r="C17" s="9" t="s">
        <v>10</v>
      </c>
      <c r="D17" s="5">
        <f>86.7+45.4</f>
      </c>
      <c r="E17" s="5">
        <v>0.25</v>
      </c>
    </row>
    <row x14ac:dyDescent="0.25" r="18" customHeight="1" ht="18.75">
      <c r="A18" s="6"/>
      <c r="B18" s="3" t="s">
        <v>12</v>
      </c>
      <c r="C18" s="7" t="s">
        <v>8</v>
      </c>
      <c r="D18" s="5">
        <v>138.7</v>
      </c>
      <c r="E18" s="5">
        <v>101.9</v>
      </c>
    </row>
    <row x14ac:dyDescent="0.25" r="19" customHeight="1" ht="18.75">
      <c r="A19" s="6"/>
      <c r="B19" s="6"/>
      <c r="C19" s="7" t="s">
        <v>9</v>
      </c>
      <c r="D19" s="5">
        <v>165.4</v>
      </c>
      <c r="E19" s="5">
        <v>52.4</v>
      </c>
    </row>
    <row x14ac:dyDescent="0.25" r="20" customHeight="1" ht="18.75">
      <c r="A20" s="8"/>
      <c r="B20" s="8"/>
      <c r="C20" s="9" t="s">
        <v>10</v>
      </c>
      <c r="D20" s="5">
        <f>77.4+46.2</f>
      </c>
      <c r="E20" s="5">
        <v>27.9</v>
      </c>
    </row>
    <row x14ac:dyDescent="0.25" r="21" customHeight="1" ht="18.75">
      <c r="A21" s="3" t="s">
        <v>14</v>
      </c>
      <c r="B21" s="3" t="s">
        <v>7</v>
      </c>
      <c r="C21" s="7" t="s">
        <v>8</v>
      </c>
      <c r="D21" s="5">
        <v>138.7</v>
      </c>
      <c r="E21" s="5">
        <v>74.3</v>
      </c>
    </row>
    <row x14ac:dyDescent="0.25" r="22" customHeight="1" ht="18.75">
      <c r="A22" s="6"/>
      <c r="B22" s="6"/>
      <c r="C22" s="7" t="s">
        <v>9</v>
      </c>
      <c r="D22" s="5">
        <v>165.4</v>
      </c>
      <c r="E22" s="5">
        <v>54.8</v>
      </c>
    </row>
    <row x14ac:dyDescent="0.25" r="23" customHeight="1" ht="18.75">
      <c r="A23" s="6"/>
      <c r="B23" s="8"/>
      <c r="C23" s="9" t="s">
        <v>10</v>
      </c>
      <c r="D23" s="5">
        <f>77.4+46.2</f>
      </c>
      <c r="E23" s="5">
        <v>0.5</v>
      </c>
    </row>
    <row x14ac:dyDescent="0.25" r="24" customHeight="1" ht="18.75">
      <c r="A24" s="6"/>
      <c r="B24" s="3" t="s">
        <v>11</v>
      </c>
      <c r="C24" s="7" t="s">
        <v>8</v>
      </c>
      <c r="D24" s="5">
        <v>135.2</v>
      </c>
      <c r="E24" s="5">
        <v>74.2</v>
      </c>
    </row>
    <row x14ac:dyDescent="0.25" r="25" customHeight="1" ht="18.75">
      <c r="A25" s="6"/>
      <c r="B25" s="6"/>
      <c r="C25" s="7" t="s">
        <v>9</v>
      </c>
      <c r="D25" s="5">
        <v>168.2</v>
      </c>
      <c r="E25" s="5">
        <v>55.1</v>
      </c>
    </row>
    <row x14ac:dyDescent="0.25" r="26" customHeight="1" ht="18.75">
      <c r="A26" s="6"/>
      <c r="B26" s="8"/>
      <c r="C26" s="9" t="s">
        <v>10</v>
      </c>
      <c r="D26" s="5">
        <f>83.2+45.6</f>
      </c>
      <c r="E26" s="5">
        <v>1.2</v>
      </c>
    </row>
    <row x14ac:dyDescent="0.25" r="27" customHeight="1" ht="18.75">
      <c r="A27" s="6"/>
      <c r="B27" s="3" t="s">
        <v>12</v>
      </c>
      <c r="C27" s="7" t="s">
        <v>8</v>
      </c>
      <c r="D27" s="5">
        <v>136.5</v>
      </c>
      <c r="E27" s="5">
        <v>103.4</v>
      </c>
    </row>
    <row x14ac:dyDescent="0.25" r="28" customHeight="1" ht="18.75">
      <c r="A28" s="6"/>
      <c r="B28" s="6"/>
      <c r="C28" s="7" t="s">
        <v>9</v>
      </c>
      <c r="D28" s="10">
        <v>129</v>
      </c>
      <c r="E28" s="5">
        <v>88.3</v>
      </c>
    </row>
    <row x14ac:dyDescent="0.25" r="29" customHeight="1" ht="18.75">
      <c r="A29" s="8"/>
      <c r="B29" s="8"/>
      <c r="C29" s="9" t="s">
        <v>10</v>
      </c>
      <c r="D29" s="5">
        <f>51.4+45.8</f>
      </c>
      <c r="E29" s="5">
        <v>11.4</v>
      </c>
    </row>
    <row x14ac:dyDescent="0.25" r="30" customHeight="1" ht="18.75">
      <c r="A30" s="3" t="s">
        <v>15</v>
      </c>
      <c r="B30" s="3" t="s">
        <v>7</v>
      </c>
      <c r="C30" s="7" t="s">
        <v>8</v>
      </c>
      <c r="D30" s="5">
        <v>148.9</v>
      </c>
      <c r="E30" s="5">
        <v>80.7</v>
      </c>
    </row>
    <row x14ac:dyDescent="0.25" r="31" customHeight="1" ht="18.75">
      <c r="A31" s="6"/>
      <c r="B31" s="6"/>
      <c r="C31" s="7" t="s">
        <v>9</v>
      </c>
      <c r="D31" s="10">
        <v>199</v>
      </c>
      <c r="E31" s="5">
        <v>62.5</v>
      </c>
    </row>
    <row x14ac:dyDescent="0.25" r="32" customHeight="1" ht="18.75">
      <c r="A32" s="6"/>
      <c r="B32" s="8"/>
      <c r="C32" s="9" t="s">
        <v>10</v>
      </c>
      <c r="D32" s="5">
        <f>113.3+43.6</f>
      </c>
      <c r="E32" s="5">
        <v>7.2</v>
      </c>
    </row>
    <row x14ac:dyDescent="0.25" r="33" customHeight="1" ht="18.75">
      <c r="A33" s="6"/>
      <c r="B33" s="3" t="s">
        <v>11</v>
      </c>
      <c r="C33" s="7" t="s">
        <v>8</v>
      </c>
      <c r="D33" s="5">
        <v>135.9</v>
      </c>
      <c r="E33" s="5">
        <v>76.4</v>
      </c>
    </row>
    <row x14ac:dyDescent="0.25" r="34" customHeight="1" ht="18.75">
      <c r="A34" s="6"/>
      <c r="B34" s="6"/>
      <c r="C34" s="7" t="s">
        <v>9</v>
      </c>
      <c r="D34" s="5">
        <v>157.9</v>
      </c>
      <c r="E34" s="5">
        <v>53.3</v>
      </c>
    </row>
    <row x14ac:dyDescent="0.25" r="35" customHeight="1" ht="18.75">
      <c r="A35" s="6"/>
      <c r="B35" s="8"/>
      <c r="C35" s="9" t="s">
        <v>10</v>
      </c>
      <c r="D35" s="5">
        <f>76.3+45.9</f>
      </c>
      <c r="E35" s="5">
        <v>0.3</v>
      </c>
    </row>
    <row x14ac:dyDescent="0.25" r="36" customHeight="1" ht="18.75">
      <c r="A36" s="6"/>
      <c r="B36" s="3" t="s">
        <v>12</v>
      </c>
      <c r="C36" s="7" t="s">
        <v>8</v>
      </c>
      <c r="D36" s="5">
        <v>127.1</v>
      </c>
      <c r="E36" s="5">
        <v>99.5</v>
      </c>
    </row>
    <row x14ac:dyDescent="0.25" r="37" customHeight="1" ht="18.75">
      <c r="A37" s="6"/>
      <c r="B37" s="6"/>
      <c r="C37" s="7" t="s">
        <v>9</v>
      </c>
      <c r="D37" s="5">
        <v>129.1</v>
      </c>
      <c r="E37" s="5">
        <v>88.3</v>
      </c>
    </row>
    <row x14ac:dyDescent="0.25" r="38" customHeight="1" ht="18.75">
      <c r="A38" s="8"/>
      <c r="B38" s="8"/>
      <c r="C38" s="9" t="s">
        <v>10</v>
      </c>
      <c r="D38" s="5">
        <f>53.4+45.9</f>
      </c>
      <c r="E38" s="5">
        <v>12.1</v>
      </c>
    </row>
    <row x14ac:dyDescent="0.25" r="39" customHeight="1" ht="18.75">
      <c r="A39" s="3" t="s">
        <v>16</v>
      </c>
      <c r="B39" s="3" t="s">
        <v>7</v>
      </c>
      <c r="C39" s="7" t="s">
        <v>8</v>
      </c>
      <c r="D39" s="5">
        <v>144.6</v>
      </c>
      <c r="E39" s="5">
        <v>89.8</v>
      </c>
    </row>
    <row x14ac:dyDescent="0.25" r="40" customHeight="1" ht="18.75">
      <c r="A40" s="6"/>
      <c r="B40" s="6"/>
      <c r="C40" s="7" t="s">
        <v>9</v>
      </c>
      <c r="D40" s="5">
        <v>162.6</v>
      </c>
      <c r="E40" s="5">
        <v>54.4</v>
      </c>
    </row>
    <row x14ac:dyDescent="0.25" r="41" customHeight="1" ht="18.75">
      <c r="A41" s="6"/>
      <c r="B41" s="8"/>
      <c r="C41" s="9" t="s">
        <v>10</v>
      </c>
      <c r="D41" s="10">
        <f>88.7+45.3</f>
      </c>
      <c r="E41" s="5">
        <v>-4.9</v>
      </c>
    </row>
    <row x14ac:dyDescent="0.25" r="42" customHeight="1" ht="18.75">
      <c r="A42" s="6"/>
      <c r="B42" s="3" t="s">
        <v>11</v>
      </c>
      <c r="C42" s="4"/>
      <c r="D42" s="2"/>
      <c r="E42" s="2"/>
    </row>
    <row x14ac:dyDescent="0.25" r="43" customHeight="1" ht="18.75">
      <c r="A43" s="6"/>
      <c r="B43" s="6"/>
      <c r="C43" s="7" t="s">
        <v>8</v>
      </c>
      <c r="D43" s="5">
        <v>145.2</v>
      </c>
      <c r="E43" s="5">
        <v>89.9</v>
      </c>
    </row>
    <row x14ac:dyDescent="0.25" r="44" customHeight="1" ht="18.75">
      <c r="A44" s="6"/>
      <c r="B44" s="6"/>
      <c r="C44" s="7" t="s">
        <v>9</v>
      </c>
      <c r="D44" s="5">
        <v>157.3</v>
      </c>
      <c r="E44" s="5">
        <v>53.2</v>
      </c>
    </row>
    <row x14ac:dyDescent="0.25" r="45" customHeight="1" ht="18.75">
      <c r="A45" s="6"/>
      <c r="B45" s="8"/>
      <c r="C45" s="9" t="s">
        <v>10</v>
      </c>
      <c r="D45" s="5">
        <f>83+45.6</f>
      </c>
      <c r="E45" s="5">
        <v>1.7</v>
      </c>
    </row>
    <row x14ac:dyDescent="0.25" r="46" customHeight="1" ht="18.75">
      <c r="A46" s="6"/>
      <c r="B46" s="3" t="s">
        <v>12</v>
      </c>
      <c r="C46" s="4"/>
      <c r="D46" s="2"/>
      <c r="E46" s="2"/>
    </row>
    <row x14ac:dyDescent="0.25" r="47" customHeight="1" ht="18.75">
      <c r="A47" s="6"/>
      <c r="B47" s="6"/>
      <c r="C47" s="7" t="s">
        <v>8</v>
      </c>
      <c r="D47" s="5">
        <v>130.3</v>
      </c>
      <c r="E47" s="5">
        <v>100.9</v>
      </c>
    </row>
    <row x14ac:dyDescent="0.25" r="48" customHeight="1" ht="18.75">
      <c r="A48" s="6"/>
      <c r="B48" s="6"/>
      <c r="C48" s="7" t="s">
        <v>9</v>
      </c>
      <c r="D48" s="5">
        <v>128.5</v>
      </c>
      <c r="E48" s="10">
        <v>88</v>
      </c>
    </row>
    <row x14ac:dyDescent="0.25" r="49" customHeight="1" ht="18.75">
      <c r="A49" s="8"/>
      <c r="B49" s="8"/>
      <c r="C49" s="9" t="s">
        <v>10</v>
      </c>
      <c r="D49" s="5">
        <f>52.6+45.9</f>
      </c>
      <c r="E49" s="5">
        <v>11.9</v>
      </c>
    </row>
    <row x14ac:dyDescent="0.25" r="50" customHeight="1" ht="18.75">
      <c r="A50" s="3" t="s">
        <v>17</v>
      </c>
      <c r="B50" s="3" t="s">
        <v>7</v>
      </c>
      <c r="C50" s="7" t="s">
        <v>8</v>
      </c>
      <c r="D50" s="5">
        <f>35.8+61.5</f>
      </c>
      <c r="E50" s="5">
        <v>50.5</v>
      </c>
    </row>
    <row x14ac:dyDescent="0.25" r="51" customHeight="1" ht="18.75">
      <c r="A51" s="6"/>
      <c r="B51" s="6"/>
      <c r="C51" s="7" t="s">
        <v>9</v>
      </c>
      <c r="D51" s="5">
        <f>46.2+80.7</f>
      </c>
      <c r="E51" s="5">
        <v>39.9</v>
      </c>
    </row>
    <row x14ac:dyDescent="0.25" r="52" customHeight="1" ht="18.75">
      <c r="A52" s="6"/>
      <c r="B52" s="8"/>
      <c r="C52" s="9" t="s">
        <v>10</v>
      </c>
      <c r="D52" s="5">
        <f>46.6+49.7</f>
      </c>
      <c r="E52" s="5">
        <v>1.1</v>
      </c>
    </row>
    <row x14ac:dyDescent="0.25" r="53" customHeight="1" ht="18.75">
      <c r="A53" s="6"/>
      <c r="B53" s="3" t="s">
        <v>11</v>
      </c>
      <c r="C53" s="7" t="s">
        <v>8</v>
      </c>
      <c r="D53" s="5">
        <f>116+32.5</f>
      </c>
      <c r="E53" s="5">
        <v>80.4</v>
      </c>
    </row>
    <row x14ac:dyDescent="0.25" r="54" customHeight="1" ht="18.75">
      <c r="A54" s="6"/>
      <c r="B54" s="6"/>
      <c r="C54" s="7" t="s">
        <v>9</v>
      </c>
      <c r="D54" s="5">
        <f>104.6+44.8</f>
      </c>
      <c r="E54" s="5">
        <v>45.2</v>
      </c>
    </row>
    <row x14ac:dyDescent="0.25" r="55" customHeight="1" ht="18.75">
      <c r="A55" s="6"/>
      <c r="B55" s="8"/>
      <c r="C55" s="9" t="s">
        <v>10</v>
      </c>
      <c r="D55" s="5">
        <f>73.3+46.1</f>
      </c>
      <c r="E55" s="10">
        <v>0</v>
      </c>
    </row>
    <row x14ac:dyDescent="0.25" r="56" customHeight="1" ht="18.75">
      <c r="A56" s="6"/>
      <c r="B56" s="3" t="s">
        <v>12</v>
      </c>
      <c r="C56" s="7" t="s">
        <v>8</v>
      </c>
      <c r="D56" s="5">
        <f>63.4+35.5</f>
      </c>
      <c r="E56" s="5">
        <v>69.8</v>
      </c>
    </row>
    <row x14ac:dyDescent="0.25" r="57" customHeight="1" ht="18.75">
      <c r="A57" s="6"/>
      <c r="B57" s="6"/>
      <c r="C57" s="7" t="s">
        <v>9</v>
      </c>
      <c r="D57" s="10">
        <f>94.5+34.5</f>
      </c>
      <c r="E57" s="5">
        <v>40.8</v>
      </c>
    </row>
    <row x14ac:dyDescent="0.25" r="58" customHeight="1" ht="18.75">
      <c r="A58" s="8"/>
      <c r="B58" s="8"/>
      <c r="C58" s="9" t="s">
        <v>10</v>
      </c>
      <c r="D58" s="5">
        <f>54.6+45.9</f>
      </c>
      <c r="E58" s="5">
        <v>6.7</v>
      </c>
    </row>
    <row x14ac:dyDescent="0.25" r="59" customHeight="1" ht="18.75">
      <c r="A59" s="3" t="s">
        <v>18</v>
      </c>
      <c r="B59" s="3" t="s">
        <v>7</v>
      </c>
      <c r="C59" s="7" t="s">
        <v>8</v>
      </c>
      <c r="D59" s="10">
        <f>81.8+46.2</f>
      </c>
      <c r="E59" s="5">
        <v>61.9</v>
      </c>
    </row>
    <row x14ac:dyDescent="0.25" r="60" customHeight="1" ht="18.75">
      <c r="A60" s="6"/>
      <c r="B60" s="6"/>
      <c r="C60" s="7" t="s">
        <v>9</v>
      </c>
      <c r="D60" s="5">
        <f>40.7+42.4</f>
      </c>
      <c r="E60" s="5">
        <v>29.4</v>
      </c>
    </row>
    <row x14ac:dyDescent="0.25" r="61" customHeight="1" ht="18.75">
      <c r="A61" s="6"/>
      <c r="B61" s="8"/>
      <c r="C61" s="9" t="s">
        <v>10</v>
      </c>
      <c r="D61" s="5">
        <f>40.7+42.4</f>
      </c>
      <c r="E61" s="5">
        <v>-6.7</v>
      </c>
    </row>
    <row x14ac:dyDescent="0.25" r="62" customHeight="1" ht="18.75">
      <c r="A62" s="6"/>
      <c r="B62" s="3" t="s">
        <v>11</v>
      </c>
      <c r="C62" s="7" t="s">
        <v>8</v>
      </c>
      <c r="D62" s="5">
        <f>46+84.5</f>
      </c>
      <c r="E62" s="5">
        <v>63.4</v>
      </c>
    </row>
    <row x14ac:dyDescent="0.25" r="63" customHeight="1" ht="18.75">
      <c r="A63" s="6"/>
      <c r="B63" s="6"/>
      <c r="C63" s="7" t="s">
        <v>9</v>
      </c>
      <c r="D63" s="5">
        <f>42.2+42.5</f>
      </c>
      <c r="E63" s="5">
        <v>29.7</v>
      </c>
    </row>
    <row x14ac:dyDescent="0.25" r="64" customHeight="1" ht="18.75">
      <c r="A64" s="6"/>
      <c r="B64" s="8"/>
      <c r="C64" s="9" t="s">
        <v>10</v>
      </c>
      <c r="D64" s="5">
        <f>42.2+42.5</f>
      </c>
      <c r="E64" s="5">
        <v>-6.4</v>
      </c>
    </row>
    <row x14ac:dyDescent="0.25" r="65" customHeight="1" ht="18.75">
      <c r="A65" s="6"/>
      <c r="B65" s="3" t="s">
        <v>12</v>
      </c>
      <c r="C65" s="7" t="s">
        <v>8</v>
      </c>
      <c r="D65" s="5">
        <f>74.7+46.8</f>
      </c>
      <c r="E65" s="5">
        <v>53.3</v>
      </c>
    </row>
    <row x14ac:dyDescent="0.25" r="66" customHeight="1" ht="18.75">
      <c r="A66" s="6"/>
      <c r="B66" s="6"/>
      <c r="C66" s="7" t="s">
        <v>9</v>
      </c>
      <c r="D66" s="5">
        <f>27+41.1</f>
      </c>
      <c r="E66" s="5">
        <v>30.6</v>
      </c>
    </row>
    <row x14ac:dyDescent="0.25" r="67" customHeight="1" ht="18.75">
      <c r="A67" s="8"/>
      <c r="B67" s="8"/>
      <c r="C67" s="9" t="s">
        <v>10</v>
      </c>
      <c r="D67" s="5">
        <f>27+41.1</f>
      </c>
      <c r="E67" s="5">
        <v>18.8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2024-02-25T18:28:51.832Z</dcterms:created>
  <dcterms:modified xsi:type="dcterms:W3CDTF">2024-02-25T18:28:51.832Z</dcterms:modified>
</cp:coreProperties>
</file>