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autoCompressPictures="0"/>
  <xr:revisionPtr revIDLastSave="0" documentId="13_ncr:1_{44481B83-2998-4E48-98E0-AC93ACF32AC9}" xr6:coauthVersionLast="47" xr6:coauthVersionMax="47" xr10:uidLastSave="{00000000-0000-0000-0000-000000000000}"/>
  <bookViews>
    <workbookView xWindow="0" yWindow="500" windowWidth="28800" windowHeight="15880" activeTab="4" xr2:uid="{00000000-000D-0000-FFFF-FFFF00000000}"/>
  </bookViews>
  <sheets>
    <sheet name="Best Case Chart" sheetId="1" r:id="rId1"/>
    <sheet name="Best Case Values" sheetId="2" r:id="rId2"/>
    <sheet name="Expected Chart" sheetId="4" r:id="rId3"/>
    <sheet name="Expected Values" sheetId="5" r:id="rId4"/>
    <sheet name="Worst Case Chart" sheetId="8" r:id="rId5"/>
    <sheet name="Worst Case Values" sheetId="7" r:id="rId6"/>
  </sheets>
  <definedNames>
    <definedName name="Actual" localSheetId="2">('Expected Chart'!PeriodInActual*('Expected Chart'!$E1&gt;0))*'Expected Chart'!PeriodInPlan</definedName>
    <definedName name="Actual" localSheetId="4">('Worst Case Chart'!PeriodInActual*('Worst Case Chart'!$E1&gt;0))*'Worst Case Chart'!PeriodInPlan</definedName>
    <definedName name="Actual">(PeriodInActual*('Best Case Chart'!$E1&gt;0))*PeriodInPlan</definedName>
    <definedName name="ActualBeyond" localSheetId="2">'Expected Chart'!PeriodInActual*('Expected Chart'!$E1&gt;0)</definedName>
    <definedName name="ActualBeyond" localSheetId="4">'Worst Case Chart'!PeriodInActual*('Worst Case Chart'!$E1&gt;0)</definedName>
    <definedName name="ActualBeyond">PeriodInActual*('Best Case Chart'!$E1&gt;0)</definedName>
    <definedName name="PercentComplete" localSheetId="2">'Expected Chart'!PercentCompleteBeyond*'Expected Chart'!PeriodInPlan</definedName>
    <definedName name="PercentComplete" localSheetId="4">'Worst Case Chart'!PercentCompleteBeyond*'Worst Case Chart'!PeriodInPlan</definedName>
    <definedName name="PercentComplete">PercentCompleteBeyond*PeriodInPlan</definedName>
    <definedName name="PercentCompleteBeyond" localSheetId="2">('Expected Chart'!A$4=MEDIAN('Expected Chart'!A$4,'Expected Chart'!$E1,'Expected Chart'!$E1+'Expected Chart'!$F1)*('Expected Chart'!$E1&gt;0))*(('Expected Chart'!A$4&lt;(INT('Expected Chart'!$E1+'Expected Chart'!$F1*'Expected Chart'!$G1)))+('Expected Chart'!A$4='Expected Chart'!$E1))*('Expected Chart'!$G1&gt;0)</definedName>
    <definedName name="PercentCompleteBeyond" localSheetId="4">('Worst Case Chart'!A$4=MEDIAN('Worst Case Chart'!A$4,'Worst Case Chart'!$E1,'Worst Case Chart'!$E1+'Worst Case Chart'!$F1)*('Worst Case Chart'!$E1&gt;0))*(('Worst Case Chart'!A$4&lt;(INT('Worst Case Chart'!$E1+'Worst Case Chart'!$F1*'Worst Case Chart'!$G1)))+('Worst Case Chart'!A$4='Worst Case Chart'!$E1))*('Worst Case Chart'!$G1&gt;0)</definedName>
    <definedName name="PercentCompleteBeyond">('Best Case Chart'!A$4=MEDIAN('Best Case Chart'!A$4,'Best Case Chart'!$E1,'Best Case Chart'!$E1+'Best Case Chart'!$F1)*('Best Case Chart'!$E1&gt;0))*(('Best Case Chart'!A$4&lt;(INT('Best Case Chart'!$E1+'Best Case Chart'!$F1*'Best Case Chart'!$G1)))+('Best Case Chart'!A$4='Best Case Chart'!$E1))*('Best Case Chart'!$G1&gt;0)</definedName>
    <definedName name="period_selected" localSheetId="2">'Expected Chart'!$H$2</definedName>
    <definedName name="period_selected" localSheetId="4">'Worst Case Chart'!$H$2</definedName>
    <definedName name="period_selected">'Best Case Chart'!$H$2</definedName>
    <definedName name="PeriodInActual" localSheetId="2">'Expected Chart'!A$4=MEDIAN('Expected Chart'!A$4,'Expected Chart'!$E1,'Expected Chart'!$E1+'Expected Chart'!$F1-1)</definedName>
    <definedName name="PeriodInActual" localSheetId="4">'Worst Case Chart'!A$4=MEDIAN('Worst Case Chart'!A$4,'Worst Case Chart'!$E1,'Worst Case Chart'!$E1+'Worst Case Chart'!$F1-1)</definedName>
    <definedName name="PeriodInActual">'Best Case Chart'!A$4=MEDIAN('Best Case Chart'!A$4,'Best Case Chart'!$E1,'Best Case Chart'!$E1+'Best Case Chart'!$F1-1)</definedName>
    <definedName name="PeriodInPlan" localSheetId="2">'Expected Chart'!A$4=MEDIAN('Expected Chart'!A$4,'Expected Chart'!$C1,'Expected Chart'!$C1+'Expected Chart'!$D1-1)</definedName>
    <definedName name="PeriodInPlan" localSheetId="4">'Worst Case Chart'!A$4=MEDIAN('Worst Case Chart'!A$4,'Worst Case Chart'!$C1,'Worst Case Chart'!$C1+'Worst Case Chart'!$D1-1)</definedName>
    <definedName name="PeriodInPlan">'Best Case Chart'!A$4=MEDIAN('Best Case Chart'!A$4,'Best Case Chart'!$C1,'Best Case Chart'!$C1+'Best Case Chart'!$D1-1)</definedName>
    <definedName name="Plan" localSheetId="2">'Expected Chart'!PeriodInPlan*('Expected Chart'!$C1&gt;0)</definedName>
    <definedName name="Plan" localSheetId="4">'Worst Case Chart'!PeriodInPlan*('Worst Case Chart'!$C1&gt;0)</definedName>
    <definedName name="Plan">PeriodInPlan*('Best Case Chart'!$C1&gt;0)</definedName>
    <definedName name="_xlnm.Print_Titles" localSheetId="0">'Best Case Chart'!$3:$4</definedName>
    <definedName name="_xlnm.Print_Titles" localSheetId="2">'Expected Chart'!$3:$4</definedName>
    <definedName name="_xlnm.Print_Titles" localSheetId="4">'Worst Case Chart'!$3:$4</definedName>
    <definedName name="TitleRegion..BO60" localSheetId="2">'Expected Chart'!$B$3:$B$4</definedName>
    <definedName name="TitleRegion..BO60" localSheetId="4">'Worst Case Chart'!$B$3:$B$4</definedName>
    <definedName name="TitleRegion..BO60">'Best Case Chart'!$B$3:$B$4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6" i="1"/>
  <c r="C15" i="1"/>
  <c r="C14" i="1"/>
  <c r="C13" i="1"/>
  <c r="C12" i="1"/>
  <c r="C11" i="1"/>
  <c r="C8" i="1"/>
  <c r="C17" i="4"/>
  <c r="C6" i="4"/>
  <c r="D18" i="7"/>
  <c r="D17" i="7"/>
  <c r="D16" i="7"/>
  <c r="D15" i="7"/>
  <c r="D13" i="7"/>
  <c r="D12" i="7"/>
  <c r="D11" i="7"/>
  <c r="D10" i="7"/>
  <c r="D9" i="7"/>
  <c r="D8" i="7"/>
  <c r="D7" i="7"/>
  <c r="D6" i="7"/>
  <c r="D4" i="7"/>
  <c r="D3" i="7"/>
  <c r="D2" i="7"/>
  <c r="D2" i="5"/>
  <c r="D3" i="5"/>
  <c r="D18" i="5"/>
  <c r="D17" i="5"/>
  <c r="D16" i="5"/>
  <c r="D15" i="5"/>
  <c r="D13" i="5"/>
  <c r="D12" i="5"/>
  <c r="D11" i="5"/>
  <c r="D10" i="5"/>
  <c r="D9" i="5"/>
  <c r="D8" i="5"/>
  <c r="D7" i="5"/>
  <c r="D6" i="5"/>
  <c r="D4" i="5"/>
  <c r="D18" i="2"/>
  <c r="D17" i="2"/>
  <c r="D16" i="2"/>
  <c r="D15" i="2"/>
  <c r="D13" i="2"/>
  <c r="D12" i="2"/>
  <c r="D11" i="2"/>
  <c r="D10" i="2"/>
  <c r="D9" i="2"/>
  <c r="D8" i="2"/>
  <c r="D7" i="2"/>
  <c r="D6" i="2"/>
  <c r="D4" i="2"/>
  <c r="D3" i="2"/>
  <c r="D2" i="2"/>
</calcChain>
</file>

<file path=xl/sharedStrings.xml><?xml version="1.0" encoding="utf-8"?>
<sst xmlns="http://schemas.openxmlformats.org/spreadsheetml/2006/main" count="156" uniqueCount="52">
  <si>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</si>
  <si>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</si>
  <si>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</si>
  <si>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</si>
  <si>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</si>
  <si>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</si>
  <si>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</si>
  <si>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</si>
  <si>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</si>
  <si>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</si>
  <si>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</si>
  <si>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</si>
  <si>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</si>
  <si>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</si>
  <si>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Initiation</t>
  </si>
  <si>
    <t>Describe Product</t>
  </si>
  <si>
    <t>Develop Marketing Strategy</t>
  </si>
  <si>
    <t>Design Brochure</t>
  </si>
  <si>
    <t>Software Development</t>
  </si>
  <si>
    <t>Requirements Analysis</t>
  </si>
  <si>
    <t>Software Design</t>
  </si>
  <si>
    <t>System Design</t>
  </si>
  <si>
    <t>Coding</t>
  </si>
  <si>
    <t>Write Documentation</t>
  </si>
  <si>
    <t>Unit Testing</t>
  </si>
  <si>
    <t>System Testing</t>
  </si>
  <si>
    <t>Package Deliverables</t>
  </si>
  <si>
    <t>Roll out</t>
  </si>
  <si>
    <t>Survey Potential Market</t>
  </si>
  <si>
    <t>Develop Pricing Plan</t>
  </si>
  <si>
    <t>Develop Implementation Plan</t>
  </si>
  <si>
    <t>Write Client Proposal</t>
  </si>
  <si>
    <t>Activity</t>
  </si>
  <si>
    <t>Start Time</t>
  </si>
  <si>
    <t>End Time</t>
  </si>
  <si>
    <t>A</t>
  </si>
  <si>
    <t>B</t>
  </si>
  <si>
    <t>C</t>
  </si>
  <si>
    <t>D1</t>
  </si>
  <si>
    <t>D2</t>
  </si>
  <si>
    <t>D3</t>
  </si>
  <si>
    <t>D4</t>
  </si>
  <si>
    <t>D5</t>
  </si>
  <si>
    <t>D6</t>
  </si>
  <si>
    <t>D7</t>
  </si>
  <si>
    <t>D8</t>
  </si>
  <si>
    <t>E</t>
  </si>
  <si>
    <t>F</t>
  </si>
  <si>
    <t>G</t>
  </si>
  <si>
    <t>H</t>
  </si>
  <si>
    <t>Yelp Recommender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</si>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</sst>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 tint="0.24994659260841701"/>
      <name val="Calibri"/>
      <family val="2"/>
      <scheme val="minor"/>
    </font>
    <font>
      <sz val="10"/>
      <color theme="1" tint="0.24994659260841701"/>
      <name val="Helvetica Neue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/>
      <bottom style="thin">
        <color theme="5" tint="0.59999389629810485"/>
      </bottom>
      <diagonal/>
    </border>
    <border>
      <left/>
      <right/>
      <top style="thin">
        <color theme="5" tint="0.59999389629810485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4" fillId="0" borderId="8" applyFill="0">
      <alignment horizontal="left" vertical="center" indent="2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13" fillId="8" borderId="0" xfId="0" applyFont="1" applyFill="1" applyAlignment="1">
      <alignment horizontal="left" vertical="center" indent="1"/>
    </xf>
    <xf numFmtId="0" fontId="15" fillId="9" borderId="9" xfId="19" applyFont="1" applyFill="1" applyBorder="1">
      <alignment horizontal="left" vertical="center" indent="2"/>
    </xf>
    <xf numFmtId="0" fontId="15" fillId="9" borderId="10" xfId="19" applyFont="1" applyFill="1" applyBorder="1">
      <alignment horizontal="left" vertical="center" indent="2"/>
    </xf>
    <xf numFmtId="0" fontId="13" fillId="10" borderId="0" xfId="0" applyFont="1" applyFill="1" applyAlignment="1">
      <alignment horizontal="left" vertical="center" indent="1"/>
    </xf>
    <xf numFmtId="0" fontId="15" fillId="11" borderId="11" xfId="19" applyFont="1" applyFill="1" applyBorder="1">
      <alignment horizontal="left" vertical="center" indent="2"/>
    </xf>
    <xf numFmtId="0" fontId="13" fillId="12" borderId="0" xfId="0" applyFont="1" applyFill="1" applyAlignment="1">
      <alignment horizontal="left" vertical="center" indent="1"/>
    </xf>
    <xf numFmtId="0" fontId="15" fillId="13" borderId="12" xfId="19" applyFont="1" applyFill="1" applyBorder="1">
      <alignment horizontal="left" vertical="center" indent="2"/>
    </xf>
    <xf numFmtId="0" fontId="0" fillId="0" borderId="0" xfId="0" applyAlignment="1"/>
    <xf numFmtId="0" fontId="17" fillId="0" borderId="0" xfId="0" applyFont="1">
      <alignment horizontal="center" vertical="center"/>
    </xf>
    <xf numFmtId="0" fontId="16" fillId="0" borderId="0" xfId="0" applyFont="1">
      <alignment horizontal="center" vertical="center"/>
    </xf>
    <xf numFmtId="0" fontId="18" fillId="0" borderId="0" xfId="0" applyFont="1" applyAlignment="1"/>
    <xf numFmtId="0" fontId="18" fillId="0" borderId="0" xfId="0" applyFont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2" xfId="0" applyBorder="1">
      <alignment horizontal="center" vertical="center"/>
    </xf>
    <xf numFmtId="0" fontId="0" fillId="0" borderId="0" xfId="0" applyBorder="1">
      <alignment horizontal="center" vertical="center"/>
    </xf>
    <xf numFmtId="0" fontId="19" fillId="0" borderId="0" xfId="0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ask" xfId="19" xr:uid="{0337199C-C855-DD4C-801D-AF276908F452}"/>
    <cellStyle name="Title" xfId="8" builtinId="15" customBuiltin="1"/>
  </cellStyles>
  <dxfs count="3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opLeftCell="A2" zoomScaleNormal="100" zoomScaleSheetLayoutView="80" workbookViewId="0">
      <selection activeCell="T15" sqref="T15"/>
    </sheetView>
  </sheetViews>
  <sheetFormatPr baseColWidth="10" defaultColWidth="2.83203125" defaultRowHeight="30" customHeight="1" x14ac:dyDescent="0.25"/>
  <cols>
    <col min="1" max="1" width="2.6640625" customWidth="1"/>
    <col min="2" max="2" width="23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0.85">
      <c r="B1" s="12" t="s">
        <v>50</v>
      </c>
      <c r="C1" s="11"/>
      <c r="D1" s="11"/>
      <c r="E1" s="11"/>
      <c r="F1" s="11"/>
      <c r="G1" s="11"/>
    </row>
    <row r="2" spans="2:67" ht="21" customHeight="1" thickTop="1" thickBot="1" x14ac:dyDescent="0.25">
      <c r="B2" s="20" t="s">
        <v>13</v>
      </c>
      <c r="C2" s="20"/>
      <c r="D2" s="20"/>
      <c r="E2" s="20"/>
      <c r="F2" s="20"/>
      <c r="G2" s="5" t="s">
        <v>5</v>
      </c>
      <c r="H2" s="13">
        <v>1</v>
      </c>
      <c r="J2" s="14"/>
      <c r="K2" s="45" t="s">
        <v>12</v>
      </c>
      <c r="L2" s="46"/>
      <c r="M2" s="46"/>
      <c r="N2" s="46"/>
      <c r="O2" s="47"/>
      <c r="P2" s="15"/>
      <c r="Q2" s="45" t="s">
        <v>11</v>
      </c>
      <c r="R2" s="48"/>
      <c r="S2" s="48"/>
      <c r="T2" s="47"/>
      <c r="U2" s="16"/>
      <c r="V2" s="38" t="s">
        <v>2</v>
      </c>
      <c r="W2" s="39"/>
      <c r="X2" s="39"/>
      <c r="Y2" s="49"/>
      <c r="Z2" s="17"/>
      <c r="AA2" s="38" t="s">
        <v>3</v>
      </c>
      <c r="AB2" s="39"/>
      <c r="AC2" s="39"/>
      <c r="AD2" s="39"/>
      <c r="AE2" s="39"/>
      <c r="AF2" s="39"/>
      <c r="AG2" s="49"/>
      <c r="AH2" s="18"/>
      <c r="AI2" s="38" t="s">
        <v>4</v>
      </c>
      <c r="AJ2" s="39"/>
      <c r="AK2" s="39"/>
      <c r="AL2" s="39"/>
      <c r="AM2" s="39"/>
      <c r="AN2" s="39"/>
      <c r="AO2" s="39"/>
      <c r="AP2" s="39"/>
    </row>
    <row r="3" spans="2:67" s="10" customFormat="1" ht="40" customHeight="1" thickTop="1" x14ac:dyDescent="0.2">
      <c r="B3" s="40" t="s">
        <v>1</v>
      </c>
      <c r="C3" s="42" t="s">
        <v>6</v>
      </c>
      <c r="D3" s="42" t="s">
        <v>7</v>
      </c>
      <c r="E3" s="42" t="s">
        <v>8</v>
      </c>
      <c r="F3" s="42" t="s">
        <v>9</v>
      </c>
      <c r="G3" s="44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">
      <c r="B4" s="41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1" t="s">
        <v>14</v>
      </c>
      <c r="C5" s="6"/>
      <c r="D5" s="6"/>
      <c r="E5" s="6"/>
      <c r="F5" s="6"/>
      <c r="G5" s="7">
        <v>0</v>
      </c>
    </row>
    <row r="6" spans="2:67" ht="30" customHeight="1" x14ac:dyDescent="0.2">
      <c r="B6" s="22" t="s">
        <v>15</v>
      </c>
      <c r="C6" s="30">
        <v>1</v>
      </c>
      <c r="D6" s="30">
        <v>2</v>
      </c>
      <c r="E6" s="6"/>
      <c r="F6" s="6"/>
      <c r="G6" s="7">
        <v>0</v>
      </c>
    </row>
    <row r="7" spans="2:67" ht="30" customHeight="1" x14ac:dyDescent="0.2">
      <c r="B7" s="23" t="s">
        <v>16</v>
      </c>
      <c r="C7" s="30">
        <v>1</v>
      </c>
      <c r="D7" s="30">
        <v>3</v>
      </c>
      <c r="E7" s="6"/>
      <c r="F7" s="6"/>
      <c r="G7" s="7">
        <v>0</v>
      </c>
    </row>
    <row r="8" spans="2:67" ht="30" customHeight="1" x14ac:dyDescent="0.2">
      <c r="B8" s="23" t="s">
        <v>17</v>
      </c>
      <c r="C8" s="30">
        <f>ROUNDUP(2.33,0)</f>
        <v>3</v>
      </c>
      <c r="D8" s="30">
        <v>2</v>
      </c>
      <c r="E8" s="6"/>
      <c r="F8" s="6"/>
      <c r="G8" s="7">
        <v>0</v>
      </c>
    </row>
    <row r="9" spans="2:67" ht="30" customHeight="1" x14ac:dyDescent="0.2">
      <c r="B9" s="24" t="s">
        <v>18</v>
      </c>
      <c r="C9" s="30"/>
      <c r="D9" s="30"/>
      <c r="E9" s="6"/>
      <c r="F9" s="6"/>
      <c r="G9" s="7">
        <v>0</v>
      </c>
    </row>
    <row r="10" spans="2:67" ht="30" customHeight="1" x14ac:dyDescent="0.2">
      <c r="B10" s="25" t="s">
        <v>19</v>
      </c>
      <c r="C10" s="30">
        <v>3</v>
      </c>
      <c r="D10" s="30">
        <v>1</v>
      </c>
      <c r="E10" s="6"/>
      <c r="F10" s="6"/>
      <c r="G10" s="7">
        <v>0</v>
      </c>
    </row>
    <row r="11" spans="2:67" ht="30" customHeight="1" x14ac:dyDescent="0.2">
      <c r="B11" s="25" t="s">
        <v>20</v>
      </c>
      <c r="C11" s="30">
        <f>ROUNDUP(3.22,0)</f>
        <v>4</v>
      </c>
      <c r="D11" s="30">
        <v>3</v>
      </c>
      <c r="E11" s="6"/>
      <c r="F11" s="6"/>
      <c r="G11" s="7">
        <v>0</v>
      </c>
    </row>
    <row r="12" spans="2:67" ht="30" customHeight="1" x14ac:dyDescent="0.2">
      <c r="B12" s="25" t="s">
        <v>21</v>
      </c>
      <c r="C12" s="30">
        <f>ROUNDUP(3.22,0)</f>
        <v>4</v>
      </c>
      <c r="D12" s="30">
        <v>3</v>
      </c>
      <c r="E12" s="6"/>
      <c r="F12" s="6"/>
      <c r="G12" s="7">
        <v>0</v>
      </c>
    </row>
    <row r="13" spans="2:67" ht="30" customHeight="1" x14ac:dyDescent="0.2">
      <c r="B13" s="25" t="s">
        <v>22</v>
      </c>
      <c r="C13" s="30">
        <f>ROUNDUP(5.44,0)</f>
        <v>6</v>
      </c>
      <c r="D13" s="30">
        <v>5</v>
      </c>
      <c r="E13" s="6"/>
      <c r="F13" s="6"/>
      <c r="G13" s="7">
        <v>0</v>
      </c>
    </row>
    <row r="14" spans="2:67" ht="30" customHeight="1" x14ac:dyDescent="0.2">
      <c r="B14" s="25" t="s">
        <v>23</v>
      </c>
      <c r="C14" s="30">
        <f>ROUNDUP(9.88,0)</f>
        <v>10</v>
      </c>
      <c r="D14" s="30">
        <v>1</v>
      </c>
      <c r="E14" s="6"/>
      <c r="F14" s="6"/>
      <c r="G14" s="7">
        <v>0</v>
      </c>
    </row>
    <row r="15" spans="2:67" ht="30" customHeight="1" x14ac:dyDescent="0.2">
      <c r="B15" s="25" t="s">
        <v>24</v>
      </c>
      <c r="C15" s="30">
        <f>ROUNDUP(9.88,0)</f>
        <v>10</v>
      </c>
      <c r="D15" s="30">
        <v>2</v>
      </c>
      <c r="E15" s="6"/>
      <c r="F15" s="6"/>
      <c r="G15" s="7">
        <v>0</v>
      </c>
    </row>
    <row r="16" spans="2:67" ht="30" customHeight="1" x14ac:dyDescent="0.2">
      <c r="B16" s="25" t="s">
        <v>25</v>
      </c>
      <c r="C16" s="30">
        <f>ROUNDUP(11.21,0)</f>
        <v>12</v>
      </c>
      <c r="D16" s="30">
        <v>2</v>
      </c>
      <c r="E16" s="6"/>
      <c r="F16" s="6"/>
      <c r="G16" s="7">
        <v>0</v>
      </c>
    </row>
    <row r="17" spans="2:7" ht="30" customHeight="1" x14ac:dyDescent="0.2">
      <c r="B17" s="25" t="s">
        <v>26</v>
      </c>
      <c r="C17" s="30">
        <v>13</v>
      </c>
      <c r="D17" s="30">
        <v>1</v>
      </c>
      <c r="E17" s="6"/>
      <c r="F17" s="6"/>
      <c r="G17" s="7">
        <v>0</v>
      </c>
    </row>
    <row r="18" spans="2:7" ht="30" customHeight="1" x14ac:dyDescent="0.2">
      <c r="B18" s="26" t="s">
        <v>27</v>
      </c>
      <c r="C18" s="30"/>
      <c r="D18" s="30"/>
      <c r="E18" s="6"/>
      <c r="F18" s="6"/>
      <c r="G18" s="7">
        <v>0</v>
      </c>
    </row>
    <row r="19" spans="2:7" ht="30" customHeight="1" x14ac:dyDescent="0.2">
      <c r="B19" s="27" t="s">
        <v>28</v>
      </c>
      <c r="C19" s="30">
        <f>ROUNDUP(3.67,0)</f>
        <v>4</v>
      </c>
      <c r="D19" s="30">
        <v>4</v>
      </c>
      <c r="E19" s="6"/>
      <c r="F19" s="6"/>
      <c r="G19" s="7">
        <v>0</v>
      </c>
    </row>
    <row r="20" spans="2:7" ht="30" customHeight="1" x14ac:dyDescent="0.2">
      <c r="B20" s="27" t="s">
        <v>29</v>
      </c>
      <c r="C20" s="30">
        <v>13</v>
      </c>
      <c r="D20" s="30">
        <v>2</v>
      </c>
      <c r="E20" s="6"/>
      <c r="F20" s="6"/>
      <c r="G20" s="7">
        <v>0</v>
      </c>
    </row>
    <row r="21" spans="2:7" ht="30" customHeight="1" x14ac:dyDescent="0.2">
      <c r="B21" s="27" t="s">
        <v>30</v>
      </c>
      <c r="C21" s="30">
        <v>13</v>
      </c>
      <c r="D21" s="30">
        <v>1</v>
      </c>
      <c r="E21" s="6"/>
      <c r="F21" s="6"/>
      <c r="G21" s="7">
        <v>0</v>
      </c>
    </row>
    <row r="22" spans="2:7" ht="30" customHeight="1" x14ac:dyDescent="0.2">
      <c r="B22" s="27" t="s">
        <v>31</v>
      </c>
      <c r="C22" s="30">
        <v>15</v>
      </c>
      <c r="D22" s="30">
        <v>3</v>
      </c>
      <c r="E22" s="6"/>
      <c r="F22" s="6"/>
      <c r="G22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3:BO23">
    <cfRule type="expression" dxfId="29" priority="2">
      <formula>TRUE</formula>
    </cfRule>
  </conditionalFormatting>
  <conditionalFormatting sqref="H4:BO4">
    <cfRule type="expression" dxfId="28" priority="8">
      <formula>H$4=period_selected</formula>
    </cfRule>
  </conditionalFormatting>
  <conditionalFormatting sqref="H5:BO22">
    <cfRule type="expression" dxfId="27" priority="1">
      <formula>PercentComplete</formula>
    </cfRule>
    <cfRule type="expression" dxfId="26" priority="3">
      <formula>PercentCompleteBeyond</formula>
    </cfRule>
    <cfRule type="expression" dxfId="25" priority="4">
      <formula>Actual</formula>
    </cfRule>
    <cfRule type="expression" dxfId="24" priority="5">
      <formula>ActualBeyond</formula>
    </cfRule>
    <cfRule type="expression" dxfId="23" priority="6">
      <formula>Plan</formula>
    </cfRule>
    <cfRule type="expression" dxfId="22" priority="7">
      <formula>H$4=period_selected</formula>
    </cfRule>
    <cfRule type="expression" dxfId="21" priority="11">
      <formula>MOD(COLUMN(),2)</formula>
    </cfRule>
    <cfRule type="expression" dxfId="2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B12A-9059-1F47-8A86-136D1C13864C}">
  <dimension ref="A1:D21"/>
  <sheetViews>
    <sheetView workbookViewId="0">
      <selection activeCell="I18" sqref="I18"/>
    </sheetView>
  </sheetViews>
  <sheetFormatPr baseColWidth="10" defaultRowHeight="15" x14ac:dyDescent="0.2"/>
  <sheetData>
    <row r="1" spans="1:4" x14ac:dyDescent="0.2">
      <c r="A1" s="29" t="s">
        <v>32</v>
      </c>
      <c r="B1" s="29" t="s">
        <v>33</v>
      </c>
      <c r="C1" s="29" t="s">
        <v>34</v>
      </c>
      <c r="D1" s="29" t="s">
        <v>51</v>
      </c>
    </row>
    <row r="2" spans="1:4" x14ac:dyDescent="0.2">
      <c r="A2" s="29" t="s">
        <v>35</v>
      </c>
      <c r="B2" s="30">
        <v>1</v>
      </c>
      <c r="C2" s="30">
        <v>2.33</v>
      </c>
      <c r="D2" s="37">
        <f>ROUNDUP(C2-B2,0)</f>
        <v>2</v>
      </c>
    </row>
    <row r="3" spans="1:4" x14ac:dyDescent="0.2">
      <c r="A3" s="29" t="s">
        <v>36</v>
      </c>
      <c r="B3" s="30">
        <v>1</v>
      </c>
      <c r="C3" s="30">
        <v>3.67</v>
      </c>
      <c r="D3" s="37">
        <f t="shared" ref="D3:D18" si="0">ROUNDUP(C3-B3,0)</f>
        <v>3</v>
      </c>
    </row>
    <row r="4" spans="1:4" x14ac:dyDescent="0.2">
      <c r="A4" s="29" t="s">
        <v>37</v>
      </c>
      <c r="B4" s="30">
        <v>2.33</v>
      </c>
      <c r="C4" s="30">
        <v>3.66</v>
      </c>
      <c r="D4" s="37">
        <f t="shared" si="0"/>
        <v>2</v>
      </c>
    </row>
    <row r="5" spans="1:4" x14ac:dyDescent="0.2">
      <c r="A5" s="29"/>
      <c r="B5" s="30"/>
      <c r="C5" s="30"/>
      <c r="D5" s="37"/>
    </row>
    <row r="6" spans="1:4" x14ac:dyDescent="0.2">
      <c r="A6" s="29" t="s">
        <v>38</v>
      </c>
      <c r="B6" s="30">
        <v>2.33</v>
      </c>
      <c r="C6" s="30">
        <v>3.22</v>
      </c>
      <c r="D6" s="37">
        <f t="shared" si="0"/>
        <v>1</v>
      </c>
    </row>
    <row r="7" spans="1:4" x14ac:dyDescent="0.2">
      <c r="A7" s="29" t="s">
        <v>39</v>
      </c>
      <c r="B7" s="30">
        <v>3.22</v>
      </c>
      <c r="C7" s="30">
        <v>5.44</v>
      </c>
      <c r="D7" s="37">
        <f t="shared" si="0"/>
        <v>3</v>
      </c>
    </row>
    <row r="8" spans="1:4" x14ac:dyDescent="0.2">
      <c r="A8" s="29" t="s">
        <v>40</v>
      </c>
      <c r="B8" s="30">
        <v>3.22</v>
      </c>
      <c r="C8" s="30">
        <v>5.44</v>
      </c>
      <c r="D8" s="37">
        <f t="shared" si="0"/>
        <v>3</v>
      </c>
    </row>
    <row r="9" spans="1:4" x14ac:dyDescent="0.2">
      <c r="A9" s="29" t="s">
        <v>41</v>
      </c>
      <c r="B9" s="30">
        <v>5.44</v>
      </c>
      <c r="C9" s="30">
        <v>9.8800000000000008</v>
      </c>
      <c r="D9" s="37">
        <f t="shared" si="0"/>
        <v>5</v>
      </c>
    </row>
    <row r="10" spans="1:4" x14ac:dyDescent="0.2">
      <c r="A10" s="29" t="s">
        <v>42</v>
      </c>
      <c r="B10" s="30">
        <v>9.8800000000000008</v>
      </c>
      <c r="C10" s="30">
        <v>10.77</v>
      </c>
      <c r="D10" s="37">
        <f t="shared" si="0"/>
        <v>1</v>
      </c>
    </row>
    <row r="11" spans="1:4" x14ac:dyDescent="0.2">
      <c r="A11" s="29" t="s">
        <v>43</v>
      </c>
      <c r="B11" s="30">
        <v>9.8800000000000008</v>
      </c>
      <c r="C11" s="30">
        <v>11.21</v>
      </c>
      <c r="D11" s="37">
        <f t="shared" si="0"/>
        <v>2</v>
      </c>
    </row>
    <row r="12" spans="1:4" x14ac:dyDescent="0.2">
      <c r="A12" s="29" t="s">
        <v>44</v>
      </c>
      <c r="B12" s="30">
        <v>11.21</v>
      </c>
      <c r="C12" s="30">
        <v>12.54</v>
      </c>
      <c r="D12" s="37">
        <f t="shared" si="0"/>
        <v>2</v>
      </c>
    </row>
    <row r="13" spans="1:4" x14ac:dyDescent="0.2">
      <c r="A13" s="29" t="s">
        <v>45</v>
      </c>
      <c r="B13" s="30">
        <v>12.54</v>
      </c>
      <c r="C13" s="30">
        <v>12.98</v>
      </c>
      <c r="D13" s="37">
        <f t="shared" si="0"/>
        <v>1</v>
      </c>
    </row>
    <row r="14" spans="1:4" x14ac:dyDescent="0.2">
      <c r="A14" s="29"/>
      <c r="B14" s="30"/>
      <c r="C14" s="30"/>
      <c r="D14" s="37"/>
    </row>
    <row r="15" spans="1:4" x14ac:dyDescent="0.2">
      <c r="A15" s="29" t="s">
        <v>46</v>
      </c>
      <c r="B15" s="30">
        <v>3.67</v>
      </c>
      <c r="C15" s="30">
        <v>6.84</v>
      </c>
      <c r="D15" s="37">
        <f t="shared" si="0"/>
        <v>4</v>
      </c>
    </row>
    <row r="16" spans="1:4" x14ac:dyDescent="0.2">
      <c r="A16" s="29" t="s">
        <v>47</v>
      </c>
      <c r="B16" s="30">
        <v>12.98</v>
      </c>
      <c r="C16" s="30">
        <v>14.31</v>
      </c>
      <c r="D16" s="37">
        <f t="shared" si="0"/>
        <v>2</v>
      </c>
    </row>
    <row r="17" spans="1:4" x14ac:dyDescent="0.2">
      <c r="A17" s="29" t="s">
        <v>48</v>
      </c>
      <c r="B17" s="30">
        <v>12.98</v>
      </c>
      <c r="C17" s="30">
        <v>13.98</v>
      </c>
      <c r="D17" s="37">
        <f t="shared" si="0"/>
        <v>1</v>
      </c>
    </row>
    <row r="18" spans="1:4" x14ac:dyDescent="0.2">
      <c r="A18" s="29" t="s">
        <v>49</v>
      </c>
      <c r="B18" s="30">
        <v>14.31</v>
      </c>
      <c r="C18" s="30">
        <v>16.98</v>
      </c>
      <c r="D18" s="37">
        <f t="shared" si="0"/>
        <v>3</v>
      </c>
    </row>
    <row r="19" spans="1:4" x14ac:dyDescent="0.2">
      <c r="A19" s="28"/>
      <c r="B19" s="28"/>
      <c r="C19" s="28"/>
    </row>
    <row r="20" spans="1:4" x14ac:dyDescent="0.2">
      <c r="A20" s="28"/>
      <c r="B20" s="28"/>
      <c r="C20" s="28"/>
    </row>
    <row r="21" spans="1:4" x14ac:dyDescent="0.2">
      <c r="A21" s="28"/>
      <c r="B21" s="28"/>
      <c r="C2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53CC-73F2-864E-AAB1-77DF33E58816}">
  <sheetPr>
    <tabColor theme="7"/>
    <pageSetUpPr fitToPage="1"/>
  </sheetPr>
  <dimension ref="B1:BO22"/>
  <sheetViews>
    <sheetView showGridLines="0" topLeftCell="A5" zoomScaleNormal="100" zoomScaleSheetLayoutView="80" workbookViewId="0">
      <selection activeCell="S11" sqref="S11"/>
    </sheetView>
  </sheetViews>
  <sheetFormatPr baseColWidth="10" defaultColWidth="2.83203125" defaultRowHeight="30" customHeight="1" x14ac:dyDescent="0.25"/>
  <cols>
    <col min="1" max="1" width="2.6640625" customWidth="1"/>
    <col min="2" max="2" width="23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0.85">
      <c r="B1" s="12" t="s">
        <v>50</v>
      </c>
      <c r="C1" s="11"/>
      <c r="D1" s="11"/>
      <c r="E1" s="11"/>
      <c r="F1" s="11"/>
      <c r="G1" s="11"/>
    </row>
    <row r="2" spans="2:67" ht="21" customHeight="1" thickTop="1" thickBot="1" x14ac:dyDescent="0.25">
      <c r="B2" s="20" t="s">
        <v>13</v>
      </c>
      <c r="C2" s="20"/>
      <c r="D2" s="20"/>
      <c r="E2" s="20"/>
      <c r="F2" s="20"/>
      <c r="G2" s="5" t="s">
        <v>5</v>
      </c>
      <c r="H2" s="13">
        <v>1</v>
      </c>
      <c r="J2" s="14"/>
      <c r="K2" s="45" t="s">
        <v>12</v>
      </c>
      <c r="L2" s="46"/>
      <c r="M2" s="46"/>
      <c r="N2" s="46"/>
      <c r="O2" s="47"/>
      <c r="P2" s="15"/>
      <c r="Q2" s="45" t="s">
        <v>11</v>
      </c>
      <c r="R2" s="48"/>
      <c r="S2" s="48"/>
      <c r="T2" s="47"/>
      <c r="U2" s="16"/>
      <c r="V2" s="38" t="s">
        <v>2</v>
      </c>
      <c r="W2" s="39"/>
      <c r="X2" s="39"/>
      <c r="Y2" s="49"/>
      <c r="Z2" s="17"/>
      <c r="AA2" s="38" t="s">
        <v>3</v>
      </c>
      <c r="AB2" s="39"/>
      <c r="AC2" s="39"/>
      <c r="AD2" s="39"/>
      <c r="AE2" s="39"/>
      <c r="AF2" s="39"/>
      <c r="AG2" s="49"/>
      <c r="AH2" s="18"/>
      <c r="AI2" s="38" t="s">
        <v>4</v>
      </c>
      <c r="AJ2" s="39"/>
      <c r="AK2" s="39"/>
      <c r="AL2" s="39"/>
      <c r="AM2" s="39"/>
      <c r="AN2" s="39"/>
      <c r="AO2" s="39"/>
      <c r="AP2" s="39"/>
    </row>
    <row r="3" spans="2:67" s="10" customFormat="1" ht="40" customHeight="1" thickTop="1" x14ac:dyDescent="0.2">
      <c r="B3" s="40" t="s">
        <v>1</v>
      </c>
      <c r="C3" s="42" t="s">
        <v>6</v>
      </c>
      <c r="D3" s="42" t="s">
        <v>7</v>
      </c>
      <c r="E3" s="42" t="s">
        <v>8</v>
      </c>
      <c r="F3" s="42" t="s">
        <v>9</v>
      </c>
      <c r="G3" s="44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">
      <c r="B4" s="41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1" t="s">
        <v>14</v>
      </c>
      <c r="C5" s="6"/>
      <c r="D5" s="6"/>
      <c r="E5" s="6"/>
      <c r="F5" s="6"/>
      <c r="G5" s="7">
        <v>0</v>
      </c>
    </row>
    <row r="6" spans="2:67" ht="30" customHeight="1" x14ac:dyDescent="0.2">
      <c r="B6" s="22" t="s">
        <v>15</v>
      </c>
      <c r="C6" s="30">
        <f>ROUNDUP(1,0)</f>
        <v>1</v>
      </c>
      <c r="D6" s="30">
        <v>3</v>
      </c>
      <c r="E6" s="6"/>
      <c r="F6" s="6"/>
      <c r="G6" s="7">
        <v>0</v>
      </c>
    </row>
    <row r="7" spans="2:67" ht="30" customHeight="1" x14ac:dyDescent="0.2">
      <c r="B7" s="23" t="s">
        <v>16</v>
      </c>
      <c r="C7" s="30">
        <v>1</v>
      </c>
      <c r="D7" s="30">
        <v>4</v>
      </c>
      <c r="E7" s="6"/>
      <c r="F7" s="6"/>
      <c r="G7" s="7">
        <v>0</v>
      </c>
    </row>
    <row r="8" spans="2:67" ht="30" customHeight="1" x14ac:dyDescent="0.2">
      <c r="B8" s="23" t="s">
        <v>17</v>
      </c>
      <c r="C8" s="30">
        <v>3.67</v>
      </c>
      <c r="D8" s="30">
        <v>3</v>
      </c>
      <c r="E8" s="6"/>
      <c r="F8" s="6"/>
      <c r="G8" s="7">
        <v>0</v>
      </c>
    </row>
    <row r="9" spans="2:67" ht="30" customHeight="1" x14ac:dyDescent="0.2">
      <c r="B9" s="24" t="s">
        <v>18</v>
      </c>
      <c r="C9" s="30"/>
      <c r="D9" s="30"/>
      <c r="E9" s="6"/>
      <c r="F9" s="6"/>
      <c r="G9" s="7">
        <v>0</v>
      </c>
    </row>
    <row r="10" spans="2:67" ht="30" customHeight="1" x14ac:dyDescent="0.2">
      <c r="B10" s="25" t="s">
        <v>19</v>
      </c>
      <c r="C10" s="30">
        <v>3.67</v>
      </c>
      <c r="D10" s="30">
        <v>2</v>
      </c>
      <c r="E10" s="6"/>
      <c r="F10" s="6"/>
      <c r="G10" s="7">
        <v>0</v>
      </c>
    </row>
    <row r="11" spans="2:67" ht="30" customHeight="1" x14ac:dyDescent="0.2">
      <c r="B11" s="25" t="s">
        <v>20</v>
      </c>
      <c r="C11" s="30">
        <v>5</v>
      </c>
      <c r="D11" s="30">
        <v>4</v>
      </c>
      <c r="E11" s="6"/>
      <c r="F11" s="6"/>
      <c r="G11" s="7">
        <v>0</v>
      </c>
    </row>
    <row r="12" spans="2:67" ht="30" customHeight="1" x14ac:dyDescent="0.2">
      <c r="B12" s="25" t="s">
        <v>21</v>
      </c>
      <c r="C12" s="30">
        <v>5</v>
      </c>
      <c r="D12" s="30">
        <v>4</v>
      </c>
      <c r="E12" s="6"/>
      <c r="F12" s="6"/>
      <c r="G12" s="7">
        <v>0</v>
      </c>
    </row>
    <row r="13" spans="2:67" ht="30" customHeight="1" x14ac:dyDescent="0.2">
      <c r="B13" s="25" t="s">
        <v>22</v>
      </c>
      <c r="C13" s="30">
        <v>8.33</v>
      </c>
      <c r="D13" s="30">
        <v>6</v>
      </c>
      <c r="E13" s="6"/>
      <c r="F13" s="6"/>
      <c r="G13" s="7">
        <v>0</v>
      </c>
    </row>
    <row r="14" spans="2:67" ht="30" customHeight="1" x14ac:dyDescent="0.2">
      <c r="B14" s="25" t="s">
        <v>23</v>
      </c>
      <c r="C14" s="30">
        <v>13.89</v>
      </c>
      <c r="D14" s="30">
        <v>2</v>
      </c>
      <c r="E14" s="6"/>
      <c r="F14" s="6"/>
      <c r="G14" s="7">
        <v>0</v>
      </c>
    </row>
    <row r="15" spans="2:67" ht="30" customHeight="1" x14ac:dyDescent="0.2">
      <c r="B15" s="25" t="s">
        <v>24</v>
      </c>
      <c r="C15" s="30">
        <v>13.89</v>
      </c>
      <c r="D15" s="30">
        <v>3</v>
      </c>
      <c r="E15" s="6"/>
      <c r="F15" s="6"/>
      <c r="G15" s="7">
        <v>0</v>
      </c>
    </row>
    <row r="16" spans="2:67" ht="30" customHeight="1" x14ac:dyDescent="0.2">
      <c r="B16" s="25" t="s">
        <v>25</v>
      </c>
      <c r="C16" s="30">
        <v>16.11</v>
      </c>
      <c r="D16" s="30">
        <v>3</v>
      </c>
      <c r="E16" s="6"/>
      <c r="F16" s="6"/>
      <c r="G16" s="7">
        <v>0</v>
      </c>
    </row>
    <row r="17" spans="2:7" ht="30" customHeight="1" x14ac:dyDescent="0.2">
      <c r="B17" s="25" t="s">
        <v>26</v>
      </c>
      <c r="C17" s="30">
        <f>ROUND(18.33,0)</f>
        <v>18</v>
      </c>
      <c r="D17" s="30">
        <v>1</v>
      </c>
      <c r="E17" s="6"/>
      <c r="F17" s="6"/>
      <c r="G17" s="7">
        <v>0</v>
      </c>
    </row>
    <row r="18" spans="2:7" ht="30" customHeight="1" x14ac:dyDescent="0.2">
      <c r="B18" s="26" t="s">
        <v>27</v>
      </c>
      <c r="C18" s="30"/>
      <c r="D18" s="30"/>
      <c r="E18" s="6"/>
      <c r="F18" s="6"/>
      <c r="G18" s="7">
        <v>0</v>
      </c>
    </row>
    <row r="19" spans="2:7" ht="30" customHeight="1" x14ac:dyDescent="0.2">
      <c r="B19" s="27" t="s">
        <v>28</v>
      </c>
      <c r="C19" s="30">
        <v>6.34</v>
      </c>
      <c r="D19" s="30">
        <v>6</v>
      </c>
      <c r="E19" s="6"/>
      <c r="F19" s="6"/>
      <c r="G19" s="7">
        <v>0</v>
      </c>
    </row>
    <row r="20" spans="2:7" ht="30" customHeight="1" x14ac:dyDescent="0.2">
      <c r="B20" s="27" t="s">
        <v>29</v>
      </c>
      <c r="C20" s="30">
        <v>19.22</v>
      </c>
      <c r="D20" s="30">
        <v>3</v>
      </c>
      <c r="E20" s="6"/>
      <c r="F20" s="6"/>
      <c r="G20" s="7">
        <v>0</v>
      </c>
    </row>
    <row r="21" spans="2:7" ht="30" customHeight="1" x14ac:dyDescent="0.2">
      <c r="B21" s="27" t="s">
        <v>30</v>
      </c>
      <c r="C21" s="30">
        <v>19.22</v>
      </c>
      <c r="D21" s="30">
        <v>2</v>
      </c>
      <c r="E21" s="6"/>
      <c r="F21" s="6"/>
      <c r="G21" s="7">
        <v>0</v>
      </c>
    </row>
    <row r="22" spans="2:7" ht="30" customHeight="1" x14ac:dyDescent="0.2">
      <c r="B22" s="27" t="s">
        <v>31</v>
      </c>
      <c r="C22" s="30">
        <v>21.89</v>
      </c>
      <c r="D22" s="30">
        <v>4</v>
      </c>
      <c r="E22" s="6"/>
      <c r="F22" s="6"/>
      <c r="G22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3:BO23">
    <cfRule type="expression" dxfId="19" priority="2">
      <formula>TRUE</formula>
    </cfRule>
  </conditionalFormatting>
  <conditionalFormatting sqref="H4:BO4">
    <cfRule type="expression" dxfId="18" priority="8">
      <formula>H$4=period_selected</formula>
    </cfRule>
  </conditionalFormatting>
  <conditionalFormatting sqref="H5:BO22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9">
      <formula>MOD(COLUMN(),2)</formula>
    </cfRule>
    <cfRule type="expression" dxfId="10" priority="10">
      <formula>MOD(COLUMN(),2)=0</formula>
    </cfRule>
  </conditionalFormatting>
  <dataValidations count="16">
    <dataValidation allowBlank="1" showInputMessage="1" showErrorMessage="1" prompt="Select a period to highlight in H2. A Chart legend is in J2 to AI2" sqref="B2:F2" xr:uid="{ED8AF24C-D237-0E40-9D1A-A543B31533CA}"/>
    <dataValidation allowBlank="1" showInputMessage="1" showErrorMessage="1" prompt="Title of the project. Enter a new title in this cell. Highlight a period in H2. Chart legend is in J2 to AI2" sqref="B1" xr:uid="{B1F1E373-6312-7844-A9F0-67317B34C0F4}"/>
    <dataValidation allowBlank="1" showInputMessage="1" showErrorMessage="1" prompt="Enter the percentage of project completed in column G, starting with cell G5" sqref="G3:G4" xr:uid="{94D787C3-90CD-E541-8184-8DCD0AABDB22}"/>
    <dataValidation allowBlank="1" showInputMessage="1" showErrorMessage="1" prompt="Enter actual duration period in column F, starting with cell F5" sqref="F3:F4" xr:uid="{A77DBEC8-767C-E34C-BD3F-4FC099302E32}"/>
    <dataValidation allowBlank="1" showInputMessage="1" showErrorMessage="1" prompt="Enter actual start period in column E, starting with cell E5" sqref="E3:E4" xr:uid="{C5008E97-5B32-C94E-8C35-8F7981B453F6}"/>
    <dataValidation allowBlank="1" showInputMessage="1" showErrorMessage="1" prompt="Enter plan duration period in column D, starting with cell D5" sqref="D3:D4" xr:uid="{724961DE-7EB2-5C45-9F00-A259F39A4D27}"/>
    <dataValidation allowBlank="1" showInputMessage="1" showErrorMessage="1" prompt="Enter plan start period in column C, starting with cell C5" sqref="C3:C4" xr:uid="{EA76CC28-E3EF-DD47-B54F-7F6ED6F2AA9C}"/>
    <dataValidation allowBlank="1" showInputMessage="1" showErrorMessage="1" prompt="Enter activity in column B, starting with cell B5_x000a_" sqref="B3:B4" xr:uid="{885B4752-5A41-5444-9AA5-60C5D65E61B4}"/>
    <dataValidation allowBlank="1" showInputMessage="1" showErrorMessage="1" prompt="Periods are charted from 1 to 60 starting from cell H4 to cell BO4 " sqref="H3" xr:uid="{72B0A5CD-5778-B948-A129-F4416FB6DD30}"/>
    <dataValidation allowBlank="1" showInputMessage="1" showErrorMessage="1" prompt="This legend cell indicates the percentage of project completed beyond plan" sqref="AH2" xr:uid="{A1FC3A07-EDED-D54C-8A2B-AFBB80732B74}"/>
    <dataValidation allowBlank="1" showInputMessage="1" showErrorMessage="1" prompt="This legend cell indicates actual duration beyond plan" sqref="Z2" xr:uid="{9F2CE976-F4BC-FD49-B1F4-FCC0AD514911}"/>
    <dataValidation allowBlank="1" showInputMessage="1" showErrorMessage="1" prompt="This legend cell indicates the percentage of project completed" sqref="U2" xr:uid="{B0313130-A8C2-BE46-B0FC-3189498F2FCC}"/>
    <dataValidation allowBlank="1" showInputMessage="1" showErrorMessage="1" prompt="This legend cell indicates actual duration" sqref="P2" xr:uid="{E16FDBA7-FB25-E84C-968E-BF919E120D41}"/>
    <dataValidation allowBlank="1" showInputMessage="1" showErrorMessage="1" prompt="This legend cell indicates plan duration" sqref="J2" xr:uid="{A4D3F9F5-9853-234B-8A6B-F85037D61F5B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8DC343DC-C1E5-E640-A3DB-64BCA4B125A6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88733F2-38FA-5B47-AD5F-10DEFE1A1D7B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4339-CE0D-3E49-84E0-D0A14D9309AB}">
  <dimension ref="A1:D18"/>
  <sheetViews>
    <sheetView workbookViewId="0">
      <selection activeCell="D1" sqref="D1:D18"/>
    </sheetView>
  </sheetViews>
  <sheetFormatPr baseColWidth="10" defaultRowHeight="15" x14ac:dyDescent="0.2"/>
  <sheetData>
    <row r="1" spans="1:4" x14ac:dyDescent="0.2">
      <c r="A1" s="29" t="s">
        <v>32</v>
      </c>
      <c r="B1" s="29" t="s">
        <v>33</v>
      </c>
      <c r="C1" s="29" t="s">
        <v>34</v>
      </c>
      <c r="D1" s="29" t="s">
        <v>51</v>
      </c>
    </row>
    <row r="2" spans="1:4" x14ac:dyDescent="0.2">
      <c r="A2" s="29" t="s">
        <v>35</v>
      </c>
      <c r="B2" s="30">
        <v>1</v>
      </c>
      <c r="C2" s="30">
        <v>3.67</v>
      </c>
      <c r="D2" s="37">
        <f>ROUNDUP(C2-B2,0)</f>
        <v>3</v>
      </c>
    </row>
    <row r="3" spans="1:4" x14ac:dyDescent="0.2">
      <c r="A3" s="29" t="s">
        <v>36</v>
      </c>
      <c r="B3" s="30">
        <v>1</v>
      </c>
      <c r="C3" s="30">
        <v>5</v>
      </c>
      <c r="D3" s="37">
        <f>ROUNDUP(C3-B3,0)</f>
        <v>4</v>
      </c>
    </row>
    <row r="4" spans="1:4" x14ac:dyDescent="0.2">
      <c r="A4" s="29" t="s">
        <v>37</v>
      </c>
      <c r="B4" s="30">
        <v>3.67</v>
      </c>
      <c r="C4" s="30">
        <v>6.34</v>
      </c>
      <c r="D4" s="37">
        <f t="shared" ref="D4:D18" si="0">ROUNDUP(C4-B4,0)</f>
        <v>3</v>
      </c>
    </row>
    <row r="5" spans="1:4" x14ac:dyDescent="0.2">
      <c r="A5" s="29"/>
      <c r="B5" s="30"/>
      <c r="C5" s="30"/>
      <c r="D5" s="37"/>
    </row>
    <row r="6" spans="1:4" x14ac:dyDescent="0.2">
      <c r="A6" s="29" t="s">
        <v>38</v>
      </c>
      <c r="B6" s="30">
        <v>3.67</v>
      </c>
      <c r="C6" s="30">
        <v>5</v>
      </c>
      <c r="D6" s="37">
        <f t="shared" si="0"/>
        <v>2</v>
      </c>
    </row>
    <row r="7" spans="1:4" x14ac:dyDescent="0.2">
      <c r="A7" s="29" t="s">
        <v>39</v>
      </c>
      <c r="B7" s="30">
        <v>5</v>
      </c>
      <c r="C7" s="30">
        <v>8.33</v>
      </c>
      <c r="D7" s="37">
        <f t="shared" si="0"/>
        <v>4</v>
      </c>
    </row>
    <row r="8" spans="1:4" x14ac:dyDescent="0.2">
      <c r="A8" s="29" t="s">
        <v>40</v>
      </c>
      <c r="B8" s="30">
        <v>5</v>
      </c>
      <c r="C8" s="30">
        <v>8.33</v>
      </c>
      <c r="D8" s="37">
        <f t="shared" si="0"/>
        <v>4</v>
      </c>
    </row>
    <row r="9" spans="1:4" x14ac:dyDescent="0.2">
      <c r="A9" s="29" t="s">
        <v>41</v>
      </c>
      <c r="B9" s="30">
        <v>8.33</v>
      </c>
      <c r="C9" s="30">
        <v>13.89</v>
      </c>
      <c r="D9" s="37">
        <f t="shared" si="0"/>
        <v>6</v>
      </c>
    </row>
    <row r="10" spans="1:4" x14ac:dyDescent="0.2">
      <c r="A10" s="29" t="s">
        <v>42</v>
      </c>
      <c r="B10" s="30">
        <v>13.89</v>
      </c>
      <c r="C10" s="30">
        <v>15.67</v>
      </c>
      <c r="D10" s="37">
        <f t="shared" si="0"/>
        <v>2</v>
      </c>
    </row>
    <row r="11" spans="1:4" x14ac:dyDescent="0.2">
      <c r="A11" s="29" t="s">
        <v>43</v>
      </c>
      <c r="B11" s="30">
        <v>13.89</v>
      </c>
      <c r="C11" s="30">
        <v>16.11</v>
      </c>
      <c r="D11" s="37">
        <f t="shared" si="0"/>
        <v>3</v>
      </c>
    </row>
    <row r="12" spans="1:4" x14ac:dyDescent="0.2">
      <c r="A12" s="29" t="s">
        <v>44</v>
      </c>
      <c r="B12" s="30">
        <v>16.11</v>
      </c>
      <c r="C12" s="30">
        <v>18.329999999999998</v>
      </c>
      <c r="D12" s="37">
        <f t="shared" si="0"/>
        <v>3</v>
      </c>
    </row>
    <row r="13" spans="1:4" x14ac:dyDescent="0.2">
      <c r="A13" s="29" t="s">
        <v>45</v>
      </c>
      <c r="B13" s="30">
        <v>18.329999999999998</v>
      </c>
      <c r="C13" s="30">
        <v>19.22</v>
      </c>
      <c r="D13" s="37">
        <f t="shared" si="0"/>
        <v>1</v>
      </c>
    </row>
    <row r="14" spans="1:4" x14ac:dyDescent="0.2">
      <c r="A14" s="29"/>
      <c r="B14" s="30"/>
      <c r="C14" s="30"/>
      <c r="D14" s="37"/>
    </row>
    <row r="15" spans="1:4" x14ac:dyDescent="0.2">
      <c r="A15" s="29" t="s">
        <v>46</v>
      </c>
      <c r="B15" s="30">
        <v>6.34</v>
      </c>
      <c r="C15" s="30">
        <v>11.67</v>
      </c>
      <c r="D15" s="37">
        <f t="shared" si="0"/>
        <v>6</v>
      </c>
    </row>
    <row r="16" spans="1:4" x14ac:dyDescent="0.2">
      <c r="A16" s="29" t="s">
        <v>47</v>
      </c>
      <c r="B16" s="30">
        <v>19.22</v>
      </c>
      <c r="C16" s="30">
        <v>21.89</v>
      </c>
      <c r="D16" s="37">
        <f t="shared" si="0"/>
        <v>3</v>
      </c>
    </row>
    <row r="17" spans="1:4" x14ac:dyDescent="0.2">
      <c r="A17" s="29" t="s">
        <v>48</v>
      </c>
      <c r="B17" s="30">
        <v>19.22</v>
      </c>
      <c r="C17" s="30">
        <v>20.55</v>
      </c>
      <c r="D17" s="37">
        <f t="shared" si="0"/>
        <v>2</v>
      </c>
    </row>
    <row r="18" spans="1:4" x14ac:dyDescent="0.2">
      <c r="A18" s="29" t="s">
        <v>49</v>
      </c>
      <c r="B18" s="30">
        <v>21.89</v>
      </c>
      <c r="C18" s="30">
        <v>25.89</v>
      </c>
      <c r="D18" s="37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49BD-5333-034D-B027-853F358B9787}">
  <sheetPr>
    <tabColor theme="7"/>
    <pageSetUpPr fitToPage="1"/>
  </sheetPr>
  <dimension ref="B1:BU23"/>
  <sheetViews>
    <sheetView showGridLines="0" tabSelected="1" zoomScaleNormal="100" zoomScaleSheetLayoutView="80" workbookViewId="0">
      <selection activeCell="AG17" sqref="AG17"/>
    </sheetView>
  </sheetViews>
  <sheetFormatPr baseColWidth="10" defaultColWidth="2.83203125" defaultRowHeight="30" customHeight="1" x14ac:dyDescent="0.25"/>
  <cols>
    <col min="1" max="1" width="2.6640625" customWidth="1"/>
    <col min="2" max="2" width="23.33203125" style="2" customWidth="1"/>
    <col min="3" max="6" width="11.6640625" style="1" customWidth="1"/>
    <col min="7" max="7" width="15.6640625" style="4" customWidth="1"/>
    <col min="8" max="27" width="2.83203125" style="1"/>
    <col min="68" max="73" width="3.1640625" bestFit="1" customWidth="1"/>
  </cols>
  <sheetData>
    <row r="1" spans="2:73" ht="60" customHeight="1" thickBot="1" x14ac:dyDescent="0.85">
      <c r="B1" s="12" t="s">
        <v>50</v>
      </c>
      <c r="C1" s="11"/>
      <c r="D1" s="11"/>
      <c r="E1" s="11"/>
      <c r="F1" s="11"/>
      <c r="G1" s="11"/>
    </row>
    <row r="2" spans="2:73" ht="21" customHeight="1" thickTop="1" thickBot="1" x14ac:dyDescent="0.25">
      <c r="B2" s="20" t="s">
        <v>13</v>
      </c>
      <c r="C2" s="20"/>
      <c r="D2" s="20"/>
      <c r="E2" s="20"/>
      <c r="F2" s="20"/>
      <c r="G2" s="5" t="s">
        <v>5</v>
      </c>
      <c r="H2" s="13">
        <v>1</v>
      </c>
      <c r="J2" s="14"/>
      <c r="K2" s="45" t="s">
        <v>12</v>
      </c>
      <c r="L2" s="46"/>
      <c r="M2" s="46"/>
      <c r="N2" s="46"/>
      <c r="O2" s="47"/>
      <c r="P2" s="15"/>
      <c r="Q2" s="45" t="s">
        <v>11</v>
      </c>
      <c r="R2" s="48"/>
      <c r="S2" s="48"/>
      <c r="T2" s="47"/>
      <c r="U2" s="16"/>
      <c r="V2" s="38" t="s">
        <v>2</v>
      </c>
      <c r="W2" s="39"/>
      <c r="X2" s="39"/>
      <c r="Y2" s="49"/>
      <c r="Z2" s="17"/>
      <c r="AA2" s="38" t="s">
        <v>3</v>
      </c>
      <c r="AB2" s="39"/>
      <c r="AC2" s="39"/>
      <c r="AD2" s="39"/>
      <c r="AE2" s="39"/>
      <c r="AF2" s="39"/>
      <c r="AG2" s="49"/>
      <c r="AH2" s="18"/>
      <c r="AI2" s="38" t="s">
        <v>4</v>
      </c>
      <c r="AJ2" s="39"/>
      <c r="AK2" s="39"/>
      <c r="AL2" s="39"/>
      <c r="AM2" s="39"/>
      <c r="AN2" s="39"/>
      <c r="AO2" s="39"/>
      <c r="AP2" s="39"/>
    </row>
    <row r="3" spans="2:73" s="10" customFormat="1" ht="40" customHeight="1" thickTop="1" x14ac:dyDescent="0.2">
      <c r="B3" s="40" t="s">
        <v>1</v>
      </c>
      <c r="C3" s="42" t="s">
        <v>6</v>
      </c>
      <c r="D3" s="42" t="s">
        <v>7</v>
      </c>
      <c r="E3" s="42" t="s">
        <v>8</v>
      </c>
      <c r="F3" s="42" t="s">
        <v>9</v>
      </c>
      <c r="G3" s="44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73" ht="15.75" customHeight="1" x14ac:dyDescent="0.2">
      <c r="B4" s="41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</row>
    <row r="5" spans="2:73" ht="30" customHeight="1" x14ac:dyDescent="0.2">
      <c r="B5" s="21" t="s">
        <v>14</v>
      </c>
      <c r="C5" s="6"/>
      <c r="D5" s="6"/>
      <c r="E5" s="6"/>
      <c r="F5" s="6"/>
      <c r="G5" s="7">
        <v>0</v>
      </c>
    </row>
    <row r="6" spans="2:73" ht="30" customHeight="1" x14ac:dyDescent="0.2">
      <c r="B6" s="22" t="s">
        <v>15</v>
      </c>
      <c r="C6" s="30">
        <v>1</v>
      </c>
      <c r="D6" s="30">
        <v>4</v>
      </c>
      <c r="E6" s="6"/>
      <c r="F6" s="6"/>
      <c r="G6" s="7">
        <v>0</v>
      </c>
    </row>
    <row r="7" spans="2:73" ht="30" customHeight="1" x14ac:dyDescent="0.2">
      <c r="B7" s="23" t="s">
        <v>16</v>
      </c>
      <c r="C7" s="30">
        <v>1</v>
      </c>
      <c r="D7" s="30">
        <v>6</v>
      </c>
      <c r="E7" s="6"/>
      <c r="F7" s="6"/>
      <c r="G7" s="7">
        <v>0</v>
      </c>
    </row>
    <row r="8" spans="2:73" ht="30" customHeight="1" x14ac:dyDescent="0.2">
      <c r="B8" s="23" t="s">
        <v>17</v>
      </c>
      <c r="C8" s="30">
        <v>5</v>
      </c>
      <c r="D8" s="30">
        <v>4</v>
      </c>
      <c r="E8" s="6"/>
      <c r="F8" s="6"/>
      <c r="G8" s="7">
        <v>0</v>
      </c>
    </row>
    <row r="9" spans="2:73" ht="30" customHeight="1" x14ac:dyDescent="0.2">
      <c r="B9" s="24" t="s">
        <v>18</v>
      </c>
      <c r="C9" s="30"/>
      <c r="D9" s="30"/>
      <c r="E9" s="6"/>
      <c r="F9" s="6"/>
      <c r="G9" s="7">
        <v>0</v>
      </c>
    </row>
    <row r="10" spans="2:73" ht="30" customHeight="1" x14ac:dyDescent="0.2">
      <c r="B10" s="25" t="s">
        <v>19</v>
      </c>
      <c r="C10" s="30">
        <v>5</v>
      </c>
      <c r="D10" s="30">
        <v>2</v>
      </c>
      <c r="E10" s="6"/>
      <c r="F10" s="6"/>
      <c r="G10" s="7">
        <v>0</v>
      </c>
    </row>
    <row r="11" spans="2:73" ht="30" customHeight="1" x14ac:dyDescent="0.2">
      <c r="B11" s="25" t="s">
        <v>20</v>
      </c>
      <c r="C11" s="30">
        <v>6.78</v>
      </c>
      <c r="D11" s="30">
        <v>5</v>
      </c>
      <c r="E11" s="6"/>
      <c r="F11" s="6"/>
      <c r="G11" s="7">
        <v>0</v>
      </c>
    </row>
    <row r="12" spans="2:73" ht="30" customHeight="1" x14ac:dyDescent="0.2">
      <c r="B12" s="25" t="s">
        <v>21</v>
      </c>
      <c r="C12" s="30">
        <v>6.78</v>
      </c>
      <c r="D12" s="30">
        <v>5</v>
      </c>
      <c r="E12" s="6"/>
      <c r="F12" s="6"/>
      <c r="G12" s="7">
        <v>0</v>
      </c>
    </row>
    <row r="13" spans="2:73" ht="30" customHeight="1" x14ac:dyDescent="0.2">
      <c r="B13" s="25" t="s">
        <v>22</v>
      </c>
      <c r="C13" s="30">
        <v>11.22</v>
      </c>
      <c r="D13" s="30">
        <v>7</v>
      </c>
      <c r="E13" s="6"/>
      <c r="F13" s="6"/>
      <c r="G13" s="7">
        <v>0</v>
      </c>
    </row>
    <row r="14" spans="2:73" ht="30" customHeight="1" x14ac:dyDescent="0.2">
      <c r="B14" s="25" t="s">
        <v>23</v>
      </c>
      <c r="C14" s="30">
        <v>17.89</v>
      </c>
      <c r="D14" s="30">
        <v>3</v>
      </c>
      <c r="E14" s="6"/>
      <c r="F14" s="6"/>
      <c r="G14" s="7">
        <v>0</v>
      </c>
    </row>
    <row r="15" spans="2:73" ht="30" customHeight="1" x14ac:dyDescent="0.2">
      <c r="B15" s="25" t="s">
        <v>24</v>
      </c>
      <c r="C15" s="30">
        <v>17.89</v>
      </c>
      <c r="D15" s="30">
        <v>4</v>
      </c>
      <c r="E15" s="6"/>
      <c r="F15" s="6"/>
      <c r="G15" s="7">
        <v>0</v>
      </c>
    </row>
    <row r="16" spans="2:73" ht="30" customHeight="1" x14ac:dyDescent="0.2">
      <c r="B16" s="25" t="s">
        <v>25</v>
      </c>
      <c r="C16" s="30">
        <v>21.22</v>
      </c>
      <c r="D16" s="30">
        <v>4</v>
      </c>
      <c r="E16" s="6"/>
      <c r="F16" s="6"/>
      <c r="G16" s="7">
        <v>0</v>
      </c>
    </row>
    <row r="17" spans="2:73" ht="30" customHeight="1" x14ac:dyDescent="0.2">
      <c r="B17" s="25" t="s">
        <v>26</v>
      </c>
      <c r="C17" s="30">
        <v>24.55</v>
      </c>
      <c r="D17" s="30">
        <v>2</v>
      </c>
      <c r="E17" s="6"/>
      <c r="F17" s="6"/>
      <c r="G17" s="7">
        <v>0</v>
      </c>
    </row>
    <row r="18" spans="2:73" ht="30" customHeight="1" x14ac:dyDescent="0.2">
      <c r="B18" s="26" t="s">
        <v>27</v>
      </c>
      <c r="C18" s="30"/>
      <c r="D18" s="30"/>
      <c r="E18" s="6"/>
      <c r="F18" s="6"/>
      <c r="G18" s="7">
        <v>0</v>
      </c>
    </row>
    <row r="19" spans="2:73" ht="30" customHeight="1" x14ac:dyDescent="0.2">
      <c r="B19" s="27" t="s">
        <v>28</v>
      </c>
      <c r="C19" s="30">
        <v>9</v>
      </c>
      <c r="D19" s="30">
        <v>8</v>
      </c>
      <c r="E19" s="6"/>
      <c r="F19" s="6"/>
      <c r="G19" s="7">
        <v>0</v>
      </c>
    </row>
    <row r="20" spans="2:73" ht="30" customHeight="1" x14ac:dyDescent="0.2">
      <c r="B20" s="27" t="s">
        <v>29</v>
      </c>
      <c r="C20" s="30">
        <v>25.88</v>
      </c>
      <c r="D20" s="30">
        <v>4</v>
      </c>
      <c r="E20" s="6"/>
      <c r="F20" s="6"/>
      <c r="G20" s="7">
        <v>0</v>
      </c>
    </row>
    <row r="21" spans="2:73" ht="30" customHeight="1" x14ac:dyDescent="0.2">
      <c r="B21" s="27" t="s">
        <v>30</v>
      </c>
      <c r="C21" s="30">
        <v>25.88</v>
      </c>
      <c r="D21" s="30">
        <v>2</v>
      </c>
      <c r="E21" s="6"/>
      <c r="F21" s="6"/>
      <c r="G21" s="7">
        <v>0</v>
      </c>
    </row>
    <row r="22" spans="2:73" ht="30" customHeight="1" x14ac:dyDescent="0.2">
      <c r="B22" s="27" t="s">
        <v>31</v>
      </c>
      <c r="C22" s="30">
        <v>29.88</v>
      </c>
      <c r="D22" s="30">
        <v>6</v>
      </c>
      <c r="E22" s="6"/>
      <c r="F22" s="6"/>
      <c r="G22" s="7">
        <v>0</v>
      </c>
      <c r="BP22" s="35"/>
      <c r="BQ22" s="33"/>
      <c r="BR22" s="33"/>
      <c r="BS22" s="33"/>
      <c r="BT22" s="33"/>
      <c r="BU22" s="33"/>
    </row>
    <row r="23" spans="2:73" ht="30" customHeight="1" x14ac:dyDescent="0.25">
      <c r="BP23" s="36"/>
      <c r="BQ23" s="34"/>
      <c r="BR23" s="34"/>
      <c r="BS23" s="34"/>
      <c r="BT23" s="34"/>
      <c r="BU23" s="34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3:BO23">
    <cfRule type="expression" dxfId="9" priority="10">
      <formula>TRUE</formula>
    </cfRule>
  </conditionalFormatting>
  <conditionalFormatting sqref="H4:BU4">
    <cfRule type="expression" dxfId="8" priority="16">
      <formula>H$4=period_selected</formula>
    </cfRule>
  </conditionalFormatting>
  <conditionalFormatting sqref="H5:BU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Select a period to highlight in H2. A Chart legend is in J2 to AI2" sqref="B2:F2" xr:uid="{3F162BB7-0531-694C-994D-E396BD922DA1}"/>
    <dataValidation allowBlank="1" showInputMessage="1" showErrorMessage="1" prompt="Title of the project. Enter a new title in this cell. Highlight a period in H2. Chart legend is in J2 to AI2" sqref="B1" xr:uid="{DBA9078C-3204-9843-97DB-5A32060FC134}"/>
    <dataValidation allowBlank="1" showInputMessage="1" showErrorMessage="1" prompt="Enter the percentage of project completed in column G, starting with cell G5" sqref="G3:G4" xr:uid="{1F3A013B-64A8-5649-A0BF-77FC5F1DCBFB}"/>
    <dataValidation allowBlank="1" showInputMessage="1" showErrorMessage="1" prompt="Enter actual duration period in column F, starting with cell F5" sqref="F3:F4" xr:uid="{ED704460-40AA-F548-B0D3-0902DA3D01AA}"/>
    <dataValidation allowBlank="1" showInputMessage="1" showErrorMessage="1" prompt="Enter actual start period in column E, starting with cell E5" sqref="E3:E4" xr:uid="{B12CBA7E-B47D-7949-AEDF-6BDC10163071}"/>
    <dataValidation allowBlank="1" showInputMessage="1" showErrorMessage="1" prompt="Enter plan duration period in column D, starting with cell D5" sqref="D3:D4" xr:uid="{ED77C490-25D1-4544-A3D2-1C31A5549D90}"/>
    <dataValidation allowBlank="1" showInputMessage="1" showErrorMessage="1" prompt="Enter plan start period in column C, starting with cell C5" sqref="C3:C4" xr:uid="{994A2B9A-4BD0-E847-96C8-D0A30C7EE7C7}"/>
    <dataValidation allowBlank="1" showInputMessage="1" showErrorMessage="1" prompt="Enter activity in column B, starting with cell B5_x000a_" sqref="B3:B4" xr:uid="{D269C7A3-6E3B-C548-9EB2-8A1AE104CB3D}"/>
    <dataValidation allowBlank="1" showInputMessage="1" showErrorMessage="1" prompt="Periods are charted from 1 to 60 starting from cell H4 to cell BO4 " sqref="H3" xr:uid="{5D99AAE5-935D-D84F-B057-A89B648A639E}"/>
    <dataValidation allowBlank="1" showInputMessage="1" showErrorMessage="1" prompt="This legend cell indicates the percentage of project completed beyond plan" sqref="AH2" xr:uid="{E42E3E85-36DB-AF48-B554-ABAE3EFDC593}"/>
    <dataValidation allowBlank="1" showInputMessage="1" showErrorMessage="1" prompt="This legend cell indicates actual duration beyond plan" sqref="Z2" xr:uid="{247639CE-975E-5749-B5F4-F2A4C44F891A}"/>
    <dataValidation allowBlank="1" showInputMessage="1" showErrorMessage="1" prompt="This legend cell indicates the percentage of project completed" sqref="U2" xr:uid="{B401BA2A-DE6E-1D47-A72E-B597DDDBC3CC}"/>
    <dataValidation allowBlank="1" showInputMessage="1" showErrorMessage="1" prompt="This legend cell indicates actual duration" sqref="P2" xr:uid="{0CF9901F-1112-1E49-AF7C-602433AA5A73}"/>
    <dataValidation allowBlank="1" showInputMessage="1" showErrorMessage="1" prompt="This legend cell indicates plan duration" sqref="J2" xr:uid="{CDFC42A8-D2AB-1F48-8721-91D3B129FB6B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CBC93C73-5923-ED42-AAEF-1F6198ECEA21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45D30F5A-3061-654E-8A09-84E113D3A44F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0483-14B2-A248-869D-4E90438324E7}">
  <dimension ref="A1:D20"/>
  <sheetViews>
    <sheetView workbookViewId="0">
      <selection activeCell="D2" sqref="D2:D18"/>
    </sheetView>
  </sheetViews>
  <sheetFormatPr baseColWidth="10" defaultRowHeight="15" x14ac:dyDescent="0.2"/>
  <sheetData>
    <row r="1" spans="1:4" x14ac:dyDescent="0.2">
      <c r="A1" s="29" t="s">
        <v>32</v>
      </c>
      <c r="B1" s="29" t="s">
        <v>33</v>
      </c>
      <c r="C1" s="29" t="s">
        <v>34</v>
      </c>
      <c r="D1" s="29" t="s">
        <v>51</v>
      </c>
    </row>
    <row r="2" spans="1:4" x14ac:dyDescent="0.2">
      <c r="A2" s="29" t="s">
        <v>35</v>
      </c>
      <c r="B2" s="30">
        <v>1</v>
      </c>
      <c r="C2" s="30">
        <v>5</v>
      </c>
      <c r="D2" s="37">
        <f>ROUNDUP(C2-B2,0)</f>
        <v>4</v>
      </c>
    </row>
    <row r="3" spans="1:4" x14ac:dyDescent="0.2">
      <c r="A3" s="29" t="s">
        <v>36</v>
      </c>
      <c r="B3" s="30">
        <v>1</v>
      </c>
      <c r="C3" s="30">
        <v>6.33</v>
      </c>
      <c r="D3" s="37">
        <f>ROUNDUP(C3-B3,0)</f>
        <v>6</v>
      </c>
    </row>
    <row r="4" spans="1:4" x14ac:dyDescent="0.2">
      <c r="A4" s="29" t="s">
        <v>37</v>
      </c>
      <c r="B4" s="30">
        <v>5</v>
      </c>
      <c r="C4" s="30">
        <v>9</v>
      </c>
      <c r="D4" s="37">
        <f t="shared" ref="D4:D18" si="0">ROUNDUP(C4-B4,0)</f>
        <v>4</v>
      </c>
    </row>
    <row r="5" spans="1:4" x14ac:dyDescent="0.2">
      <c r="A5" s="29"/>
      <c r="B5" s="30"/>
      <c r="C5" s="30"/>
      <c r="D5" s="37"/>
    </row>
    <row r="6" spans="1:4" x14ac:dyDescent="0.2">
      <c r="A6" s="29" t="s">
        <v>38</v>
      </c>
      <c r="B6" s="30">
        <v>5</v>
      </c>
      <c r="C6" s="30">
        <v>6.78</v>
      </c>
      <c r="D6" s="37">
        <f t="shared" si="0"/>
        <v>2</v>
      </c>
    </row>
    <row r="7" spans="1:4" x14ac:dyDescent="0.2">
      <c r="A7" s="29" t="s">
        <v>39</v>
      </c>
      <c r="B7" s="30">
        <v>6.78</v>
      </c>
      <c r="C7" s="30">
        <v>11.22</v>
      </c>
      <c r="D7" s="37">
        <f t="shared" si="0"/>
        <v>5</v>
      </c>
    </row>
    <row r="8" spans="1:4" x14ac:dyDescent="0.2">
      <c r="A8" s="29" t="s">
        <v>40</v>
      </c>
      <c r="B8" s="30">
        <v>6.78</v>
      </c>
      <c r="C8" s="30">
        <v>11.22</v>
      </c>
      <c r="D8" s="37">
        <f t="shared" si="0"/>
        <v>5</v>
      </c>
    </row>
    <row r="9" spans="1:4" x14ac:dyDescent="0.2">
      <c r="A9" s="29" t="s">
        <v>41</v>
      </c>
      <c r="B9" s="30">
        <v>11.22</v>
      </c>
      <c r="C9" s="30">
        <v>17.89</v>
      </c>
      <c r="D9" s="37">
        <f t="shared" si="0"/>
        <v>7</v>
      </c>
    </row>
    <row r="10" spans="1:4" x14ac:dyDescent="0.2">
      <c r="A10" s="29" t="s">
        <v>42</v>
      </c>
      <c r="B10" s="30">
        <v>17.89</v>
      </c>
      <c r="C10" s="30">
        <v>20.56</v>
      </c>
      <c r="D10" s="37">
        <f t="shared" si="0"/>
        <v>3</v>
      </c>
    </row>
    <row r="11" spans="1:4" x14ac:dyDescent="0.2">
      <c r="A11" s="29" t="s">
        <v>43</v>
      </c>
      <c r="B11" s="30">
        <v>17.89</v>
      </c>
      <c r="C11" s="30">
        <v>21.22</v>
      </c>
      <c r="D11" s="37">
        <f t="shared" si="0"/>
        <v>4</v>
      </c>
    </row>
    <row r="12" spans="1:4" x14ac:dyDescent="0.2">
      <c r="A12" s="29" t="s">
        <v>44</v>
      </c>
      <c r="B12" s="30">
        <v>21.22</v>
      </c>
      <c r="C12" s="30">
        <v>24.55</v>
      </c>
      <c r="D12" s="37">
        <f t="shared" si="0"/>
        <v>4</v>
      </c>
    </row>
    <row r="13" spans="1:4" x14ac:dyDescent="0.2">
      <c r="A13" s="29" t="s">
        <v>45</v>
      </c>
      <c r="B13" s="30">
        <v>24.55</v>
      </c>
      <c r="C13" s="30">
        <v>25.88</v>
      </c>
      <c r="D13" s="37">
        <f t="shared" si="0"/>
        <v>2</v>
      </c>
    </row>
    <row r="14" spans="1:4" x14ac:dyDescent="0.2">
      <c r="A14" s="29"/>
      <c r="B14" s="30"/>
      <c r="C14" s="30"/>
      <c r="D14" s="37"/>
    </row>
    <row r="15" spans="1:4" x14ac:dyDescent="0.2">
      <c r="A15" s="29" t="s">
        <v>46</v>
      </c>
      <c r="B15" s="30">
        <v>9</v>
      </c>
      <c r="C15" s="30">
        <v>17</v>
      </c>
      <c r="D15" s="37">
        <f t="shared" si="0"/>
        <v>8</v>
      </c>
    </row>
    <row r="16" spans="1:4" x14ac:dyDescent="0.2">
      <c r="A16" s="29" t="s">
        <v>47</v>
      </c>
      <c r="B16" s="30">
        <v>25.88</v>
      </c>
      <c r="C16" s="30">
        <v>29.88</v>
      </c>
      <c r="D16" s="37">
        <f t="shared" si="0"/>
        <v>4</v>
      </c>
    </row>
    <row r="17" spans="1:4" x14ac:dyDescent="0.2">
      <c r="A17" s="29" t="s">
        <v>48</v>
      </c>
      <c r="B17" s="30">
        <v>25.88</v>
      </c>
      <c r="C17" s="30">
        <v>27.55</v>
      </c>
      <c r="D17" s="37">
        <f t="shared" si="0"/>
        <v>2</v>
      </c>
    </row>
    <row r="18" spans="1:4" x14ac:dyDescent="0.2">
      <c r="A18" s="29" t="s">
        <v>49</v>
      </c>
      <c r="B18" s="30">
        <v>29.88</v>
      </c>
      <c r="C18" s="30">
        <v>35.21</v>
      </c>
      <c r="D18" s="37">
        <f t="shared" si="0"/>
        <v>6</v>
      </c>
    </row>
    <row r="19" spans="1:4" x14ac:dyDescent="0.2">
      <c r="A19" s="31"/>
      <c r="B19" s="31"/>
      <c r="C19" s="31"/>
      <c r="D19" s="32"/>
    </row>
    <row r="20" spans="1:4" x14ac:dyDescent="0.2">
      <c r="A20" s="31"/>
      <c r="B20" s="31"/>
      <c r="C20" s="31"/>
      <c r="D2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Best Case Chart</vt:lpstr>
      <vt:lpstr>Best Case Values</vt:lpstr>
      <vt:lpstr>Expected Chart</vt:lpstr>
      <vt:lpstr>Expected Values</vt:lpstr>
      <vt:lpstr>Worst Case Chart</vt:lpstr>
      <vt:lpstr>Worst Case Values</vt:lpstr>
      <vt:lpstr>'Expected Chart'!period_selected</vt:lpstr>
      <vt:lpstr>'Worst Case Chart'!period_selected</vt:lpstr>
      <vt:lpstr>period_selected</vt:lpstr>
      <vt:lpstr>'Best Case Chart'!Print_Titles</vt:lpstr>
      <vt:lpstr>'Expected Chart'!Print_Titles</vt:lpstr>
      <vt:lpstr>'Worst Case Chart'!Print_Titles</vt:lpstr>
      <vt:lpstr>'Expected Chart'!TitleRegion..BO60</vt:lpstr>
      <vt:lpstr>'Worst Case Chart'!TitleRegion..BO60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2024-10-21T23:37:56Z</dcterms:modified>
</cp:coreProperties>
</file>