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dexin/Desktop/Econ 421/Midterm Project/submit/"/>
    </mc:Choice>
  </mc:AlternateContent>
  <xr:revisionPtr revIDLastSave="0" documentId="13_ncr:1_{414A3B19-9E2A-FC46-AA23-D54F78427FA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Q1" sheetId="2" r:id="rId1"/>
    <sheet name="Q2-Q3" sheetId="3" r:id="rId2"/>
    <sheet name="Q4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3" l="1"/>
  <c r="L18" i="3"/>
  <c r="M18" i="3"/>
  <c r="N18" i="3"/>
  <c r="O18" i="3"/>
  <c r="K19" i="3"/>
  <c r="L19" i="3"/>
  <c r="M19" i="3"/>
  <c r="N19" i="3"/>
  <c r="O19" i="3"/>
  <c r="K20" i="3"/>
  <c r="L20" i="3"/>
  <c r="M20" i="3"/>
  <c r="N20" i="3"/>
  <c r="O20" i="3"/>
  <c r="I22" i="7"/>
  <c r="I23" i="7"/>
  <c r="I24" i="7"/>
  <c r="I25" i="7"/>
  <c r="I26" i="7"/>
  <c r="I27" i="7"/>
  <c r="I28" i="7"/>
  <c r="I29" i="7"/>
  <c r="I30" i="7"/>
  <c r="I31" i="7"/>
  <c r="I32" i="7"/>
  <c r="I20" i="7"/>
  <c r="I21" i="7"/>
  <c r="I19" i="7"/>
  <c r="J36" i="7"/>
  <c r="J40" i="7"/>
  <c r="L6" i="7" l="1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2" i="2"/>
  <c r="J20" i="7" l="1"/>
  <c r="I37" i="7" s="1"/>
  <c r="J21" i="7"/>
  <c r="I38" i="7" s="1"/>
  <c r="J22" i="7"/>
  <c r="I39" i="7" s="1"/>
  <c r="J23" i="7"/>
  <c r="I40" i="7" s="1"/>
  <c r="J24" i="7"/>
  <c r="I41" i="7" s="1"/>
  <c r="J25" i="7"/>
  <c r="I42" i="7" s="1"/>
  <c r="J26" i="7"/>
  <c r="I43" i="7" s="1"/>
  <c r="J27" i="7"/>
  <c r="I44" i="7" s="1"/>
  <c r="J28" i="7"/>
  <c r="I45" i="7" s="1"/>
  <c r="J29" i="7"/>
  <c r="I46" i="7" s="1"/>
  <c r="J30" i="7"/>
  <c r="I47" i="7" s="1"/>
  <c r="J31" i="7"/>
  <c r="I48" i="7" s="1"/>
  <c r="J32" i="7"/>
  <c r="I49" i="7" s="1"/>
  <c r="J37" i="7"/>
  <c r="J38" i="7"/>
  <c r="K21" i="7" s="1"/>
  <c r="J39" i="7"/>
  <c r="K22" i="7" s="1"/>
  <c r="K23" i="7"/>
  <c r="J41" i="7"/>
  <c r="J42" i="7"/>
  <c r="K25" i="7" s="1"/>
  <c r="J43" i="7"/>
  <c r="K26" i="7" s="1"/>
  <c r="J44" i="7"/>
  <c r="K27" i="7" s="1"/>
  <c r="J45" i="7"/>
  <c r="J46" i="7"/>
  <c r="K29" i="7" s="1"/>
  <c r="J47" i="7"/>
  <c r="K30" i="7" s="1"/>
  <c r="J48" i="7"/>
  <c r="K31" i="7" s="1"/>
  <c r="J49" i="7"/>
  <c r="J19" i="7"/>
  <c r="I36" i="7" s="1"/>
  <c r="K19" i="7"/>
  <c r="M15" i="7"/>
  <c r="M3" i="7"/>
  <c r="M4" i="7"/>
  <c r="M5" i="7"/>
  <c r="M6" i="7"/>
  <c r="M7" i="7"/>
  <c r="M8" i="7"/>
  <c r="M9" i="7"/>
  <c r="M10" i="7"/>
  <c r="M11" i="7"/>
  <c r="M12" i="7"/>
  <c r="M13" i="7"/>
  <c r="M14" i="7"/>
  <c r="M2" i="7"/>
  <c r="L3" i="7"/>
  <c r="L4" i="7"/>
  <c r="L5" i="7"/>
  <c r="L7" i="7"/>
  <c r="L8" i="7"/>
  <c r="L9" i="7"/>
  <c r="L10" i="7"/>
  <c r="L11" i="7"/>
  <c r="L12" i="7"/>
  <c r="L13" i="7"/>
  <c r="L14" i="7"/>
  <c r="L15" i="7"/>
  <c r="L2" i="7"/>
  <c r="K32" i="7" l="1"/>
  <c r="K28" i="7"/>
  <c r="K24" i="7"/>
  <c r="K20" i="7"/>
  <c r="E16" i="3" l="1"/>
  <c r="D16" i="3"/>
  <c r="C16" i="3"/>
  <c r="B16" i="3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2" i="2"/>
</calcChain>
</file>

<file path=xl/sharedStrings.xml><?xml version="1.0" encoding="utf-8"?>
<sst xmlns="http://schemas.openxmlformats.org/spreadsheetml/2006/main" count="65" uniqueCount="31">
  <si>
    <t>Year</t>
  </si>
  <si>
    <t>State</t>
  </si>
  <si>
    <t>Domain Category</t>
  </si>
  <si>
    <t>MASSACHUSETTS</t>
  </si>
  <si>
    <t>NEW JERSEY</t>
  </si>
  <si>
    <t>OREGON</t>
  </si>
  <si>
    <t>WISCONSIN</t>
  </si>
  <si>
    <t>WI Price</t>
  </si>
  <si>
    <t>MA Price</t>
  </si>
  <si>
    <t>NJ Price</t>
  </si>
  <si>
    <t>OR Price</t>
  </si>
  <si>
    <t>MA production</t>
  </si>
  <si>
    <t>NJ production</t>
  </si>
  <si>
    <t>OR production</t>
  </si>
  <si>
    <t>WI production</t>
  </si>
  <si>
    <t>1 State Total</t>
  </si>
  <si>
    <t>Production</t>
  </si>
  <si>
    <t>Acres Grown</t>
  </si>
  <si>
    <t>MA Production Per Acre</t>
  </si>
  <si>
    <t>NJ Production Per Acre</t>
  </si>
  <si>
    <t>OR Production Per Acre</t>
  </si>
  <si>
    <t>WI Production Per Acre</t>
  </si>
  <si>
    <t>Total Production</t>
  </si>
  <si>
    <t>Average Price</t>
  </si>
  <si>
    <t xml:space="preserve">Average Production Per Acre </t>
  </si>
  <si>
    <t>Total Revenue</t>
  </si>
  <si>
    <t>Area Type Percentage</t>
  </si>
  <si>
    <t>15.0 TO 24.9 ACRES</t>
  </si>
  <si>
    <t>25.0 TO 49.9 ACRES</t>
  </si>
  <si>
    <t>50.0 TO 99.9 ACRES</t>
  </si>
  <si>
    <t>100 OR MORE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</si>
</sst>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Cranberry Prices 1980-2020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>
        <c:manualLayout>
          <c:layoutTarget val="inner"/>
          <c:xMode val="edge"/>
          <c:yMode val="edge"/>
          <c:x val="7.6855635156021215E-2"/>
          <c:y val="0.11048222539701433"/>
          <c:w val="0.89169186404408152"/>
          <c:h val="0.699436990321772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WI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'Q1'!$A$2:$A$42</c:f>
              <c:numCache>
                <c:formatCode>General</c:formatCode>
                <c:ptCount val="41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5">
                  <c:v>1995</c:v>
                </c:pt>
                <c:pt idx="26">
                  <c:v>1994</c:v>
                </c:pt>
                <c:pt idx="27">
                  <c:v>1993</c:v>
                </c:pt>
                <c:pt idx="28">
                  <c:v>1992</c:v>
                </c:pt>
                <c:pt idx="29">
                  <c:v>1991</c:v>
                </c:pt>
                <c:pt idx="30">
                  <c:v>1990</c:v>
                </c:pt>
                <c:pt idx="31">
                  <c:v>1989</c:v>
                </c:pt>
                <c:pt idx="32">
                  <c:v>1988</c:v>
                </c:pt>
                <c:pt idx="33">
                  <c:v>1987</c:v>
                </c:pt>
                <c:pt idx="34">
                  <c:v>1986</c:v>
                </c:pt>
                <c:pt idx="35">
                  <c:v>1985</c:v>
                </c:pt>
                <c:pt idx="36">
                  <c:v>1984</c:v>
                </c:pt>
                <c:pt idx="37">
                  <c:v>1983</c:v>
                </c:pt>
                <c:pt idx="38">
                  <c:v>1982</c:v>
                </c:pt>
                <c:pt idx="39">
                  <c:v>1981</c:v>
                </c:pt>
                <c:pt idx="40">
                  <c:v>1980</c:v>
                </c:pt>
              </c:numCache>
            </c:numRef>
          </c:xVal>
          <c:yVal>
            <c:numRef>
              <c:f>'Q1'!$B$2:$B$42</c:f>
              <c:numCache>
                <c:formatCode>General</c:formatCode>
                <c:ptCount val="41"/>
                <c:pt idx="0">
                  <c:v>38.6</c:v>
                </c:pt>
                <c:pt idx="1">
                  <c:v>34.9</c:v>
                </c:pt>
                <c:pt idx="2">
                  <c:v>28.1</c:v>
                </c:pt>
                <c:pt idx="3">
                  <c:v>29.2</c:v>
                </c:pt>
                <c:pt idx="4">
                  <c:v>29.2</c:v>
                </c:pt>
                <c:pt idx="5">
                  <c:v>29.2</c:v>
                </c:pt>
                <c:pt idx="6">
                  <c:v>27.9</c:v>
                </c:pt>
                <c:pt idx="7">
                  <c:v>32</c:v>
                </c:pt>
                <c:pt idx="8">
                  <c:v>47.8</c:v>
                </c:pt>
                <c:pt idx="9">
                  <c:v>44.3</c:v>
                </c:pt>
                <c:pt idx="10">
                  <c:v>43.7</c:v>
                </c:pt>
                <c:pt idx="11">
                  <c:v>42.1</c:v>
                </c:pt>
                <c:pt idx="12">
                  <c:v>55.4</c:v>
                </c:pt>
                <c:pt idx="13">
                  <c:v>50.5</c:v>
                </c:pt>
                <c:pt idx="14">
                  <c:v>40.200000000000003</c:v>
                </c:pt>
                <c:pt idx="15">
                  <c:v>35</c:v>
                </c:pt>
                <c:pt idx="16">
                  <c:v>33</c:v>
                </c:pt>
                <c:pt idx="17">
                  <c:v>34</c:v>
                </c:pt>
                <c:pt idx="18">
                  <c:v>31.7</c:v>
                </c:pt>
                <c:pt idx="19">
                  <c:v>23.7</c:v>
                </c:pt>
                <c:pt idx="20">
                  <c:v>17.399999999999999</c:v>
                </c:pt>
                <c:pt idx="21">
                  <c:v>20</c:v>
                </c:pt>
                <c:pt idx="22">
                  <c:v>43.3</c:v>
                </c:pt>
                <c:pt idx="23">
                  <c:v>65</c:v>
                </c:pt>
                <c:pt idx="24">
                  <c:v>63.8</c:v>
                </c:pt>
                <c:pt idx="25">
                  <c:v>54.2</c:v>
                </c:pt>
                <c:pt idx="26">
                  <c:v>49.5</c:v>
                </c:pt>
                <c:pt idx="27">
                  <c:v>49.7</c:v>
                </c:pt>
                <c:pt idx="28">
                  <c:v>50.9</c:v>
                </c:pt>
                <c:pt idx="29">
                  <c:v>48.6</c:v>
                </c:pt>
                <c:pt idx="30">
                  <c:v>45.3</c:v>
                </c:pt>
                <c:pt idx="31">
                  <c:v>42.5</c:v>
                </c:pt>
                <c:pt idx="32">
                  <c:v>45.2</c:v>
                </c:pt>
                <c:pt idx="33">
                  <c:v>44.4</c:v>
                </c:pt>
                <c:pt idx="34">
                  <c:v>44.4</c:v>
                </c:pt>
                <c:pt idx="35">
                  <c:v>45.7</c:v>
                </c:pt>
                <c:pt idx="36">
                  <c:v>46.4</c:v>
                </c:pt>
                <c:pt idx="37">
                  <c:v>44.1</c:v>
                </c:pt>
                <c:pt idx="38">
                  <c:v>39.700000000000003</c:v>
                </c:pt>
                <c:pt idx="39">
                  <c:v>41.3</c:v>
                </c:pt>
                <c:pt idx="40">
                  <c:v>32.799999999999997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4-C642-8CCD-33DDE137DF83}"/>
            </c:ext>
          </c:extLst>
        </c:ser>
        <c:ser>
          <c:idx val="1"/>
          <c:order val="1"/>
          <c:tx>
            <c:strRef>
              <c:f>'Q1'!$C$1</c:f>
              <c:strCache>
                <c:ptCount val="1"/>
                <c:pt idx="0">
                  <c:v>MA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'Q1'!$A$2:$A$42</c:f>
              <c:numCache>
                <c:formatCode>General</c:formatCode>
                <c:ptCount val="41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5">
                  <c:v>1995</c:v>
                </c:pt>
                <c:pt idx="26">
                  <c:v>1994</c:v>
                </c:pt>
                <c:pt idx="27">
                  <c:v>1993</c:v>
                </c:pt>
                <c:pt idx="28">
                  <c:v>1992</c:v>
                </c:pt>
                <c:pt idx="29">
                  <c:v>1991</c:v>
                </c:pt>
                <c:pt idx="30">
                  <c:v>1990</c:v>
                </c:pt>
                <c:pt idx="31">
                  <c:v>1989</c:v>
                </c:pt>
                <c:pt idx="32">
                  <c:v>1988</c:v>
                </c:pt>
                <c:pt idx="33">
                  <c:v>1987</c:v>
                </c:pt>
                <c:pt idx="34">
                  <c:v>1986</c:v>
                </c:pt>
                <c:pt idx="35">
                  <c:v>1985</c:v>
                </c:pt>
                <c:pt idx="36">
                  <c:v>1984</c:v>
                </c:pt>
                <c:pt idx="37">
                  <c:v>1983</c:v>
                </c:pt>
                <c:pt idx="38">
                  <c:v>1982</c:v>
                </c:pt>
                <c:pt idx="39">
                  <c:v>1981</c:v>
                </c:pt>
                <c:pt idx="40">
                  <c:v>1980</c:v>
                </c:pt>
              </c:numCache>
            </c:numRef>
          </c:xVal>
          <c:yVal>
            <c:numRef>
              <c:f>'Q1'!$C$2:$C$42</c:f>
              <c:numCache>
                <c:formatCode>General</c:formatCode>
                <c:ptCount val="41"/>
                <c:pt idx="0">
                  <c:v>34.6</c:v>
                </c:pt>
                <c:pt idx="1">
                  <c:v>34.1</c:v>
                </c:pt>
                <c:pt idx="2">
                  <c:v>27.1</c:v>
                </c:pt>
                <c:pt idx="3">
                  <c:v>31.5</c:v>
                </c:pt>
                <c:pt idx="4">
                  <c:v>30.7</c:v>
                </c:pt>
                <c:pt idx="5">
                  <c:v>32.799999999999997</c:v>
                </c:pt>
                <c:pt idx="6">
                  <c:v>37.1</c:v>
                </c:pt>
                <c:pt idx="7">
                  <c:v>31.6</c:v>
                </c:pt>
                <c:pt idx="8">
                  <c:v>47</c:v>
                </c:pt>
                <c:pt idx="9">
                  <c:v>44.7</c:v>
                </c:pt>
                <c:pt idx="10">
                  <c:v>42.1</c:v>
                </c:pt>
                <c:pt idx="11">
                  <c:v>46.1</c:v>
                </c:pt>
                <c:pt idx="12">
                  <c:v>58.6</c:v>
                </c:pt>
                <c:pt idx="13">
                  <c:v>49.8</c:v>
                </c:pt>
                <c:pt idx="14">
                  <c:v>41.3</c:v>
                </c:pt>
                <c:pt idx="15">
                  <c:v>35.6</c:v>
                </c:pt>
                <c:pt idx="16">
                  <c:v>32.6</c:v>
                </c:pt>
                <c:pt idx="17">
                  <c:v>34.1</c:v>
                </c:pt>
                <c:pt idx="18">
                  <c:v>32.799999999999997</c:v>
                </c:pt>
                <c:pt idx="19">
                  <c:v>24</c:v>
                </c:pt>
                <c:pt idx="20">
                  <c:v>19</c:v>
                </c:pt>
                <c:pt idx="21">
                  <c:v>16.2</c:v>
                </c:pt>
                <c:pt idx="22">
                  <c:v>30.8</c:v>
                </c:pt>
                <c:pt idx="23">
                  <c:v>66.2</c:v>
                </c:pt>
                <c:pt idx="24">
                  <c:v>70.900000000000006</c:v>
                </c:pt>
                <c:pt idx="25">
                  <c:v>54.3</c:v>
                </c:pt>
                <c:pt idx="26">
                  <c:v>50.6</c:v>
                </c:pt>
                <c:pt idx="27">
                  <c:v>51.8</c:v>
                </c:pt>
                <c:pt idx="28">
                  <c:v>53.6</c:v>
                </c:pt>
                <c:pt idx="29">
                  <c:v>49.8</c:v>
                </c:pt>
                <c:pt idx="30">
                  <c:v>47.6</c:v>
                </c:pt>
                <c:pt idx="31">
                  <c:v>45.7</c:v>
                </c:pt>
                <c:pt idx="32">
                  <c:v>46.3</c:v>
                </c:pt>
                <c:pt idx="33">
                  <c:v>44.4</c:v>
                </c:pt>
                <c:pt idx="34">
                  <c:v>44.8</c:v>
                </c:pt>
                <c:pt idx="35">
                  <c:v>46.6</c:v>
                </c:pt>
                <c:pt idx="36">
                  <c:v>46.8</c:v>
                </c:pt>
                <c:pt idx="37">
                  <c:v>45.5</c:v>
                </c:pt>
                <c:pt idx="38">
                  <c:v>40.9</c:v>
                </c:pt>
                <c:pt idx="39">
                  <c:v>41.5</c:v>
                </c:pt>
                <c:pt idx="40">
                  <c:v>33.5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B4-C642-8CCD-33DDE137DF83}"/>
            </c:ext>
          </c:extLst>
        </c:ser>
        <c:ser>
          <c:idx val="2"/>
          <c:order val="2"/>
          <c:tx>
            <c:strRef>
              <c:f>'Q1'!$D$1</c:f>
              <c:strCache>
                <c:ptCount val="1"/>
                <c:pt idx="0">
                  <c:v>NJ Price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'Q1'!$A$2:$A$42</c:f>
              <c:numCache>
                <c:formatCode>General</c:formatCode>
                <c:ptCount val="41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5">
                  <c:v>1995</c:v>
                </c:pt>
                <c:pt idx="26">
                  <c:v>1994</c:v>
                </c:pt>
                <c:pt idx="27">
                  <c:v>1993</c:v>
                </c:pt>
                <c:pt idx="28">
                  <c:v>1992</c:v>
                </c:pt>
                <c:pt idx="29">
                  <c:v>1991</c:v>
                </c:pt>
                <c:pt idx="30">
                  <c:v>1990</c:v>
                </c:pt>
                <c:pt idx="31">
                  <c:v>1989</c:v>
                </c:pt>
                <c:pt idx="32">
                  <c:v>1988</c:v>
                </c:pt>
                <c:pt idx="33">
                  <c:v>1987</c:v>
                </c:pt>
                <c:pt idx="34">
                  <c:v>1986</c:v>
                </c:pt>
                <c:pt idx="35">
                  <c:v>1985</c:v>
                </c:pt>
                <c:pt idx="36">
                  <c:v>1984</c:v>
                </c:pt>
                <c:pt idx="37">
                  <c:v>1983</c:v>
                </c:pt>
                <c:pt idx="38">
                  <c:v>1982</c:v>
                </c:pt>
                <c:pt idx="39">
                  <c:v>1981</c:v>
                </c:pt>
                <c:pt idx="40">
                  <c:v>1980</c:v>
                </c:pt>
              </c:numCache>
            </c:numRef>
          </c:xVal>
          <c:yVal>
            <c:numRef>
              <c:f>'Q1'!$D$2:$D$42</c:f>
              <c:numCache>
                <c:formatCode>General</c:formatCode>
                <c:ptCount val="41"/>
                <c:pt idx="0">
                  <c:v>38.5</c:v>
                </c:pt>
                <c:pt idx="1">
                  <c:v>37.799999999999997</c:v>
                </c:pt>
                <c:pt idx="2">
                  <c:v>29.3</c:v>
                </c:pt>
                <c:pt idx="3">
                  <c:v>36.6</c:v>
                </c:pt>
                <c:pt idx="4">
                  <c:v>43.1</c:v>
                </c:pt>
                <c:pt idx="5">
                  <c:v>37.700000000000003</c:v>
                </c:pt>
                <c:pt idx="6">
                  <c:v>36.9</c:v>
                </c:pt>
                <c:pt idx="7">
                  <c:v>37.5</c:v>
                </c:pt>
                <c:pt idx="8">
                  <c:v>54.4</c:v>
                </c:pt>
                <c:pt idx="9">
                  <c:v>51</c:v>
                </c:pt>
                <c:pt idx="10">
                  <c:v>53.7</c:v>
                </c:pt>
                <c:pt idx="11">
                  <c:v>54.5</c:v>
                </c:pt>
                <c:pt idx="12">
                  <c:v>53.6</c:v>
                </c:pt>
                <c:pt idx="13">
                  <c:v>46.1</c:v>
                </c:pt>
                <c:pt idx="14">
                  <c:v>39.200000000000003</c:v>
                </c:pt>
                <c:pt idx="15">
                  <c:v>35.299999999999997</c:v>
                </c:pt>
                <c:pt idx="16">
                  <c:v>31.2</c:v>
                </c:pt>
                <c:pt idx="17">
                  <c:v>31.9</c:v>
                </c:pt>
                <c:pt idx="18">
                  <c:v>31.9</c:v>
                </c:pt>
                <c:pt idx="19">
                  <c:v>23.1</c:v>
                </c:pt>
                <c:pt idx="20">
                  <c:v>17.899999999999999</c:v>
                </c:pt>
                <c:pt idx="21">
                  <c:v>10.1</c:v>
                </c:pt>
                <c:pt idx="22">
                  <c:v>26.3</c:v>
                </c:pt>
                <c:pt idx="23">
                  <c:v>56.6</c:v>
                </c:pt>
                <c:pt idx="24">
                  <c:v>61.8</c:v>
                </c:pt>
                <c:pt idx="25">
                  <c:v>50</c:v>
                </c:pt>
                <c:pt idx="26">
                  <c:v>46.6</c:v>
                </c:pt>
                <c:pt idx="27">
                  <c:v>47.2</c:v>
                </c:pt>
                <c:pt idx="28">
                  <c:v>48.8</c:v>
                </c:pt>
                <c:pt idx="29">
                  <c:v>47.7</c:v>
                </c:pt>
                <c:pt idx="30">
                  <c:v>45</c:v>
                </c:pt>
                <c:pt idx="31">
                  <c:v>41</c:v>
                </c:pt>
                <c:pt idx="32">
                  <c:v>45.1</c:v>
                </c:pt>
                <c:pt idx="33">
                  <c:v>45.1</c:v>
                </c:pt>
                <c:pt idx="34">
                  <c:v>45.4</c:v>
                </c:pt>
                <c:pt idx="35">
                  <c:v>46.9</c:v>
                </c:pt>
                <c:pt idx="36">
                  <c:v>47</c:v>
                </c:pt>
                <c:pt idx="37">
                  <c:v>44.6</c:v>
                </c:pt>
                <c:pt idx="38">
                  <c:v>40</c:v>
                </c:pt>
                <c:pt idx="39">
                  <c:v>41.6</c:v>
                </c:pt>
                <c:pt idx="40">
                  <c:v>33.200000000000003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B4-C642-8CCD-33DDE137DF83}"/>
            </c:ext>
          </c:extLst>
        </c:ser>
        <c:ser>
          <c:idx val="3"/>
          <c:order val="3"/>
          <c:tx>
            <c:strRef>
              <c:f>'Q1'!$E$1</c:f>
              <c:strCache>
                <c:ptCount val="1"/>
                <c:pt idx="0">
                  <c:v>OR Price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'Q1'!$A$2:$A$42</c:f>
              <c:numCache>
                <c:formatCode>General</c:formatCode>
                <c:ptCount val="41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5">
                  <c:v>1995</c:v>
                </c:pt>
                <c:pt idx="26">
                  <c:v>1994</c:v>
                </c:pt>
                <c:pt idx="27">
                  <c:v>1993</c:v>
                </c:pt>
                <c:pt idx="28">
                  <c:v>1992</c:v>
                </c:pt>
                <c:pt idx="29">
                  <c:v>1991</c:v>
                </c:pt>
                <c:pt idx="30">
                  <c:v>1990</c:v>
                </c:pt>
                <c:pt idx="31">
                  <c:v>1989</c:v>
                </c:pt>
                <c:pt idx="32">
                  <c:v>1988</c:v>
                </c:pt>
                <c:pt idx="33">
                  <c:v>1987</c:v>
                </c:pt>
                <c:pt idx="34">
                  <c:v>1986</c:v>
                </c:pt>
                <c:pt idx="35">
                  <c:v>1985</c:v>
                </c:pt>
                <c:pt idx="36">
                  <c:v>1984</c:v>
                </c:pt>
                <c:pt idx="37">
                  <c:v>1983</c:v>
                </c:pt>
                <c:pt idx="38">
                  <c:v>1982</c:v>
                </c:pt>
                <c:pt idx="39">
                  <c:v>1981</c:v>
                </c:pt>
                <c:pt idx="40">
                  <c:v>1980</c:v>
                </c:pt>
              </c:numCache>
            </c:numRef>
          </c:xVal>
          <c:yVal>
            <c:numRef>
              <c:f>'Q1'!$E$2:$E$42</c:f>
              <c:numCache>
                <c:formatCode>General</c:formatCode>
                <c:ptCount val="41"/>
                <c:pt idx="0">
                  <c:v>35.4</c:v>
                </c:pt>
                <c:pt idx="1">
                  <c:v>29.7</c:v>
                </c:pt>
                <c:pt idx="2">
                  <c:v>26.2</c:v>
                </c:pt>
                <c:pt idx="3">
                  <c:v>26.4</c:v>
                </c:pt>
                <c:pt idx="4">
                  <c:v>26.5</c:v>
                </c:pt>
                <c:pt idx="5">
                  <c:v>26.5</c:v>
                </c:pt>
                <c:pt idx="6">
                  <c:v>23.1</c:v>
                </c:pt>
                <c:pt idx="7">
                  <c:v>30.6</c:v>
                </c:pt>
                <c:pt idx="8">
                  <c:v>40.4</c:v>
                </c:pt>
                <c:pt idx="9">
                  <c:v>39.5</c:v>
                </c:pt>
                <c:pt idx="10">
                  <c:v>34.5</c:v>
                </c:pt>
                <c:pt idx="11">
                  <c:v>36.299999999999997</c:v>
                </c:pt>
                <c:pt idx="12">
                  <c:v>91.5</c:v>
                </c:pt>
                <c:pt idx="13">
                  <c:v>59.6</c:v>
                </c:pt>
                <c:pt idx="14">
                  <c:v>48.3</c:v>
                </c:pt>
                <c:pt idx="15">
                  <c:v>34.6</c:v>
                </c:pt>
                <c:pt idx="16">
                  <c:v>33.1</c:v>
                </c:pt>
                <c:pt idx="17">
                  <c:v>34.1</c:v>
                </c:pt>
                <c:pt idx="18">
                  <c:v>32.6</c:v>
                </c:pt>
                <c:pt idx="19">
                  <c:v>22.5</c:v>
                </c:pt>
                <c:pt idx="20">
                  <c:v>16.7</c:v>
                </c:pt>
                <c:pt idx="21">
                  <c:v>11.5</c:v>
                </c:pt>
                <c:pt idx="22">
                  <c:v>39.799999999999997</c:v>
                </c:pt>
                <c:pt idx="23">
                  <c:v>55.7</c:v>
                </c:pt>
                <c:pt idx="24">
                  <c:v>60.5</c:v>
                </c:pt>
                <c:pt idx="25">
                  <c:v>49.6</c:v>
                </c:pt>
                <c:pt idx="26">
                  <c:v>46.8</c:v>
                </c:pt>
                <c:pt idx="27">
                  <c:v>46.5</c:v>
                </c:pt>
                <c:pt idx="28">
                  <c:v>48.5</c:v>
                </c:pt>
                <c:pt idx="29">
                  <c:v>47.2</c:v>
                </c:pt>
                <c:pt idx="30">
                  <c:v>44.8</c:v>
                </c:pt>
                <c:pt idx="31">
                  <c:v>42.8</c:v>
                </c:pt>
                <c:pt idx="32">
                  <c:v>44.9</c:v>
                </c:pt>
                <c:pt idx="33">
                  <c:v>44.9</c:v>
                </c:pt>
                <c:pt idx="34">
                  <c:v>45.3</c:v>
                </c:pt>
                <c:pt idx="35">
                  <c:v>46.8</c:v>
                </c:pt>
                <c:pt idx="36">
                  <c:v>47</c:v>
                </c:pt>
                <c:pt idx="37">
                  <c:v>44.3</c:v>
                </c:pt>
                <c:pt idx="38">
                  <c:v>39.799999999999997</c:v>
                </c:pt>
                <c:pt idx="39">
                  <c:v>41.7</c:v>
                </c:pt>
                <c:pt idx="40">
                  <c:v>33.1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B4-C642-8CCD-33DDE137DF83}"/>
            </c:ext>
          </c:extLst>
        </c:ser>
        <c:ser>
          <c:idx val="4"/>
          <c:order val="4"/>
          <c:tx>
            <c:strRef>
              <c:f>'Q1'!$F$1</c:f>
              <c:strCache>
                <c:ptCount val="1"/>
                <c:pt idx="0">
                  <c:v>Average Price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'Q1'!$A$2:$A$42</c:f>
              <c:numCache>
                <c:formatCode>General</c:formatCode>
                <c:ptCount val="41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5">
                  <c:v>1995</c:v>
                </c:pt>
                <c:pt idx="26">
                  <c:v>1994</c:v>
                </c:pt>
                <c:pt idx="27">
                  <c:v>1993</c:v>
                </c:pt>
                <c:pt idx="28">
                  <c:v>1992</c:v>
                </c:pt>
                <c:pt idx="29">
                  <c:v>1991</c:v>
                </c:pt>
                <c:pt idx="30">
                  <c:v>1990</c:v>
                </c:pt>
                <c:pt idx="31">
                  <c:v>1989</c:v>
                </c:pt>
                <c:pt idx="32">
                  <c:v>1988</c:v>
                </c:pt>
                <c:pt idx="33">
                  <c:v>1987</c:v>
                </c:pt>
                <c:pt idx="34">
                  <c:v>1986</c:v>
                </c:pt>
                <c:pt idx="35">
                  <c:v>1985</c:v>
                </c:pt>
                <c:pt idx="36">
                  <c:v>1984</c:v>
                </c:pt>
                <c:pt idx="37">
                  <c:v>1983</c:v>
                </c:pt>
                <c:pt idx="38">
                  <c:v>1982</c:v>
                </c:pt>
                <c:pt idx="39">
                  <c:v>1981</c:v>
                </c:pt>
                <c:pt idx="40">
                  <c:v>1980</c:v>
                </c:pt>
              </c:numCache>
            </c:numRef>
          </c:xVal>
          <c:yVal>
            <c:numRef>
              <c:f>'Q1'!$F$2:$F$42</c:f>
              <c:numCache>
                <c:formatCode>General</c:formatCode>
                <c:ptCount val="41"/>
                <c:pt idx="0">
                  <c:v>36.774999999999999</c:v>
                </c:pt>
                <c:pt idx="1">
                  <c:v>34.125</c:v>
                </c:pt>
                <c:pt idx="2">
                  <c:v>27.675000000000001</c:v>
                </c:pt>
                <c:pt idx="3">
                  <c:v>30.925000000000004</c:v>
                </c:pt>
                <c:pt idx="4">
                  <c:v>32.375</c:v>
                </c:pt>
                <c:pt idx="5">
                  <c:v>31.55</c:v>
                </c:pt>
                <c:pt idx="6">
                  <c:v>31.25</c:v>
                </c:pt>
                <c:pt idx="7">
                  <c:v>32.924999999999997</c:v>
                </c:pt>
                <c:pt idx="8">
                  <c:v>47.4</c:v>
                </c:pt>
                <c:pt idx="9">
                  <c:v>44.875</c:v>
                </c:pt>
                <c:pt idx="10">
                  <c:v>43.5</c:v>
                </c:pt>
                <c:pt idx="11">
                  <c:v>44.75</c:v>
                </c:pt>
                <c:pt idx="12">
                  <c:v>64.775000000000006</c:v>
                </c:pt>
                <c:pt idx="13">
                  <c:v>51.5</c:v>
                </c:pt>
                <c:pt idx="14">
                  <c:v>42.25</c:v>
                </c:pt>
                <c:pt idx="15">
                  <c:v>35.125</c:v>
                </c:pt>
                <c:pt idx="16">
                  <c:v>32.475000000000001</c:v>
                </c:pt>
                <c:pt idx="17">
                  <c:v>33.524999999999999</c:v>
                </c:pt>
                <c:pt idx="18">
                  <c:v>32.25</c:v>
                </c:pt>
                <c:pt idx="19">
                  <c:v>23.325000000000003</c:v>
                </c:pt>
                <c:pt idx="20">
                  <c:v>17.75</c:v>
                </c:pt>
                <c:pt idx="21">
                  <c:v>14.450000000000001</c:v>
                </c:pt>
                <c:pt idx="22">
                  <c:v>35.049999999999997</c:v>
                </c:pt>
                <c:pt idx="23">
                  <c:v>60.875</c:v>
                </c:pt>
                <c:pt idx="24">
                  <c:v>64.25</c:v>
                </c:pt>
                <c:pt idx="25">
                  <c:v>52.024999999999999</c:v>
                </c:pt>
                <c:pt idx="26">
                  <c:v>48.375</c:v>
                </c:pt>
                <c:pt idx="27">
                  <c:v>48.8</c:v>
                </c:pt>
                <c:pt idx="28">
                  <c:v>50.45</c:v>
                </c:pt>
                <c:pt idx="29">
                  <c:v>48.325000000000003</c:v>
                </c:pt>
                <c:pt idx="30">
                  <c:v>45.674999999999997</c:v>
                </c:pt>
                <c:pt idx="31">
                  <c:v>43</c:v>
                </c:pt>
                <c:pt idx="32">
                  <c:v>45.375</c:v>
                </c:pt>
                <c:pt idx="33">
                  <c:v>44.7</c:v>
                </c:pt>
                <c:pt idx="34">
                  <c:v>44.974999999999994</c:v>
                </c:pt>
                <c:pt idx="35">
                  <c:v>46.5</c:v>
                </c:pt>
                <c:pt idx="36">
                  <c:v>46.8</c:v>
                </c:pt>
                <c:pt idx="37">
                  <c:v>44.625</c:v>
                </c:pt>
                <c:pt idx="38">
                  <c:v>40.099999999999994</c:v>
                </c:pt>
                <c:pt idx="39">
                  <c:v>41.525000000000006</c:v>
                </c:pt>
                <c:pt idx="40">
                  <c:v>33.15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E6-D84B-8D79-C1226B2E3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52608"/>
        <c:axId val="294550864"/>
      </c:scatterChart>
      <c:valAx>
        <c:axId val="372752608"/>
        <c:scaling>
          <c:orientation val="minMax"/>
          <c:max val="2020"/>
          <c:min val="19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9768082864623731"/>
              <c:y val="0.87520758825236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94550864"/>
        <c:crosses val="autoZero"/>
        <c:crossBetween val="midCat"/>
      </c:valAx>
      <c:valAx>
        <c:axId val="294550864"/>
        <c:scaling>
          <c:orientation val="minMax"/>
          <c:max val="9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Price, $/barrel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37275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Cranberry</a:t>
            </a:r>
            <a:r>
              <a:rPr lang="en-US" baseline="0"/>
              <a:t> Productions 2007-2020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'Q1'!$I$1</c:f>
              <c:strCache>
                <c:ptCount val="1"/>
                <c:pt idx="0">
                  <c:v>MA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'Q1'!$H$2:$H$15</c:f>
              <c:numCache>
                <c:formatCode>General</c:formatCode>
                <c:ptCount val="14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</c:numCache>
            </c:numRef>
          </c:xVal>
          <c:yVal>
            <c:numRef>
              <c:f>'Q1'!$I$2:$I$15</c:f>
              <c:numCache>
                <c:formatCode>#,##0</c:formatCode>
                <c:ptCount val="14"/>
                <c:pt idx="0">
                  <c:v>2055000</c:v>
                </c:pt>
                <c:pt idx="1">
                  <c:v>2160000</c:v>
                </c:pt>
                <c:pt idx="2">
                  <c:v>2290000</c:v>
                </c:pt>
                <c:pt idx="3">
                  <c:v>1911400</c:v>
                </c:pt>
                <c:pt idx="4">
                  <c:v>2268000</c:v>
                </c:pt>
                <c:pt idx="5">
                  <c:v>2352000</c:v>
                </c:pt>
                <c:pt idx="6">
                  <c:v>2070000</c:v>
                </c:pt>
                <c:pt idx="7">
                  <c:v>1852300</c:v>
                </c:pt>
                <c:pt idx="8">
                  <c:v>2123000</c:v>
                </c:pt>
                <c:pt idx="9">
                  <c:v>2317000</c:v>
                </c:pt>
                <c:pt idx="10">
                  <c:v>1891000</c:v>
                </c:pt>
                <c:pt idx="11">
                  <c:v>1817000</c:v>
                </c:pt>
                <c:pt idx="12">
                  <c:v>2374000</c:v>
                </c:pt>
                <c:pt idx="13">
                  <c:v>1522000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93-8846-ADEA-950FB755359E}"/>
            </c:ext>
          </c:extLst>
        </c:ser>
        <c:ser>
          <c:idx val="1"/>
          <c:order val="1"/>
          <c:tx>
            <c:strRef>
              <c:f>'Q1'!$J$1</c:f>
              <c:strCache>
                <c:ptCount val="1"/>
                <c:pt idx="0">
                  <c:v>NJ production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'Q1'!$H$2:$H$15</c:f>
              <c:numCache>
                <c:formatCode>General</c:formatCode>
                <c:ptCount val="14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</c:numCache>
            </c:numRef>
          </c:xVal>
          <c:yVal>
            <c:numRef>
              <c:f>'Q1'!$J$2:$J$15</c:f>
              <c:numCache>
                <c:formatCode>#,##0</c:formatCode>
                <c:ptCount val="14"/>
                <c:pt idx="0">
                  <c:v>531000</c:v>
                </c:pt>
                <c:pt idx="1">
                  <c:v>529000</c:v>
                </c:pt>
                <c:pt idx="2">
                  <c:v>512000</c:v>
                </c:pt>
                <c:pt idx="3">
                  <c:v>473300</c:v>
                </c:pt>
                <c:pt idx="4">
                  <c:v>653000</c:v>
                </c:pt>
                <c:pt idx="5">
                  <c:v>595000</c:v>
                </c:pt>
                <c:pt idx="6">
                  <c:v>652000</c:v>
                </c:pt>
                <c:pt idx="7">
                  <c:v>547500</c:v>
                </c:pt>
                <c:pt idx="8">
                  <c:v>550000</c:v>
                </c:pt>
                <c:pt idx="9">
                  <c:v>510000</c:v>
                </c:pt>
                <c:pt idx="10">
                  <c:v>562000</c:v>
                </c:pt>
                <c:pt idx="11">
                  <c:v>555000</c:v>
                </c:pt>
                <c:pt idx="12">
                  <c:v>512000</c:v>
                </c:pt>
                <c:pt idx="13">
                  <c:v>531000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93-8846-ADEA-950FB755359E}"/>
            </c:ext>
          </c:extLst>
        </c:ser>
        <c:ser>
          <c:idx val="2"/>
          <c:order val="2"/>
          <c:tx>
            <c:strRef>
              <c:f>'Q1'!$K$1</c:f>
              <c:strCache>
                <c:ptCount val="1"/>
                <c:pt idx="0">
                  <c:v>OR production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'Q1'!$H$2:$H$15</c:f>
              <c:numCache>
                <c:formatCode>General</c:formatCode>
                <c:ptCount val="14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</c:numCache>
            </c:numRef>
          </c:xVal>
          <c:yVal>
            <c:numRef>
              <c:f>'Q1'!$K$2:$K$15</c:f>
              <c:numCache>
                <c:formatCode>#,##0</c:formatCode>
                <c:ptCount val="14"/>
                <c:pt idx="0">
                  <c:v>604000</c:v>
                </c:pt>
                <c:pt idx="1">
                  <c:v>558000</c:v>
                </c:pt>
                <c:pt idx="2">
                  <c:v>579000</c:v>
                </c:pt>
                <c:pt idx="3">
                  <c:v>489700</c:v>
                </c:pt>
                <c:pt idx="4">
                  <c:v>401000</c:v>
                </c:pt>
                <c:pt idx="5">
                  <c:v>562000</c:v>
                </c:pt>
                <c:pt idx="6">
                  <c:v>500000</c:v>
                </c:pt>
                <c:pt idx="7">
                  <c:v>390000</c:v>
                </c:pt>
                <c:pt idx="8">
                  <c:v>405000</c:v>
                </c:pt>
                <c:pt idx="9">
                  <c:v>361000</c:v>
                </c:pt>
                <c:pt idx="10">
                  <c:v>287000</c:v>
                </c:pt>
                <c:pt idx="11">
                  <c:v>430000</c:v>
                </c:pt>
                <c:pt idx="12">
                  <c:v>400000</c:v>
                </c:pt>
                <c:pt idx="13">
                  <c:v>495000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93-8846-ADEA-950FB755359E}"/>
            </c:ext>
          </c:extLst>
        </c:ser>
        <c:ser>
          <c:idx val="3"/>
          <c:order val="3"/>
          <c:tx>
            <c:strRef>
              <c:f>'Q1'!$L$1</c:f>
              <c:strCache>
                <c:ptCount val="1"/>
                <c:pt idx="0">
                  <c:v>WI production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'Q1'!$H$2:$H$15</c:f>
              <c:numCache>
                <c:formatCode>General</c:formatCode>
                <c:ptCount val="14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</c:numCache>
            </c:numRef>
          </c:xVal>
          <c:yVal>
            <c:numRef>
              <c:f>'Q1'!$L$2:$L$15</c:f>
              <c:numCache>
                <c:formatCode>#,##0</c:formatCode>
                <c:ptCount val="14"/>
                <c:pt idx="0">
                  <c:v>4640000</c:v>
                </c:pt>
                <c:pt idx="1">
                  <c:v>4670000</c:v>
                </c:pt>
                <c:pt idx="2">
                  <c:v>5545000</c:v>
                </c:pt>
                <c:pt idx="3">
                  <c:v>5372000</c:v>
                </c:pt>
                <c:pt idx="4">
                  <c:v>6130000</c:v>
                </c:pt>
                <c:pt idx="5">
                  <c:v>4856000</c:v>
                </c:pt>
                <c:pt idx="6">
                  <c:v>5022000</c:v>
                </c:pt>
                <c:pt idx="7">
                  <c:v>6015600</c:v>
                </c:pt>
                <c:pt idx="8">
                  <c:v>4830000</c:v>
                </c:pt>
                <c:pt idx="9">
                  <c:v>4410000</c:v>
                </c:pt>
                <c:pt idx="10">
                  <c:v>3960000</c:v>
                </c:pt>
                <c:pt idx="11">
                  <c:v>3950000</c:v>
                </c:pt>
                <c:pt idx="12">
                  <c:v>4470000</c:v>
                </c:pt>
                <c:pt idx="13">
                  <c:v>3830000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93-8846-ADEA-950FB755359E}"/>
            </c:ext>
          </c:extLst>
        </c:ser>
        <c:ser>
          <c:idx val="4"/>
          <c:order val="4"/>
          <c:tx>
            <c:strRef>
              <c:f>'Q1'!$M$1</c:f>
              <c:strCache>
                <c:ptCount val="1"/>
                <c:pt idx="0">
                  <c:v>Total Production</c:v>
                </c:pt>
              </c:strCache>
            </c:strRef>
          </c:tx>
          <c:spPr>
            <a:ln w="317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'Q1'!$H$2:$H$15</c:f>
              <c:numCache>
                <c:formatCode>General</c:formatCode>
                <c:ptCount val="14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</c:numCache>
            </c:numRef>
          </c:xVal>
          <c:yVal>
            <c:numRef>
              <c:f>'Q1'!$M$2:$M$15</c:f>
              <c:numCache>
                <c:formatCode>#,##0</c:formatCode>
                <c:ptCount val="14"/>
                <c:pt idx="0">
                  <c:v>7830000</c:v>
                </c:pt>
                <c:pt idx="1">
                  <c:v>7917000</c:v>
                </c:pt>
                <c:pt idx="2">
                  <c:v>8926000</c:v>
                </c:pt>
                <c:pt idx="3">
                  <c:v>8246400</c:v>
                </c:pt>
                <c:pt idx="4">
                  <c:v>9452000</c:v>
                </c:pt>
                <c:pt idx="5">
                  <c:v>8365000</c:v>
                </c:pt>
                <c:pt idx="6">
                  <c:v>8244000</c:v>
                </c:pt>
                <c:pt idx="7">
                  <c:v>8805400</c:v>
                </c:pt>
                <c:pt idx="8">
                  <c:v>7908000</c:v>
                </c:pt>
                <c:pt idx="9">
                  <c:v>7598000</c:v>
                </c:pt>
                <c:pt idx="10">
                  <c:v>6700000</c:v>
                </c:pt>
                <c:pt idx="11">
                  <c:v>6752000</c:v>
                </c:pt>
                <c:pt idx="12">
                  <c:v>7756000</c:v>
                </c:pt>
                <c:pt idx="13">
                  <c:v>6378000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2D-1A47-9A77-F8CC067B2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657328"/>
        <c:axId val="350695904"/>
      </c:scatterChart>
      <c:valAx>
        <c:axId val="419657328"/>
        <c:scaling>
          <c:orientation val="minMax"/>
          <c:max val="2020"/>
          <c:min val="2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0027856229972112"/>
              <c:y val="0.75543045103012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350695904"/>
        <c:crosses val="autoZero"/>
        <c:crossBetween val="midCat"/>
        <c:majorUnit val="2"/>
      </c:valAx>
      <c:valAx>
        <c:axId val="3506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Productions,</a:t>
                </a:r>
                <a:r>
                  <a:rPr lang="en-US" baseline="0"/>
                  <a:t> measured in barrel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419657328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Cranberry</a:t>
            </a:r>
            <a:r>
              <a:rPr lang="zh-CN" altLang="en-US" baseline="0"/>
              <a:t> </a:t>
            </a:r>
            <a:r>
              <a:rPr lang="en-US" altLang="zh-CN" baseline="0"/>
              <a:t>Production Shares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4F-4C44-B6AE-D21462CA1D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4F-4C44-B6AE-D21462CA1D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D4F-4C44-B6AE-D21462CA1D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D4F-4C44-B6AE-D21462CA1D1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'Q2-Q3'!$B$1:$E$1</c:f>
              <c:strCache>
                <c:ptCount val="4"/>
                <c:pt idx="0">
                  <c:v>MA production</c:v>
                </c:pt>
                <c:pt idx="1">
                  <c:v>NJ production</c:v>
                </c:pt>
                <c:pt idx="2">
                  <c:v>OR production</c:v>
                </c:pt>
                <c:pt idx="3">
                  <c:v>WI production</c:v>
                </c:pt>
              </c:strCache>
            </c:strRef>
          </c:cat>
          <c:val>
            <c:numRef>
              <c:f>'Q2-Q3'!$B$16:$E$16</c:f>
              <c:numCache>
                <c:formatCode>#,##0</c:formatCode>
                <c:ptCount val="4"/>
                <c:pt idx="0">
                  <c:v>29002700</c:v>
                </c:pt>
                <c:pt idx="1">
                  <c:v>7712800</c:v>
                </c:pt>
                <c:pt idx="2">
                  <c:v>6461700</c:v>
                </c:pt>
                <c:pt idx="3">
                  <c:v>67700600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5-5B44-A12D-03779476BB7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Cranberry</a:t>
            </a:r>
            <a:r>
              <a:rPr lang="en-US" baseline="0"/>
              <a:t> </a:t>
            </a:r>
            <a:r>
              <a:rPr lang="en-US"/>
              <a:t>Production Per Acre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'Q2-Q3'!$K$17</c:f>
              <c:strCache>
                <c:ptCount val="1"/>
                <c:pt idx="0">
                  <c:v>MA Production Per Acre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'Q2-Q3'!$J$18:$J$20</c:f>
              <c:numCache>
                <c:formatCode>General</c:formatCode>
                <c:ptCount val="3"/>
                <c:pt idx="0">
                  <c:v>2017</c:v>
                </c:pt>
                <c:pt idx="1">
                  <c:v>2012</c:v>
                </c:pt>
                <c:pt idx="2">
                  <c:v>2007</c:v>
                </c:pt>
              </c:numCache>
            </c:numRef>
          </c:xVal>
          <c:yVal>
            <c:numRef>
              <c:f>'Q2-Q3'!$K$18:$K$20</c:f>
              <c:numCache>
                <c:formatCode>General</c:formatCode>
                <c:ptCount val="3"/>
                <c:pt idx="0">
                  <c:v>141.01069715971965</c:v>
                </c:pt>
                <c:pt idx="1">
                  <c:v>150.88841506751953</c:v>
                </c:pt>
                <c:pt idx="2">
                  <c:v>113.85397965290245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14-994A-B0CB-D905F3FE949C}"/>
            </c:ext>
          </c:extLst>
        </c:ser>
        <c:ser>
          <c:idx val="1"/>
          <c:order val="1"/>
          <c:tx>
            <c:strRef>
              <c:f>'Q2-Q3'!$L$17</c:f>
              <c:strCache>
                <c:ptCount val="1"/>
                <c:pt idx="0">
                  <c:v>NJ Production Per Acre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'Q2-Q3'!$J$18:$J$20</c:f>
              <c:numCache>
                <c:formatCode>General</c:formatCode>
                <c:ptCount val="3"/>
                <c:pt idx="0">
                  <c:v>2017</c:v>
                </c:pt>
                <c:pt idx="1">
                  <c:v>2012</c:v>
                </c:pt>
                <c:pt idx="2">
                  <c:v>2007</c:v>
                </c:pt>
              </c:numCache>
            </c:numRef>
          </c:xVal>
          <c:yVal>
            <c:numRef>
              <c:f>'Q2-Q3'!$L$18:$L$20</c:f>
              <c:numCache>
                <c:formatCode>General</c:formatCode>
                <c:ptCount val="3"/>
                <c:pt idx="0">
                  <c:v>138.59443631039531</c:v>
                </c:pt>
                <c:pt idx="1">
                  <c:v>160.20972909991261</c:v>
                </c:pt>
                <c:pt idx="2">
                  <c:v>149.57746478873239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14-994A-B0CB-D905F3FE949C}"/>
            </c:ext>
          </c:extLst>
        </c:ser>
        <c:ser>
          <c:idx val="2"/>
          <c:order val="2"/>
          <c:tx>
            <c:strRef>
              <c:f>'Q2-Q3'!$M$17</c:f>
              <c:strCache>
                <c:ptCount val="1"/>
                <c:pt idx="0">
                  <c:v>OR Production Per Acre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'Q2-Q3'!$J$18:$J$20</c:f>
              <c:numCache>
                <c:formatCode>General</c:formatCode>
                <c:ptCount val="3"/>
                <c:pt idx="0">
                  <c:v>2017</c:v>
                </c:pt>
                <c:pt idx="1">
                  <c:v>2012</c:v>
                </c:pt>
                <c:pt idx="2">
                  <c:v>2007</c:v>
                </c:pt>
              </c:numCache>
            </c:numRef>
          </c:xVal>
          <c:yVal>
            <c:numRef>
              <c:f>'Q2-Q3'!$M$18:$M$20</c:f>
              <c:numCache>
                <c:formatCode>General</c:formatCode>
                <c:ptCount val="3"/>
                <c:pt idx="0">
                  <c:v>165.38331644714623</c:v>
                </c:pt>
                <c:pt idx="1">
                  <c:v>132.30970271153217</c:v>
                </c:pt>
                <c:pt idx="2">
                  <c:v>162.4015748031496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14-994A-B0CB-D905F3FE949C}"/>
            </c:ext>
          </c:extLst>
        </c:ser>
        <c:ser>
          <c:idx val="3"/>
          <c:order val="3"/>
          <c:tx>
            <c:strRef>
              <c:f>'Q2-Q3'!$N$17</c:f>
              <c:strCache>
                <c:ptCount val="1"/>
                <c:pt idx="0">
                  <c:v>WI Production Per Acre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'Q2-Q3'!$J$18:$J$20</c:f>
              <c:numCache>
                <c:formatCode>General</c:formatCode>
                <c:ptCount val="3"/>
                <c:pt idx="0">
                  <c:v>2017</c:v>
                </c:pt>
                <c:pt idx="1">
                  <c:v>2012</c:v>
                </c:pt>
                <c:pt idx="2">
                  <c:v>2007</c:v>
                </c:pt>
              </c:numCache>
            </c:numRef>
          </c:xVal>
          <c:yVal>
            <c:numRef>
              <c:f>'Q2-Q3'!$N$18:$N$20</c:f>
              <c:numCache>
                <c:formatCode>General</c:formatCode>
                <c:ptCount val="3"/>
                <c:pt idx="0">
                  <c:v>249.69787115366739</c:v>
                </c:pt>
                <c:pt idx="1">
                  <c:v>234.00029068359092</c:v>
                </c:pt>
                <c:pt idx="2">
                  <c:v>204.8566538296962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14-994A-B0CB-D905F3FE949C}"/>
            </c:ext>
          </c:extLst>
        </c:ser>
        <c:ser>
          <c:idx val="4"/>
          <c:order val="4"/>
          <c:tx>
            <c:strRef>
              <c:f>'Q2-Q3'!$O$17</c:f>
              <c:strCache>
                <c:ptCount val="1"/>
                <c:pt idx="0">
                  <c:v>Average Production Per Acre </c:v>
                </c:pt>
              </c:strCache>
            </c:strRef>
          </c:tx>
          <c:spPr>
            <a:ln w="34925" cap="rnd" cmpd="sng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'Q2-Q3'!$J$18:$J$20</c:f>
              <c:numCache>
                <c:formatCode>General</c:formatCode>
                <c:ptCount val="3"/>
                <c:pt idx="0">
                  <c:v>2017</c:v>
                </c:pt>
                <c:pt idx="1">
                  <c:v>2012</c:v>
                </c:pt>
                <c:pt idx="2">
                  <c:v>2007</c:v>
                </c:pt>
              </c:numCache>
            </c:numRef>
          </c:xVal>
          <c:yVal>
            <c:numRef>
              <c:f>'Q2-Q3'!$O$18:$O$20</c:f>
              <c:numCache>
                <c:formatCode>General</c:formatCode>
                <c:ptCount val="3"/>
                <c:pt idx="0">
                  <c:v>198.97213174086139</c:v>
                </c:pt>
                <c:pt idx="1">
                  <c:v>191.91845649799782</c:v>
                </c:pt>
                <c:pt idx="2">
                  <c:v>164.96818581552947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14-994A-B0CB-D905F3FE9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847263"/>
        <c:axId val="1882659295"/>
      </c:scatterChart>
      <c:valAx>
        <c:axId val="1993847263"/>
        <c:scaling>
          <c:orientation val="minMax"/>
          <c:max val="2017"/>
          <c:min val="2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882659295"/>
        <c:crosses val="autoZero"/>
        <c:crossBetween val="midCat"/>
        <c:majorUnit val="5"/>
      </c:valAx>
      <c:valAx>
        <c:axId val="1882659295"/>
        <c:scaling>
          <c:orientation val="minMax"/>
          <c:max val="2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Cranberry</a:t>
                </a:r>
                <a:r>
                  <a:rPr lang="en-US" baseline="0"/>
                  <a:t> Productions Per Acre, barrels/acre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93847263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'Q2-Q3'!$U$1</c:f>
              <c:strCache>
                <c:ptCount val="1"/>
                <c:pt idx="0">
                  <c:v>Area Type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E0E-7348-872C-46772EBF11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CF5-B445-AD32-71BFCA8595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CF5-B445-AD32-71BFCA8595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CF5-B445-AD32-71BFCA859559}"/>
              </c:ext>
            </c:extLst>
          </c:dPt>
          <c:dLbls>
            <c:dLbl>
              <c:idx val="0"/>
              <c:layout>
                <c:manualLayout>
                  <c:x val="-0.1713127734033246"/>
                  <c:y val="4.6412219305920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E0E-7348-872C-46772EBF11D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'Q2-Q3'!$T$2:$T$5</c:f>
              <c:strCache>
                <c:ptCount val="4"/>
                <c:pt idx="0">
                  <c:v>15.0 TO 24.9 ACRES</c:v>
                </c:pt>
                <c:pt idx="1">
                  <c:v>25.0 TO 49.9 ACRES</c:v>
                </c:pt>
                <c:pt idx="2">
                  <c:v>50.0 TO 99.9 ACRES</c:v>
                </c:pt>
                <c:pt idx="3">
                  <c:v>100 OR MORE ACRES</c:v>
                </c:pt>
              </c:strCache>
            </c:strRef>
          </c:cat>
          <c:val>
            <c:numRef>
              <c:f>'Q2-Q3'!$U$2:$U$5</c:f>
              <c:numCache>
                <c:formatCode>#,##0</c:formatCode>
                <c:ptCount val="4"/>
                <c:pt idx="0" formatCode="General">
                  <c:v>484</c:v>
                </c:pt>
                <c:pt idx="1">
                  <c:v>1223</c:v>
                </c:pt>
                <c:pt idx="2">
                  <c:v>4979</c:v>
                </c:pt>
                <c:pt idx="3">
                  <c:v>14633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E-7348-872C-46772EBF11D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'Q4'!$K$18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'Q4'!$H$36:$H$49</c:f>
              <c:numCache>
                <c:formatCode>General</c:formatCode>
                <c:ptCount val="14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</c:numCache>
            </c:numRef>
          </c:xVal>
          <c:yVal>
            <c:numRef>
              <c:f>'Q4'!$K$19:$K$32</c:f>
              <c:numCache>
                <c:formatCode>General</c:formatCode>
                <c:ptCount val="14"/>
                <c:pt idx="0">
                  <c:v>287948250</c:v>
                </c:pt>
                <c:pt idx="1">
                  <c:v>270167625</c:v>
                </c:pt>
                <c:pt idx="2">
                  <c:v>247027050</c:v>
                </c:pt>
                <c:pt idx="3">
                  <c:v>255019920.00000003</c:v>
                </c:pt>
                <c:pt idx="4">
                  <c:v>306008500</c:v>
                </c:pt>
                <c:pt idx="5">
                  <c:v>263915750</c:v>
                </c:pt>
                <c:pt idx="6">
                  <c:v>257625000</c:v>
                </c:pt>
                <c:pt idx="7">
                  <c:v>289917795</c:v>
                </c:pt>
                <c:pt idx="8">
                  <c:v>374839200</c:v>
                </c:pt>
                <c:pt idx="9">
                  <c:v>340960250</c:v>
                </c:pt>
                <c:pt idx="10">
                  <c:v>291450000</c:v>
                </c:pt>
                <c:pt idx="11">
                  <c:v>302152000</c:v>
                </c:pt>
                <c:pt idx="12">
                  <c:v>502394900.00000006</c:v>
                </c:pt>
                <c:pt idx="13">
                  <c:v>328467000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1-E747-9DF6-0C5B54E6D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385103"/>
        <c:axId val="2006386783"/>
      </c:scatterChart>
      <c:valAx>
        <c:axId val="2006385103"/>
        <c:scaling>
          <c:orientation val="minMax"/>
          <c:max val="2020"/>
          <c:min val="2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06386783"/>
        <c:crosses val="autoZero"/>
        <c:crossBetween val="midCat"/>
      </c:valAx>
      <c:valAx>
        <c:axId val="2006386783"/>
        <c:scaling>
          <c:orientation val="minMax"/>
          <c:max val="6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Revenue,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06385103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Production</a:t>
            </a:r>
            <a:r>
              <a:rPr lang="en-US" baseline="0"/>
              <a:t> and Average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'Q4'!$J$35</c:f>
              <c:strCache>
                <c:ptCount val="1"/>
                <c:pt idx="0">
                  <c:v>Average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'Q4'!$I$36:$I$49</c:f>
              <c:numCache>
                <c:formatCode>#,##0</c:formatCode>
                <c:ptCount val="14"/>
                <c:pt idx="0">
                  <c:v>7832056.7750000004</c:v>
                </c:pt>
                <c:pt idx="1">
                  <c:v>7919053.125</c:v>
                </c:pt>
                <c:pt idx="2">
                  <c:v>8928045.6750000007</c:v>
                </c:pt>
                <c:pt idx="3">
                  <c:v>8248447.9249999998</c:v>
                </c:pt>
                <c:pt idx="4">
                  <c:v>9454048.375</c:v>
                </c:pt>
                <c:pt idx="5">
                  <c:v>8367046.5499999998</c:v>
                </c:pt>
                <c:pt idx="6">
                  <c:v>8246045.25</c:v>
                </c:pt>
                <c:pt idx="7">
                  <c:v>8807445.9250000007</c:v>
                </c:pt>
                <c:pt idx="8">
                  <c:v>7910059.4000000004</c:v>
                </c:pt>
                <c:pt idx="9">
                  <c:v>7600055.875</c:v>
                </c:pt>
                <c:pt idx="10">
                  <c:v>6702053.5</c:v>
                </c:pt>
                <c:pt idx="11">
                  <c:v>6754053.75</c:v>
                </c:pt>
                <c:pt idx="12">
                  <c:v>7758072.7750000004</c:v>
                </c:pt>
                <c:pt idx="13">
                  <c:v>6380058.5</c:v>
                </c:pt>
              </c:numCache>
            </c:numRef>
          </c:xVal>
          <c:yVal>
            <c:numRef>
              <c:f>'Q4'!$J$36:$J$49</c:f>
              <c:numCache>
                <c:formatCode>General</c:formatCode>
                <c:ptCount val="14"/>
                <c:pt idx="0">
                  <c:v>36.774999999999999</c:v>
                </c:pt>
                <c:pt idx="1">
                  <c:v>34.125</c:v>
                </c:pt>
                <c:pt idx="2">
                  <c:v>27.675000000000001</c:v>
                </c:pt>
                <c:pt idx="3">
                  <c:v>30.925000000000004</c:v>
                </c:pt>
                <c:pt idx="4">
                  <c:v>32.375</c:v>
                </c:pt>
                <c:pt idx="5">
                  <c:v>31.55</c:v>
                </c:pt>
                <c:pt idx="6">
                  <c:v>31.25</c:v>
                </c:pt>
                <c:pt idx="7">
                  <c:v>32.924999999999997</c:v>
                </c:pt>
                <c:pt idx="8">
                  <c:v>47.4</c:v>
                </c:pt>
                <c:pt idx="9">
                  <c:v>44.875</c:v>
                </c:pt>
                <c:pt idx="10">
                  <c:v>43.5</c:v>
                </c:pt>
                <c:pt idx="11">
                  <c:v>44.75</c:v>
                </c:pt>
                <c:pt idx="12">
                  <c:v>64.775000000000006</c:v>
                </c:pt>
                <c:pt idx="13">
                  <c:v>51.5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D-B242-B51A-9735CF293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124847"/>
        <c:axId val="1449536367"/>
      </c:scatterChart>
      <c:valAx>
        <c:axId val="1469124847"/>
        <c:scaling>
          <c:orientation val="minMax"/>
          <c:max val="9800000"/>
          <c:min val="6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Cranberry Production,</a:t>
                </a:r>
                <a:r>
                  <a:rPr lang="en-US" baseline="0"/>
                  <a:t> barrels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805672600156745"/>
              <c:y val="0.898760904196248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49536367"/>
        <c:crosses val="autoZero"/>
        <c:crossBetween val="midCat"/>
        <c:majorUnit val="500000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</c:dispUnitsLbl>
        </c:dispUnits>
      </c:valAx>
      <c:valAx>
        <c:axId val="1449536367"/>
        <c:scaling>
          <c:orientation val="minMax"/>
          <c:max val="7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Price,</a:t>
                </a:r>
                <a:r>
                  <a:rPr lang="en-US" baseline="0"/>
                  <a:t> $/barrel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182050628804049E-2"/>
              <c:y val="0.39537545349262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691248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611161</xdr:colOff>
      <xdr:row>36</xdr:row>
      <xdr:rowOff>99675</xdr:rowOff>
    </xdr:from>
    <xdr:to>
      <xdr:col>15</xdr:col>
      <xdr:colOff>109125</xdr:colOff>
      <xdr:row>57</xdr:row>
      <xdr:rowOff>71496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6352A9-BB1E-E244-84AC-AD36ACF34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763882</xdr:colOff>
      <xdr:row>17</xdr:row>
      <xdr:rowOff>85544</xdr:rowOff>
    </xdr:from>
    <xdr:to>
      <xdr:col>13</xdr:col>
      <xdr:colOff>824624</xdr:colOff>
      <xdr:row>32</xdr:row>
      <xdr:rowOff>15054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7766EF-4965-E94D-A0A3-A8BE8B529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352528</xdr:colOff>
      <xdr:row>19</xdr:row>
      <xdr:rowOff>24927</xdr:rowOff>
    </xdr:from>
    <xdr:to>
      <xdr:col>7</xdr:col>
      <xdr:colOff>235688</xdr:colOff>
      <xdr:row>37</xdr:row>
      <xdr:rowOff>197647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891610-B2AD-0145-AD93-7D24E42F0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602787</xdr:colOff>
      <xdr:row>24</xdr:row>
      <xdr:rowOff>47246</xdr:rowOff>
    </xdr:from>
    <xdr:to>
      <xdr:col>17</xdr:col>
      <xdr:colOff>477633</xdr:colOff>
      <xdr:row>47</xdr:row>
      <xdr:rowOff>181506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91B7DC-7DA5-5747-83F9-E51E458AA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391822</xdr:colOff>
      <xdr:row>8</xdr:row>
      <xdr:rowOff>56903</xdr:rowOff>
    </xdr:from>
    <xdr:to>
      <xdr:col>24</xdr:col>
      <xdr:colOff>643270</xdr:colOff>
      <xdr:row>30</xdr:row>
      <xdr:rowOff>189810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CEA4530-D641-F647-9FD3-4A3034A65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611919</xdr:colOff>
      <xdr:row>26</xdr:row>
      <xdr:rowOff>92328</xdr:rowOff>
    </xdr:from>
    <xdr:to>
      <xdr:col>22</xdr:col>
      <xdr:colOff>16934</xdr:colOff>
      <xdr:row>48</xdr:row>
      <xdr:rowOff>16933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B55A5B-F867-6440-80A7-6A7B27D09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631117</xdr:colOff>
      <xdr:row>2</xdr:row>
      <xdr:rowOff>71674</xdr:rowOff>
    </xdr:from>
    <xdr:to>
      <xdr:col>21</xdr:col>
      <xdr:colOff>330638</xdr:colOff>
      <xdr:row>23</xdr:row>
      <xdr:rowOff>38829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06D255-13D3-AA44-87FD-B145F49AB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3F36-19DB-214A-BA88-2F5BD1350237}">
  <dimension ref="A1:R42"/>
  <sheetViews>
    <sheetView zoomScale="86" zoomScaleNormal="193" workbookViewId="0">
      <selection activeCell="G27" sqref="G27"/>
    </sheetView>
  </sheetViews>
  <sheetFormatPr baseColWidth="10" defaultRowHeight="16" x14ac:dyDescent="0.2"/>
  <sheetData>
    <row r="1" spans="1:18" x14ac:dyDescent="0.2">
      <c r="A1" t="s">
        <v>0</v>
      </c>
      <c r="B1" t="s">
        <v>7</v>
      </c>
      <c r="C1" s="2" t="s">
        <v>8</v>
      </c>
      <c r="D1" t="s">
        <v>9</v>
      </c>
      <c r="E1" t="s">
        <v>10</v>
      </c>
      <c r="F1" t="s">
        <v>23</v>
      </c>
      <c r="H1" t="s">
        <v>0</v>
      </c>
      <c r="I1" s="2" t="s">
        <v>11</v>
      </c>
      <c r="J1" t="s">
        <v>12</v>
      </c>
      <c r="K1" t="s">
        <v>13</v>
      </c>
      <c r="L1" t="s">
        <v>14</v>
      </c>
      <c r="M1" t="s">
        <v>22</v>
      </c>
    </row>
    <row r="2" spans="1:18" x14ac:dyDescent="0.2">
      <c r="A2">
        <v>2020</v>
      </c>
      <c r="B2">
        <v>38.6</v>
      </c>
      <c r="C2" s="2">
        <v>34.6</v>
      </c>
      <c r="D2">
        <v>38.5</v>
      </c>
      <c r="E2">
        <v>35.4</v>
      </c>
      <c r="F2">
        <f>AVERAGE(B2:E2)</f>
        <v>36.774999999999999</v>
      </c>
      <c r="G2" s="1"/>
      <c r="H2">
        <v>2020</v>
      </c>
      <c r="I2" s="3">
        <v>2055000</v>
      </c>
      <c r="J2" s="1">
        <v>531000</v>
      </c>
      <c r="K2" s="1">
        <v>604000</v>
      </c>
      <c r="L2" s="1">
        <v>4640000</v>
      </c>
      <c r="M2" s="1">
        <f t="shared" ref="M2:M15" si="0">SUM(I2:L2)</f>
        <v>7830000</v>
      </c>
      <c r="R2" s="1"/>
    </row>
    <row r="3" spans="1:18" x14ac:dyDescent="0.2">
      <c r="A3">
        <v>2019</v>
      </c>
      <c r="B3">
        <v>34.9</v>
      </c>
      <c r="C3" s="2">
        <v>34.1</v>
      </c>
      <c r="D3">
        <v>37.799999999999997</v>
      </c>
      <c r="E3">
        <v>29.7</v>
      </c>
      <c r="F3">
        <f t="shared" ref="F3:F42" si="1">AVERAGE(B3:E3)</f>
        <v>34.125</v>
      </c>
      <c r="G3" s="1"/>
      <c r="H3">
        <v>2019</v>
      </c>
      <c r="I3" s="3">
        <v>2160000</v>
      </c>
      <c r="J3" s="1">
        <v>529000</v>
      </c>
      <c r="K3" s="1">
        <v>558000</v>
      </c>
      <c r="L3" s="1">
        <v>4670000</v>
      </c>
      <c r="M3" s="1">
        <f t="shared" si="0"/>
        <v>7917000</v>
      </c>
      <c r="R3" s="1"/>
    </row>
    <row r="4" spans="1:18" x14ac:dyDescent="0.2">
      <c r="A4">
        <v>2018</v>
      </c>
      <c r="B4">
        <v>28.1</v>
      </c>
      <c r="C4" s="2">
        <v>27.1</v>
      </c>
      <c r="D4">
        <v>29.3</v>
      </c>
      <c r="E4">
        <v>26.2</v>
      </c>
      <c r="F4">
        <f t="shared" si="1"/>
        <v>27.675000000000001</v>
      </c>
      <c r="G4" s="1"/>
      <c r="H4">
        <v>2018</v>
      </c>
      <c r="I4" s="3">
        <v>2290000</v>
      </c>
      <c r="J4" s="1">
        <v>512000</v>
      </c>
      <c r="K4" s="1">
        <v>579000</v>
      </c>
      <c r="L4" s="1">
        <v>5545000</v>
      </c>
      <c r="M4" s="1">
        <f t="shared" si="0"/>
        <v>8926000</v>
      </c>
      <c r="R4" s="1"/>
    </row>
    <row r="5" spans="1:18" x14ac:dyDescent="0.2">
      <c r="A5">
        <v>2017</v>
      </c>
      <c r="B5">
        <v>29.2</v>
      </c>
      <c r="C5" s="2">
        <v>31.5</v>
      </c>
      <c r="D5">
        <v>36.6</v>
      </c>
      <c r="E5">
        <v>26.4</v>
      </c>
      <c r="F5">
        <f t="shared" si="1"/>
        <v>30.925000000000004</v>
      </c>
      <c r="G5" s="1"/>
      <c r="H5">
        <v>2017</v>
      </c>
      <c r="I5" s="3">
        <v>1911400</v>
      </c>
      <c r="J5" s="1">
        <v>473300</v>
      </c>
      <c r="K5" s="1">
        <v>489700</v>
      </c>
      <c r="L5" s="1">
        <v>5372000</v>
      </c>
      <c r="M5" s="1">
        <f t="shared" si="0"/>
        <v>8246400</v>
      </c>
      <c r="R5" s="1"/>
    </row>
    <row r="6" spans="1:18" x14ac:dyDescent="0.2">
      <c r="A6">
        <v>2016</v>
      </c>
      <c r="B6">
        <v>29.2</v>
      </c>
      <c r="C6" s="2">
        <v>30.7</v>
      </c>
      <c r="D6">
        <v>43.1</v>
      </c>
      <c r="E6">
        <v>26.5</v>
      </c>
      <c r="F6">
        <f t="shared" si="1"/>
        <v>32.375</v>
      </c>
      <c r="G6" s="1"/>
      <c r="H6">
        <v>2016</v>
      </c>
      <c r="I6" s="3">
        <v>2268000</v>
      </c>
      <c r="J6" s="1">
        <v>653000</v>
      </c>
      <c r="K6" s="1">
        <v>401000</v>
      </c>
      <c r="L6" s="1">
        <v>6130000</v>
      </c>
      <c r="M6" s="1">
        <f t="shared" si="0"/>
        <v>9452000</v>
      </c>
      <c r="R6" s="1"/>
    </row>
    <row r="7" spans="1:18" x14ac:dyDescent="0.2">
      <c r="A7">
        <v>2015</v>
      </c>
      <c r="B7">
        <v>29.2</v>
      </c>
      <c r="C7" s="2">
        <v>32.799999999999997</v>
      </c>
      <c r="D7">
        <v>37.700000000000003</v>
      </c>
      <c r="E7">
        <v>26.5</v>
      </c>
      <c r="F7">
        <f t="shared" si="1"/>
        <v>31.55</v>
      </c>
      <c r="G7" s="1"/>
      <c r="H7">
        <v>2015</v>
      </c>
      <c r="I7" s="3">
        <v>2352000</v>
      </c>
      <c r="J7" s="1">
        <v>595000</v>
      </c>
      <c r="K7" s="1">
        <v>562000</v>
      </c>
      <c r="L7" s="1">
        <v>4856000</v>
      </c>
      <c r="M7" s="1">
        <f t="shared" si="0"/>
        <v>8365000</v>
      </c>
      <c r="R7" s="1"/>
    </row>
    <row r="8" spans="1:18" x14ac:dyDescent="0.2">
      <c r="A8">
        <v>2014</v>
      </c>
      <c r="B8">
        <v>27.9</v>
      </c>
      <c r="C8" s="2">
        <v>37.1</v>
      </c>
      <c r="D8">
        <v>36.9</v>
      </c>
      <c r="E8">
        <v>23.1</v>
      </c>
      <c r="F8">
        <f t="shared" si="1"/>
        <v>31.25</v>
      </c>
      <c r="G8" s="1"/>
      <c r="H8">
        <v>2014</v>
      </c>
      <c r="I8" s="3">
        <v>2070000</v>
      </c>
      <c r="J8" s="1">
        <v>652000</v>
      </c>
      <c r="K8" s="1">
        <v>500000</v>
      </c>
      <c r="L8" s="1">
        <v>5022000</v>
      </c>
      <c r="M8" s="1">
        <f t="shared" si="0"/>
        <v>8244000</v>
      </c>
      <c r="R8" s="1"/>
    </row>
    <row r="9" spans="1:18" x14ac:dyDescent="0.2">
      <c r="A9">
        <v>2013</v>
      </c>
      <c r="B9">
        <v>32</v>
      </c>
      <c r="C9" s="2">
        <v>31.6</v>
      </c>
      <c r="D9">
        <v>37.5</v>
      </c>
      <c r="E9">
        <v>30.6</v>
      </c>
      <c r="F9">
        <f t="shared" si="1"/>
        <v>32.924999999999997</v>
      </c>
      <c r="G9" s="1"/>
      <c r="H9">
        <v>2013</v>
      </c>
      <c r="I9" s="3">
        <v>1852300</v>
      </c>
      <c r="J9" s="1">
        <v>547500</v>
      </c>
      <c r="K9" s="1">
        <v>390000</v>
      </c>
      <c r="L9" s="1">
        <v>6015600</v>
      </c>
      <c r="M9" s="1">
        <f t="shared" si="0"/>
        <v>8805400</v>
      </c>
      <c r="R9" s="1"/>
    </row>
    <row r="10" spans="1:18" x14ac:dyDescent="0.2">
      <c r="A10">
        <v>2012</v>
      </c>
      <c r="B10">
        <v>47.8</v>
      </c>
      <c r="C10" s="2">
        <v>47</v>
      </c>
      <c r="D10">
        <v>54.4</v>
      </c>
      <c r="E10">
        <v>40.4</v>
      </c>
      <c r="F10">
        <f t="shared" si="1"/>
        <v>47.4</v>
      </c>
      <c r="G10" s="1"/>
      <c r="H10">
        <v>2012</v>
      </c>
      <c r="I10" s="3">
        <v>2123000</v>
      </c>
      <c r="J10" s="1">
        <v>550000</v>
      </c>
      <c r="K10" s="1">
        <v>405000</v>
      </c>
      <c r="L10" s="1">
        <v>4830000</v>
      </c>
      <c r="M10" s="1">
        <f t="shared" si="0"/>
        <v>7908000</v>
      </c>
      <c r="R10" s="1"/>
    </row>
    <row r="11" spans="1:18" x14ac:dyDescent="0.2">
      <c r="A11">
        <v>2011</v>
      </c>
      <c r="B11">
        <v>44.3</v>
      </c>
      <c r="C11" s="2">
        <v>44.7</v>
      </c>
      <c r="D11">
        <v>51</v>
      </c>
      <c r="E11">
        <v>39.5</v>
      </c>
      <c r="F11">
        <f t="shared" si="1"/>
        <v>44.875</v>
      </c>
      <c r="G11" s="1"/>
      <c r="H11">
        <v>2011</v>
      </c>
      <c r="I11" s="3">
        <v>2317000</v>
      </c>
      <c r="J11" s="1">
        <v>510000</v>
      </c>
      <c r="K11" s="1">
        <v>361000</v>
      </c>
      <c r="L11" s="1">
        <v>4410000</v>
      </c>
      <c r="M11" s="1">
        <f t="shared" si="0"/>
        <v>7598000</v>
      </c>
      <c r="R11" s="1"/>
    </row>
    <row r="12" spans="1:18" x14ac:dyDescent="0.2">
      <c r="A12">
        <v>2010</v>
      </c>
      <c r="B12">
        <v>43.7</v>
      </c>
      <c r="C12" s="2">
        <v>42.1</v>
      </c>
      <c r="D12">
        <v>53.7</v>
      </c>
      <c r="E12">
        <v>34.5</v>
      </c>
      <c r="F12">
        <f t="shared" si="1"/>
        <v>43.5</v>
      </c>
      <c r="G12" s="1"/>
      <c r="H12">
        <v>2010</v>
      </c>
      <c r="I12" s="3">
        <v>1891000</v>
      </c>
      <c r="J12" s="1">
        <v>562000</v>
      </c>
      <c r="K12" s="1">
        <v>287000</v>
      </c>
      <c r="L12" s="1">
        <v>3960000</v>
      </c>
      <c r="M12" s="1">
        <f t="shared" si="0"/>
        <v>6700000</v>
      </c>
      <c r="R12" s="1"/>
    </row>
    <row r="13" spans="1:18" x14ac:dyDescent="0.2">
      <c r="A13">
        <v>2009</v>
      </c>
      <c r="B13">
        <v>42.1</v>
      </c>
      <c r="C13" s="2">
        <v>46.1</v>
      </c>
      <c r="D13">
        <v>54.5</v>
      </c>
      <c r="E13">
        <v>36.299999999999997</v>
      </c>
      <c r="F13">
        <f t="shared" si="1"/>
        <v>44.75</v>
      </c>
      <c r="G13" s="1"/>
      <c r="H13">
        <v>2009</v>
      </c>
      <c r="I13" s="3">
        <v>1817000</v>
      </c>
      <c r="J13" s="1">
        <v>555000</v>
      </c>
      <c r="K13" s="1">
        <v>430000</v>
      </c>
      <c r="L13" s="1">
        <v>3950000</v>
      </c>
      <c r="M13" s="1">
        <f t="shared" si="0"/>
        <v>6752000</v>
      </c>
      <c r="R13" s="1"/>
    </row>
    <row r="14" spans="1:18" x14ac:dyDescent="0.2">
      <c r="A14">
        <v>2008</v>
      </c>
      <c r="B14">
        <v>55.4</v>
      </c>
      <c r="C14" s="2">
        <v>58.6</v>
      </c>
      <c r="D14">
        <v>53.6</v>
      </c>
      <c r="E14">
        <v>91.5</v>
      </c>
      <c r="F14">
        <f t="shared" si="1"/>
        <v>64.775000000000006</v>
      </c>
      <c r="G14" s="1"/>
      <c r="H14">
        <v>2008</v>
      </c>
      <c r="I14" s="3">
        <v>2374000</v>
      </c>
      <c r="J14" s="1">
        <v>512000</v>
      </c>
      <c r="K14" s="1">
        <v>400000</v>
      </c>
      <c r="L14" s="1">
        <v>4470000</v>
      </c>
      <c r="M14" s="1">
        <f t="shared" si="0"/>
        <v>7756000</v>
      </c>
      <c r="R14" s="1"/>
    </row>
    <row r="15" spans="1:18" x14ac:dyDescent="0.2">
      <c r="A15">
        <v>2007</v>
      </c>
      <c r="B15">
        <v>50.5</v>
      </c>
      <c r="C15" s="2">
        <v>49.8</v>
      </c>
      <c r="D15">
        <v>46.1</v>
      </c>
      <c r="E15">
        <v>59.6</v>
      </c>
      <c r="F15">
        <f t="shared" si="1"/>
        <v>51.5</v>
      </c>
      <c r="G15" s="1"/>
      <c r="H15">
        <v>2007</v>
      </c>
      <c r="I15" s="3">
        <v>1522000</v>
      </c>
      <c r="J15" s="1">
        <v>531000</v>
      </c>
      <c r="K15" s="1">
        <v>495000</v>
      </c>
      <c r="L15" s="1">
        <v>3830000</v>
      </c>
      <c r="M15" s="1">
        <f t="shared" si="0"/>
        <v>6378000</v>
      </c>
      <c r="R15" s="1"/>
    </row>
    <row r="16" spans="1:18" x14ac:dyDescent="0.2">
      <c r="A16">
        <v>2006</v>
      </c>
      <c r="B16">
        <v>40.200000000000003</v>
      </c>
      <c r="C16" s="2">
        <v>41.3</v>
      </c>
      <c r="D16">
        <v>39.200000000000003</v>
      </c>
      <c r="E16">
        <v>48.3</v>
      </c>
      <c r="F16">
        <f t="shared" si="1"/>
        <v>42.25</v>
      </c>
    </row>
    <row r="17" spans="1:6" x14ac:dyDescent="0.2">
      <c r="A17">
        <v>2005</v>
      </c>
      <c r="B17">
        <v>35</v>
      </c>
      <c r="C17" s="2">
        <v>35.6</v>
      </c>
      <c r="D17">
        <v>35.299999999999997</v>
      </c>
      <c r="E17">
        <v>34.6</v>
      </c>
      <c r="F17">
        <f t="shared" si="1"/>
        <v>35.125</v>
      </c>
    </row>
    <row r="18" spans="1:6" x14ac:dyDescent="0.2">
      <c r="A18">
        <v>2004</v>
      </c>
      <c r="B18">
        <v>33</v>
      </c>
      <c r="C18" s="2">
        <v>32.6</v>
      </c>
      <c r="D18">
        <v>31.2</v>
      </c>
      <c r="E18">
        <v>33.1</v>
      </c>
      <c r="F18">
        <f t="shared" si="1"/>
        <v>32.475000000000001</v>
      </c>
    </row>
    <row r="19" spans="1:6" x14ac:dyDescent="0.2">
      <c r="A19">
        <v>2003</v>
      </c>
      <c r="B19">
        <v>34</v>
      </c>
      <c r="C19" s="2">
        <v>34.1</v>
      </c>
      <c r="D19">
        <v>31.9</v>
      </c>
      <c r="E19">
        <v>34.1</v>
      </c>
      <c r="F19">
        <f t="shared" si="1"/>
        <v>33.524999999999999</v>
      </c>
    </row>
    <row r="20" spans="1:6" x14ac:dyDescent="0.2">
      <c r="A20">
        <v>2002</v>
      </c>
      <c r="B20">
        <v>31.7</v>
      </c>
      <c r="C20" s="2">
        <v>32.799999999999997</v>
      </c>
      <c r="D20">
        <v>31.9</v>
      </c>
      <c r="E20">
        <v>32.6</v>
      </c>
      <c r="F20">
        <f t="shared" si="1"/>
        <v>32.25</v>
      </c>
    </row>
    <row r="21" spans="1:6" x14ac:dyDescent="0.2">
      <c r="A21">
        <v>2001</v>
      </c>
      <c r="B21">
        <v>23.7</v>
      </c>
      <c r="C21" s="2">
        <v>24</v>
      </c>
      <c r="D21">
        <v>23.1</v>
      </c>
      <c r="E21">
        <v>22.5</v>
      </c>
      <c r="F21">
        <f t="shared" si="1"/>
        <v>23.325000000000003</v>
      </c>
    </row>
    <row r="22" spans="1:6" x14ac:dyDescent="0.2">
      <c r="A22">
        <v>2000</v>
      </c>
      <c r="B22">
        <v>17.399999999999999</v>
      </c>
      <c r="C22" s="2">
        <v>19</v>
      </c>
      <c r="D22">
        <v>17.899999999999999</v>
      </c>
      <c r="E22">
        <v>16.7</v>
      </c>
      <c r="F22">
        <f t="shared" si="1"/>
        <v>17.75</v>
      </c>
    </row>
    <row r="23" spans="1:6" x14ac:dyDescent="0.2">
      <c r="A23">
        <v>1999</v>
      </c>
      <c r="B23">
        <v>20</v>
      </c>
      <c r="C23" s="2">
        <v>16.2</v>
      </c>
      <c r="D23">
        <v>10.1</v>
      </c>
      <c r="E23">
        <v>11.5</v>
      </c>
      <c r="F23">
        <f t="shared" si="1"/>
        <v>14.450000000000001</v>
      </c>
    </row>
    <row r="24" spans="1:6" x14ac:dyDescent="0.2">
      <c r="A24">
        <v>1998</v>
      </c>
      <c r="B24">
        <v>43.3</v>
      </c>
      <c r="C24" s="2">
        <v>30.8</v>
      </c>
      <c r="D24">
        <v>26.3</v>
      </c>
      <c r="E24">
        <v>39.799999999999997</v>
      </c>
      <c r="F24">
        <f t="shared" si="1"/>
        <v>35.049999999999997</v>
      </c>
    </row>
    <row r="25" spans="1:6" x14ac:dyDescent="0.2">
      <c r="A25">
        <v>1997</v>
      </c>
      <c r="B25">
        <v>65</v>
      </c>
      <c r="C25" s="2">
        <v>66.2</v>
      </c>
      <c r="D25">
        <v>56.6</v>
      </c>
      <c r="E25">
        <v>55.7</v>
      </c>
      <c r="F25">
        <f t="shared" si="1"/>
        <v>60.875</v>
      </c>
    </row>
    <row r="26" spans="1:6" x14ac:dyDescent="0.2">
      <c r="A26">
        <v>1996</v>
      </c>
      <c r="B26">
        <v>63.8</v>
      </c>
      <c r="C26" s="2">
        <v>70.900000000000006</v>
      </c>
      <c r="D26">
        <v>61.8</v>
      </c>
      <c r="E26">
        <v>60.5</v>
      </c>
      <c r="F26">
        <f t="shared" si="1"/>
        <v>64.25</v>
      </c>
    </row>
    <row r="27" spans="1:6" x14ac:dyDescent="0.2">
      <c r="A27">
        <v>1995</v>
      </c>
      <c r="B27">
        <v>54.2</v>
      </c>
      <c r="C27" s="2">
        <v>54.3</v>
      </c>
      <c r="D27">
        <v>50</v>
      </c>
      <c r="E27">
        <v>49.6</v>
      </c>
      <c r="F27">
        <f t="shared" si="1"/>
        <v>52.024999999999999</v>
      </c>
    </row>
    <row r="28" spans="1:6" x14ac:dyDescent="0.2">
      <c r="A28">
        <v>1994</v>
      </c>
      <c r="B28">
        <v>49.5</v>
      </c>
      <c r="C28" s="2">
        <v>50.6</v>
      </c>
      <c r="D28">
        <v>46.6</v>
      </c>
      <c r="E28">
        <v>46.8</v>
      </c>
      <c r="F28">
        <f t="shared" si="1"/>
        <v>48.375</v>
      </c>
    </row>
    <row r="29" spans="1:6" x14ac:dyDescent="0.2">
      <c r="A29">
        <v>1993</v>
      </c>
      <c r="B29">
        <v>49.7</v>
      </c>
      <c r="C29" s="2">
        <v>51.8</v>
      </c>
      <c r="D29">
        <v>47.2</v>
      </c>
      <c r="E29">
        <v>46.5</v>
      </c>
      <c r="F29">
        <f t="shared" si="1"/>
        <v>48.8</v>
      </c>
    </row>
    <row r="30" spans="1:6" x14ac:dyDescent="0.2">
      <c r="A30">
        <v>1992</v>
      </c>
      <c r="B30">
        <v>50.9</v>
      </c>
      <c r="C30" s="2">
        <v>53.6</v>
      </c>
      <c r="D30">
        <v>48.8</v>
      </c>
      <c r="E30">
        <v>48.5</v>
      </c>
      <c r="F30">
        <f t="shared" si="1"/>
        <v>50.45</v>
      </c>
    </row>
    <row r="31" spans="1:6" x14ac:dyDescent="0.2">
      <c r="A31">
        <v>1991</v>
      </c>
      <c r="B31">
        <v>48.6</v>
      </c>
      <c r="C31" s="2">
        <v>49.8</v>
      </c>
      <c r="D31">
        <v>47.7</v>
      </c>
      <c r="E31">
        <v>47.2</v>
      </c>
      <c r="F31">
        <f t="shared" si="1"/>
        <v>48.325000000000003</v>
      </c>
    </row>
    <row r="32" spans="1:6" x14ac:dyDescent="0.2">
      <c r="A32">
        <v>1990</v>
      </c>
      <c r="B32">
        <v>45.3</v>
      </c>
      <c r="C32" s="2">
        <v>47.6</v>
      </c>
      <c r="D32">
        <v>45</v>
      </c>
      <c r="E32">
        <v>44.8</v>
      </c>
      <c r="F32">
        <f t="shared" si="1"/>
        <v>45.674999999999997</v>
      </c>
    </row>
    <row r="33" spans="1:6" x14ac:dyDescent="0.2">
      <c r="A33">
        <v>1989</v>
      </c>
      <c r="B33">
        <v>42.5</v>
      </c>
      <c r="C33" s="2">
        <v>45.7</v>
      </c>
      <c r="D33">
        <v>41</v>
      </c>
      <c r="E33">
        <v>42.8</v>
      </c>
      <c r="F33">
        <f t="shared" si="1"/>
        <v>43</v>
      </c>
    </row>
    <row r="34" spans="1:6" x14ac:dyDescent="0.2">
      <c r="A34">
        <v>1988</v>
      </c>
      <c r="B34">
        <v>45.2</v>
      </c>
      <c r="C34" s="2">
        <v>46.3</v>
      </c>
      <c r="D34">
        <v>45.1</v>
      </c>
      <c r="E34">
        <v>44.9</v>
      </c>
      <c r="F34">
        <f t="shared" si="1"/>
        <v>45.375</v>
      </c>
    </row>
    <row r="35" spans="1:6" x14ac:dyDescent="0.2">
      <c r="A35">
        <v>1987</v>
      </c>
      <c r="B35">
        <v>44.4</v>
      </c>
      <c r="C35" s="2">
        <v>44.4</v>
      </c>
      <c r="D35">
        <v>45.1</v>
      </c>
      <c r="E35">
        <v>44.9</v>
      </c>
      <c r="F35">
        <f t="shared" si="1"/>
        <v>44.7</v>
      </c>
    </row>
    <row r="36" spans="1:6" x14ac:dyDescent="0.2">
      <c r="A36">
        <v>1986</v>
      </c>
      <c r="B36">
        <v>44.4</v>
      </c>
      <c r="C36" s="2">
        <v>44.8</v>
      </c>
      <c r="D36">
        <v>45.4</v>
      </c>
      <c r="E36">
        <v>45.3</v>
      </c>
      <c r="F36">
        <f t="shared" si="1"/>
        <v>44.974999999999994</v>
      </c>
    </row>
    <row r="37" spans="1:6" x14ac:dyDescent="0.2">
      <c r="A37">
        <v>1985</v>
      </c>
      <c r="B37">
        <v>45.7</v>
      </c>
      <c r="C37" s="2">
        <v>46.6</v>
      </c>
      <c r="D37">
        <v>46.9</v>
      </c>
      <c r="E37">
        <v>46.8</v>
      </c>
      <c r="F37">
        <f t="shared" si="1"/>
        <v>46.5</v>
      </c>
    </row>
    <row r="38" spans="1:6" x14ac:dyDescent="0.2">
      <c r="A38">
        <v>1984</v>
      </c>
      <c r="B38">
        <v>46.4</v>
      </c>
      <c r="C38" s="2">
        <v>46.8</v>
      </c>
      <c r="D38">
        <v>47</v>
      </c>
      <c r="E38">
        <v>47</v>
      </c>
      <c r="F38">
        <f t="shared" si="1"/>
        <v>46.8</v>
      </c>
    </row>
    <row r="39" spans="1:6" x14ac:dyDescent="0.2">
      <c r="A39">
        <v>1983</v>
      </c>
      <c r="B39">
        <v>44.1</v>
      </c>
      <c r="C39" s="2">
        <v>45.5</v>
      </c>
      <c r="D39">
        <v>44.6</v>
      </c>
      <c r="E39">
        <v>44.3</v>
      </c>
      <c r="F39">
        <f t="shared" si="1"/>
        <v>44.625</v>
      </c>
    </row>
    <row r="40" spans="1:6" x14ac:dyDescent="0.2">
      <c r="A40">
        <v>1982</v>
      </c>
      <c r="B40">
        <v>39.700000000000003</v>
      </c>
      <c r="C40" s="2">
        <v>40.9</v>
      </c>
      <c r="D40">
        <v>40</v>
      </c>
      <c r="E40">
        <v>39.799999999999997</v>
      </c>
      <c r="F40">
        <f t="shared" si="1"/>
        <v>40.099999999999994</v>
      </c>
    </row>
    <row r="41" spans="1:6" x14ac:dyDescent="0.2">
      <c r="A41">
        <v>1981</v>
      </c>
      <c r="B41">
        <v>41.3</v>
      </c>
      <c r="C41" s="2">
        <v>41.5</v>
      </c>
      <c r="D41">
        <v>41.6</v>
      </c>
      <c r="E41">
        <v>41.7</v>
      </c>
      <c r="F41">
        <f t="shared" si="1"/>
        <v>41.525000000000006</v>
      </c>
    </row>
    <row r="42" spans="1:6" x14ac:dyDescent="0.2">
      <c r="A42">
        <v>1980</v>
      </c>
      <c r="B42">
        <v>32.799999999999997</v>
      </c>
      <c r="C42" s="2">
        <v>33.5</v>
      </c>
      <c r="D42">
        <v>33.200000000000003</v>
      </c>
      <c r="E42">
        <v>33.1</v>
      </c>
      <c r="F42">
        <f t="shared" si="1"/>
        <v>33.15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5557-1F68-4144-8E6F-9C4CFE966768}">
  <dimension ref="A1:Y23"/>
  <sheetViews>
    <sheetView zoomScale="75" workbookViewId="0">
      <selection activeCell="U44" sqref="U44"/>
    </sheetView>
  </sheetViews>
  <sheetFormatPr baseColWidth="10" defaultRowHeight="16" x14ac:dyDescent="0.2"/>
  <cols>
    <col min="24" max="24" width="38.33203125" customWidth="1"/>
    <col min="26" max="26" width="12.1640625" bestFit="1" customWidth="1"/>
  </cols>
  <sheetData>
    <row r="1" spans="1:21" x14ac:dyDescent="0.2">
      <c r="A1" t="s">
        <v>0</v>
      </c>
      <c r="B1" s="2" t="s">
        <v>11</v>
      </c>
      <c r="C1" t="s">
        <v>12</v>
      </c>
      <c r="D1" t="s">
        <v>13</v>
      </c>
      <c r="E1" t="s">
        <v>14</v>
      </c>
      <c r="J1" t="s">
        <v>0</v>
      </c>
      <c r="K1" t="s">
        <v>1</v>
      </c>
      <c r="L1" t="s">
        <v>17</v>
      </c>
      <c r="M1" t="s">
        <v>16</v>
      </c>
      <c r="T1" t="s">
        <v>2</v>
      </c>
      <c r="U1" t="s">
        <v>26</v>
      </c>
    </row>
    <row r="2" spans="1:21" x14ac:dyDescent="0.2">
      <c r="A2">
        <v>2020</v>
      </c>
      <c r="B2" s="3">
        <v>2055000</v>
      </c>
      <c r="C2" s="1">
        <v>531000</v>
      </c>
      <c r="D2" s="1">
        <v>604000</v>
      </c>
      <c r="E2" s="1">
        <v>4640000</v>
      </c>
      <c r="F2" s="1"/>
      <c r="G2" s="1"/>
      <c r="J2">
        <v>2017</v>
      </c>
      <c r="K2" t="s">
        <v>3</v>
      </c>
      <c r="L2" s="1">
        <v>13555</v>
      </c>
      <c r="M2" s="1">
        <v>1911400</v>
      </c>
      <c r="T2" t="s">
        <v>27</v>
      </c>
      <c r="U2">
        <v>484</v>
      </c>
    </row>
    <row r="3" spans="1:21" x14ac:dyDescent="0.2">
      <c r="A3">
        <v>2019</v>
      </c>
      <c r="B3" s="3">
        <v>2160000</v>
      </c>
      <c r="C3" s="1">
        <v>529000</v>
      </c>
      <c r="D3" s="1">
        <v>558000</v>
      </c>
      <c r="E3" s="1">
        <v>4670000</v>
      </c>
      <c r="F3" s="1"/>
      <c r="G3" s="1"/>
      <c r="J3">
        <v>2017</v>
      </c>
      <c r="K3" t="s">
        <v>4</v>
      </c>
      <c r="L3" s="1">
        <v>3415</v>
      </c>
      <c r="M3" s="1">
        <v>473300</v>
      </c>
      <c r="N3" s="1"/>
      <c r="T3" t="s">
        <v>28</v>
      </c>
      <c r="U3" s="1">
        <v>1223</v>
      </c>
    </row>
    <row r="4" spans="1:21" x14ac:dyDescent="0.2">
      <c r="A4">
        <v>2018</v>
      </c>
      <c r="B4" s="3">
        <v>2290000</v>
      </c>
      <c r="C4" s="1">
        <v>512000</v>
      </c>
      <c r="D4" s="1">
        <v>579000</v>
      </c>
      <c r="E4" s="1">
        <v>5545000</v>
      </c>
      <c r="F4" s="1"/>
      <c r="G4" s="1"/>
      <c r="J4">
        <v>2017</v>
      </c>
      <c r="K4" t="s">
        <v>5</v>
      </c>
      <c r="L4" s="1">
        <v>2961</v>
      </c>
      <c r="M4" s="1">
        <v>489700</v>
      </c>
      <c r="N4" s="1"/>
      <c r="T4" t="s">
        <v>29</v>
      </c>
      <c r="U4" s="1">
        <v>4979</v>
      </c>
    </row>
    <row r="5" spans="1:21" x14ac:dyDescent="0.2">
      <c r="A5">
        <v>2017</v>
      </c>
      <c r="B5" s="3">
        <v>1911400</v>
      </c>
      <c r="C5" s="1">
        <v>473300</v>
      </c>
      <c r="D5" s="1">
        <v>489700</v>
      </c>
      <c r="E5" s="1">
        <v>5372000</v>
      </c>
      <c r="F5" s="1"/>
      <c r="G5" s="1"/>
      <c r="J5">
        <v>2017</v>
      </c>
      <c r="K5" t="s">
        <v>6</v>
      </c>
      <c r="L5" s="1">
        <v>21514</v>
      </c>
      <c r="M5" s="1">
        <v>5372000</v>
      </c>
      <c r="T5" t="s">
        <v>30</v>
      </c>
      <c r="U5" s="1">
        <v>14633</v>
      </c>
    </row>
    <row r="6" spans="1:21" x14ac:dyDescent="0.2">
      <c r="A6">
        <v>2016</v>
      </c>
      <c r="B6" s="3">
        <v>2268000</v>
      </c>
      <c r="C6" s="1">
        <v>653000</v>
      </c>
      <c r="D6" s="1">
        <v>401000</v>
      </c>
      <c r="E6" s="1">
        <v>6130000</v>
      </c>
      <c r="F6" s="1"/>
      <c r="G6" s="1"/>
      <c r="J6">
        <v>2012</v>
      </c>
      <c r="K6" t="s">
        <v>3</v>
      </c>
      <c r="L6" s="1">
        <v>14070</v>
      </c>
      <c r="M6" s="1">
        <v>2123000</v>
      </c>
    </row>
    <row r="7" spans="1:21" x14ac:dyDescent="0.2">
      <c r="A7">
        <v>2015</v>
      </c>
      <c r="B7" s="3">
        <v>2352000</v>
      </c>
      <c r="C7" s="1">
        <v>595000</v>
      </c>
      <c r="D7" s="1">
        <v>562000</v>
      </c>
      <c r="E7" s="1">
        <v>4856000</v>
      </c>
      <c r="F7" s="1"/>
      <c r="G7" s="1"/>
      <c r="J7">
        <v>2012</v>
      </c>
      <c r="K7" t="s">
        <v>4</v>
      </c>
      <c r="L7" s="1">
        <v>3433</v>
      </c>
      <c r="M7" s="1">
        <v>550000</v>
      </c>
    </row>
    <row r="8" spans="1:21" x14ac:dyDescent="0.2">
      <c r="A8">
        <v>2014</v>
      </c>
      <c r="B8" s="3">
        <v>2070000</v>
      </c>
      <c r="C8" s="1">
        <v>652000</v>
      </c>
      <c r="D8" s="1">
        <v>500000</v>
      </c>
      <c r="E8" s="1">
        <v>5022000</v>
      </c>
      <c r="F8" s="1"/>
      <c r="G8" s="1"/>
      <c r="J8">
        <v>2012</v>
      </c>
      <c r="K8" t="s">
        <v>5</v>
      </c>
      <c r="L8" s="1">
        <v>3061</v>
      </c>
      <c r="M8" s="1">
        <v>405000</v>
      </c>
    </row>
    <row r="9" spans="1:21" x14ac:dyDescent="0.2">
      <c r="A9">
        <v>2013</v>
      </c>
      <c r="B9" s="3">
        <v>1852300</v>
      </c>
      <c r="C9" s="1">
        <v>547500</v>
      </c>
      <c r="D9" s="1">
        <v>390000</v>
      </c>
      <c r="E9" s="1">
        <v>6015600</v>
      </c>
      <c r="F9" s="1"/>
      <c r="G9" s="1"/>
      <c r="J9">
        <v>2012</v>
      </c>
      <c r="K9" t="s">
        <v>6</v>
      </c>
      <c r="L9" s="1">
        <v>20641</v>
      </c>
      <c r="M9" s="1">
        <v>4830000</v>
      </c>
    </row>
    <row r="10" spans="1:21" x14ac:dyDescent="0.2">
      <c r="A10">
        <v>2012</v>
      </c>
      <c r="B10" s="3">
        <v>2123000</v>
      </c>
      <c r="C10" s="1">
        <v>550000</v>
      </c>
      <c r="D10" s="1">
        <v>405000</v>
      </c>
      <c r="E10" s="1">
        <v>4830000</v>
      </c>
      <c r="F10" s="1"/>
      <c r="G10" s="1"/>
      <c r="J10">
        <v>2007</v>
      </c>
      <c r="K10" t="s">
        <v>3</v>
      </c>
      <c r="L10" s="1">
        <v>13368</v>
      </c>
      <c r="M10" s="1">
        <v>1522000</v>
      </c>
    </row>
    <row r="11" spans="1:21" x14ac:dyDescent="0.2">
      <c r="A11">
        <v>2011</v>
      </c>
      <c r="B11" s="3">
        <v>2317000</v>
      </c>
      <c r="C11" s="1">
        <v>510000</v>
      </c>
      <c r="D11" s="1">
        <v>361000</v>
      </c>
      <c r="E11" s="1">
        <v>4410000</v>
      </c>
      <c r="F11" s="1"/>
      <c r="G11" s="1"/>
      <c r="J11">
        <v>2007</v>
      </c>
      <c r="K11" t="s">
        <v>4</v>
      </c>
      <c r="L11" s="1">
        <v>3550</v>
      </c>
      <c r="M11" s="1">
        <v>531000</v>
      </c>
    </row>
    <row r="12" spans="1:21" x14ac:dyDescent="0.2">
      <c r="A12">
        <v>2010</v>
      </c>
      <c r="B12" s="3">
        <v>1891000</v>
      </c>
      <c r="C12" s="1">
        <v>562000</v>
      </c>
      <c r="D12" s="1">
        <v>287000</v>
      </c>
      <c r="E12" s="1">
        <v>3960000</v>
      </c>
      <c r="F12" s="1"/>
      <c r="G12" s="1"/>
      <c r="J12">
        <v>2007</v>
      </c>
      <c r="K12" t="s">
        <v>5</v>
      </c>
      <c r="L12" s="1">
        <v>3048</v>
      </c>
      <c r="M12" s="1">
        <v>495000</v>
      </c>
    </row>
    <row r="13" spans="1:21" x14ac:dyDescent="0.2">
      <c r="A13">
        <v>2009</v>
      </c>
      <c r="B13" s="3">
        <v>1817000</v>
      </c>
      <c r="C13" s="1">
        <v>555000</v>
      </c>
      <c r="D13" s="1">
        <v>430000</v>
      </c>
      <c r="E13" s="1">
        <v>3950000</v>
      </c>
      <c r="F13" s="1"/>
      <c r="G13" s="1"/>
      <c r="J13">
        <v>2007</v>
      </c>
      <c r="K13" t="s">
        <v>6</v>
      </c>
      <c r="L13" s="1">
        <v>18696</v>
      </c>
      <c r="M13" s="1">
        <v>3830000</v>
      </c>
    </row>
    <row r="14" spans="1:21" x14ac:dyDescent="0.2">
      <c r="A14">
        <v>2008</v>
      </c>
      <c r="B14" s="3">
        <v>2374000</v>
      </c>
      <c r="C14" s="1">
        <v>512000</v>
      </c>
      <c r="D14" s="1">
        <v>400000</v>
      </c>
      <c r="E14" s="1">
        <v>4470000</v>
      </c>
      <c r="F14" s="1"/>
      <c r="G14" s="1"/>
    </row>
    <row r="15" spans="1:21" x14ac:dyDescent="0.2">
      <c r="A15">
        <v>2007</v>
      </c>
      <c r="B15" s="3">
        <v>1522000</v>
      </c>
      <c r="C15" s="1">
        <v>531000</v>
      </c>
      <c r="D15" s="1">
        <v>495000</v>
      </c>
      <c r="E15" s="1">
        <v>3830000</v>
      </c>
      <c r="F15" s="1"/>
      <c r="G15" s="1"/>
    </row>
    <row r="16" spans="1:21" x14ac:dyDescent="0.2">
      <c r="A16" t="s">
        <v>15</v>
      </c>
      <c r="B16" s="1">
        <f>SUM(B2:B15)</f>
        <v>29002700</v>
      </c>
      <c r="C16" s="1">
        <f>SUM(C2:C15)</f>
        <v>7712800</v>
      </c>
      <c r="D16" s="1">
        <f>SUM(D2:D15)</f>
        <v>6461700</v>
      </c>
      <c r="E16" s="1">
        <f>SUM(E2:E15)</f>
        <v>67700600</v>
      </c>
    </row>
    <row r="17" spans="10:25" x14ac:dyDescent="0.2">
      <c r="J17" t="s">
        <v>0</v>
      </c>
      <c r="K17" t="s">
        <v>18</v>
      </c>
      <c r="L17" t="s">
        <v>19</v>
      </c>
      <c r="M17" t="s">
        <v>20</v>
      </c>
      <c r="N17" t="s">
        <v>21</v>
      </c>
      <c r="O17" t="s">
        <v>24</v>
      </c>
    </row>
    <row r="18" spans="10:25" x14ac:dyDescent="0.2">
      <c r="J18">
        <v>2017</v>
      </c>
      <c r="K18">
        <f>M2/L2</f>
        <v>141.01069715971965</v>
      </c>
      <c r="L18">
        <f>M3/L3</f>
        <v>138.59443631039531</v>
      </c>
      <c r="M18">
        <f>M4/L4</f>
        <v>165.38331644714623</v>
      </c>
      <c r="N18">
        <f>M5/L5</f>
        <v>249.69787115366739</v>
      </c>
      <c r="O18">
        <f>SUM(M2:M5)/SUM(L2:L5)</f>
        <v>198.97213174086139</v>
      </c>
    </row>
    <row r="19" spans="10:25" x14ac:dyDescent="0.2">
      <c r="J19">
        <v>2012</v>
      </c>
      <c r="K19">
        <f>M6/L6</f>
        <v>150.88841506751953</v>
      </c>
      <c r="L19">
        <f>M7/L7</f>
        <v>160.20972909991261</v>
      </c>
      <c r="M19">
        <f>M8/L8</f>
        <v>132.30970271153217</v>
      </c>
      <c r="N19">
        <f>M9/L9</f>
        <v>234.00029068359092</v>
      </c>
      <c r="O19">
        <f>SUM(M6:M9)/SUM(L6:L9)</f>
        <v>191.91845649799782</v>
      </c>
    </row>
    <row r="20" spans="10:25" x14ac:dyDescent="0.2">
      <c r="J20">
        <v>2007</v>
      </c>
      <c r="K20">
        <f>M10/L10</f>
        <v>113.85397965290245</v>
      </c>
      <c r="L20">
        <f>M11/L11</f>
        <v>149.57746478873239</v>
      </c>
      <c r="M20">
        <f>M12/L12</f>
        <v>162.4015748031496</v>
      </c>
      <c r="N20">
        <f>M13/L13</f>
        <v>204.8566538296962</v>
      </c>
      <c r="O20">
        <f>SUM(M10:M13)/SUM(L10:L13)</f>
        <v>164.96818581552947</v>
      </c>
    </row>
    <row r="21" spans="10:25" x14ac:dyDescent="0.2">
      <c r="Y21" s="1"/>
    </row>
    <row r="22" spans="10:25" x14ac:dyDescent="0.2">
      <c r="Y22" s="1"/>
    </row>
    <row r="23" spans="10:25" x14ac:dyDescent="0.2">
      <c r="Y2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09C7-C813-A347-87E0-55734372F340}">
  <dimension ref="A1:M49"/>
  <sheetViews>
    <sheetView tabSelected="1" zoomScale="75" workbookViewId="0">
      <selection activeCell="X31" sqref="X31"/>
    </sheetView>
  </sheetViews>
  <sheetFormatPr baseColWidth="10" defaultRowHeight="16" x14ac:dyDescent="0.2"/>
  <sheetData>
    <row r="1" spans="1:13" x14ac:dyDescent="0.2">
      <c r="A1" t="s">
        <v>0</v>
      </c>
      <c r="B1" t="s">
        <v>7</v>
      </c>
      <c r="C1" s="2" t="s">
        <v>8</v>
      </c>
      <c r="D1" t="s">
        <v>9</v>
      </c>
      <c r="E1" t="s">
        <v>10</v>
      </c>
      <c r="G1" t="s">
        <v>0</v>
      </c>
      <c r="H1" s="2" t="s">
        <v>11</v>
      </c>
      <c r="I1" t="s">
        <v>12</v>
      </c>
      <c r="J1" t="s">
        <v>13</v>
      </c>
      <c r="K1" t="s">
        <v>14</v>
      </c>
      <c r="L1" t="s">
        <v>22</v>
      </c>
      <c r="M1" t="s">
        <v>23</v>
      </c>
    </row>
    <row r="2" spans="1:13" x14ac:dyDescent="0.2">
      <c r="A2">
        <v>2020</v>
      </c>
      <c r="B2">
        <v>38.6</v>
      </c>
      <c r="C2" s="2">
        <v>34.6</v>
      </c>
      <c r="D2">
        <v>38.5</v>
      </c>
      <c r="E2">
        <v>35.4</v>
      </c>
      <c r="G2">
        <v>2020</v>
      </c>
      <c r="H2" s="3">
        <v>2055000</v>
      </c>
      <c r="I2" s="1">
        <v>531000</v>
      </c>
      <c r="J2" s="1">
        <v>604000</v>
      </c>
      <c r="K2" s="1">
        <v>4640000</v>
      </c>
      <c r="L2" s="1">
        <f>SUM(H2:K2)</f>
        <v>7830000</v>
      </c>
      <c r="M2">
        <f>AVERAGE(B2:E2)</f>
        <v>36.774999999999999</v>
      </c>
    </row>
    <row r="3" spans="1:13" x14ac:dyDescent="0.2">
      <c r="A3">
        <v>2019</v>
      </c>
      <c r="B3">
        <v>34.9</v>
      </c>
      <c r="C3" s="2">
        <v>34.1</v>
      </c>
      <c r="D3">
        <v>37.799999999999997</v>
      </c>
      <c r="E3">
        <v>29.7</v>
      </c>
      <c r="G3">
        <v>2019</v>
      </c>
      <c r="H3" s="3">
        <v>2160000</v>
      </c>
      <c r="I3" s="1">
        <v>529000</v>
      </c>
      <c r="J3" s="1">
        <v>558000</v>
      </c>
      <c r="K3" s="1">
        <v>4670000</v>
      </c>
      <c r="L3" s="1">
        <f t="shared" ref="L3:L15" si="0">SUM(H3:K3)</f>
        <v>7917000</v>
      </c>
      <c r="M3">
        <f t="shared" ref="M3:M14" si="1">AVERAGE(B3:E3)</f>
        <v>34.125</v>
      </c>
    </row>
    <row r="4" spans="1:13" x14ac:dyDescent="0.2">
      <c r="A4">
        <v>2018</v>
      </c>
      <c r="B4">
        <v>28.1</v>
      </c>
      <c r="C4" s="2">
        <v>27.1</v>
      </c>
      <c r="D4">
        <v>29.3</v>
      </c>
      <c r="E4">
        <v>26.2</v>
      </c>
      <c r="G4">
        <v>2018</v>
      </c>
      <c r="H4" s="3">
        <v>2290000</v>
      </c>
      <c r="I4" s="1">
        <v>512000</v>
      </c>
      <c r="J4" s="1">
        <v>579000</v>
      </c>
      <c r="K4" s="1">
        <v>5545000</v>
      </c>
      <c r="L4" s="1">
        <f t="shared" si="0"/>
        <v>8926000</v>
      </c>
      <c r="M4">
        <f t="shared" si="1"/>
        <v>27.675000000000001</v>
      </c>
    </row>
    <row r="5" spans="1:13" x14ac:dyDescent="0.2">
      <c r="A5">
        <v>2017</v>
      </c>
      <c r="B5">
        <v>29.2</v>
      </c>
      <c r="C5" s="2">
        <v>31.5</v>
      </c>
      <c r="D5">
        <v>36.6</v>
      </c>
      <c r="E5">
        <v>26.4</v>
      </c>
      <c r="G5">
        <v>2017</v>
      </c>
      <c r="H5" s="3">
        <v>1911400</v>
      </c>
      <c r="I5" s="1">
        <v>473300</v>
      </c>
      <c r="J5" s="1">
        <v>489700</v>
      </c>
      <c r="K5" s="1">
        <v>5372000</v>
      </c>
      <c r="L5" s="1">
        <f t="shared" si="0"/>
        <v>8246400</v>
      </c>
      <c r="M5">
        <f t="shared" si="1"/>
        <v>30.925000000000004</v>
      </c>
    </row>
    <row r="6" spans="1:13" x14ac:dyDescent="0.2">
      <c r="A6">
        <v>2016</v>
      </c>
      <c r="B6">
        <v>29.2</v>
      </c>
      <c r="C6" s="2">
        <v>30.7</v>
      </c>
      <c r="D6">
        <v>43.1</v>
      </c>
      <c r="E6">
        <v>26.5</v>
      </c>
      <c r="G6">
        <v>2016</v>
      </c>
      <c r="H6" s="3">
        <v>2268000</v>
      </c>
      <c r="I6" s="1">
        <v>653000</v>
      </c>
      <c r="J6" s="1">
        <v>401000</v>
      </c>
      <c r="K6" s="1">
        <v>6130000</v>
      </c>
      <c r="L6" s="1">
        <f>SUM(H6:K6)</f>
        <v>9452000</v>
      </c>
      <c r="M6">
        <f t="shared" si="1"/>
        <v>32.375</v>
      </c>
    </row>
    <row r="7" spans="1:13" x14ac:dyDescent="0.2">
      <c r="A7">
        <v>2015</v>
      </c>
      <c r="B7">
        <v>29.2</v>
      </c>
      <c r="C7" s="2">
        <v>32.799999999999997</v>
      </c>
      <c r="D7">
        <v>37.700000000000003</v>
      </c>
      <c r="E7">
        <v>26.5</v>
      </c>
      <c r="G7">
        <v>2015</v>
      </c>
      <c r="H7" s="3">
        <v>2352000</v>
      </c>
      <c r="I7" s="1">
        <v>595000</v>
      </c>
      <c r="J7" s="1">
        <v>562000</v>
      </c>
      <c r="K7" s="1">
        <v>4856000</v>
      </c>
      <c r="L7" s="1">
        <f t="shared" si="0"/>
        <v>8365000</v>
      </c>
      <c r="M7">
        <f t="shared" si="1"/>
        <v>31.55</v>
      </c>
    </row>
    <row r="8" spans="1:13" x14ac:dyDescent="0.2">
      <c r="A8">
        <v>2014</v>
      </c>
      <c r="B8">
        <v>27.9</v>
      </c>
      <c r="C8" s="2">
        <v>37.1</v>
      </c>
      <c r="D8">
        <v>36.9</v>
      </c>
      <c r="E8">
        <v>23.1</v>
      </c>
      <c r="G8">
        <v>2014</v>
      </c>
      <c r="H8" s="3">
        <v>2070000</v>
      </c>
      <c r="I8" s="1">
        <v>652000</v>
      </c>
      <c r="J8" s="1">
        <v>500000</v>
      </c>
      <c r="K8" s="1">
        <v>5022000</v>
      </c>
      <c r="L8" s="1">
        <f t="shared" si="0"/>
        <v>8244000</v>
      </c>
      <c r="M8">
        <f t="shared" si="1"/>
        <v>31.25</v>
      </c>
    </row>
    <row r="9" spans="1:13" x14ac:dyDescent="0.2">
      <c r="A9">
        <v>2013</v>
      </c>
      <c r="B9">
        <v>32</v>
      </c>
      <c r="C9" s="2">
        <v>31.6</v>
      </c>
      <c r="D9">
        <v>37.5</v>
      </c>
      <c r="E9">
        <v>30.6</v>
      </c>
      <c r="G9">
        <v>2013</v>
      </c>
      <c r="H9" s="3">
        <v>1852300</v>
      </c>
      <c r="I9" s="1">
        <v>547500</v>
      </c>
      <c r="J9" s="1">
        <v>390000</v>
      </c>
      <c r="K9" s="1">
        <v>6015600</v>
      </c>
      <c r="L9" s="1">
        <f t="shared" si="0"/>
        <v>8805400</v>
      </c>
      <c r="M9">
        <f t="shared" si="1"/>
        <v>32.924999999999997</v>
      </c>
    </row>
    <row r="10" spans="1:13" x14ac:dyDescent="0.2">
      <c r="A10">
        <v>2012</v>
      </c>
      <c r="B10">
        <v>47.8</v>
      </c>
      <c r="C10" s="2">
        <v>47</v>
      </c>
      <c r="D10">
        <v>54.4</v>
      </c>
      <c r="E10">
        <v>40.4</v>
      </c>
      <c r="G10">
        <v>2012</v>
      </c>
      <c r="H10" s="3">
        <v>2123000</v>
      </c>
      <c r="I10" s="1">
        <v>550000</v>
      </c>
      <c r="J10" s="1">
        <v>405000</v>
      </c>
      <c r="K10" s="1">
        <v>4830000</v>
      </c>
      <c r="L10" s="1">
        <f t="shared" si="0"/>
        <v>7908000</v>
      </c>
      <c r="M10">
        <f t="shared" si="1"/>
        <v>47.4</v>
      </c>
    </row>
    <row r="11" spans="1:13" x14ac:dyDescent="0.2">
      <c r="A11">
        <v>2011</v>
      </c>
      <c r="B11">
        <v>44.3</v>
      </c>
      <c r="C11" s="2">
        <v>44.7</v>
      </c>
      <c r="D11">
        <v>51</v>
      </c>
      <c r="E11">
        <v>39.5</v>
      </c>
      <c r="G11">
        <v>2011</v>
      </c>
      <c r="H11" s="3">
        <v>2317000</v>
      </c>
      <c r="I11" s="1">
        <v>510000</v>
      </c>
      <c r="J11" s="1">
        <v>361000</v>
      </c>
      <c r="K11" s="1">
        <v>4410000</v>
      </c>
      <c r="L11" s="1">
        <f t="shared" si="0"/>
        <v>7598000</v>
      </c>
      <c r="M11">
        <f t="shared" si="1"/>
        <v>44.875</v>
      </c>
    </row>
    <row r="12" spans="1:13" x14ac:dyDescent="0.2">
      <c r="A12">
        <v>2010</v>
      </c>
      <c r="B12">
        <v>43.7</v>
      </c>
      <c r="C12" s="2">
        <v>42.1</v>
      </c>
      <c r="D12">
        <v>53.7</v>
      </c>
      <c r="E12">
        <v>34.5</v>
      </c>
      <c r="G12">
        <v>2010</v>
      </c>
      <c r="H12" s="3">
        <v>1891000</v>
      </c>
      <c r="I12" s="1">
        <v>562000</v>
      </c>
      <c r="J12" s="1">
        <v>287000</v>
      </c>
      <c r="K12" s="1">
        <v>3960000</v>
      </c>
      <c r="L12" s="1">
        <f t="shared" si="0"/>
        <v>6700000</v>
      </c>
      <c r="M12">
        <f t="shared" si="1"/>
        <v>43.5</v>
      </c>
    </row>
    <row r="13" spans="1:13" x14ac:dyDescent="0.2">
      <c r="A13">
        <v>2009</v>
      </c>
      <c r="B13">
        <v>42.1</v>
      </c>
      <c r="C13" s="2">
        <v>46.1</v>
      </c>
      <c r="D13">
        <v>54.5</v>
      </c>
      <c r="E13">
        <v>36.299999999999997</v>
      </c>
      <c r="G13">
        <v>2009</v>
      </c>
      <c r="H13" s="3">
        <v>1817000</v>
      </c>
      <c r="I13" s="1">
        <v>555000</v>
      </c>
      <c r="J13" s="1">
        <v>430000</v>
      </c>
      <c r="K13" s="1">
        <v>3950000</v>
      </c>
      <c r="L13" s="1">
        <f t="shared" si="0"/>
        <v>6752000</v>
      </c>
      <c r="M13">
        <f t="shared" si="1"/>
        <v>44.75</v>
      </c>
    </row>
    <row r="14" spans="1:13" x14ac:dyDescent="0.2">
      <c r="A14">
        <v>2008</v>
      </c>
      <c r="B14">
        <v>55.4</v>
      </c>
      <c r="C14" s="2">
        <v>58.6</v>
      </c>
      <c r="D14">
        <v>53.6</v>
      </c>
      <c r="E14">
        <v>91.5</v>
      </c>
      <c r="G14">
        <v>2008</v>
      </c>
      <c r="H14" s="3">
        <v>2374000</v>
      </c>
      <c r="I14" s="1">
        <v>512000</v>
      </c>
      <c r="J14" s="1">
        <v>400000</v>
      </c>
      <c r="K14" s="1">
        <v>4470000</v>
      </c>
      <c r="L14" s="1">
        <f t="shared" si="0"/>
        <v>7756000</v>
      </c>
      <c r="M14">
        <f t="shared" si="1"/>
        <v>64.775000000000006</v>
      </c>
    </row>
    <row r="15" spans="1:13" x14ac:dyDescent="0.2">
      <c r="A15">
        <v>2007</v>
      </c>
      <c r="B15">
        <v>50.5</v>
      </c>
      <c r="C15" s="2">
        <v>49.8</v>
      </c>
      <c r="D15">
        <v>46.1</v>
      </c>
      <c r="E15">
        <v>59.6</v>
      </c>
      <c r="G15">
        <v>2007</v>
      </c>
      <c r="H15" s="3">
        <v>1522000</v>
      </c>
      <c r="I15" s="1">
        <v>531000</v>
      </c>
      <c r="J15" s="1">
        <v>495000</v>
      </c>
      <c r="K15" s="1">
        <v>3830000</v>
      </c>
      <c r="L15" s="1">
        <f t="shared" si="0"/>
        <v>6378000</v>
      </c>
      <c r="M15">
        <f>AVERAGE(B15:E15)</f>
        <v>51.5</v>
      </c>
    </row>
    <row r="16" spans="1:13" x14ac:dyDescent="0.2">
      <c r="A16">
        <v>2006</v>
      </c>
      <c r="B16">
        <v>40.200000000000003</v>
      </c>
      <c r="C16" s="2">
        <v>41.3</v>
      </c>
      <c r="D16">
        <v>39.200000000000003</v>
      </c>
      <c r="E16">
        <v>48.3</v>
      </c>
    </row>
    <row r="17" spans="1:11" x14ac:dyDescent="0.2">
      <c r="A17">
        <v>2005</v>
      </c>
      <c r="B17">
        <v>35</v>
      </c>
      <c r="C17" s="2">
        <v>35.6</v>
      </c>
      <c r="D17">
        <v>35.299999999999997</v>
      </c>
      <c r="E17">
        <v>34.6</v>
      </c>
    </row>
    <row r="18" spans="1:11" x14ac:dyDescent="0.2">
      <c r="A18">
        <v>2004</v>
      </c>
      <c r="B18">
        <v>33</v>
      </c>
      <c r="C18" s="2">
        <v>32.6</v>
      </c>
      <c r="D18">
        <v>31.2</v>
      </c>
      <c r="E18">
        <v>33.1</v>
      </c>
      <c r="H18" t="s">
        <v>0</v>
      </c>
      <c r="I18" t="s">
        <v>23</v>
      </c>
      <c r="J18" t="s">
        <v>22</v>
      </c>
      <c r="K18" t="s">
        <v>25</v>
      </c>
    </row>
    <row r="19" spans="1:11" x14ac:dyDescent="0.2">
      <c r="A19">
        <v>2003</v>
      </c>
      <c r="B19">
        <v>34</v>
      </c>
      <c r="C19" s="2">
        <v>34.1</v>
      </c>
      <c r="D19">
        <v>31.9</v>
      </c>
      <c r="E19">
        <v>34.1</v>
      </c>
      <c r="H19">
        <v>2020</v>
      </c>
      <c r="I19">
        <f>AVERAGE(B2:E2)</f>
        <v>36.774999999999999</v>
      </c>
      <c r="J19" s="1">
        <f>SUM(H2:K2)</f>
        <v>7830000</v>
      </c>
      <c r="K19">
        <f t="shared" ref="K19:K32" si="2">J36*J19</f>
        <v>287948250</v>
      </c>
    </row>
    <row r="20" spans="1:11" x14ac:dyDescent="0.2">
      <c r="A20">
        <v>2002</v>
      </c>
      <c r="B20">
        <v>31.7</v>
      </c>
      <c r="C20" s="2">
        <v>32.799999999999997</v>
      </c>
      <c r="D20">
        <v>31.9</v>
      </c>
      <c r="E20">
        <v>32.6</v>
      </c>
      <c r="H20">
        <v>2019</v>
      </c>
      <c r="I20">
        <f t="shared" ref="I20:I32" si="3">AVERAGE(B3:E3)</f>
        <v>34.125</v>
      </c>
      <c r="J20" s="1">
        <f t="shared" ref="J20:J32" si="4">SUM(H3:K3)</f>
        <v>7917000</v>
      </c>
      <c r="K20">
        <f t="shared" si="2"/>
        <v>270167625</v>
      </c>
    </row>
    <row r="21" spans="1:11" x14ac:dyDescent="0.2">
      <c r="A21">
        <v>2001</v>
      </c>
      <c r="B21">
        <v>23.7</v>
      </c>
      <c r="C21" s="2">
        <v>24</v>
      </c>
      <c r="D21">
        <v>23.1</v>
      </c>
      <c r="E21">
        <v>22.5</v>
      </c>
      <c r="H21">
        <v>2018</v>
      </c>
      <c r="I21">
        <f t="shared" si="3"/>
        <v>27.675000000000001</v>
      </c>
      <c r="J21" s="1">
        <f t="shared" si="4"/>
        <v>8926000</v>
      </c>
      <c r="K21">
        <f t="shared" si="2"/>
        <v>247027050</v>
      </c>
    </row>
    <row r="22" spans="1:11" x14ac:dyDescent="0.2">
      <c r="A22">
        <v>2000</v>
      </c>
      <c r="B22">
        <v>17.399999999999999</v>
      </c>
      <c r="C22" s="2">
        <v>19</v>
      </c>
      <c r="D22">
        <v>17.899999999999999</v>
      </c>
      <c r="E22">
        <v>16.7</v>
      </c>
      <c r="H22">
        <v>2017</v>
      </c>
      <c r="I22">
        <f t="shared" si="3"/>
        <v>30.925000000000004</v>
      </c>
      <c r="J22" s="1">
        <f t="shared" si="4"/>
        <v>8246400</v>
      </c>
      <c r="K22">
        <f t="shared" si="2"/>
        <v>255019920.00000003</v>
      </c>
    </row>
    <row r="23" spans="1:11" x14ac:dyDescent="0.2">
      <c r="A23">
        <v>1999</v>
      </c>
      <c r="B23">
        <v>20</v>
      </c>
      <c r="C23" s="2">
        <v>16.2</v>
      </c>
      <c r="D23">
        <v>10.1</v>
      </c>
      <c r="E23">
        <v>11.5</v>
      </c>
      <c r="H23">
        <v>2016</v>
      </c>
      <c r="I23">
        <f t="shared" si="3"/>
        <v>32.375</v>
      </c>
      <c r="J23" s="1">
        <f t="shared" si="4"/>
        <v>9452000</v>
      </c>
      <c r="K23">
        <f t="shared" si="2"/>
        <v>306008500</v>
      </c>
    </row>
    <row r="24" spans="1:11" x14ac:dyDescent="0.2">
      <c r="A24">
        <v>1998</v>
      </c>
      <c r="B24">
        <v>43.3</v>
      </c>
      <c r="C24" s="2">
        <v>30.8</v>
      </c>
      <c r="D24">
        <v>26.3</v>
      </c>
      <c r="E24">
        <v>39.799999999999997</v>
      </c>
      <c r="H24">
        <v>2015</v>
      </c>
      <c r="I24">
        <f t="shared" si="3"/>
        <v>31.55</v>
      </c>
      <c r="J24" s="1">
        <f t="shared" si="4"/>
        <v>8365000</v>
      </c>
      <c r="K24">
        <f t="shared" si="2"/>
        <v>263915750</v>
      </c>
    </row>
    <row r="25" spans="1:11" x14ac:dyDescent="0.2">
      <c r="A25">
        <v>1997</v>
      </c>
      <c r="B25">
        <v>65</v>
      </c>
      <c r="C25" s="2">
        <v>66.2</v>
      </c>
      <c r="D25">
        <v>56.6</v>
      </c>
      <c r="E25">
        <v>55.7</v>
      </c>
      <c r="H25">
        <v>2014</v>
      </c>
      <c r="I25">
        <f t="shared" si="3"/>
        <v>31.25</v>
      </c>
      <c r="J25" s="1">
        <f t="shared" si="4"/>
        <v>8244000</v>
      </c>
      <c r="K25">
        <f t="shared" si="2"/>
        <v>257625000</v>
      </c>
    </row>
    <row r="26" spans="1:11" x14ac:dyDescent="0.2">
      <c r="A26">
        <v>1996</v>
      </c>
      <c r="B26">
        <v>63.8</v>
      </c>
      <c r="C26" s="2">
        <v>70.900000000000006</v>
      </c>
      <c r="D26">
        <v>61.8</v>
      </c>
      <c r="E26">
        <v>60.5</v>
      </c>
      <c r="H26">
        <v>2013</v>
      </c>
      <c r="I26">
        <f t="shared" si="3"/>
        <v>32.924999999999997</v>
      </c>
      <c r="J26" s="1">
        <f t="shared" si="4"/>
        <v>8805400</v>
      </c>
      <c r="K26">
        <f t="shared" si="2"/>
        <v>289917795</v>
      </c>
    </row>
    <row r="27" spans="1:11" x14ac:dyDescent="0.2">
      <c r="A27">
        <v>1995</v>
      </c>
      <c r="B27">
        <v>54.2</v>
      </c>
      <c r="C27" s="2">
        <v>54.3</v>
      </c>
      <c r="D27">
        <v>50</v>
      </c>
      <c r="E27">
        <v>49.6</v>
      </c>
      <c r="H27">
        <v>2012</v>
      </c>
      <c r="I27">
        <f t="shared" si="3"/>
        <v>47.4</v>
      </c>
      <c r="J27" s="1">
        <f t="shared" si="4"/>
        <v>7908000</v>
      </c>
      <c r="K27">
        <f t="shared" si="2"/>
        <v>374839200</v>
      </c>
    </row>
    <row r="28" spans="1:11" x14ac:dyDescent="0.2">
      <c r="A28">
        <v>1994</v>
      </c>
      <c r="B28">
        <v>49.5</v>
      </c>
      <c r="C28" s="2">
        <v>50.6</v>
      </c>
      <c r="D28">
        <v>46.6</v>
      </c>
      <c r="E28">
        <v>46.8</v>
      </c>
      <c r="H28">
        <v>2011</v>
      </c>
      <c r="I28">
        <f t="shared" si="3"/>
        <v>44.875</v>
      </c>
      <c r="J28" s="1">
        <f t="shared" si="4"/>
        <v>7598000</v>
      </c>
      <c r="K28">
        <f t="shared" si="2"/>
        <v>340960250</v>
      </c>
    </row>
    <row r="29" spans="1:11" x14ac:dyDescent="0.2">
      <c r="A29">
        <v>1993</v>
      </c>
      <c r="B29">
        <v>49.7</v>
      </c>
      <c r="C29" s="2">
        <v>51.8</v>
      </c>
      <c r="D29">
        <v>47.2</v>
      </c>
      <c r="E29">
        <v>46.5</v>
      </c>
      <c r="H29">
        <v>2010</v>
      </c>
      <c r="I29">
        <f t="shared" si="3"/>
        <v>43.5</v>
      </c>
      <c r="J29" s="1">
        <f t="shared" si="4"/>
        <v>6700000</v>
      </c>
      <c r="K29">
        <f t="shared" si="2"/>
        <v>291450000</v>
      </c>
    </row>
    <row r="30" spans="1:11" x14ac:dyDescent="0.2">
      <c r="A30">
        <v>1992</v>
      </c>
      <c r="B30">
        <v>50.9</v>
      </c>
      <c r="C30" s="2">
        <v>53.6</v>
      </c>
      <c r="D30">
        <v>48.8</v>
      </c>
      <c r="E30">
        <v>48.5</v>
      </c>
      <c r="H30">
        <v>2009</v>
      </c>
      <c r="I30">
        <f t="shared" si="3"/>
        <v>44.75</v>
      </c>
      <c r="J30" s="1">
        <f t="shared" si="4"/>
        <v>6752000</v>
      </c>
      <c r="K30">
        <f t="shared" si="2"/>
        <v>302152000</v>
      </c>
    </row>
    <row r="31" spans="1:11" x14ac:dyDescent="0.2">
      <c r="A31">
        <v>1991</v>
      </c>
      <c r="B31">
        <v>48.6</v>
      </c>
      <c r="C31" s="2">
        <v>49.8</v>
      </c>
      <c r="D31">
        <v>47.7</v>
      </c>
      <c r="E31">
        <v>47.2</v>
      </c>
      <c r="H31">
        <v>2008</v>
      </c>
      <c r="I31">
        <f t="shared" si="3"/>
        <v>64.775000000000006</v>
      </c>
      <c r="J31" s="1">
        <f t="shared" si="4"/>
        <v>7756000</v>
      </c>
      <c r="K31">
        <f t="shared" si="2"/>
        <v>502394900.00000006</v>
      </c>
    </row>
    <row r="32" spans="1:11" x14ac:dyDescent="0.2">
      <c r="A32">
        <v>1990</v>
      </c>
      <c r="B32">
        <v>45.3</v>
      </c>
      <c r="C32" s="2">
        <v>47.6</v>
      </c>
      <c r="D32">
        <v>45</v>
      </c>
      <c r="E32">
        <v>44.8</v>
      </c>
      <c r="H32">
        <v>2007</v>
      </c>
      <c r="I32">
        <f t="shared" si="3"/>
        <v>51.5</v>
      </c>
      <c r="J32" s="1">
        <f t="shared" si="4"/>
        <v>6378000</v>
      </c>
      <c r="K32">
        <f t="shared" si="2"/>
        <v>328467000</v>
      </c>
    </row>
    <row r="33" spans="1:10" x14ac:dyDescent="0.2">
      <c r="A33">
        <v>1989</v>
      </c>
      <c r="B33">
        <v>42.5</v>
      </c>
      <c r="C33" s="2">
        <v>45.7</v>
      </c>
      <c r="D33">
        <v>41</v>
      </c>
      <c r="E33">
        <v>42.8</v>
      </c>
    </row>
    <row r="34" spans="1:10" x14ac:dyDescent="0.2">
      <c r="A34">
        <v>1988</v>
      </c>
      <c r="B34">
        <v>45.2</v>
      </c>
      <c r="C34" s="2">
        <v>46.3</v>
      </c>
      <c r="D34">
        <v>45.1</v>
      </c>
      <c r="E34">
        <v>44.9</v>
      </c>
    </row>
    <row r="35" spans="1:10" x14ac:dyDescent="0.2">
      <c r="A35">
        <v>1987</v>
      </c>
      <c r="B35">
        <v>44.4</v>
      </c>
      <c r="C35" s="2">
        <v>44.4</v>
      </c>
      <c r="D35">
        <v>45.1</v>
      </c>
      <c r="E35">
        <v>44.9</v>
      </c>
      <c r="H35" t="s">
        <v>0</v>
      </c>
      <c r="I35" t="s">
        <v>22</v>
      </c>
      <c r="J35" t="s">
        <v>23</v>
      </c>
    </row>
    <row r="36" spans="1:10" x14ac:dyDescent="0.2">
      <c r="A36">
        <v>1986</v>
      </c>
      <c r="B36">
        <v>44.4</v>
      </c>
      <c r="C36" s="2">
        <v>44.8</v>
      </c>
      <c r="D36">
        <v>45.4</v>
      </c>
      <c r="E36">
        <v>45.3</v>
      </c>
      <c r="H36">
        <v>2020</v>
      </c>
      <c r="I36" s="1">
        <f>SUM(G19:J19)</f>
        <v>7832056.7750000004</v>
      </c>
      <c r="J36">
        <f t="shared" ref="J36:J49" si="5">AVERAGE(B2:E2)</f>
        <v>36.774999999999999</v>
      </c>
    </row>
    <row r="37" spans="1:10" x14ac:dyDescent="0.2">
      <c r="A37">
        <v>1985</v>
      </c>
      <c r="B37">
        <v>45.7</v>
      </c>
      <c r="C37" s="2">
        <v>46.6</v>
      </c>
      <c r="D37">
        <v>46.9</v>
      </c>
      <c r="E37">
        <v>46.8</v>
      </c>
      <c r="H37">
        <v>2019</v>
      </c>
      <c r="I37" s="1">
        <f t="shared" ref="I37:I49" si="6">SUM(G20:J20)</f>
        <v>7919053.125</v>
      </c>
      <c r="J37">
        <f t="shared" si="5"/>
        <v>34.125</v>
      </c>
    </row>
    <row r="38" spans="1:10" x14ac:dyDescent="0.2">
      <c r="A38">
        <v>1984</v>
      </c>
      <c r="B38">
        <v>46.4</v>
      </c>
      <c r="C38" s="2">
        <v>46.8</v>
      </c>
      <c r="D38">
        <v>47</v>
      </c>
      <c r="E38">
        <v>47</v>
      </c>
      <c r="H38">
        <v>2018</v>
      </c>
      <c r="I38" s="1">
        <f t="shared" si="6"/>
        <v>8928045.6750000007</v>
      </c>
      <c r="J38">
        <f t="shared" si="5"/>
        <v>27.675000000000001</v>
      </c>
    </row>
    <row r="39" spans="1:10" x14ac:dyDescent="0.2">
      <c r="A39">
        <v>1983</v>
      </c>
      <c r="B39">
        <v>44.1</v>
      </c>
      <c r="C39" s="2">
        <v>45.5</v>
      </c>
      <c r="D39">
        <v>44.6</v>
      </c>
      <c r="E39">
        <v>44.3</v>
      </c>
      <c r="H39">
        <v>2017</v>
      </c>
      <c r="I39" s="1">
        <f t="shared" si="6"/>
        <v>8248447.9249999998</v>
      </c>
      <c r="J39">
        <f t="shared" si="5"/>
        <v>30.925000000000004</v>
      </c>
    </row>
    <row r="40" spans="1:10" x14ac:dyDescent="0.2">
      <c r="A40">
        <v>1982</v>
      </c>
      <c r="B40">
        <v>39.700000000000003</v>
      </c>
      <c r="C40" s="2">
        <v>40.9</v>
      </c>
      <c r="D40">
        <v>40</v>
      </c>
      <c r="E40">
        <v>39.799999999999997</v>
      </c>
      <c r="H40">
        <v>2016</v>
      </c>
      <c r="I40" s="1">
        <f t="shared" si="6"/>
        <v>9454048.375</v>
      </c>
      <c r="J40">
        <f t="shared" si="5"/>
        <v>32.375</v>
      </c>
    </row>
    <row r="41" spans="1:10" x14ac:dyDescent="0.2">
      <c r="A41">
        <v>1981</v>
      </c>
      <c r="B41">
        <v>41.3</v>
      </c>
      <c r="C41" s="2">
        <v>41.5</v>
      </c>
      <c r="D41">
        <v>41.6</v>
      </c>
      <c r="E41">
        <v>41.7</v>
      </c>
      <c r="H41">
        <v>2015</v>
      </c>
      <c r="I41" s="1">
        <f t="shared" si="6"/>
        <v>8367046.5499999998</v>
      </c>
      <c r="J41">
        <f t="shared" si="5"/>
        <v>31.55</v>
      </c>
    </row>
    <row r="42" spans="1:10" x14ac:dyDescent="0.2">
      <c r="A42">
        <v>1980</v>
      </c>
      <c r="B42">
        <v>32.799999999999997</v>
      </c>
      <c r="C42" s="2">
        <v>33.5</v>
      </c>
      <c r="D42">
        <v>33.200000000000003</v>
      </c>
      <c r="E42">
        <v>33.1</v>
      </c>
      <c r="H42">
        <v>2014</v>
      </c>
      <c r="I42" s="1">
        <f t="shared" si="6"/>
        <v>8246045.25</v>
      </c>
      <c r="J42">
        <f t="shared" si="5"/>
        <v>31.25</v>
      </c>
    </row>
    <row r="43" spans="1:10" x14ac:dyDescent="0.2">
      <c r="H43">
        <v>2013</v>
      </c>
      <c r="I43" s="1">
        <f t="shared" si="6"/>
        <v>8807445.9250000007</v>
      </c>
      <c r="J43">
        <f t="shared" si="5"/>
        <v>32.924999999999997</v>
      </c>
    </row>
    <row r="44" spans="1:10" x14ac:dyDescent="0.2">
      <c r="H44">
        <v>2012</v>
      </c>
      <c r="I44" s="1">
        <f t="shared" si="6"/>
        <v>7910059.4000000004</v>
      </c>
      <c r="J44">
        <f t="shared" si="5"/>
        <v>47.4</v>
      </c>
    </row>
    <row r="45" spans="1:10" x14ac:dyDescent="0.2">
      <c r="H45">
        <v>2011</v>
      </c>
      <c r="I45" s="1">
        <f t="shared" si="6"/>
        <v>7600055.875</v>
      </c>
      <c r="J45">
        <f t="shared" si="5"/>
        <v>44.875</v>
      </c>
    </row>
    <row r="46" spans="1:10" x14ac:dyDescent="0.2">
      <c r="H46">
        <v>2010</v>
      </c>
      <c r="I46" s="1">
        <f t="shared" si="6"/>
        <v>6702053.5</v>
      </c>
      <c r="J46">
        <f t="shared" si="5"/>
        <v>43.5</v>
      </c>
    </row>
    <row r="47" spans="1:10" x14ac:dyDescent="0.2">
      <c r="H47">
        <v>2009</v>
      </c>
      <c r="I47" s="1">
        <f t="shared" si="6"/>
        <v>6754053.75</v>
      </c>
      <c r="J47">
        <f t="shared" si="5"/>
        <v>44.75</v>
      </c>
    </row>
    <row r="48" spans="1:10" x14ac:dyDescent="0.2">
      <c r="H48">
        <v>2008</v>
      </c>
      <c r="I48" s="1">
        <f t="shared" si="6"/>
        <v>7758072.7750000004</v>
      </c>
      <c r="J48">
        <f t="shared" si="5"/>
        <v>64.775000000000006</v>
      </c>
    </row>
    <row r="49" spans="8:10" x14ac:dyDescent="0.2">
      <c r="H49">
        <v>2007</v>
      </c>
      <c r="I49" s="1">
        <f t="shared" si="6"/>
        <v>6380058.5</v>
      </c>
      <c r="J49">
        <f t="shared" si="5"/>
        <v>51.5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Q2-Q3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2021-10-30T01:05:01Z</dcterms:created>
  <dcterms:modified xsi:type="dcterms:W3CDTF">2021-11-05T00:37:18Z</dcterms:modified>
</cp:coreProperties>
</file>