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ingabe" sheetId="1" state="visible" r:id="rId2"/>
    <sheet name="Punktetabelle" sheetId="2" state="visible" r:id="rId3"/>
    <sheet name="Dat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<sst xmlns="http://schemas.openxmlformats.org/spreadsheetml/2006/main" count="149" uniqueCount="111">
  <si>
    <t xml:space="preserve">Abitur </t>
  </si>
  <si>
    <t xml:space="preserve">2016</t>
  </si>
  <si>
    <t xml:space="preserve">Freie Waldorfschule Hannover-Bothfeld</t>
  </si>
  <si>
    <t xml:space="preserve">Name: </t>
  </si>
  <si>
    <t xml:space="preserve">Lieblich</t>
  </si>
  <si>
    <t xml:space="preserve">Geburtstag: </t>
  </si>
  <si>
    <t xml:space="preserve">Vornamen: </t>
  </si>
  <si>
    <t xml:space="preserve">Lucie Marie</t>
  </si>
  <si>
    <t xml:space="preserve">Herr/Frau: </t>
  </si>
  <si>
    <t xml:space="preserve">Frau</t>
  </si>
  <si>
    <t xml:space="preserve">Wohnort: </t>
  </si>
  <si>
    <t xml:space="preserve">Hannover</t>
  </si>
  <si>
    <t xml:space="preserve">Geburtsort: </t>
  </si>
  <si>
    <t xml:space="preserve">Gehrden</t>
  </si>
  <si>
    <t xml:space="preserve">Fach</t>
  </si>
  <si>
    <t xml:space="preserve">Kurspunkte</t>
  </si>
  <si>
    <t xml:space="preserve">Mittelwert</t>
  </si>
  <si>
    <t xml:space="preserve">Berechnungspunkte</t>
  </si>
  <si>
    <t xml:space="preserve">erhöhtes Anforderungsniveau</t>
  </si>
  <si>
    <t xml:space="preserve">Deutsch</t>
  </si>
  <si>
    <t xml:space="preserve">schr.</t>
  </si>
  <si>
    <t xml:space="preserve">Fach 1-4</t>
  </si>
  <si>
    <t xml:space="preserve">mü.</t>
  </si>
  <si>
    <t xml:space="preserve"> </t>
  </si>
  <si>
    <t xml:space="preserve">X</t>
  </si>
  <si>
    <t xml:space="preserve">Geschichte</t>
  </si>
  <si>
    <t xml:space="preserve">Biologie</t>
  </si>
  <si>
    <t xml:space="preserve">grundlegendes Anforderungsniveau</t>
  </si>
  <si>
    <t xml:space="preserve">Mathematik</t>
  </si>
  <si>
    <t xml:space="preserve">Fach 5-8</t>
  </si>
  <si>
    <t xml:space="preserve">Englisch</t>
  </si>
  <si>
    <t xml:space="preserve">Französisch</t>
  </si>
  <si>
    <t xml:space="preserve">Kunst</t>
  </si>
  <si>
    <t xml:space="preserve">2. Hj.</t>
  </si>
  <si>
    <t xml:space="preserve">Sport</t>
  </si>
  <si>
    <t xml:space="preserve">Alle &gt; 0:</t>
  </si>
  <si>
    <t xml:space="preserve">Fach 1 – 4, mindestens 2mal ≥ 5P.:</t>
  </si>
  <si>
    <t xml:space="preserve">Fach 5 – 8, mindestens 2mal ≥ 5P.:</t>
  </si>
  <si>
    <t xml:space="preserve">Fach 1 – 4 ≥ 220:</t>
  </si>
  <si>
    <t xml:space="preserve">Fach 5 – 8 ≥ 80:</t>
  </si>
  <si>
    <t xml:space="preserve">Σ:</t>
  </si>
  <si>
    <t xml:space="preserve">Note:</t>
  </si>
  <si>
    <t xml:space="preserve">,</t>
  </si>
  <si>
    <t xml:space="preserve">Datum:</t>
  </si>
  <si>
    <t xml:space="preserve">Tabelle zur Berechnung der Durchschnittsnote</t>
  </si>
  <si>
    <t xml:space="preserve">δ</t>
  </si>
  <si>
    <t xml:space="preserve">Abitur-Σ</t>
  </si>
  <si>
    <t xml:space="preserve">Durchschnittsnote</t>
  </si>
  <si>
    <t xml:space="preserve">Gesamtpunktzahl</t>
  </si>
  <si>
    <t xml:space="preserve">(Fachhochschulreife)</t>
  </si>
  <si>
    <t xml:space="preserve">schriftl. Fächer</t>
  </si>
  <si>
    <t xml:space="preserve">mündl. Fächer</t>
  </si>
  <si>
    <t xml:space="preserve">Hospi-Fächer</t>
  </si>
  <si>
    <t xml:space="preserve">Musik</t>
  </si>
  <si>
    <t xml:space="preserve">Physik</t>
  </si>
  <si>
    <t xml:space="preserve">null</t>
  </si>
  <si>
    <t xml:space="preserve">eins</t>
  </si>
  <si>
    <t xml:space="preserve">zwei</t>
  </si>
  <si>
    <t xml:space="preserve">drei</t>
  </si>
  <si>
    <t xml:space="preserve">vier</t>
  </si>
  <si>
    <t xml:space="preserve">fünf</t>
  </si>
  <si>
    <t xml:space="preserve">sechs</t>
  </si>
  <si>
    <t xml:space="preserve">sieben</t>
  </si>
  <si>
    <t xml:space="preserve">acht</t>
  </si>
  <si>
    <t xml:space="preserve">neun</t>
  </si>
  <si>
    <t xml:space="preserve">Eingabewerte</t>
  </si>
  <si>
    <t xml:space="preserve">YEAR</t>
  </si>
  <si>
    <t xml:space="preserve">LASTNAME</t>
  </si>
  <si>
    <t xml:space="preserve">FIRSTNAMES</t>
  </si>
  <si>
    <t xml:space="preserve">DOB_D</t>
  </si>
  <si>
    <t xml:space="preserve">POB</t>
  </si>
  <si>
    <t xml:space="preserve">HOME</t>
  </si>
  <si>
    <t xml:space="preserve">FrHr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</si>
  <si>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</si>
  <si>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</si>
  <si>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</si>
  <si>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</si>
  <si>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</si>
  <si>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</si>
  <si>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</si>
  <si>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</si>
  <si>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---------</t>
  </si>
  <si>
    <t xml:space="preserve">Ausgabewerte</t>
  </si>
  <si>
    <t xml:space="preserve">S1</t>
  </si>
  <si>
    <t xml:space="preserve">S2</t>
  </si>
  <si>
    <t xml:space="preserve">S3</t>
  </si>
  <si>
    <t xml:space="preserve">S4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</si>
  <si>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</si>
  <si>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</si>
  <si>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</si>
  <si>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</si>
  <si>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</si>
  <si>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</si>
  <si>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HJ7</t>
  </si>
  <si>
    <t xml:space="preserve">HJ8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</si>
  <si>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</si>
  <si>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</si>
  <si>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</si>
  <si>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</si>
  <si>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</si>
  <si>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</si>
  <si>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</si>
  <si>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</si>
  <si>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TOTAL1</t>
  </si>
  <si>
    <t xml:space="preserve">TOTAL2</t>
  </si>
  <si>
    <t xml:space="preserve">Grade1</t>
  </si>
  <si>
    <t xml:space="preserve">Grade2</t>
  </si>
  <si>
    <t xml:space="preserve">DATE_D</t>
  </si>
  <si>
    <t xml:space="preserve">+++++++++</t>
  </si>
  <si>
    <t xml:space="preserve">Extra</t>
  </si>
  <si>
    <t xml:space="preserve">GradeT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</si>
</sst>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.0"/>
    <numFmt numFmtId="168" formatCode="DD/MM/YY"/>
    <numFmt numFmtId="169" formatCode="@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b val="true"/>
      <sz val="14"/>
      <color rgb="FFC9211E"/>
      <name val="Times New Roman"/>
      <family val="1"/>
      <charset val="1"/>
    </font>
    <font>
      <sz val="14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C9211E"/>
      <name val="Times New Roman"/>
      <family val="1"/>
      <charset val="1"/>
    </font>
    <font>
      <sz val="10"/>
      <name val="DejaVu Sans Condensed"/>
      <family val="2"/>
      <charset val="1"/>
    </font>
    <font>
      <sz val="12"/>
      <name val="DejaVu Sans Condensed"/>
      <family val="2"/>
      <charset val="1"/>
    </font>
    <font>
      <sz val="12"/>
      <name val="Arial"/>
      <family val="2"/>
      <charset val="1"/>
    </font>
    <font>
      <b val="true"/>
      <sz val="12"/>
      <color rgb="FFFF3333"/>
      <name val="Times New Roman"/>
      <family val="1"/>
      <charset val="1"/>
    </font>
    <font>
      <sz val="12"/>
      <color rgb="FFC9211E"/>
      <name val="Arial"/>
      <family val="2"/>
      <charset val="1"/>
    </font>
    <font>
      <sz val="12"/>
      <color rgb="FF2A6099"/>
      <name val="Arial"/>
      <family val="2"/>
      <charset val="1"/>
    </font>
    <font>
      <sz val="12"/>
      <color rgb="FFFF3333"/>
      <name val="Arial"/>
      <family val="2"/>
      <charset val="1"/>
    </font>
    <font>
      <sz val="12"/>
      <color rgb="FF0066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2A6099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 diagonalUp="false" diagonalDown="false">
      <left style="hair">
        <color rgb="FFDD4814"/>
      </left>
      <right style="hair">
        <color rgb="FFDD4814"/>
      </right>
      <top style="hair">
        <color rgb="FFDD4814"/>
      </top>
      <bottom/>
      <diagonal/>
    </border>
    <border diagonalUp="false" diagonalDown="false">
      <left style="hair">
        <color rgb="FFDD4814"/>
      </left>
      <right style="hair">
        <color rgb="FFDD4814"/>
      </right>
      <top/>
      <bottom/>
      <diagonal/>
    </border>
    <border diagonalUp="false" diagonalDown="false">
      <left style="hair">
        <color rgb="FFDD4814"/>
      </left>
      <right style="hair">
        <color rgb="FFDD4814"/>
      </right>
      <top/>
      <bottom style="hair">
        <color rgb="FFDD4814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4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true" hidden="false" outlineLevel="0" max="1" min="1" style="1" width="7.49"/>
    <col collapsed="false" customWidth="true" hidden="false" outlineLevel="0" max="2" min="2" style="1" width="5.7"/>
    <col collapsed="false" customWidth="true" hidden="false" outlineLevel="0" max="3" min="3" style="1" width="14.72"/>
    <col collapsed="false" customWidth="true" hidden="false" outlineLevel="0" max="4" min="4" style="1" width="6.94"/>
    <col collapsed="false" customWidth="true" hidden="false" outlineLevel="0" max="5" min="5" style="2" width="7.36"/>
    <col collapsed="false" customWidth="true" hidden="false" outlineLevel="0" max="6" min="6" style="2" width="1.92"/>
    <col collapsed="false" customWidth="true" hidden="false" outlineLevel="0" max="7" min="7" style="2" width="10.69"/>
    <col collapsed="false" customWidth="true" hidden="false" outlineLevel="0" max="8" min="8" style="2" width="3.18"/>
    <col collapsed="false" customWidth="true" hidden="false" outlineLevel="0" max="9" min="9" style="3" width="3.33"/>
    <col collapsed="false" customWidth="true" hidden="false" outlineLevel="0" max="10" min="10" style="2" width="8.06"/>
    <col collapsed="false" customWidth="true" hidden="false" outlineLevel="0" max="11" min="11" style="2" width="1.39"/>
    <col collapsed="false" customWidth="true" hidden="false" outlineLevel="0" max="12" min="12" style="2" width="11.38"/>
    <col collapsed="false" customWidth="true" hidden="false" outlineLevel="0" max="13" min="13" style="2" width="1.66"/>
    <col collapsed="false" customWidth="true" hidden="false" outlineLevel="0" max="14" min="14" style="1" width="4.97"/>
    <col collapsed="false" customWidth="false" hidden="false" outlineLevel="0" max="1025" min="15" style="1" width="11.52"/>
  </cols>
  <sheetData>
    <row r="1" customFormat="false" ht="17.35" hidden="false" customHeight="true" outlineLevel="0" collapsed="false">
      <c r="A1" s="4" t="s">
        <v>0</v>
      </c>
      <c r="B1" s="4"/>
      <c r="C1" s="5" t="s">
        <v>1</v>
      </c>
      <c r="D1" s="6"/>
      <c r="E1" s="4" t="s">
        <v>2</v>
      </c>
      <c r="F1" s="4"/>
      <c r="G1" s="4"/>
      <c r="H1" s="4"/>
      <c r="I1" s="4"/>
      <c r="J1" s="4"/>
      <c r="K1" s="4"/>
      <c r="L1" s="4"/>
      <c r="M1" s="4"/>
      <c r="N1" s="4"/>
    </row>
    <row r="2" customFormat="false" ht="9.7" hidden="false" customHeight="tru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1.9" hidden="false" customHeight="true" outlineLevel="0" collapsed="false"/>
    <row r="4" customFormat="false" ht="22.7" hidden="false" customHeight="true" outlineLevel="0" collapsed="false">
      <c r="A4" s="8" t="s">
        <v>3</v>
      </c>
      <c r="B4" s="8"/>
      <c r="C4" s="9" t="s">
        <v>4</v>
      </c>
      <c r="D4" s="9"/>
      <c r="E4" s="9"/>
      <c r="F4" s="9"/>
      <c r="G4" s="9"/>
      <c r="H4" s="10"/>
      <c r="I4" s="8" t="s">
        <v>5</v>
      </c>
      <c r="J4" s="8"/>
      <c r="K4" s="8"/>
      <c r="L4" s="9" t="n">
        <v>35446</v>
      </c>
      <c r="M4" s="9"/>
      <c r="N4" s="9"/>
      <c r="R4" s="11"/>
      <c r="S4" s="11"/>
      <c r="T4" s="3"/>
      <c r="U4" s="3"/>
    </row>
    <row r="5" customFormat="false" ht="11.9" hidden="false" customHeight="true" outlineLevel="0" collapsed="false">
      <c r="A5" s="12"/>
      <c r="B5" s="13"/>
      <c r="C5" s="14"/>
      <c r="D5" s="14"/>
      <c r="E5" s="14"/>
      <c r="F5" s="14"/>
      <c r="G5" s="12"/>
      <c r="H5" s="15"/>
      <c r="I5" s="14"/>
      <c r="J5" s="14"/>
      <c r="K5" s="14"/>
      <c r="L5" s="14"/>
      <c r="M5" s="14"/>
      <c r="N5" s="15"/>
      <c r="R5" s="11"/>
      <c r="S5" s="11"/>
      <c r="T5" s="3"/>
      <c r="U5" s="3"/>
    </row>
    <row r="6" customFormat="false" ht="22.7" hidden="false" customHeight="true" outlineLevel="0" collapsed="false">
      <c r="A6" s="8" t="s">
        <v>6</v>
      </c>
      <c r="B6" s="8"/>
      <c r="C6" s="9" t="s">
        <v>7</v>
      </c>
      <c r="D6" s="9"/>
      <c r="E6" s="9"/>
      <c r="F6" s="9"/>
      <c r="G6" s="9"/>
      <c r="H6" s="10"/>
      <c r="I6" s="8" t="s">
        <v>8</v>
      </c>
      <c r="J6" s="8"/>
      <c r="K6" s="8"/>
      <c r="L6" s="9" t="s">
        <v>9</v>
      </c>
      <c r="M6" s="9"/>
      <c r="N6" s="9"/>
      <c r="O6" s="11"/>
      <c r="P6" s="11"/>
      <c r="Q6" s="16"/>
      <c r="R6" s="11"/>
      <c r="S6" s="11"/>
      <c r="T6" s="3"/>
      <c r="U6" s="3"/>
    </row>
    <row r="7" customFormat="false" ht="11.9" hidden="false" customHeight="true" outlineLevel="0" collapsed="false">
      <c r="A7" s="12"/>
      <c r="B7" s="14"/>
      <c r="C7" s="17"/>
      <c r="D7" s="15"/>
      <c r="E7" s="15"/>
      <c r="F7" s="14"/>
      <c r="G7" s="12"/>
      <c r="H7" s="13"/>
      <c r="I7" s="18"/>
      <c r="J7" s="17"/>
      <c r="K7" s="14"/>
      <c r="L7" s="14"/>
      <c r="M7" s="14"/>
      <c r="N7" s="13"/>
      <c r="O7" s="11"/>
      <c r="P7" s="11"/>
      <c r="Q7" s="16"/>
      <c r="R7" s="11"/>
      <c r="S7" s="11"/>
      <c r="T7" s="3"/>
      <c r="U7" s="3"/>
    </row>
    <row r="8" customFormat="false" ht="22.7" hidden="false" customHeight="true" outlineLevel="0" collapsed="false">
      <c r="A8" s="8" t="s">
        <v>10</v>
      </c>
      <c r="B8" s="8"/>
      <c r="C8" s="9" t="s">
        <v>11</v>
      </c>
      <c r="D8" s="9"/>
      <c r="E8" s="9"/>
      <c r="F8" s="9"/>
      <c r="G8" s="8" t="s">
        <v>12</v>
      </c>
      <c r="H8" s="8"/>
      <c r="I8" s="8"/>
      <c r="J8" s="9" t="s">
        <v>13</v>
      </c>
      <c r="K8" s="9"/>
      <c r="L8" s="9"/>
      <c r="M8" s="9"/>
      <c r="N8" s="9"/>
      <c r="O8" s="11"/>
      <c r="P8" s="11"/>
      <c r="Q8" s="16"/>
      <c r="R8" s="11"/>
      <c r="S8" s="11"/>
      <c r="T8" s="3"/>
      <c r="U8" s="3"/>
    </row>
    <row r="9" customFormat="false" ht="7.4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2" customFormat="false" ht="15" hidden="false" customHeight="true" outlineLevel="0" collapsed="false">
      <c r="A12" s="15"/>
      <c r="B12" s="19"/>
      <c r="C12" s="20" t="s">
        <v>14</v>
      </c>
      <c r="D12" s="21" t="s">
        <v>15</v>
      </c>
      <c r="E12" s="21"/>
      <c r="F12" s="20"/>
      <c r="G12" s="20" t="s">
        <v>16</v>
      </c>
      <c r="H12" s="20"/>
      <c r="I12" s="22"/>
      <c r="J12" s="21" t="s">
        <v>17</v>
      </c>
      <c r="K12" s="21"/>
      <c r="L12" s="21"/>
    </row>
    <row r="13" customFormat="false" ht="7.45" hidden="false" customHeight="true" outlineLevel="0" collapsed="false">
      <c r="A13" s="15"/>
      <c r="B13" s="15"/>
      <c r="C13" s="15"/>
      <c r="D13" s="15"/>
      <c r="E13" s="20"/>
      <c r="F13" s="20"/>
      <c r="G13" s="20"/>
      <c r="H13" s="20"/>
      <c r="I13" s="22"/>
      <c r="J13" s="20"/>
      <c r="K13" s="20"/>
      <c r="L13" s="20"/>
    </row>
    <row r="14" customFormat="false" ht="22.7" hidden="false" customHeight="true" outlineLevel="0" collapsed="false">
      <c r="A14" s="23" t="s">
        <v>18</v>
      </c>
      <c r="B14" s="24" t="n">
        <v>1</v>
      </c>
      <c r="C14" s="25" t="s">
        <v>19</v>
      </c>
      <c r="D14" s="26" t="s">
        <v>20</v>
      </c>
      <c r="E14" s="27" t="n">
        <v>14</v>
      </c>
      <c r="F14" s="28"/>
      <c r="G14" s="24" t="n">
        <f aca="false">IFERROR(AVERAGE(E14,E15),"")</f>
        <v>14</v>
      </c>
      <c r="H14" s="19"/>
      <c r="I14" s="29"/>
      <c r="J14" s="20"/>
      <c r="K14" s="20"/>
      <c r="L14" s="24" t="s">
        <v>21</v>
      </c>
    </row>
    <row r="15" customFormat="false" ht="22.7" hidden="false" customHeight="true" outlineLevel="0" collapsed="false">
      <c r="A15" s="23"/>
      <c r="B15" s="24"/>
      <c r="C15" s="25"/>
      <c r="D15" s="26" t="s">
        <v>22</v>
      </c>
      <c r="E15" s="27" t="s">
        <v>23</v>
      </c>
      <c r="F15" s="28"/>
      <c r="G15" s="24"/>
      <c r="H15" s="19" t="s">
        <v>24</v>
      </c>
      <c r="I15" s="30" t="n">
        <v>12</v>
      </c>
      <c r="J15" s="31" t="n">
        <f aca="false">IFERROR(G14*I15,"")</f>
        <v>168</v>
      </c>
      <c r="K15" s="20"/>
      <c r="L15" s="32" t="n">
        <f aca="false">IF(SUM(J14:J24)&gt;0,SUM(J14:J24),"")</f>
        <v>500</v>
      </c>
    </row>
    <row r="16" customFormat="false" ht="15" hidden="false" customHeight="true" outlineLevel="0" collapsed="false">
      <c r="A16" s="23"/>
      <c r="B16" s="15"/>
      <c r="C16" s="33"/>
      <c r="D16" s="34"/>
      <c r="E16" s="35"/>
      <c r="F16" s="28"/>
      <c r="G16" s="20"/>
      <c r="H16" s="20"/>
      <c r="I16" s="36"/>
      <c r="J16" s="20"/>
      <c r="K16" s="20"/>
      <c r="L16" s="32"/>
    </row>
    <row r="17" customFormat="false" ht="22.7" hidden="false" customHeight="true" outlineLevel="0" collapsed="false">
      <c r="A17" s="23"/>
      <c r="B17" s="24" t="n">
        <v>2</v>
      </c>
      <c r="C17" s="25" t="s">
        <v>25</v>
      </c>
      <c r="D17" s="26" t="s">
        <v>20</v>
      </c>
      <c r="E17" s="27" t="n">
        <v>13</v>
      </c>
      <c r="F17" s="28"/>
      <c r="G17" s="24" t="n">
        <f aca="false">IFERROR(AVERAGE(E17,E18),"")</f>
        <v>13</v>
      </c>
      <c r="H17" s="19"/>
      <c r="I17" s="36"/>
      <c r="J17" s="20"/>
      <c r="K17" s="20"/>
      <c r="L17" s="32"/>
    </row>
    <row r="18" customFormat="false" ht="22.7" hidden="false" customHeight="true" outlineLevel="0" collapsed="false">
      <c r="A18" s="23"/>
      <c r="B18" s="24"/>
      <c r="C18" s="25"/>
      <c r="D18" s="26" t="s">
        <v>22</v>
      </c>
      <c r="E18" s="27" t="s">
        <v>23</v>
      </c>
      <c r="F18" s="28"/>
      <c r="G18" s="24"/>
      <c r="H18" s="19" t="s">
        <v>24</v>
      </c>
      <c r="I18" s="30" t="n">
        <v>12</v>
      </c>
      <c r="J18" s="31" t="n">
        <f aca="false">IFERROR(G17*I18,"")</f>
        <v>156</v>
      </c>
      <c r="K18" s="20"/>
      <c r="L18" s="32"/>
    </row>
    <row r="19" customFormat="false" ht="15" hidden="false" customHeight="true" outlineLevel="0" collapsed="false">
      <c r="A19" s="23"/>
      <c r="B19" s="15"/>
      <c r="C19" s="33"/>
      <c r="D19" s="34"/>
      <c r="E19" s="35"/>
      <c r="F19" s="28"/>
      <c r="G19" s="20"/>
      <c r="H19" s="20"/>
      <c r="I19" s="36"/>
      <c r="J19" s="20"/>
      <c r="K19" s="20"/>
      <c r="L19" s="32"/>
    </row>
    <row r="20" customFormat="false" ht="22.7" hidden="false" customHeight="true" outlineLevel="0" collapsed="false">
      <c r="A20" s="23"/>
      <c r="B20" s="24" t="n">
        <v>3</v>
      </c>
      <c r="C20" s="25" t="s">
        <v>26</v>
      </c>
      <c r="D20" s="26" t="s">
        <v>20</v>
      </c>
      <c r="E20" s="27" t="n">
        <v>10</v>
      </c>
      <c r="F20" s="28"/>
      <c r="G20" s="24" t="n">
        <f aca="false">IFERROR(AVERAGE(E20,E21),"")</f>
        <v>10</v>
      </c>
      <c r="H20" s="19"/>
      <c r="I20" s="36"/>
      <c r="J20" s="20"/>
      <c r="K20" s="20"/>
      <c r="L20" s="32"/>
    </row>
    <row r="21" customFormat="false" ht="22.7" hidden="false" customHeight="true" outlineLevel="0" collapsed="false">
      <c r="A21" s="23"/>
      <c r="B21" s="23"/>
      <c r="C21" s="25"/>
      <c r="D21" s="26" t="s">
        <v>22</v>
      </c>
      <c r="E21" s="27" t="s">
        <v>23</v>
      </c>
      <c r="F21" s="28"/>
      <c r="G21" s="24"/>
      <c r="H21" s="19" t="s">
        <v>24</v>
      </c>
      <c r="I21" s="30" t="n">
        <v>12</v>
      </c>
      <c r="J21" s="31" t="n">
        <f aca="false">IFERROR(G20*I21,"")</f>
        <v>120</v>
      </c>
      <c r="K21" s="20"/>
      <c r="L21" s="32"/>
    </row>
    <row r="22" customFormat="false" ht="15" hidden="false" customHeight="true" outlineLevel="0" collapsed="false">
      <c r="A22" s="15"/>
      <c r="B22" s="15"/>
      <c r="C22" s="33"/>
      <c r="D22" s="34"/>
      <c r="E22" s="35"/>
      <c r="F22" s="28"/>
      <c r="G22" s="20"/>
      <c r="H22" s="20"/>
      <c r="I22" s="36"/>
      <c r="J22" s="20"/>
      <c r="K22" s="20"/>
      <c r="L22" s="32"/>
    </row>
    <row r="23" customFormat="false" ht="22.7" hidden="false" customHeight="true" outlineLevel="0" collapsed="false">
      <c r="A23" s="23" t="s">
        <v>27</v>
      </c>
      <c r="B23" s="24" t="n">
        <v>4</v>
      </c>
      <c r="C23" s="25" t="s">
        <v>28</v>
      </c>
      <c r="D23" s="26" t="s">
        <v>20</v>
      </c>
      <c r="E23" s="27" t="n">
        <v>4</v>
      </c>
      <c r="F23" s="28"/>
      <c r="G23" s="24" t="n">
        <f aca="false">IFERROR(AVERAGE(E23,E24),"")</f>
        <v>7</v>
      </c>
      <c r="H23" s="19"/>
      <c r="I23" s="36"/>
      <c r="J23" s="20"/>
      <c r="K23" s="20"/>
      <c r="L23" s="32"/>
    </row>
    <row r="24" customFormat="false" ht="22.7" hidden="false" customHeight="true" outlineLevel="0" collapsed="false">
      <c r="A24" s="23"/>
      <c r="B24" s="24"/>
      <c r="C24" s="25"/>
      <c r="D24" s="26" t="s">
        <v>22</v>
      </c>
      <c r="E24" s="27" t="n">
        <v>10</v>
      </c>
      <c r="F24" s="28"/>
      <c r="G24" s="24"/>
      <c r="H24" s="19" t="s">
        <v>24</v>
      </c>
      <c r="I24" s="30" t="n">
        <v>8</v>
      </c>
      <c r="J24" s="31" t="n">
        <f aca="false">IFERROR(G23*I24,"")</f>
        <v>56</v>
      </c>
      <c r="K24" s="20"/>
      <c r="L24" s="32"/>
    </row>
    <row r="25" customFormat="false" ht="15" hidden="false" customHeight="true" outlineLevel="0" collapsed="false">
      <c r="A25" s="23"/>
      <c r="B25" s="19"/>
      <c r="C25" s="37"/>
      <c r="D25" s="15"/>
      <c r="E25" s="38"/>
      <c r="F25" s="28"/>
      <c r="G25" s="20"/>
      <c r="H25" s="20"/>
      <c r="I25" s="36"/>
      <c r="J25" s="20"/>
      <c r="K25" s="20"/>
      <c r="L25" s="19"/>
    </row>
    <row r="26" customFormat="false" ht="15" hidden="false" customHeight="true" outlineLevel="0" collapsed="false">
      <c r="A26" s="23"/>
      <c r="B26" s="15"/>
      <c r="C26" s="33"/>
      <c r="D26" s="15"/>
      <c r="E26" s="38"/>
      <c r="F26" s="28"/>
      <c r="G26" s="20"/>
      <c r="H26" s="20"/>
      <c r="I26" s="36"/>
      <c r="J26" s="20"/>
      <c r="K26" s="20"/>
      <c r="L26" s="39" t="s">
        <v>29</v>
      </c>
    </row>
    <row r="27" customFormat="false" ht="22.7" hidden="false" customHeight="true" outlineLevel="0" collapsed="false">
      <c r="A27" s="23"/>
      <c r="B27" s="24" t="n">
        <v>5</v>
      </c>
      <c r="C27" s="25" t="s">
        <v>30</v>
      </c>
      <c r="D27" s="26" t="s">
        <v>22</v>
      </c>
      <c r="E27" s="27" t="n">
        <v>12</v>
      </c>
      <c r="F27" s="40"/>
      <c r="G27" s="24" t="n">
        <f aca="false">E27</f>
        <v>12</v>
      </c>
      <c r="H27" s="19" t="s">
        <v>24</v>
      </c>
      <c r="I27" s="30" t="n">
        <v>4</v>
      </c>
      <c r="J27" s="31" t="n">
        <f aca="false">IFERROR(G27*I27,"")</f>
        <v>48</v>
      </c>
      <c r="K27" s="20"/>
      <c r="L27" s="32" t="n">
        <f aca="false">IF(SUM(J25:J33)&gt;0,SUM(J25:J33),"")</f>
        <v>188</v>
      </c>
    </row>
    <row r="28" customFormat="false" ht="15" hidden="false" customHeight="true" outlineLevel="0" collapsed="false">
      <c r="A28" s="23"/>
      <c r="B28" s="15"/>
      <c r="C28" s="33"/>
      <c r="D28" s="15"/>
      <c r="E28" s="38"/>
      <c r="F28" s="28"/>
      <c r="G28" s="20"/>
      <c r="H28" s="20"/>
      <c r="I28" s="36"/>
      <c r="J28" s="20"/>
      <c r="K28" s="20"/>
      <c r="L28" s="32"/>
    </row>
    <row r="29" customFormat="false" ht="22.7" hidden="false" customHeight="true" outlineLevel="0" collapsed="false">
      <c r="A29" s="23"/>
      <c r="B29" s="24" t="n">
        <v>6</v>
      </c>
      <c r="C29" s="25" t="s">
        <v>31</v>
      </c>
      <c r="D29" s="26" t="s">
        <v>22</v>
      </c>
      <c r="E29" s="27" t="n">
        <v>8</v>
      </c>
      <c r="F29" s="40"/>
      <c r="G29" s="24" t="n">
        <f aca="false">E29</f>
        <v>8</v>
      </c>
      <c r="H29" s="19" t="s">
        <v>24</v>
      </c>
      <c r="I29" s="30" t="n">
        <v>4</v>
      </c>
      <c r="J29" s="31" t="n">
        <f aca="false">IFERROR(G29*I29,"")</f>
        <v>32</v>
      </c>
      <c r="K29" s="20"/>
      <c r="L29" s="32"/>
    </row>
    <row r="30" customFormat="false" ht="15" hidden="false" customHeight="true" outlineLevel="0" collapsed="false">
      <c r="A30" s="23"/>
      <c r="B30" s="19"/>
      <c r="C30" s="37"/>
      <c r="D30" s="15"/>
      <c r="E30" s="38"/>
      <c r="F30" s="28"/>
      <c r="G30" s="20"/>
      <c r="H30" s="20"/>
      <c r="I30" s="36"/>
      <c r="J30" s="20"/>
      <c r="K30" s="20"/>
      <c r="L30" s="32"/>
    </row>
    <row r="31" customFormat="false" ht="22.7" hidden="false" customHeight="true" outlineLevel="0" collapsed="false">
      <c r="A31" s="23"/>
      <c r="B31" s="24" t="n">
        <v>7</v>
      </c>
      <c r="C31" s="25" t="s">
        <v>32</v>
      </c>
      <c r="D31" s="26" t="s">
        <v>33</v>
      </c>
      <c r="E31" s="27" t="n">
        <v>13</v>
      </c>
      <c r="F31" s="40"/>
      <c r="G31" s="24" t="n">
        <f aca="false">E31</f>
        <v>13</v>
      </c>
      <c r="H31" s="19" t="s">
        <v>24</v>
      </c>
      <c r="I31" s="30" t="n">
        <v>4</v>
      </c>
      <c r="J31" s="31" t="n">
        <f aca="false">IFERROR(G31*I31,"")</f>
        <v>52</v>
      </c>
      <c r="K31" s="20"/>
      <c r="L31" s="32"/>
    </row>
    <row r="32" customFormat="false" ht="15" hidden="false" customHeight="true" outlineLevel="0" collapsed="false">
      <c r="A32" s="23"/>
      <c r="B32" s="19"/>
      <c r="C32" s="37"/>
      <c r="D32" s="15"/>
      <c r="E32" s="38"/>
      <c r="F32" s="28"/>
      <c r="G32" s="20"/>
      <c r="H32" s="20"/>
      <c r="I32" s="36"/>
      <c r="J32" s="20"/>
      <c r="K32" s="20"/>
      <c r="L32" s="32"/>
    </row>
    <row r="33" customFormat="false" ht="22.7" hidden="false" customHeight="true" outlineLevel="0" collapsed="false">
      <c r="A33" s="23"/>
      <c r="B33" s="24" t="n">
        <v>8</v>
      </c>
      <c r="C33" s="25" t="s">
        <v>34</v>
      </c>
      <c r="D33" s="26" t="s">
        <v>33</v>
      </c>
      <c r="E33" s="27" t="n">
        <v>14</v>
      </c>
      <c r="F33" s="40"/>
      <c r="G33" s="24" t="n">
        <f aca="false">E33</f>
        <v>14</v>
      </c>
      <c r="H33" s="19" t="s">
        <v>24</v>
      </c>
      <c r="I33" s="30" t="n">
        <v>4</v>
      </c>
      <c r="J33" s="31" t="n">
        <f aca="false">IFERROR(G33*I33,"")</f>
        <v>56</v>
      </c>
      <c r="K33" s="20"/>
      <c r="L33" s="32"/>
    </row>
    <row r="34" customFormat="false" ht="15" hidden="false" customHeight="true" outlineLevel="0" collapsed="false">
      <c r="A34" s="15"/>
      <c r="B34" s="15"/>
      <c r="C34" s="15"/>
      <c r="D34" s="15"/>
      <c r="E34" s="20"/>
      <c r="F34" s="20"/>
      <c r="G34" s="20"/>
      <c r="H34" s="20"/>
      <c r="I34" s="22"/>
      <c r="J34" s="20"/>
      <c r="K34" s="20"/>
      <c r="L34" s="20"/>
    </row>
    <row r="35" customFormat="false" ht="15" hidden="false" customHeight="true" outlineLevel="0" collapsed="false">
      <c r="A35" s="15"/>
      <c r="B35" s="15"/>
      <c r="C35" s="15" t="s">
        <v>35</v>
      </c>
      <c r="D35" s="15"/>
      <c r="E35" s="20"/>
      <c r="F35" s="20"/>
      <c r="G35" s="20"/>
      <c r="H35" s="20"/>
      <c r="I35" s="22"/>
      <c r="J35" s="39" t="str">
        <f aca="false">IF(COUNTIF(G14:G33,"&gt;0")=8,"Ja","")</f>
        <v>Ja</v>
      </c>
      <c r="K35" s="20"/>
      <c r="L35" s="20"/>
    </row>
    <row r="36" customFormat="false" ht="8.5" hidden="false" customHeight="true" outlineLevel="0" collapsed="false">
      <c r="A36" s="15"/>
      <c r="B36" s="15"/>
      <c r="C36" s="15"/>
      <c r="D36" s="15"/>
      <c r="E36" s="20"/>
      <c r="F36" s="20"/>
      <c r="G36" s="20"/>
      <c r="H36" s="20"/>
      <c r="I36" s="22"/>
      <c r="J36" s="20"/>
      <c r="K36" s="20"/>
      <c r="L36" s="20"/>
    </row>
    <row r="37" customFormat="false" ht="15" hidden="false" customHeight="true" outlineLevel="0" collapsed="false">
      <c r="A37" s="15"/>
      <c r="B37" s="15"/>
      <c r="C37" s="41" t="s">
        <v>36</v>
      </c>
      <c r="D37" s="41"/>
      <c r="E37" s="41"/>
      <c r="F37" s="41"/>
      <c r="G37" s="41"/>
      <c r="H37" s="20"/>
      <c r="I37" s="22"/>
      <c r="J37" s="39" t="str">
        <f aca="false">IFERROR(IF( LARGE(G14:G24,2)&gt;=5,"Ja",""),"")</f>
        <v>Ja</v>
      </c>
      <c r="K37" s="20"/>
      <c r="L37" s="20"/>
    </row>
    <row r="38" customFormat="false" ht="8.5" hidden="false" customHeight="true" outlineLevel="0" collapsed="false">
      <c r="A38" s="15"/>
      <c r="B38" s="15"/>
      <c r="C38" s="22"/>
      <c r="D38" s="22"/>
      <c r="E38" s="22"/>
      <c r="F38" s="22"/>
      <c r="G38" s="22"/>
      <c r="H38" s="20"/>
      <c r="I38" s="22"/>
      <c r="J38" s="20"/>
      <c r="K38" s="20"/>
      <c r="L38" s="20"/>
    </row>
    <row r="39" customFormat="false" ht="15" hidden="false" customHeight="true" outlineLevel="0" collapsed="false">
      <c r="A39" s="15"/>
      <c r="B39" s="15"/>
      <c r="C39" s="41" t="s">
        <v>37</v>
      </c>
      <c r="D39" s="41"/>
      <c r="E39" s="41"/>
      <c r="F39" s="41"/>
      <c r="G39" s="41"/>
      <c r="H39" s="20"/>
      <c r="I39" s="22"/>
      <c r="J39" s="39" t="str">
        <f aca="false">IFERROR(IF( LARGE(G25:G33,2)&gt;=5,"Ja",""),"")</f>
        <v>Ja</v>
      </c>
      <c r="K39" s="20"/>
      <c r="L39" s="20"/>
    </row>
    <row r="40" customFormat="false" ht="8.5" hidden="false" customHeight="true" outlineLevel="0" collapsed="false">
      <c r="A40" s="15"/>
      <c r="B40" s="15"/>
      <c r="C40" s="22"/>
      <c r="D40" s="22"/>
      <c r="E40" s="22"/>
      <c r="F40" s="22"/>
      <c r="G40" s="22"/>
      <c r="H40" s="20"/>
      <c r="I40" s="22"/>
      <c r="J40" s="20"/>
      <c r="K40" s="20"/>
      <c r="L40" s="20"/>
    </row>
    <row r="41" customFormat="false" ht="15" hidden="false" customHeight="true" outlineLevel="0" collapsed="false">
      <c r="A41" s="15"/>
      <c r="B41" s="15"/>
      <c r="C41" s="41" t="s">
        <v>38</v>
      </c>
      <c r="D41" s="41"/>
      <c r="E41" s="22"/>
      <c r="F41" s="22"/>
      <c r="G41" s="22"/>
      <c r="H41" s="20"/>
      <c r="I41" s="22"/>
      <c r="J41" s="39" t="str">
        <f aca="false">IF(AND(ISNUMBER(L15),L15&gt;=220),"Ja","")</f>
        <v>Ja</v>
      </c>
      <c r="K41" s="20"/>
      <c r="L41" s="20"/>
    </row>
    <row r="42" customFormat="false" ht="8.5" hidden="false" customHeight="true" outlineLevel="0" collapsed="false">
      <c r="A42" s="15"/>
      <c r="B42" s="15"/>
      <c r="C42" s="22"/>
      <c r="D42" s="22"/>
      <c r="E42" s="22"/>
      <c r="F42" s="22"/>
      <c r="G42" s="22"/>
      <c r="H42" s="20"/>
      <c r="I42" s="22"/>
      <c r="J42" s="20"/>
      <c r="K42" s="20"/>
      <c r="L42" s="20"/>
    </row>
    <row r="43" customFormat="false" ht="15" hidden="false" customHeight="true" outlineLevel="0" collapsed="false">
      <c r="A43" s="15"/>
      <c r="B43" s="15"/>
      <c r="C43" s="41" t="s">
        <v>39</v>
      </c>
      <c r="D43" s="41"/>
      <c r="E43" s="22"/>
      <c r="F43" s="22"/>
      <c r="G43" s="22"/>
      <c r="H43" s="20"/>
      <c r="I43" s="22"/>
      <c r="J43" s="39" t="str">
        <f aca="false">IF(AND(ISNUMBER(L27),L27&gt;=80),"Ja","")</f>
        <v>Ja</v>
      </c>
      <c r="K43" s="20"/>
      <c r="L43" s="20"/>
    </row>
    <row r="45" s="42" customFormat="true" ht="22.7" hidden="false" customHeight="true" outlineLevel="0" collapsed="false">
      <c r="C45" s="43" t="s">
        <v>40</v>
      </c>
      <c r="D45" s="44" t="n">
        <f aca="false">IF(SUM(L15:L27)&gt;0,SUM(L15:L27),"")</f>
        <v>688</v>
      </c>
      <c r="E45" s="44"/>
      <c r="F45" s="45"/>
      <c r="G45" s="45"/>
      <c r="H45" s="46"/>
      <c r="I45" s="43" t="s">
        <v>41</v>
      </c>
      <c r="J45" s="43"/>
      <c r="K45" s="47"/>
      <c r="L45" s="48" t="n">
        <f aca="false">IF(AND($J$35="Ja",$J$37="Ja",$J$39="Ja",$J$41,$J$43="Ja"),LOOKUP($D$45,Punktetabelle!$B$5:$B$36,Punktetabelle!$C$5:$C$36),"")</f>
        <v>1</v>
      </c>
      <c r="M45" s="47" t="s">
        <v>42</v>
      </c>
      <c r="N45" s="49" t="n">
        <f aca="false">IF(AND($J$35="Ja",$J$37="Ja",$J$39="Ja",$J$41,$J$43="Ja"),LOOKUP($D$45,Punktetabelle!$B$5:$B$36,Punktetabelle!$D$5:$D$36),"")</f>
        <v>8</v>
      </c>
    </row>
    <row r="46" customFormat="false" ht="17.35" hidden="false" customHeight="true" outlineLevel="0" collapsed="false">
      <c r="C46" s="6"/>
      <c r="D46" s="6"/>
      <c r="E46" s="6"/>
      <c r="F46" s="6"/>
      <c r="G46" s="6"/>
      <c r="H46" s="6"/>
      <c r="I46" s="50"/>
      <c r="J46" s="6"/>
      <c r="K46" s="6"/>
      <c r="L46" s="6"/>
      <c r="M46" s="6"/>
      <c r="N46" s="6"/>
    </row>
    <row r="47" customFormat="false" ht="22.7" hidden="false" customHeight="true" outlineLevel="0" collapsed="false">
      <c r="C47" s="6"/>
      <c r="D47" s="6"/>
      <c r="E47" s="51"/>
      <c r="F47" s="51"/>
      <c r="G47" s="52" t="s">
        <v>43</v>
      </c>
      <c r="H47" s="52"/>
      <c r="I47" s="52"/>
      <c r="J47" s="53" t="s">
        <v>23</v>
      </c>
      <c r="K47" s="53"/>
      <c r="L47" s="53"/>
      <c r="M47" s="51"/>
      <c r="N47" s="6"/>
    </row>
  </sheetData>
  <sheetProtection sheet="true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false" operator="equal" showDropDown="false" showErrorMessage="true" showInputMessage="false" sqref="C14:C33" type="none">
      <formula1>0</formula1>
      <formula2>0</formula2>
    </dataValidation>
    <dataValidation allowBlank="false" operator="greaterThan" showDropDown="false" showErrorMessage="true" showInputMessage="false" sqref="J47" type="date">
      <formula1>42370</formula1>
      <formula2>0</formula2>
    </dataValidation>
  </dataValidations>
  <printOptions headings="false" gridLines="false" gridLinesSet="true" horizontalCentered="false" verticalCentered="false"/>
  <pageMargins left="0.7875" right="0.7875" top="0.492361111111111" bottom="0.47083333333333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2" width="6.88"/>
    <col collapsed="false" customWidth="false" hidden="false" outlineLevel="0" max="2" min="2" style="2" width="11.52"/>
    <col collapsed="false" customWidth="true" hidden="false" outlineLevel="0" max="4" min="3" style="54" width="7.65"/>
    <col collapsed="false" customWidth="true" hidden="false" outlineLevel="0" max="5" min="5" style="2" width="18.19"/>
    <col collapsed="false" customWidth="true" hidden="false" outlineLevel="0" max="6" min="6" style="2" width="5.62"/>
    <col collapsed="false" customWidth="false" hidden="false" outlineLevel="0" max="1025" min="7" style="1" width="11.52"/>
  </cols>
  <sheetData>
    <row r="1" customFormat="false" ht="12.8" hidden="false" customHeight="true" outlineLevel="0" collapsed="false">
      <c r="A1" s="55" t="s">
        <v>44</v>
      </c>
      <c r="B1" s="55"/>
      <c r="C1" s="55"/>
      <c r="D1" s="55"/>
      <c r="E1" s="55"/>
      <c r="F1" s="55"/>
    </row>
    <row r="2" customFormat="false" ht="12.8" hidden="false" customHeight="true" outlineLevel="0" collapsed="false"/>
    <row r="3" customFormat="false" ht="12.8" hidden="false" customHeight="true" outlineLevel="0" collapsed="false">
      <c r="A3" s="2" t="s">
        <v>45</v>
      </c>
      <c r="B3" s="2" t="s">
        <v>46</v>
      </c>
      <c r="C3" s="56" t="s">
        <v>47</v>
      </c>
      <c r="D3" s="56"/>
      <c r="E3" s="2" t="s">
        <v>48</v>
      </c>
      <c r="F3" s="2" t="s">
        <v>45</v>
      </c>
    </row>
    <row r="4" customFormat="false" ht="12.8" hidden="false" customHeight="true" outlineLevel="0" collapsed="false">
      <c r="E4" s="2" t="s">
        <v>49</v>
      </c>
      <c r="H4" s="57" t="s">
        <v>50</v>
      </c>
      <c r="I4" s="2"/>
      <c r="J4" s="57" t="s">
        <v>51</v>
      </c>
      <c r="K4" s="2"/>
      <c r="L4" s="57" t="s">
        <v>52</v>
      </c>
    </row>
    <row r="5" customFormat="false" ht="12.8" hidden="false" customHeight="true" outlineLevel="0" collapsed="false">
      <c r="B5" s="2" t="n">
        <v>0</v>
      </c>
      <c r="C5" s="54" t="s">
        <v>24</v>
      </c>
      <c r="D5" s="54" t="s">
        <v>24</v>
      </c>
      <c r="E5" s="2" t="n">
        <v>0</v>
      </c>
      <c r="H5" s="2"/>
      <c r="I5" s="2"/>
      <c r="J5" s="2"/>
      <c r="K5" s="2"/>
      <c r="L5" s="2"/>
    </row>
    <row r="6" customFormat="false" ht="12.8" hidden="false" customHeight="true" outlineLevel="0" collapsed="false">
      <c r="B6" s="2" t="n">
        <v>300</v>
      </c>
      <c r="C6" s="2" t="n">
        <v>4</v>
      </c>
      <c r="D6" s="2" t="n">
        <v>0</v>
      </c>
      <c r="E6" s="2" t="n">
        <v>35</v>
      </c>
      <c r="H6" s="58" t="s">
        <v>31</v>
      </c>
      <c r="J6" s="58" t="s">
        <v>26</v>
      </c>
      <c r="L6" s="58" t="s">
        <v>34</v>
      </c>
    </row>
    <row r="7" customFormat="false" ht="12.8" hidden="false" customHeight="true" outlineLevel="0" collapsed="false">
      <c r="A7" s="2" t="n">
        <f aca="false">B7-B6</f>
        <v>1</v>
      </c>
      <c r="B7" s="2" t="n">
        <v>301</v>
      </c>
      <c r="C7" s="2" t="n">
        <v>3</v>
      </c>
      <c r="D7" s="2" t="n">
        <v>9</v>
      </c>
      <c r="E7" s="2" t="n">
        <v>37</v>
      </c>
      <c r="F7" s="2" t="n">
        <f aca="false">E7-E6</f>
        <v>2</v>
      </c>
      <c r="H7" s="2"/>
      <c r="I7" s="2"/>
      <c r="J7" s="2"/>
      <c r="K7" s="2"/>
      <c r="L7" s="2"/>
    </row>
    <row r="8" customFormat="false" ht="12.8" hidden="false" customHeight="true" outlineLevel="0" collapsed="false">
      <c r="A8" s="2" t="n">
        <f aca="false">B8-B7</f>
        <v>18</v>
      </c>
      <c r="B8" s="2" t="n">
        <v>319</v>
      </c>
      <c r="C8" s="2" t="n">
        <v>3</v>
      </c>
      <c r="D8" s="2" t="n">
        <v>8</v>
      </c>
      <c r="E8" s="2" t="n">
        <v>39</v>
      </c>
      <c r="F8" s="2" t="n">
        <f aca="false">E8-E7</f>
        <v>2</v>
      </c>
      <c r="H8" s="59" t="s">
        <v>30</v>
      </c>
      <c r="I8" s="2"/>
      <c r="J8" s="59" t="s">
        <v>30</v>
      </c>
      <c r="K8" s="2"/>
      <c r="L8" s="59" t="s">
        <v>53</v>
      </c>
    </row>
    <row r="9" customFormat="false" ht="12.8" hidden="false" customHeight="true" outlineLevel="0" collapsed="false">
      <c r="A9" s="2" t="n">
        <f aca="false">B9-B8</f>
        <v>18</v>
      </c>
      <c r="B9" s="2" t="n">
        <v>337</v>
      </c>
      <c r="C9" s="2" t="n">
        <v>3</v>
      </c>
      <c r="D9" s="2" t="n">
        <v>7</v>
      </c>
      <c r="E9" s="2" t="n">
        <v>41</v>
      </c>
      <c r="F9" s="2" t="n">
        <f aca="false">E9-E8</f>
        <v>2</v>
      </c>
      <c r="H9" s="60" t="s">
        <v>31</v>
      </c>
      <c r="I9" s="2"/>
      <c r="J9" s="60" t="s">
        <v>31</v>
      </c>
      <c r="K9" s="2"/>
      <c r="L9" s="60" t="s">
        <v>32</v>
      </c>
    </row>
    <row r="10" customFormat="false" ht="12.8" hidden="false" customHeight="true" outlineLevel="0" collapsed="false">
      <c r="A10" s="2" t="n">
        <f aca="false">B10-B9</f>
        <v>18</v>
      </c>
      <c r="B10" s="2" t="n">
        <v>355</v>
      </c>
      <c r="C10" s="2" t="n">
        <v>3</v>
      </c>
      <c r="D10" s="2" t="n">
        <v>6</v>
      </c>
      <c r="E10" s="2" t="n">
        <v>43</v>
      </c>
      <c r="F10" s="2" t="n">
        <f aca="false">E10-E9</f>
        <v>2</v>
      </c>
      <c r="H10" s="60" t="s">
        <v>19</v>
      </c>
      <c r="I10" s="2"/>
      <c r="J10" s="60" t="s">
        <v>19</v>
      </c>
      <c r="K10" s="2"/>
      <c r="L10" s="61" t="s">
        <v>34</v>
      </c>
    </row>
    <row r="11" customFormat="false" ht="12.8" hidden="false" customHeight="true" outlineLevel="0" collapsed="false">
      <c r="A11" s="2" t="n">
        <f aca="false">B11-B10</f>
        <v>18</v>
      </c>
      <c r="B11" s="2" t="n">
        <v>373</v>
      </c>
      <c r="C11" s="2" t="n">
        <v>3</v>
      </c>
      <c r="D11" s="2" t="n">
        <v>5</v>
      </c>
      <c r="E11" s="2" t="n">
        <v>45</v>
      </c>
      <c r="F11" s="2" t="n">
        <f aca="false">E11-E10</f>
        <v>2</v>
      </c>
      <c r="H11" s="60" t="s">
        <v>28</v>
      </c>
      <c r="I11" s="2"/>
      <c r="J11" s="60" t="s">
        <v>25</v>
      </c>
      <c r="K11" s="2"/>
      <c r="L11" s="2"/>
    </row>
    <row r="12" customFormat="false" ht="12.8" hidden="false" customHeight="true" outlineLevel="0" collapsed="false">
      <c r="A12" s="2" t="n">
        <f aca="false">B12-B11</f>
        <v>18</v>
      </c>
      <c r="B12" s="2" t="n">
        <v>391</v>
      </c>
      <c r="C12" s="2" t="n">
        <v>3</v>
      </c>
      <c r="D12" s="2" t="n">
        <v>4</v>
      </c>
      <c r="E12" s="2" t="n">
        <v>47</v>
      </c>
      <c r="F12" s="2" t="n">
        <f aca="false">E12-E11</f>
        <v>2</v>
      </c>
      <c r="H12" s="60" t="s">
        <v>25</v>
      </c>
      <c r="I12" s="2"/>
      <c r="J12" s="61" t="s">
        <v>26</v>
      </c>
      <c r="K12" s="2"/>
      <c r="L12" s="2"/>
    </row>
    <row r="13" customFormat="false" ht="12.8" hidden="false" customHeight="true" outlineLevel="0" collapsed="false">
      <c r="A13" s="2" t="n">
        <f aca="false">B13-B12</f>
        <v>18</v>
      </c>
      <c r="B13" s="2" t="n">
        <v>409</v>
      </c>
      <c r="C13" s="2" t="n">
        <v>3</v>
      </c>
      <c r="D13" s="2" t="n">
        <v>3</v>
      </c>
      <c r="E13" s="2" t="n">
        <v>49</v>
      </c>
      <c r="F13" s="2" t="n">
        <f aca="false">E13-E12</f>
        <v>2</v>
      </c>
      <c r="H13" s="60" t="s">
        <v>26</v>
      </c>
      <c r="I13" s="2"/>
      <c r="J13" s="2"/>
      <c r="K13" s="2"/>
      <c r="L13" s="2"/>
    </row>
    <row r="14" customFormat="false" ht="12.8" hidden="false" customHeight="true" outlineLevel="0" collapsed="false">
      <c r="A14" s="2" t="n">
        <f aca="false">B14-B13</f>
        <v>18</v>
      </c>
      <c r="B14" s="2" t="n">
        <v>427</v>
      </c>
      <c r="C14" s="2" t="n">
        <v>3</v>
      </c>
      <c r="D14" s="2" t="n">
        <v>2</v>
      </c>
      <c r="E14" s="2" t="n">
        <v>51</v>
      </c>
      <c r="F14" s="2" t="n">
        <f aca="false">E14-E13</f>
        <v>2</v>
      </c>
      <c r="H14" s="61" t="s">
        <v>54</v>
      </c>
      <c r="I14" s="2"/>
      <c r="J14" s="2"/>
      <c r="K14" s="2"/>
      <c r="L14" s="2"/>
    </row>
    <row r="15" customFormat="false" ht="12.8" hidden="false" customHeight="true" outlineLevel="0" collapsed="false">
      <c r="A15" s="2" t="n">
        <f aca="false">B15-B14</f>
        <v>18</v>
      </c>
      <c r="B15" s="2" t="n">
        <v>445</v>
      </c>
      <c r="C15" s="2" t="n">
        <v>3</v>
      </c>
      <c r="D15" s="2" t="n">
        <v>1</v>
      </c>
      <c r="E15" s="2" t="n">
        <v>53</v>
      </c>
      <c r="F15" s="2" t="n">
        <f aca="false">E15-E14</f>
        <v>2</v>
      </c>
      <c r="H15" s="2"/>
      <c r="I15" s="2"/>
      <c r="J15" s="2"/>
      <c r="K15" s="2"/>
      <c r="L15" s="2"/>
    </row>
    <row r="16" customFormat="false" ht="12.8" hidden="false" customHeight="true" outlineLevel="0" collapsed="false">
      <c r="A16" s="2" t="n">
        <f aca="false">B16-B15</f>
        <v>18</v>
      </c>
      <c r="B16" s="2" t="n">
        <v>463</v>
      </c>
      <c r="C16" s="2" t="n">
        <v>3</v>
      </c>
      <c r="D16" s="2" t="n">
        <v>0</v>
      </c>
      <c r="E16" s="2" t="n">
        <v>55</v>
      </c>
      <c r="F16" s="2" t="n">
        <f aca="false">E16-E15</f>
        <v>2</v>
      </c>
    </row>
    <row r="17" customFormat="false" ht="12.8" hidden="false" customHeight="true" outlineLevel="0" collapsed="false">
      <c r="A17" s="2" t="n">
        <f aca="false">B17-B16</f>
        <v>18</v>
      </c>
      <c r="B17" s="2" t="n">
        <v>481</v>
      </c>
      <c r="C17" s="2" t="n">
        <v>2</v>
      </c>
      <c r="D17" s="2" t="n">
        <v>9</v>
      </c>
      <c r="E17" s="2" t="n">
        <v>58</v>
      </c>
      <c r="F17" s="2" t="n">
        <f aca="false">E17-E16</f>
        <v>3</v>
      </c>
    </row>
    <row r="18" customFormat="false" ht="12.8" hidden="false" customHeight="true" outlineLevel="0" collapsed="false">
      <c r="A18" s="2" t="n">
        <f aca="false">B18-B17</f>
        <v>18</v>
      </c>
      <c r="B18" s="2" t="n">
        <v>499</v>
      </c>
      <c r="C18" s="2" t="n">
        <v>2</v>
      </c>
      <c r="D18" s="2" t="n">
        <v>8</v>
      </c>
      <c r="E18" s="2" t="n">
        <v>60</v>
      </c>
      <c r="F18" s="2" t="n">
        <f aca="false">E18-E17</f>
        <v>2</v>
      </c>
    </row>
    <row r="19" customFormat="false" ht="12.8" hidden="false" customHeight="true" outlineLevel="0" collapsed="false">
      <c r="A19" s="2" t="n">
        <f aca="false">B19-B18</f>
        <v>18</v>
      </c>
      <c r="B19" s="2" t="n">
        <v>517</v>
      </c>
      <c r="C19" s="2" t="n">
        <v>2</v>
      </c>
      <c r="D19" s="2" t="n">
        <v>7</v>
      </c>
      <c r="E19" s="2" t="n">
        <v>62</v>
      </c>
      <c r="F19" s="2" t="n">
        <f aca="false">E19-E18</f>
        <v>2</v>
      </c>
    </row>
    <row r="20" customFormat="false" ht="12.8" hidden="false" customHeight="true" outlineLevel="0" collapsed="false">
      <c r="A20" s="2" t="n">
        <f aca="false">B20-B19</f>
        <v>18</v>
      </c>
      <c r="B20" s="2" t="n">
        <v>535</v>
      </c>
      <c r="C20" s="2" t="n">
        <v>2</v>
      </c>
      <c r="D20" s="2" t="n">
        <v>6</v>
      </c>
      <c r="E20" s="2" t="n">
        <v>64</v>
      </c>
      <c r="F20" s="2" t="n">
        <f aca="false">E20-E19</f>
        <v>2</v>
      </c>
    </row>
    <row r="21" customFormat="false" ht="12.8" hidden="false" customHeight="true" outlineLevel="0" collapsed="false">
      <c r="A21" s="2" t="n">
        <f aca="false">B21-B20</f>
        <v>18</v>
      </c>
      <c r="B21" s="2" t="n">
        <v>553</v>
      </c>
      <c r="C21" s="2" t="n">
        <v>2</v>
      </c>
      <c r="D21" s="2" t="n">
        <v>5</v>
      </c>
      <c r="E21" s="2" t="n">
        <v>66</v>
      </c>
      <c r="F21" s="2" t="n">
        <f aca="false">E21-E20</f>
        <v>2</v>
      </c>
    </row>
    <row r="22" customFormat="false" ht="12.8" hidden="false" customHeight="true" outlineLevel="0" collapsed="false">
      <c r="A22" s="2" t="n">
        <f aca="false">B22-B21</f>
        <v>18</v>
      </c>
      <c r="B22" s="2" t="n">
        <v>571</v>
      </c>
      <c r="C22" s="2" t="n">
        <v>2</v>
      </c>
      <c r="D22" s="2" t="n">
        <v>4</v>
      </c>
      <c r="E22" s="2" t="n">
        <v>68</v>
      </c>
      <c r="F22" s="2" t="n">
        <f aca="false">E22-E21</f>
        <v>2</v>
      </c>
    </row>
    <row r="23" customFormat="false" ht="12.8" hidden="false" customHeight="true" outlineLevel="0" collapsed="false">
      <c r="A23" s="2" t="n">
        <f aca="false">B23-B22</f>
        <v>18</v>
      </c>
      <c r="B23" s="2" t="n">
        <v>589</v>
      </c>
      <c r="C23" s="2" t="n">
        <v>2</v>
      </c>
      <c r="D23" s="2" t="n">
        <v>3</v>
      </c>
      <c r="E23" s="2" t="n">
        <v>70</v>
      </c>
      <c r="F23" s="2" t="n">
        <f aca="false">E23-E22</f>
        <v>2</v>
      </c>
    </row>
    <row r="24" customFormat="false" ht="12.8" hidden="false" customHeight="true" outlineLevel="0" collapsed="false">
      <c r="A24" s="2" t="n">
        <f aca="false">B24-B23</f>
        <v>18</v>
      </c>
      <c r="B24" s="2" t="n">
        <v>607</v>
      </c>
      <c r="C24" s="2" t="n">
        <v>2</v>
      </c>
      <c r="D24" s="2" t="n">
        <v>2</v>
      </c>
      <c r="E24" s="2" t="n">
        <v>72</v>
      </c>
      <c r="F24" s="2" t="n">
        <f aca="false">E24-E23</f>
        <v>2</v>
      </c>
    </row>
    <row r="25" customFormat="false" ht="12.8" hidden="false" customHeight="true" outlineLevel="0" collapsed="false">
      <c r="A25" s="2" t="n">
        <f aca="false">B25-B24</f>
        <v>18</v>
      </c>
      <c r="B25" s="2" t="n">
        <v>625</v>
      </c>
      <c r="C25" s="2" t="n">
        <v>2</v>
      </c>
      <c r="D25" s="2" t="n">
        <v>1</v>
      </c>
      <c r="E25" s="2" t="n">
        <v>74</v>
      </c>
      <c r="F25" s="2" t="n">
        <f aca="false">E25-E24</f>
        <v>2</v>
      </c>
    </row>
    <row r="26" customFormat="false" ht="12.8" hidden="false" customHeight="true" outlineLevel="0" collapsed="false">
      <c r="A26" s="2" t="n">
        <f aca="false">B26-B25</f>
        <v>18</v>
      </c>
      <c r="B26" s="2" t="n">
        <v>643</v>
      </c>
      <c r="C26" s="2" t="n">
        <v>2</v>
      </c>
      <c r="D26" s="2" t="n">
        <v>0</v>
      </c>
      <c r="E26" s="2" t="n">
        <v>76</v>
      </c>
      <c r="F26" s="2" t="n">
        <f aca="false">E26-E25</f>
        <v>2</v>
      </c>
    </row>
    <row r="27" customFormat="false" ht="12.8" hidden="false" customHeight="true" outlineLevel="0" collapsed="false">
      <c r="A27" s="2" t="n">
        <f aca="false">B27-B26</f>
        <v>18</v>
      </c>
      <c r="B27" s="2" t="n">
        <v>661</v>
      </c>
      <c r="C27" s="2" t="n">
        <v>1</v>
      </c>
      <c r="D27" s="2" t="n">
        <v>9</v>
      </c>
      <c r="E27" s="2" t="n">
        <v>79</v>
      </c>
      <c r="F27" s="2" t="n">
        <f aca="false">E27-E26</f>
        <v>3</v>
      </c>
      <c r="H27" s="2" t="n">
        <v>0</v>
      </c>
      <c r="I27" s="2" t="s">
        <v>55</v>
      </c>
    </row>
    <row r="28" customFormat="false" ht="12.8" hidden="false" customHeight="true" outlineLevel="0" collapsed="false">
      <c r="A28" s="2" t="n">
        <f aca="false">B28-B27</f>
        <v>18</v>
      </c>
      <c r="B28" s="2" t="n">
        <v>679</v>
      </c>
      <c r="C28" s="2" t="n">
        <v>1</v>
      </c>
      <c r="D28" s="2" t="n">
        <v>8</v>
      </c>
      <c r="E28" s="2" t="n">
        <v>81</v>
      </c>
      <c r="F28" s="2" t="n">
        <f aca="false">E28-E27</f>
        <v>2</v>
      </c>
      <c r="H28" s="2" t="n">
        <v>1</v>
      </c>
      <c r="I28" s="2" t="s">
        <v>56</v>
      </c>
    </row>
    <row r="29" customFormat="false" ht="12.8" hidden="false" customHeight="true" outlineLevel="0" collapsed="false">
      <c r="A29" s="2" t="n">
        <f aca="false">B29-B28</f>
        <v>18</v>
      </c>
      <c r="B29" s="2" t="n">
        <v>697</v>
      </c>
      <c r="C29" s="2" t="n">
        <v>1</v>
      </c>
      <c r="D29" s="2" t="n">
        <v>7</v>
      </c>
      <c r="E29" s="2" t="n">
        <v>83</v>
      </c>
      <c r="F29" s="2" t="n">
        <f aca="false">E29-E28</f>
        <v>2</v>
      </c>
      <c r="H29" s="2" t="n">
        <v>2</v>
      </c>
      <c r="I29" s="2" t="s">
        <v>57</v>
      </c>
    </row>
    <row r="30" customFormat="false" ht="12.8" hidden="false" customHeight="true" outlineLevel="0" collapsed="false">
      <c r="A30" s="2" t="n">
        <f aca="false">B30-B29</f>
        <v>18</v>
      </c>
      <c r="B30" s="2" t="n">
        <v>715</v>
      </c>
      <c r="C30" s="2" t="n">
        <v>1</v>
      </c>
      <c r="D30" s="2" t="n">
        <v>6</v>
      </c>
      <c r="E30" s="2" t="n">
        <v>85</v>
      </c>
      <c r="F30" s="2" t="n">
        <f aca="false">E30-E29</f>
        <v>2</v>
      </c>
      <c r="H30" s="2" t="n">
        <v>3</v>
      </c>
      <c r="I30" s="2" t="s">
        <v>58</v>
      </c>
    </row>
    <row r="31" customFormat="false" ht="12.8" hidden="false" customHeight="true" outlineLevel="0" collapsed="false">
      <c r="A31" s="2" t="n">
        <f aca="false">B31-B30</f>
        <v>18</v>
      </c>
      <c r="B31" s="2" t="n">
        <v>733</v>
      </c>
      <c r="C31" s="2" t="n">
        <v>1</v>
      </c>
      <c r="D31" s="2" t="n">
        <v>5</v>
      </c>
      <c r="E31" s="2" t="n">
        <v>87</v>
      </c>
      <c r="F31" s="2" t="n">
        <f aca="false">E31-E30</f>
        <v>2</v>
      </c>
      <c r="H31" s="2" t="n">
        <v>4</v>
      </c>
      <c r="I31" s="2" t="s">
        <v>59</v>
      </c>
    </row>
    <row r="32" customFormat="false" ht="12.8" hidden="false" customHeight="true" outlineLevel="0" collapsed="false">
      <c r="A32" s="2" t="n">
        <f aca="false">B32-B31</f>
        <v>18</v>
      </c>
      <c r="B32" s="2" t="n">
        <v>751</v>
      </c>
      <c r="C32" s="2" t="n">
        <v>1</v>
      </c>
      <c r="D32" s="2" t="n">
        <v>4</v>
      </c>
      <c r="E32" s="2" t="n">
        <v>89</v>
      </c>
      <c r="F32" s="2" t="n">
        <f aca="false">E32-E31</f>
        <v>2</v>
      </c>
      <c r="H32" s="2" t="n">
        <v>5</v>
      </c>
      <c r="I32" s="2" t="s">
        <v>60</v>
      </c>
    </row>
    <row r="33" customFormat="false" ht="12.8" hidden="false" customHeight="true" outlineLevel="0" collapsed="false">
      <c r="A33" s="2" t="n">
        <f aca="false">B33-B32</f>
        <v>18</v>
      </c>
      <c r="B33" s="2" t="n">
        <v>769</v>
      </c>
      <c r="C33" s="2" t="n">
        <v>1</v>
      </c>
      <c r="D33" s="2" t="n">
        <v>3</v>
      </c>
      <c r="E33" s="2" t="n">
        <v>91</v>
      </c>
      <c r="F33" s="2" t="n">
        <f aca="false">E33-E32</f>
        <v>2</v>
      </c>
      <c r="H33" s="2" t="n">
        <v>6</v>
      </c>
      <c r="I33" s="2" t="s">
        <v>61</v>
      </c>
    </row>
    <row r="34" customFormat="false" ht="12.8" hidden="false" customHeight="true" outlineLevel="0" collapsed="false">
      <c r="A34" s="2" t="n">
        <f aca="false">B34-B33</f>
        <v>18</v>
      </c>
      <c r="B34" s="2" t="n">
        <v>787</v>
      </c>
      <c r="C34" s="2" t="n">
        <v>1</v>
      </c>
      <c r="D34" s="2" t="n">
        <v>2</v>
      </c>
      <c r="E34" s="2" t="n">
        <v>93</v>
      </c>
      <c r="F34" s="2" t="n">
        <f aca="false">E34-E33</f>
        <v>2</v>
      </c>
      <c r="H34" s="2" t="n">
        <v>7</v>
      </c>
      <c r="I34" s="2" t="s">
        <v>62</v>
      </c>
    </row>
    <row r="35" customFormat="false" ht="12.8" hidden="false" customHeight="true" outlineLevel="0" collapsed="false">
      <c r="A35" s="2" t="n">
        <f aca="false">B35-B34</f>
        <v>18</v>
      </c>
      <c r="B35" s="2" t="n">
        <v>805</v>
      </c>
      <c r="C35" s="2" t="n">
        <v>1</v>
      </c>
      <c r="D35" s="2" t="n">
        <v>1</v>
      </c>
      <c r="E35" s="2" t="n">
        <v>95</v>
      </c>
      <c r="F35" s="2" t="n">
        <f aca="false">E35-E34</f>
        <v>2</v>
      </c>
      <c r="H35" s="2" t="n">
        <v>8</v>
      </c>
      <c r="I35" s="2" t="s">
        <v>63</v>
      </c>
    </row>
    <row r="36" customFormat="false" ht="12.8" hidden="false" customHeight="true" outlineLevel="0" collapsed="false">
      <c r="A36" s="2" t="n">
        <f aca="false">B36-B35</f>
        <v>18</v>
      </c>
      <c r="B36" s="2" t="n">
        <v>823</v>
      </c>
      <c r="C36" s="2" t="n">
        <v>1</v>
      </c>
      <c r="D36" s="2" t="n">
        <v>0</v>
      </c>
      <c r="E36" s="2" t="n">
        <v>97</v>
      </c>
      <c r="F36" s="2" t="n">
        <f aca="false">E36-E35</f>
        <v>2</v>
      </c>
      <c r="H36" s="2" t="n">
        <v>9</v>
      </c>
      <c r="I36" s="2" t="s">
        <v>64</v>
      </c>
    </row>
  </sheetData>
  <sheetProtection sheet="true"/>
  <mergeCells count="2">
    <mergeCell ref="A1:F1"/>
    <mergeCell ref="C3:D3"/>
  </mergeCells>
  <dataValidations count="3">
    <dataValidation allowBlank="false" operator="equal" showDropDown="false" showErrorMessage="true" showInputMessage="false" sqref="H6" type="list">
      <formula1>Punktetabelle!$H$8:$H$14</formula1>
      <formula2>0</formula2>
    </dataValidation>
    <dataValidation allowBlank="false" operator="equal" showDropDown="false" showErrorMessage="true" showInputMessage="false" sqref="J6" type="list">
      <formula1>Punktetabelle!$J$8:$J$12</formula1>
      <formula2>0</formula2>
    </dataValidation>
    <dataValidation allowBlank="false" operator="equal" showDropDown="false" showErrorMessage="true" showInputMessage="false" sqref="L6" type="list">
      <formula1>Punktetabelle!$L$8:$L$10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1" width="27.92"/>
    <col collapsed="false" customWidth="true" hidden="false" outlineLevel="0" max="2" min="2" style="62" width="31.68"/>
    <col collapsed="false" customWidth="false" hidden="false" outlineLevel="0" max="1025" min="3" style="1" width="11.52"/>
  </cols>
  <sheetData>
    <row r="1" customFormat="false" ht="15" hidden="false" customHeight="true" outlineLevel="0" collapsed="false">
      <c r="A1" s="63"/>
      <c r="B1" s="64" t="s">
        <v>65</v>
      </c>
    </row>
    <row r="3" customFormat="false" ht="12.8" hidden="false" customHeight="true" outlineLevel="0" collapsed="false">
      <c r="A3" s="65" t="s">
        <v>66</v>
      </c>
      <c r="B3" s="3" t="str">
        <f aca="false">Eingabe!C1</f>
        <v>2016</v>
      </c>
    </row>
    <row r="4" customFormat="false" ht="12.8" hidden="false" customHeight="true" outlineLevel="0" collapsed="false">
      <c r="A4" s="65"/>
    </row>
    <row r="5" customFormat="false" ht="12.8" hidden="false" customHeight="true" outlineLevel="0" collapsed="false">
      <c r="A5" s="65" t="s">
        <v>67</v>
      </c>
      <c r="B5" s="3" t="str">
        <f aca="false">Eingabe!C4</f>
        <v>Lieblich</v>
      </c>
    </row>
    <row r="6" customFormat="false" ht="12.8" hidden="false" customHeight="true" outlineLevel="0" collapsed="false">
      <c r="A6" s="65" t="s">
        <v>68</v>
      </c>
      <c r="B6" s="66" t="str">
        <f aca="false">Eingabe!C6</f>
        <v>Lucie Marie</v>
      </c>
    </row>
    <row r="7" customFormat="false" ht="12.8" hidden="false" customHeight="true" outlineLevel="0" collapsed="false">
      <c r="A7" s="65" t="s">
        <v>69</v>
      </c>
      <c r="B7" s="66" t="n">
        <f aca="false">Eingabe!L4</f>
        <v>35446</v>
      </c>
    </row>
    <row r="8" customFormat="false" ht="12.8" hidden="false" customHeight="true" outlineLevel="0" collapsed="false">
      <c r="A8" s="65" t="s">
        <v>70</v>
      </c>
      <c r="B8" s="66" t="str">
        <f aca="false">Eingabe!J8</f>
        <v>Gehrden</v>
      </c>
    </row>
    <row r="9" customFormat="false" ht="12.8" hidden="false" customHeight="true" outlineLevel="0" collapsed="false">
      <c r="A9" s="65" t="s">
        <v>71</v>
      </c>
      <c r="B9" s="3" t="str">
        <f aca="false">Eingabe!C8</f>
        <v>Hannover</v>
      </c>
    </row>
    <row r="10" customFormat="false" ht="12.8" hidden="false" customHeight="true" outlineLevel="0" collapsed="false">
      <c r="A10" s="65" t="s">
        <v>72</v>
      </c>
      <c r="B10" s="66" t="str">
        <f aca="false">Eingabe!L6</f>
        <v>Frau</v>
      </c>
    </row>
    <row r="11" customFormat="false" ht="12.8" hidden="false" customHeight="true" outlineLevel="0" collapsed="false">
      <c r="A11" s="65"/>
    </row>
    <row r="12" customFormat="false" ht="12.8" hidden="false" customHeight="true" outlineLevel="0" collapsed="false">
      <c r="A12" s="65" t="s">
        <v>73</v>
      </c>
      <c r="B12" s="66" t="str">
        <f aca="false">Eingabe!C14</f>
        <v>Deutsch</v>
      </c>
    </row>
    <row r="13" customFormat="false" ht="12.8" hidden="false" customHeight="true" outlineLevel="0" collapsed="false">
      <c r="A13" s="65" t="s">
        <v>74</v>
      </c>
      <c r="B13" s="66" t="str">
        <f aca="false">Eingabe!C17</f>
        <v>Geschichte</v>
      </c>
    </row>
    <row r="14" customFormat="false" ht="12.8" hidden="false" customHeight="true" outlineLevel="0" collapsed="false">
      <c r="A14" s="65" t="s">
        <v>75</v>
      </c>
      <c r="B14" s="66" t="str">
        <f aca="false">Eingabe!C20</f>
        <v>Biologie</v>
      </c>
    </row>
    <row r="15" customFormat="false" ht="12.8" hidden="false" customHeight="true" outlineLevel="0" collapsed="false">
      <c r="A15" s="65" t="s">
        <v>76</v>
      </c>
      <c r="B15" s="66" t="str">
        <f aca="false">Eingabe!C23</f>
        <v>Mathematik</v>
      </c>
    </row>
    <row r="16" customFormat="false" ht="12.8" hidden="false" customHeight="true" outlineLevel="0" collapsed="false">
      <c r="A16" s="65" t="s">
        <v>77</v>
      </c>
      <c r="B16" s="66" t="str">
        <f aca="false">Eingabe!C27</f>
        <v>Englisch</v>
      </c>
    </row>
    <row r="17" customFormat="false" ht="12.8" hidden="false" customHeight="true" outlineLevel="0" collapsed="false">
      <c r="A17" s="65" t="s">
        <v>78</v>
      </c>
      <c r="B17" s="66" t="str">
        <f aca="false">Eingabe!C29</f>
        <v>Französisch</v>
      </c>
    </row>
    <row r="18" customFormat="false" ht="12.8" hidden="false" customHeight="true" outlineLevel="0" collapsed="false">
      <c r="A18" s="65" t="s">
        <v>79</v>
      </c>
      <c r="B18" s="66" t="str">
        <f aca="false">Eingabe!C31</f>
        <v>Kunst</v>
      </c>
    </row>
    <row r="19" customFormat="false" ht="12.8" hidden="false" customHeight="true" outlineLevel="0" collapsed="false">
      <c r="A19" s="65" t="s">
        <v>80</v>
      </c>
      <c r="B19" s="66" t="str">
        <f aca="false">Eingabe!C33</f>
        <v>Sport</v>
      </c>
    </row>
    <row r="21" customFormat="false" ht="15" hidden="false" customHeight="true" outlineLevel="0" collapsed="false">
      <c r="A21" s="67" t="s">
        <v>81</v>
      </c>
      <c r="B21" s="68" t="s">
        <v>82</v>
      </c>
    </row>
    <row r="23" customFormat="false" ht="12.8" hidden="false" customHeight="true" outlineLevel="0" collapsed="false">
      <c r="A23" s="69" t="s">
        <v>83</v>
      </c>
      <c r="B23" s="3" t="n">
        <f aca="false">Eingabe!E14</f>
        <v>14</v>
      </c>
    </row>
    <row r="24" customFormat="false" ht="12.8" hidden="false" customHeight="true" outlineLevel="0" collapsed="false">
      <c r="A24" s="69" t="s">
        <v>84</v>
      </c>
      <c r="B24" s="3" t="n">
        <f aca="false">Eingabe!E17</f>
        <v>13</v>
      </c>
    </row>
    <row r="25" customFormat="false" ht="12.8" hidden="false" customHeight="true" outlineLevel="0" collapsed="false">
      <c r="A25" s="69" t="s">
        <v>85</v>
      </c>
      <c r="B25" s="3" t="n">
        <f aca="false">Eingabe!E20</f>
        <v>10</v>
      </c>
    </row>
    <row r="26" customFormat="false" ht="12.8" hidden="false" customHeight="true" outlineLevel="0" collapsed="false">
      <c r="A26" s="69" t="s">
        <v>86</v>
      </c>
      <c r="B26" s="3" t="n">
        <f aca="false">Eingabe!E23</f>
        <v>4</v>
      </c>
    </row>
    <row r="27" customFormat="false" ht="12.8" hidden="false" customHeight="true" outlineLevel="0" collapsed="false">
      <c r="A27" s="69"/>
    </row>
    <row r="28" customFormat="false" ht="12.8" hidden="false" customHeight="true" outlineLevel="0" collapsed="false">
      <c r="A28" s="69" t="s">
        <v>87</v>
      </c>
      <c r="B28" s="3" t="str">
        <f aca="false">Eingabe!E15</f>
        <v> </v>
      </c>
    </row>
    <row r="29" customFormat="false" ht="12.8" hidden="false" customHeight="true" outlineLevel="0" collapsed="false">
      <c r="A29" s="69" t="s">
        <v>88</v>
      </c>
      <c r="B29" s="3" t="str">
        <f aca="false">Eingabe!E18</f>
        <v> </v>
      </c>
    </row>
    <row r="30" customFormat="false" ht="12.8" hidden="false" customHeight="true" outlineLevel="0" collapsed="false">
      <c r="A30" s="69" t="s">
        <v>89</v>
      </c>
      <c r="B30" s="3" t="str">
        <f aca="false">Eingabe!E21</f>
        <v> </v>
      </c>
    </row>
    <row r="31" customFormat="false" ht="12.8" hidden="false" customHeight="true" outlineLevel="0" collapsed="false">
      <c r="A31" s="69" t="s">
        <v>90</v>
      </c>
      <c r="B31" s="3" t="n">
        <f aca="false">Eingabe!E24</f>
        <v>10</v>
      </c>
    </row>
    <row r="32" customFormat="false" ht="12.8" hidden="false" customHeight="true" outlineLevel="0" collapsed="false">
      <c r="A32" s="69" t="s">
        <v>91</v>
      </c>
      <c r="B32" s="3" t="n">
        <f aca="false">Eingabe!E27</f>
        <v>12</v>
      </c>
    </row>
    <row r="33" customFormat="false" ht="12.8" hidden="false" customHeight="true" outlineLevel="0" collapsed="false">
      <c r="A33" s="69" t="s">
        <v>92</v>
      </c>
      <c r="B33" s="3" t="n">
        <f aca="false">Eingabe!G29</f>
        <v>8</v>
      </c>
    </row>
    <row r="34" customFormat="false" ht="12.8" hidden="false" customHeight="true" outlineLevel="0" collapsed="false">
      <c r="A34" s="69"/>
    </row>
    <row r="35" customFormat="false" ht="12.8" hidden="false" customHeight="true" outlineLevel="0" collapsed="false">
      <c r="A35" s="69" t="s">
        <v>93</v>
      </c>
      <c r="B35" s="3" t="n">
        <f aca="false">Eingabe!E31</f>
        <v>13</v>
      </c>
    </row>
    <row r="36" customFormat="false" ht="12.8" hidden="false" customHeight="true" outlineLevel="0" collapsed="false">
      <c r="A36" s="69" t="s">
        <v>94</v>
      </c>
      <c r="B36" s="3" t="n">
        <f aca="false">Eingabe!E33</f>
        <v>14</v>
      </c>
    </row>
    <row r="37" customFormat="false" ht="12.8" hidden="false" customHeight="true" outlineLevel="0" collapsed="false">
      <c r="A37" s="69"/>
    </row>
    <row r="38" customFormat="false" ht="12.8" hidden="false" customHeight="true" outlineLevel="0" collapsed="false">
      <c r="A38" s="69" t="s">
        <v>95</v>
      </c>
      <c r="B38" s="3" t="n">
        <f aca="false">Eingabe!J15</f>
        <v>168</v>
      </c>
    </row>
    <row r="39" customFormat="false" ht="12.8" hidden="false" customHeight="true" outlineLevel="0" collapsed="false">
      <c r="A39" s="69" t="s">
        <v>96</v>
      </c>
      <c r="B39" s="3" t="n">
        <f aca="false">Eingabe!J18</f>
        <v>156</v>
      </c>
    </row>
    <row r="40" customFormat="false" ht="12.8" hidden="false" customHeight="true" outlineLevel="0" collapsed="false">
      <c r="A40" s="69" t="s">
        <v>97</v>
      </c>
      <c r="B40" s="3" t="n">
        <f aca="false">Eingabe!J21</f>
        <v>120</v>
      </c>
    </row>
    <row r="41" customFormat="false" ht="12.8" hidden="false" customHeight="true" outlineLevel="0" collapsed="false">
      <c r="A41" s="69" t="s">
        <v>98</v>
      </c>
      <c r="B41" s="3" t="n">
        <f aca="false">Eingabe!J24</f>
        <v>56</v>
      </c>
    </row>
    <row r="42" customFormat="false" ht="12.8" hidden="false" customHeight="true" outlineLevel="0" collapsed="false">
      <c r="A42" s="69" t="s">
        <v>99</v>
      </c>
      <c r="B42" s="3" t="n">
        <f aca="false">Eingabe!J27</f>
        <v>48</v>
      </c>
    </row>
    <row r="43" customFormat="false" ht="12.8" hidden="false" customHeight="true" outlineLevel="0" collapsed="false">
      <c r="A43" s="69" t="s">
        <v>100</v>
      </c>
      <c r="B43" s="3" t="n">
        <f aca="false">Eingabe!J29</f>
        <v>32</v>
      </c>
    </row>
    <row r="44" customFormat="false" ht="12.8" hidden="false" customHeight="true" outlineLevel="0" collapsed="false">
      <c r="A44" s="69" t="s">
        <v>101</v>
      </c>
      <c r="B44" s="3" t="n">
        <f aca="false">Eingabe!J31</f>
        <v>52</v>
      </c>
    </row>
    <row r="45" customFormat="false" ht="12.8" hidden="false" customHeight="true" outlineLevel="0" collapsed="false">
      <c r="A45" s="69" t="s">
        <v>102</v>
      </c>
      <c r="B45" s="3" t="n">
        <f aca="false">Eingabe!J33</f>
        <v>56</v>
      </c>
    </row>
    <row r="46" customFormat="false" ht="12.8" hidden="false" customHeight="true" outlineLevel="0" collapsed="false">
      <c r="A46" s="69"/>
    </row>
    <row r="47" customFormat="false" ht="12.8" hidden="false" customHeight="true" outlineLevel="0" collapsed="false">
      <c r="A47" s="69" t="s">
        <v>103</v>
      </c>
      <c r="B47" s="3" t="n">
        <f aca="false">Eingabe!L15</f>
        <v>500</v>
      </c>
    </row>
    <row r="48" customFormat="false" ht="12.8" hidden="false" customHeight="true" outlineLevel="0" collapsed="false">
      <c r="A48" s="69" t="s">
        <v>104</v>
      </c>
      <c r="B48" s="3" t="n">
        <f aca="false">Eingabe!L27</f>
        <v>188</v>
      </c>
    </row>
    <row r="49" customFormat="false" ht="12.8" hidden="false" customHeight="true" outlineLevel="0" collapsed="false">
      <c r="A49" s="69" t="s">
        <v>105</v>
      </c>
      <c r="B49" s="3" t="n">
        <f aca="false">Eingabe!L45</f>
        <v>1</v>
      </c>
    </row>
    <row r="50" customFormat="false" ht="12.8" hidden="false" customHeight="true" outlineLevel="0" collapsed="false">
      <c r="A50" s="69" t="s">
        <v>106</v>
      </c>
      <c r="B50" s="3" t="n">
        <f aca="false">Eingabe!N45</f>
        <v>8</v>
      </c>
    </row>
    <row r="51" customFormat="false" ht="12.8" hidden="false" customHeight="true" outlineLevel="0" collapsed="false">
      <c r="A51" s="69" t="s">
        <v>107</v>
      </c>
      <c r="B51" s="66" t="str">
        <f aca="false">Eingabe!J47</f>
        <v> </v>
      </c>
    </row>
    <row r="52" customFormat="false" ht="12.8" hidden="false" customHeight="true" outlineLevel="0" collapsed="false">
      <c r="A52" s="69"/>
      <c r="B52" s="3"/>
    </row>
    <row r="53" customFormat="false" ht="15" hidden="false" customHeight="true" outlineLevel="0" collapsed="false">
      <c r="A53" s="67" t="s">
        <v>108</v>
      </c>
      <c r="B53" s="68" t="s">
        <v>109</v>
      </c>
    </row>
    <row r="54" customFormat="false" ht="12.8" hidden="false" customHeight="true" outlineLevel="0" collapsed="false">
      <c r="A54" s="69" t="s">
        <v>110</v>
      </c>
      <c r="B54" s="70" t="str">
        <f aca="false">IFERROR(_xlfn.CONCAT(LOOKUP($B$49,Punktetabelle!$H$27:$H$36,Punktetabelle!$I$27:$I$36),", ",LOOKUP($B$50,Punktetabelle!$H$27:$H$36,Punktetabelle!$I$27:$I$36)),"")</f>
        <v>eins, acht</v>
      </c>
    </row>
    <row r="56" customFormat="false" ht="15" hidden="false" customHeight="true" outlineLevel="0" collapsed="false">
      <c r="B56" s="71"/>
    </row>
    <row r="57" customFormat="false" ht="12.8" hidden="false" customHeight="true" outlineLevel="0" collapsed="false">
      <c r="B57" s="3"/>
    </row>
  </sheetData>
  <sheetProtection sheet="true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2015-06-29T10:23:58Z</dcterms:created>
  <dc:creator/>
  <dc:description/>
  <dc:language>de-DE</dc:language>
  <cp:lastModifiedBy/>
  <cp:lastPrinted>2015-06-30T15:21:15Z</cp:lastPrinted>
  <dcterms:modified xsi:type="dcterms:W3CDTF">2019-07-01T09:49:46Z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